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Excel Dashboard - Project All Practice Files SD124\Excel new project Oct 26\Excel Dashboard - Project All Practice Files\"/>
    </mc:Choice>
  </mc:AlternateContent>
  <xr:revisionPtr revIDLastSave="0" documentId="13_ncr:1_{B211733B-8E79-4EFB-98C9-E6AF4118BF0D}" xr6:coauthVersionLast="47" xr6:coauthVersionMax="47" xr10:uidLastSave="{00000000-0000-0000-0000-000000000000}"/>
  <bookViews>
    <workbookView xWindow="-120" yWindow="-120" windowWidth="20730" windowHeight="11310" activeTab="2" xr2:uid="{898BC839-F2CA-4348-948C-D75AD4BD2CFC}"/>
  </bookViews>
  <sheets>
    <sheet name="Pivot tables" sheetId="2" r:id="rId1"/>
    <sheet name="Dashboard" sheetId="4" r:id="rId2"/>
    <sheet name="Data" sheetId="1" r:id="rId3"/>
  </sheets>
  <definedNames>
    <definedName name="_xlchart.v5.0" hidden="1">'Pivot tables'!$S$8</definedName>
    <definedName name="_xlchart.v5.1" hidden="1">'Pivot tables'!$S$9:$S$25</definedName>
    <definedName name="_xlchart.v5.2" hidden="1">'Pivot tables'!$T$8</definedName>
    <definedName name="_xlchart.v5.3" hidden="1">'Pivot tables'!$T$9:$T$25</definedName>
    <definedName name="_xlchart.v5.4" hidden="1">'Pivot tables'!$S$8</definedName>
    <definedName name="_xlchart.v5.5" hidden="1">'Pivot tables'!$S$9:$S$25</definedName>
    <definedName name="_xlchart.v5.6" hidden="1">'Pivot tables'!$T$8</definedName>
    <definedName name="_xlchart.v5.7" hidden="1">'Pivot tables'!$T$9:$T$25</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3"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8" i="2" l="1"/>
  <c r="T9" i="2"/>
  <c r="T10" i="2"/>
  <c r="T11" i="2"/>
  <c r="T12" i="2"/>
  <c r="T13" i="2"/>
  <c r="T14" i="2"/>
  <c r="T15" i="2"/>
  <c r="T16" i="2"/>
  <c r="T17" i="2"/>
  <c r="T18" i="2"/>
  <c r="T19" i="2"/>
  <c r="T20" i="2"/>
  <c r="T21" i="2"/>
  <c r="T22" i="2"/>
  <c r="T23" i="2"/>
  <c r="T24" i="2"/>
  <c r="T25" i="2"/>
  <c r="T8" i="2"/>
  <c r="S9" i="2"/>
  <c r="S10" i="2"/>
  <c r="S11" i="2"/>
  <c r="S12" i="2"/>
  <c r="S13" i="2"/>
  <c r="S14" i="2"/>
  <c r="S15" i="2"/>
  <c r="S16" i="2"/>
  <c r="S17" i="2"/>
  <c r="S18" i="2"/>
  <c r="S19" i="2"/>
  <c r="S20" i="2"/>
  <c r="S21" i="2"/>
  <c r="S22" i="2"/>
  <c r="S23" i="2"/>
  <c r="S24" i="2"/>
  <c r="S25" i="2"/>
  <c r="F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R3" i="1"/>
  <c r="Q3" i="1"/>
  <c r="S3" i="1" s="1"/>
  <c r="T3" i="1" s="1"/>
  <c r="R2" i="1"/>
  <c r="Q2" i="1"/>
  <c r="S2" i="1" s="1"/>
  <c r="T2" i="1" s="1"/>
  <c r="S4" i="1" l="1"/>
  <c r="T4"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<sst xmlns="http://schemas.openxmlformats.org/spreadsheetml/2006/main" count="16329" uniqueCount="99">
  <si>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</si>
  <si>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</si>
  <si>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</si>
  <si>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</si>
  <si>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</si>
  <si>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</si>
  <si>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</si>
  <si>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</si>
  <si>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</si>
  <si>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</si>
  <si>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</si>
  <si>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</si>
  <si>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</si>
  <si>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</si>
  <si>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</si>
  <si>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</si>
  <si>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</si>
  <si>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</si>
  <si>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</si>
  <si>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</si>
  <si>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</si>
  <si>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</si>
  <si>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</si>
  <si>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</si>
  <si>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</si>
  <si>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</si>
  <si>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</si>
  <si>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</si>
  <si>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</si>
  <si>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</si>
  <si>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</si>
  <si>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</si>
  <si>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</si>
  <si>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</si>
  <si>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</si>
  <si>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</si>
  <si>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</si>
  <si>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</si>
  <si>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</si>
  <si>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</si>
  <si>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</si>
  <si>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</si>
  <si>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</si>
  <si>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</si>
  <si>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</si>
  <si>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</si>
  <si>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</si>
  <si>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</si>
  <si>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</si>
  <si>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</si>
  <si>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</si>
  <si>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</si>
  <si>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</si>
  <si>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</si>
  <si>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</si>
  <si>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</si>
  <si>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</si>
  <si>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</si>
  <si>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</si>
  <si>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</si>
  <si>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</si>
  <si>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</si>
  <si>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</si>
  <si>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</si>
  <si>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</si>
  <si>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</si>
  <si>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</si>
  <si>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</si>
  <si>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</si>
  <si>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</si>
  <si>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</si>
  <si>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</si>
  <si>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</si>
  <si>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</si>
  <si>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Number</t>
  </si>
  <si>
    <t>Month2</t>
  </si>
  <si>
    <t>Quarter2</t>
  </si>
  <si>
    <t>Sum of Revenue</t>
  </si>
  <si>
    <t>Sum of Gross Profit</t>
  </si>
  <si>
    <t>Jan</t>
  </si>
  <si>
    <t>Feb</t>
  </si>
  <si>
    <t>Mar</t>
  </si>
  <si>
    <t>Apr</t>
  </si>
  <si>
    <t>May</t>
  </si>
  <si>
    <t>Jun</t>
  </si>
  <si>
    <t>Jul</t>
  </si>
  <si>
    <t>Aug</t>
  </si>
  <si>
    <t>Sep</t>
  </si>
  <si>
    <t>Oct</t>
  </si>
  <si>
    <t>Nov</t>
  </si>
  <si>
    <t>Dec</t>
  </si>
  <si>
    <t>Gross Profit Margin</t>
  </si>
  <si>
    <t>Sum of Units Sold</t>
  </si>
  <si>
    <t>Count of ID</t>
  </si>
  <si>
    <t>Sum of COGS</t>
  </si>
  <si>
    <t>Row Labels</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</si>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</sst>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
    <numFmt numFmtId="165" formatCode="0.0%"/>
    <numFmt numFmtId="166" formatCode="[$-14009]dd\ mmmm\ yyyy;@"/>
    <numFmt numFmtId="167" formatCode="&quot;₹&quot;\ #,##0.00"/>
    <numFmt numFmtId="168" formatCode="&quot;₹&quot;\ #,##0.0"/>
    <numFmt numFmtId="169" formatCode="&quot;₹&quot;\ #,##0"/>
    <numFmt numFmtId="170" formatCode="&quot;₹&quot;\ #,##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8">
    <xf numFmtId="0" fontId="0" fillId="0" borderId="0" xfId="0"/>
    <xf numFmtId="0" fontId="2" fillId="2" borderId="0" xfId="0" applyFont="1" applyFill="1" applyAlignment="1">
      <alignment horizontal="center" vertical="center"/>
    </xf>
    <xf numFmtId="0" fontId="3" fillId="0" borderId="0" xfId="0" quotePrefix="1" applyFont="1"/>
    <xf numFmtId="0" fontId="3" fillId="0" borderId="0" xfId="0" applyFont="1"/>
    <xf numFmtId="1" fontId="3" fillId="0" borderId="0" xfId="0" applyNumberFormat="1" applyFont="1"/>
    <xf numFmtId="164" fontId="3" fillId="0" borderId="0" xfId="0" applyNumberFormat="1" applyFont="1"/>
    <xf numFmtId="9" fontId="3" fillId="0" borderId="0" xfId="0" applyNumberFormat="1" applyFont="1"/>
    <xf numFmtId="165"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166" fontId="2" fillId="2" borderId="0" xfId="0" applyNumberFormat="1" applyFont="1" applyFill="1" applyAlignment="1">
      <alignment horizontal="center" vertical="center"/>
    </xf>
    <xf numFmtId="166" fontId="3" fillId="0" borderId="0" xfId="0" applyNumberFormat="1" applyFont="1"/>
    <xf numFmtId="166" fontId="0" fillId="0" borderId="0" xfId="0" applyNumberFormat="1"/>
    <xf numFmtId="1" fontId="2" fillId="2" borderId="0" xfId="0" applyNumberFormat="1" applyFont="1" applyFill="1" applyAlignment="1">
      <alignment horizontal="center" vertical="center"/>
    </xf>
    <xf numFmtId="1" fontId="0" fillId="0" borderId="0" xfId="0" applyNumberFormat="1"/>
    <xf numFmtId="0" fontId="0" fillId="0" borderId="0" xfId="0" applyNumberFormat="1"/>
    <xf numFmtId="0" fontId="0" fillId="0" borderId="0" xfId="0" pivotButton="1"/>
    <xf numFmtId="167" fontId="2" fillId="2" borderId="0" xfId="0" applyNumberFormat="1" applyFont="1" applyFill="1" applyAlignment="1">
      <alignment horizontal="center" vertical="center"/>
    </xf>
    <xf numFmtId="167" fontId="3" fillId="0" borderId="0" xfId="0" applyNumberFormat="1" applyFont="1"/>
    <xf numFmtId="167" fontId="0" fillId="0" borderId="0" xfId="0" applyNumberFormat="1"/>
    <xf numFmtId="10" fontId="0" fillId="0" borderId="0" xfId="0" applyNumberFormat="1"/>
    <xf numFmtId="0" fontId="6" fillId="0" borderId="0" xfId="0" applyFont="1"/>
    <xf numFmtId="0" fontId="0" fillId="3" borderId="0" xfId="0" applyFill="1"/>
    <xf numFmtId="168" fontId="0" fillId="0" borderId="0" xfId="0" applyNumberFormat="1"/>
    <xf numFmtId="169" fontId="0" fillId="0" borderId="0" xfId="0" applyNumberFormat="1"/>
    <xf numFmtId="0" fontId="0" fillId="0" borderId="0" xfId="0" applyAlignment="1">
      <alignment horizontal="left"/>
    </xf>
    <xf numFmtId="170" fontId="0" fillId="0" borderId="0" xfId="0" applyNumberFormat="1"/>
    <xf numFmtId="0" fontId="0" fillId="4" borderId="0" xfId="0" applyFill="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579">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70" formatCode="&quot;₹&quot;\ #,##0,&quot;K&quot;"/>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0" formatCode="General"/>
    </dxf>
    <dxf>
      <numFmt numFmtId="0" formatCode="General"/>
    </dxf>
    <dxf>
      <numFmt numFmtId="168" formatCode="&quot;₹&quot;\ #,##0.0"/>
    </dxf>
    <dxf>
      <numFmt numFmtId="168" formatCode="&quot;₹&quot;\ #,##0.0"/>
    </dxf>
    <dxf>
      <numFmt numFmtId="169" formatCode="&quot;₹&quot;\ #,##0"/>
    </dxf>
    <dxf>
      <numFmt numFmtId="168" formatCode="&quot;₹&quot;\ #,##0.0"/>
    </dxf>
    <dxf>
      <numFmt numFmtId="170" formatCode="&quot;₹&quot;\ #,##0,&quot;K&quot;"/>
    </dxf>
    <dxf>
      <numFmt numFmtId="169" formatCode="&quot;₹&quot;\ #,##0"/>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168" formatCode="&quot;₹&quot;\ #,##0.0"/>
    </dxf>
    <dxf>
      <numFmt numFmtId="170" formatCode="&quot;₹&quot;\ #,##0,&quot;K&quot;"/>
    </dxf>
    <dxf>
      <numFmt numFmtId="170" formatCode="&quot;₹&quot;\ #,##0,&quot;K&quot;"/>
    </dxf>
    <dxf>
      <numFmt numFmtId="168" formatCode="&quot;₹&quot;\ #,##0.0"/>
    </dxf>
    <dxf>
      <numFmt numFmtId="170" formatCode="&quot;₹&quot;\ #,##0,&quot;K&quot;"/>
    </dxf>
    <dxf>
      <numFmt numFmtId="168" formatCode="&quot;₹&quot;\ #,##0.0"/>
    </dxf>
    <dxf>
      <numFmt numFmtId="170" formatCode="&quot;₹&quot;\ #,##0,&quot;K&quot;"/>
    </dxf>
    <dxf>
      <numFmt numFmtId="168" formatCode="&quot;₹&quot;\ #,##0.0"/>
    </dxf>
    <dxf>
      <numFmt numFmtId="170" formatCode="&quot;₹&quot;\ #,##0,&quot;K&quot;"/>
    </dxf>
    <dxf>
      <numFmt numFmtId="170" formatCode="&quot;₹&quot;\ #,##0,&quot;K&quot;"/>
    </dxf>
    <dxf>
      <font>
        <strike val="0"/>
        <outline val="0"/>
        <shadow val="0"/>
        <u val="none"/>
        <vertAlign val="baseline"/>
        <sz val="12"/>
        <name val="Aptos Narrow"/>
        <family val="2"/>
        <scheme val="minor"/>
      </font>
      <numFmt numFmtId="165"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5"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numFmt numFmtId="167" formatCode="&quot;₹&quot;\ #,##0.00"/>
    </dxf>
    <dxf>
      <font>
        <strike val="0"/>
        <outline val="0"/>
        <shadow val="0"/>
        <u val="none"/>
        <vertAlign val="baseline"/>
        <sz val="12"/>
        <name val="Aptos Narrow"/>
        <family val="2"/>
        <scheme val="minor"/>
      </font>
      <numFmt numFmtId="167" formatCode="&quot;₹&quot;\ #,##0.00"/>
    </dxf>
    <dxf>
      <font>
        <strike val="0"/>
        <outline val="0"/>
        <shadow val="0"/>
        <u val="none"/>
        <vertAlign val="baseline"/>
        <sz val="12"/>
        <name val="Aptos Narrow"/>
        <family val="2"/>
        <scheme val="minor"/>
      </font>
      <numFmt numFmtId="167" formatCode="&quot;₹&quot;\ #,##0.00"/>
    </dxf>
    <dxf>
      <font>
        <strike val="0"/>
        <outline val="0"/>
        <shadow val="0"/>
        <u val="none"/>
        <vertAlign val="baseline"/>
        <sz val="12"/>
        <name val="Aptos Narrow"/>
        <family val="2"/>
        <scheme val="minor"/>
      </font>
      <numFmt numFmtId="167" formatCode="&quot;₹&quot;\ #,##0.0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1" formatCode="0"/>
    </dxf>
    <dxf>
      <font>
        <b val="0"/>
        <i val="0"/>
        <strike val="0"/>
        <condense val="0"/>
        <extend val="0"/>
        <outline val="0"/>
        <shadow val="0"/>
        <u val="none"/>
        <vertAlign val="baseline"/>
        <sz val="12"/>
        <color auto="1"/>
        <name val="Aptos Narrow"/>
        <family val="2"/>
        <scheme val="minor"/>
      </font>
      <numFmt numFmtId="1" formatCode="0"/>
    </dxf>
    <dxf>
      <font>
        <strike val="0"/>
        <outline val="0"/>
        <shadow val="0"/>
        <u val="none"/>
        <vertAlign val="baseline"/>
        <sz val="12"/>
        <name val="Aptos Narrow"/>
        <family val="2"/>
        <scheme val="minor"/>
      </font>
      <numFmt numFmtId="166" formatCode="[$-14009]dd\ mmmm\ yyyy;@"/>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0" formatCode="General"/>
    </dxf>
    <dxf>
      <numFmt numFmtId="168" formatCode="&quot;₹&quot;\ #,##0.0"/>
    </dxf>
    <dxf>
      <numFmt numFmtId="0" formatCode="General"/>
    </dxf>
    <dxf>
      <numFmt numFmtId="169" formatCode="&quot;₹&quot;\ #,##0"/>
    </dxf>
    <dxf>
      <numFmt numFmtId="170" formatCode="&quot;₹&quot;\ #,##0,&quot;K&quot;"/>
    </dxf>
    <dxf>
      <numFmt numFmtId="168" formatCode="&quot;₹&quot;\ #,##0.0"/>
    </dxf>
    <dxf>
      <numFmt numFmtId="168" formatCode="&quot;₹&quot;\ #,##0.0"/>
    </dxf>
    <dxf>
      <numFmt numFmtId="170" formatCode="&quot;₹&quot;\ #,##0,&quot;K&quot;"/>
    </dxf>
    <dxf>
      <numFmt numFmtId="170" formatCode="&quot;₹&quot;\ #,##0,&quot;K&quot;"/>
    </dxf>
    <dxf>
      <numFmt numFmtId="168" formatCode="&quot;₹&quot;\ #,##0.0"/>
    </dxf>
    <dxf>
      <numFmt numFmtId="169" formatCode="&quot;₹&quot;\ #,##0"/>
    </dxf>
    <dxf>
      <numFmt numFmtId="168" formatCode="&quot;₹&quot;\ #,##0.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578"/>
      <tableStyleElement type="headerRow" dxfId="577"/>
    </tableStyle>
    <tableStyle name="TimeSlicerStyleDark1 2" pivot="0" table="0" count="9" xr9:uid="{C96DA1F2-88E9-40CC-8E55-CFEE23594AD8}">
      <tableStyleElement type="wholeTable" dxfId="576"/>
      <tableStyleElement type="headerRow" dxfId="575"/>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tables!Monthly Revenue &amp; profit</c:name>
    <c:fmtId val="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75000"/>
                <a:alpha val="21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gradFill>
              <a:gsLst>
                <a:gs pos="83000">
                  <a:schemeClr val="bg1">
                    <a:lumMod val="75000"/>
                    <a:alpha val="23000"/>
                  </a:schemeClr>
                </a:gs>
                <a:gs pos="100000">
                  <a:schemeClr val="bg1">
                    <a:lumMod val="65000"/>
                    <a:alpha val="28000"/>
                  </a:schemeClr>
                </a:gs>
              </a:gsLst>
              <a:lin ang="5400000" scaled="1"/>
            </a:gra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777093104446369E-3"/>
          <c:y val="0.16623897524078171"/>
          <c:w val="0.99128916275822143"/>
          <c:h val="0.71124742795869278"/>
        </c:manualLayout>
      </c:layout>
      <c:lineChart>
        <c:grouping val="standard"/>
        <c:varyColors val="0"/>
        <c:ser>
          <c:idx val="0"/>
          <c:order val="0"/>
          <c:tx>
            <c:strRef>
              <c:f>'Pivot tables'!$B$8</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75000"/>
                  <a:alpha val="21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tables'!$B$9:$B$21</c:f>
              <c:numCache>
                <c:formatCode>"₹"\ #,##0,"K"</c:formatCode>
                <c:ptCount val="12"/>
                <c:pt idx="0">
                  <c:v>7690.9389999999994</c:v>
                </c:pt>
                <c:pt idx="1">
                  <c:v>4716.7249999999995</c:v>
                </c:pt>
                <c:pt idx="2">
                  <c:v>9788.1504999999979</c:v>
                </c:pt>
                <c:pt idx="3">
                  <c:v>11632.140499999998</c:v>
                </c:pt>
                <c:pt idx="4">
                  <c:v>11456.432000000001</c:v>
                </c:pt>
                <c:pt idx="5">
                  <c:v>15533.516000000003</c:v>
                </c:pt>
                <c:pt idx="6">
                  <c:v>13706.538</c:v>
                </c:pt>
                <c:pt idx="7">
                  <c:v>12214.656499999999</c:v>
                </c:pt>
                <c:pt idx="8">
                  <c:v>9723.3945000000022</c:v>
                </c:pt>
                <c:pt idx="9">
                  <c:v>9519.5870000000014</c:v>
                </c:pt>
                <c:pt idx="10">
                  <c:v>11029.907499999999</c:v>
                </c:pt>
                <c:pt idx="11">
                  <c:v>6712.4990000000007</c:v>
                </c:pt>
              </c:numCache>
            </c:numRef>
          </c:val>
          <c:smooth val="0"/>
          <c:extLst>
            <c:ext xmlns:c16="http://schemas.microsoft.com/office/drawing/2014/chart" uri="{C3380CC4-5D6E-409C-BE32-E72D297353CC}">
              <c16:uniqueId val="{00000000-062B-4A59-9D0B-47CA84895197}"/>
            </c:ext>
          </c:extLst>
        </c:ser>
        <c:ser>
          <c:idx val="1"/>
          <c:order val="1"/>
          <c:tx>
            <c:strRef>
              <c:f>'Pivot tables'!$C$8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gradFill>
                <a:gsLst>
                  <a:gs pos="83000">
                    <a:schemeClr val="bg1">
                      <a:lumMod val="75000"/>
                      <a:alpha val="23000"/>
                    </a:schemeClr>
                  </a:gs>
                  <a:gs pos="100000">
                    <a:schemeClr val="bg1">
                      <a:lumMod val="65000"/>
                      <a:alpha val="28000"/>
                    </a:schemeClr>
                  </a:gs>
                </a:gsLst>
                <a:lin ang="5400000" scaled="1"/>
              </a:gra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tables'!$C$9:$C$21</c:f>
              <c:numCache>
                <c:formatCode>"₹"\ #,##0,"K"</c:formatCode>
                <c:ptCount val="12"/>
                <c:pt idx="0">
                  <c:v>3728.1789999999987</c:v>
                </c:pt>
                <c:pt idx="1">
                  <c:v>2328.5250000000001</c:v>
                </c:pt>
                <c:pt idx="2">
                  <c:v>4758.2104999999992</c:v>
                </c:pt>
                <c:pt idx="3">
                  <c:v>5663.9105</c:v>
                </c:pt>
                <c:pt idx="4">
                  <c:v>5478.8120000000008</c:v>
                </c:pt>
                <c:pt idx="5">
                  <c:v>7209.8760000000011</c:v>
                </c:pt>
                <c:pt idx="6">
                  <c:v>6335.5879999999997</c:v>
                </c:pt>
                <c:pt idx="7">
                  <c:v>5947.4764999999989</c:v>
                </c:pt>
                <c:pt idx="8">
                  <c:v>4635.7445000000007</c:v>
                </c:pt>
                <c:pt idx="9">
                  <c:v>4447.3769999999995</c:v>
                </c:pt>
                <c:pt idx="10">
                  <c:v>5201.6574999999975</c:v>
                </c:pt>
                <c:pt idx="11">
                  <c:v>3341.5990000000006</c:v>
                </c:pt>
              </c:numCache>
            </c:numRef>
          </c:val>
          <c:smooth val="0"/>
          <c:extLst>
            <c:ext xmlns:c16="http://schemas.microsoft.com/office/drawing/2014/chart" uri="{C3380CC4-5D6E-409C-BE32-E72D297353CC}">
              <c16:uniqueId val="{00000001-062B-4A59-9D0B-47CA84895197}"/>
            </c:ext>
          </c:extLst>
        </c:ser>
        <c:dLbls>
          <c:showLegendKey val="0"/>
          <c:showVal val="0"/>
          <c:showCatName val="0"/>
          <c:showSerName val="0"/>
          <c:showPercent val="0"/>
          <c:showBubbleSize val="0"/>
        </c:dLbls>
        <c:marker val="1"/>
        <c:smooth val="0"/>
        <c:axId val="946096303"/>
        <c:axId val="946097263"/>
      </c:lineChart>
      <c:catAx>
        <c:axId val="946096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46097263"/>
        <c:crosses val="autoZero"/>
        <c:auto val="1"/>
        <c:lblAlgn val="ctr"/>
        <c:lblOffset val="100"/>
        <c:noMultiLvlLbl val="0"/>
      </c:catAx>
      <c:valAx>
        <c:axId val="946097263"/>
        <c:scaling>
          <c:orientation val="minMax"/>
        </c:scaling>
        <c:delete val="1"/>
        <c:axPos val="l"/>
        <c:numFmt formatCode="&quot;₹&quot;\ #,##0,&quot;K&quot;" sourceLinked="1"/>
        <c:majorTickMark val="none"/>
        <c:minorTickMark val="none"/>
        <c:tickLblPos val="nextTo"/>
        <c:crossAx val="946096303"/>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tables!top 5 country revenue</c:name>
    <c:fmtId val="13"/>
  </c:pivotSource>
  <c:chart>
    <c:autoTitleDeleted val="1"/>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40467805654048"/>
          <c:y val="5.4254744862887345E-2"/>
          <c:w val="0.76889989764172051"/>
          <c:h val="0.83172018998869857"/>
        </c:manualLayout>
      </c:layout>
      <c:barChart>
        <c:barDir val="bar"/>
        <c:grouping val="clustered"/>
        <c:varyColors val="0"/>
        <c:ser>
          <c:idx val="0"/>
          <c:order val="0"/>
          <c:tx>
            <c:strRef>
              <c:f>'Pivot tables'!$F$8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tables'!$E$9:$E$14</c:f>
              <c:strCache>
                <c:ptCount val="5"/>
                <c:pt idx="0">
                  <c:v>France</c:v>
                </c:pt>
                <c:pt idx="1">
                  <c:v>Germany</c:v>
                </c:pt>
                <c:pt idx="2">
                  <c:v>Netherlands</c:v>
                </c:pt>
                <c:pt idx="3">
                  <c:v>Spain</c:v>
                </c:pt>
                <c:pt idx="4">
                  <c:v>United Kingdom</c:v>
                </c:pt>
              </c:strCache>
            </c:strRef>
          </c:cat>
          <c:val>
            <c:numRef>
              <c:f>'Pivot tables'!$F$9:$F$14</c:f>
              <c:numCache>
                <c:formatCode>General</c:formatCode>
                <c:ptCount val="5"/>
                <c:pt idx="0">
                  <c:v>8911.0779999999959</c:v>
                </c:pt>
                <c:pt idx="1">
                  <c:v>13076.888000000004</c:v>
                </c:pt>
                <c:pt idx="2">
                  <c:v>11284.0625</c:v>
                </c:pt>
                <c:pt idx="3">
                  <c:v>11983.046500000002</c:v>
                </c:pt>
                <c:pt idx="4">
                  <c:v>13651.032499999999</c:v>
                </c:pt>
              </c:numCache>
            </c:numRef>
          </c:val>
          <c:extLst>
            <c:ext xmlns:c16="http://schemas.microsoft.com/office/drawing/2014/chart" uri="{C3380CC4-5D6E-409C-BE32-E72D297353CC}">
              <c16:uniqueId val="{00000000-2EAE-430E-BC89-62D9EE1933E3}"/>
            </c:ext>
          </c:extLst>
        </c:ser>
        <c:dLbls>
          <c:showLegendKey val="0"/>
          <c:showVal val="0"/>
          <c:showCatName val="0"/>
          <c:showSerName val="0"/>
          <c:showPercent val="0"/>
          <c:showBubbleSize val="0"/>
        </c:dLbls>
        <c:gapWidth val="182"/>
        <c:axId val="785537632"/>
        <c:axId val="785528992"/>
      </c:barChart>
      <c:catAx>
        <c:axId val="78553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28992"/>
        <c:crosses val="autoZero"/>
        <c:auto val="1"/>
        <c:lblAlgn val="ctr"/>
        <c:lblOffset val="100"/>
        <c:noMultiLvlLbl val="0"/>
      </c:catAx>
      <c:valAx>
        <c:axId val="785528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537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tables!Chaneel wise revenue</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tables'!$J$8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45-4383-8384-B0F9945C04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45-4383-8384-B0F9945C04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45-4383-8384-B0F9945C04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45-4383-8384-B0F9945C041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tables'!$I$9:$I$13</c:f>
              <c:strCache>
                <c:ptCount val="4"/>
                <c:pt idx="0">
                  <c:v>Corporate</c:v>
                </c:pt>
                <c:pt idx="1">
                  <c:v>Marketplace</c:v>
                </c:pt>
                <c:pt idx="2">
                  <c:v>Online Store</c:v>
                </c:pt>
                <c:pt idx="3">
                  <c:v>Retail Partners</c:v>
                </c:pt>
              </c:strCache>
            </c:strRef>
          </c:cat>
          <c:val>
            <c:numRef>
              <c:f>'Pivot tables'!$J$9:$J$13</c:f>
              <c:numCache>
                <c:formatCode>"₹"\ #,##0.0</c:formatCode>
                <c:ptCount val="4"/>
                <c:pt idx="0">
                  <c:v>35596.459499999997</c:v>
                </c:pt>
                <c:pt idx="1">
                  <c:v>16042.492499999998</c:v>
                </c:pt>
                <c:pt idx="2">
                  <c:v>50971.949499999952</c:v>
                </c:pt>
                <c:pt idx="3">
                  <c:v>21113.584000000006</c:v>
                </c:pt>
              </c:numCache>
            </c:numRef>
          </c:val>
          <c:extLst>
            <c:ext xmlns:c16="http://schemas.microsoft.com/office/drawing/2014/chart" uri="{C3380CC4-5D6E-409C-BE32-E72D297353CC}">
              <c16:uniqueId val="{00000008-D345-4383-8384-B0F9945C0417}"/>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tables!Region wise rev</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glow>
              <a:schemeClr val="accent1">
                <a:alpha val="40000"/>
              </a:schemeClr>
            </a:glow>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glow>
              <a:schemeClr val="accent1">
                <a:alpha val="40000"/>
              </a:schemeClr>
            </a:glow>
            <a:softEdge rad="0"/>
          </a:effectLst>
        </c:spPr>
      </c:pivotFmt>
      <c:pivotFmt>
        <c:idx val="8"/>
        <c:spPr>
          <a:solidFill>
            <a:schemeClr val="accent1"/>
          </a:solidFill>
          <a:ln w="19050">
            <a:solidFill>
              <a:schemeClr val="lt1"/>
            </a:solidFill>
          </a:ln>
          <a:effectLst>
            <a:glow>
              <a:schemeClr val="accent1">
                <a:alpha val="40000"/>
              </a:schemeClr>
            </a:glow>
            <a:softEdge rad="0"/>
          </a:effectLst>
        </c:spPr>
      </c:pivotFmt>
      <c:pivotFmt>
        <c:idx val="9"/>
        <c:spPr>
          <a:solidFill>
            <a:schemeClr val="accent1"/>
          </a:solidFill>
          <a:ln w="19050">
            <a:solidFill>
              <a:schemeClr val="lt1"/>
            </a:solidFill>
          </a:ln>
          <a:effectLst>
            <a:glow>
              <a:schemeClr val="accent1">
                <a:alpha val="40000"/>
              </a:schemeClr>
            </a:glow>
            <a:softEdge rad="0"/>
          </a:effectLst>
        </c:spPr>
      </c:pivotFmt>
      <c:pivotFmt>
        <c:idx val="10"/>
        <c:spPr>
          <a:solidFill>
            <a:schemeClr val="accent1"/>
          </a:solidFill>
          <a:ln w="19050">
            <a:solidFill>
              <a:schemeClr val="lt1"/>
            </a:solidFill>
          </a:ln>
          <a:effectLst>
            <a:glow>
              <a:schemeClr val="accent1">
                <a:alpha val="40000"/>
              </a:schemeClr>
            </a:glow>
            <a:softEdge rad="0"/>
          </a:effectLst>
        </c:spPr>
      </c:pivotFmt>
    </c:pivotFmts>
    <c:plotArea>
      <c:layout/>
      <c:doughnutChart>
        <c:varyColors val="1"/>
        <c:ser>
          <c:idx val="0"/>
          <c:order val="0"/>
          <c:tx>
            <c:strRef>
              <c:f>'Pivot tables'!$M$8</c:f>
              <c:strCache>
                <c:ptCount val="1"/>
                <c:pt idx="0">
                  <c:v>Total</c:v>
                </c:pt>
              </c:strCache>
            </c:strRef>
          </c:tx>
          <c:spPr>
            <a:ln w="19050"/>
            <a:effectLst>
              <a:glow>
                <a:schemeClr val="accent1">
                  <a:alpha val="40000"/>
                </a:schemeClr>
              </a:glow>
              <a:softEdge rad="0"/>
            </a:effectLst>
          </c:spPr>
          <c:dPt>
            <c:idx val="0"/>
            <c:bubble3D val="0"/>
            <c:spPr>
              <a:solidFill>
                <a:schemeClr val="accent1"/>
              </a:solidFill>
              <a:ln w="19050">
                <a:solidFill>
                  <a:schemeClr val="lt1"/>
                </a:solidFill>
              </a:ln>
              <a:effectLst>
                <a:glow>
                  <a:schemeClr val="accent1">
                    <a:alpha val="40000"/>
                  </a:schemeClr>
                </a:glow>
                <a:softEdge rad="0"/>
              </a:effectLst>
            </c:spPr>
            <c:extLst>
              <c:ext xmlns:c16="http://schemas.microsoft.com/office/drawing/2014/chart" uri="{C3380CC4-5D6E-409C-BE32-E72D297353CC}">
                <c16:uniqueId val="{00000001-53A4-49D7-A6F8-10DEC4B60687}"/>
              </c:ext>
            </c:extLst>
          </c:dPt>
          <c:dPt>
            <c:idx val="1"/>
            <c:bubble3D val="0"/>
            <c:spPr>
              <a:solidFill>
                <a:schemeClr val="accent2"/>
              </a:solidFill>
              <a:ln w="19050">
                <a:solidFill>
                  <a:schemeClr val="lt1"/>
                </a:solidFill>
              </a:ln>
              <a:effectLst>
                <a:glow>
                  <a:schemeClr val="accent1">
                    <a:alpha val="40000"/>
                  </a:schemeClr>
                </a:glow>
                <a:softEdge rad="0"/>
              </a:effectLst>
            </c:spPr>
            <c:extLst>
              <c:ext xmlns:c16="http://schemas.microsoft.com/office/drawing/2014/chart" uri="{C3380CC4-5D6E-409C-BE32-E72D297353CC}">
                <c16:uniqueId val="{00000003-53A4-49D7-A6F8-10DEC4B60687}"/>
              </c:ext>
            </c:extLst>
          </c:dPt>
          <c:dPt>
            <c:idx val="2"/>
            <c:bubble3D val="0"/>
            <c:spPr>
              <a:solidFill>
                <a:schemeClr val="accent3"/>
              </a:solidFill>
              <a:ln w="19050">
                <a:solidFill>
                  <a:schemeClr val="lt1"/>
                </a:solidFill>
              </a:ln>
              <a:effectLst>
                <a:glow>
                  <a:schemeClr val="accent1">
                    <a:alpha val="40000"/>
                  </a:schemeClr>
                </a:glow>
                <a:softEdge rad="0"/>
              </a:effectLst>
            </c:spPr>
            <c:extLst>
              <c:ext xmlns:c16="http://schemas.microsoft.com/office/drawing/2014/chart" uri="{C3380CC4-5D6E-409C-BE32-E72D297353CC}">
                <c16:uniqueId val="{00000005-53A4-49D7-A6F8-10DEC4B60687}"/>
              </c:ext>
            </c:extLst>
          </c:dPt>
          <c:dPt>
            <c:idx val="3"/>
            <c:bubble3D val="0"/>
            <c:spPr>
              <a:solidFill>
                <a:schemeClr val="accent4"/>
              </a:solidFill>
              <a:ln w="19050">
                <a:solidFill>
                  <a:schemeClr val="lt1"/>
                </a:solidFill>
              </a:ln>
              <a:effectLst>
                <a:glow>
                  <a:schemeClr val="accent1">
                    <a:alpha val="40000"/>
                  </a:schemeClr>
                </a:glow>
                <a:softEdge rad="0"/>
              </a:effectLst>
            </c:spPr>
            <c:extLst>
              <c:ext xmlns:c16="http://schemas.microsoft.com/office/drawing/2014/chart" uri="{C3380CC4-5D6E-409C-BE32-E72D297353CC}">
                <c16:uniqueId val="{00000007-53A4-49D7-A6F8-10DEC4B6068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tables'!$L$9:$L$13</c:f>
              <c:strCache>
                <c:ptCount val="4"/>
                <c:pt idx="0">
                  <c:v>Central Europe</c:v>
                </c:pt>
                <c:pt idx="1">
                  <c:v>Northern Europe</c:v>
                </c:pt>
                <c:pt idx="2">
                  <c:v>Southern Europe</c:v>
                </c:pt>
                <c:pt idx="3">
                  <c:v>Western Europe</c:v>
                </c:pt>
              </c:strCache>
            </c:strRef>
          </c:cat>
          <c:val>
            <c:numRef>
              <c:f>'Pivot tables'!$M$9:$M$13</c:f>
              <c:numCache>
                <c:formatCode>"₹"\ #,##0.0</c:formatCode>
                <c:ptCount val="4"/>
                <c:pt idx="0">
                  <c:v>33279.668999999994</c:v>
                </c:pt>
                <c:pt idx="1">
                  <c:v>23670.513500000008</c:v>
                </c:pt>
                <c:pt idx="2">
                  <c:v>25763.140500000016</c:v>
                </c:pt>
                <c:pt idx="3">
                  <c:v>41011.162499999969</c:v>
                </c:pt>
              </c:numCache>
            </c:numRef>
          </c:val>
          <c:extLst>
            <c:ext xmlns:c16="http://schemas.microsoft.com/office/drawing/2014/chart" uri="{C3380CC4-5D6E-409C-BE32-E72D297353CC}">
              <c16:uniqueId val="{00000008-53A4-49D7-A6F8-10DEC4B60687}"/>
            </c:ext>
          </c:extLst>
        </c:ser>
        <c:dLbls>
          <c:showLegendKey val="0"/>
          <c:showVal val="0"/>
          <c:showCatName val="0"/>
          <c:showSerName val="0"/>
          <c:showPercent val="0"/>
          <c:showBubbleSize val="0"/>
          <c:showLeaderLines val="1"/>
        </c:dLbls>
        <c:firstSliceAng val="0"/>
        <c:holeSize val="48"/>
      </c:doughnutChart>
      <c:spPr>
        <a:noFill/>
        <a:ln>
          <a:noFill/>
        </a:ln>
        <a:effectLst/>
      </c:spPr>
    </c:plotArea>
    <c:legend>
      <c:legendPos val="t"/>
      <c:layout>
        <c:manualLayout>
          <c:xMode val="edge"/>
          <c:yMode val="edge"/>
          <c:x val="0"/>
          <c:y val="3.3777793538777974E-2"/>
          <c:w val="0.98890873923733846"/>
          <c:h val="0.1534088088230079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9E848F7-142B-45AA-B8BE-43C63FE1F0DA}">
          <cx:tx>
            <cx:txData>
              <cx:f>_xlchart.v5.2</cx:f>
              <cx:v>Sum of Revenue</cx:v>
            </cx:txData>
          </cx:tx>
          <cx:dataId val="0"/>
          <cx:layoutPr>
            <cx:geography cultureLanguage="en-US" cultureRegion="IN" attribution="Powered by Bing">
              <cx:geoCache provider="{E9337A44-BEBE-4D9F-B70C-5C5E7DAFC167}">
                <cx:binary>zHtZc9w4lvVfcfj5owobCbCjayIGJHOVUqu1vTBkSSZBggRJcAH56+eqvHx2tnuqIsYR1flSZTCR
CRxcnHvuual/Prt/POvXp+6dq3Rt//Hsfn+f933zj99+s8/5a/VkTyr13BlrPvUnz6b6zXz6pJ5f
f3vpniZVZ78RhNlvz/lT17+69//1T/i07NWcmuenXpn6cnjt5qtXO+je/i/Pfvro3bMZ6v5tegaf
9Pt7+aozNVTv373Wvernm7l5/f39D+95/+6340/6l299p2Fh/fACc310EjDMBKUo/OMl3r/Tps6+
PGYngR9ywghDn1/461cfniqY/hfW88dqnl5euldr333573cTf1j8d+PKmujz3iPztlCZ/LGz337E
9r/+eTQAez0a+Q7+Y2D+7NEx+v892L5TT18h+L+jz/iJLzjiiPEfYMfsBDMUCkH9n8L+Fxbyc9i/
TTyC/dv4Mez/ffP3w77qnurn11+IenASECZQSH5EnZwwX1AeCP75KoTh1+/8HOx/vo6fg/513hHm
X4ePIV9d/f2QR8vrc/5LIz084YyGiGH8OaLpjwHvn1AqMApw8NOA/wvr+Tn23yYegf9t/Bj96PHv
R/9guulp/hp8/3ea8cOTEFOgeCS+ofsdyWN0wqkIgxC4/3Ne+Rzvf76Mn2P+dd4R5F+HjxE/nP/9
iMevdfXUlV/3/wsg909CEgQC++Qz5OSHeBcnYYhFEIZwDb6H/C+s4+eYf5t4BPq38WPU4/3fj/q2
e9VP9ctXCH4B6uREBD4OAwKx/vb6EXWPn4Q8ZKBovrAMOpIzf2FBP4f/28Qj+L+NH8O//Q+QMytV
/1r4A3pCWMB54H/hmR/hJ293AoXY/zfo/4X1/Bz9bxOP0P82foz+avv3B//19PryWv/C2A9PAs5A
rPvkZ0oeJCVQkQC56X9RN1+/+jPZ//lyfo7913lH0H8dPkb++j8g7tevXfVU/8r8ik8grEMBtPIZ
2x91JeRXKiD1CvHlZI505V9Yz8+x/zbxCPxv48fox/8B6G/7J/0LsWcU4tr3fSS+lKhA6d9rG3KC
/wh44f8Y73+6jJ9D/mXaEeBfRo/h3v4HFE+H1z5/7d543n4F4JfkWcL8gHH2U67xob4KQvb/4/0o
4P/imn5+Aj9MPjqHH54dn8bh9O8n/QvzazOuT04IxDdl/ItR8GPGxeEJpoyRr3LoWO/8+XJ+fgZf
5x3B/3X4GPmL/wjku37InvSvuwQUEq4gOOT+j3T/pjLhAbgI9Eumheffi/wL8+dL+Xe4f535L8h/
ffAv2P8HcNB186R+odJhkE9D9GYWfMH3R8/Sg4zgMxowSMmfX0d17Z8u5+fgf5l2hPyX0WPYk+u/
n2yuJ9Uvn7n/awD+36mfBScCYfLHAfxRYv1o5IgT4JowYGAbf34dxf5fXNO/OYHvN3R8Dt8/Oz6N
aPP3n8aHWvWvL+/20C94Mb/SwacnIaOCwpF8i/bvBJBH4DYgyNXoS4Z4q4m/Z6O/vq6fH8rx/KNz
OX58fDRr+SuO5t97/t+aH/FT/5T80TX5zvb/35/+sWHo5BxN/QLfT+/SZ2S3L7+/x+yPjX3uV7x9
wg+ofzPcf5zw+mR7mMpPwAflWISYCwYu0vt30+vbg/DEp34I98snHEoNKDfev6shm+S/v2fhCcLg
fcCdBHvDDwjoXWuGPx4FJ5QLxBDFlBPoNtBvPSrI2HNm6m8wfPn3u3qoLoyqe/v7ewJV5ft3zec3
vm2Mo7crjoMAg+x+Y2H/7fnz0xVENrwf/78Cuke5WFwRoXBMd3aoolDPiZv4fZrlfEV5uws7u0Z0
TRu0UY71CXOPXBVDNBIdRBrX+U3oz8MsmZeXH6bCJF7bRnPm5JTfzCQvZZ7765SaKKxoFmHlB1FY
Nkpq4lZK3diZshizfjviMekYlYHJM4l7JUU2bodQSFLe99Y3pzT82HXDbiZC1nlaSua6MmZWxSYr
Y8V3ZX5OhnDrglFLQshZXZOoL92VJS6q2Z2HrezDOdIe37bVUkQaLecsKHVEC3VHUtJGk9PRzL3E
684mL5Td4sVVWeyQnh8cnnpZdOW6xc2q9YqoqyvJbHo/zt6GlH0uXTEkyk/jLnuEY5L5tMPNY9+H
slHiPigT1pRyoA9D/dI0WNbubvQGEs8loRseVvFoSSltYHfdgD60ulrXdvowlOx5yZdGlmH5wSw7
MotYhWW4EmV/qi2StKhN5FG3D0tvw8c6YjhcDazMdhPpligs8g2brqhLd1Neu1ve0siKGx6e87aD
ffoiGiocOePOuyKnUY2rYV3WuVwKnl+2RbDqcrTxKF+3pDpF7jEfi/BS4xDdmka0N9hTwxlKzW3f
E+l1/WMGG7UI3eO+kRq1D4Q1u7400nTXRW6jyqpMLtmkZZX3WRxkTMu0MxttSMLDj4vwzkq77Hvt
xrhxTWKXaedDAyguZ7od01yOolW33WCjdqqqRRaoS5AwF92c3k6saD8u7TC9iuYuHSrpuxmM4iLO
UnExFPqiI1Ok20tMfOmlnfR0GofUZXFVNSaqGt4VklfLKVm0tB27AYfG3rqh/jDr0kpX1dVGmblY
tUVayx4hLQeD147iKKQ05vUY+fUHn4tkwmdq0ZckaPZB6o1RtZioFyzKi/CQYiTTKovtoDZV4V82
YXprDEA6t7Isd0wTaUuNZBisJ1Nt06qQQXbWBNs0KCJaIYlytnGeiTNvkB2pPggIbp+/FFkVGbMv
eXVuq9xI2sTC3/tkWM3juCeBkWFob0geXiv9vGT7bC4+kGYPbz0LaDkkZGRxMD4u1cfQXgas2NF8
iJ1ZD2ET59jJrNyHBEs3GFg/nveT13/EKZfItS5i+WVKYJxWsmi7NOpsB4dcy9mzUd2qD+2MLrql
uJszcUALWy1ESxxEdA6xzF0bCb7TotanoVpkGzY3bZBdNnxLnd7ydCRx5eNNZU0QZU60khRtI8mY
DbKhbuNZ75NTXO19UVzgsjuj7fBpUuqx6oY8Webi3mQLX+c5StqRHkJS9HLwVBvXhT8/46XN7pem
EZcTJOK1Tus+RsAbSU3xTc7Gcbc4Yc+rJRxWXVszySiGq9W5PCo8Mco67C6I9a87aq5KMZ2VYbcu
dFF/KpfZv9V8mrAcMiZbkt74tIT3exIOrFH2qszUyrf5LkN2M+be2VCiuBOL7Lh9XEaRR30VNNIn
H7HuNjrt993sXae9KCJePLBqioqs7hMnxmxVaztEnphxkg1iipnH8qjNkqx9St0gIWnwyIzkvKaf
praKpyJw9wPbm2WJdDOMd4L2WTIGWf4ypZOT1McekUs3h/PGlXOCUmEjyru6kdWCHqeh5Ke4y9Mo
r4VJlO37hJcoXNsawrQVfJCl9b3YtudlYee4yBjKZNpnStL2viLiJscdWhehZyFTLOh5bAWNQqNZ
ZJd2TgKfJ217R3h7X3DtyzS976qd14XiqlUvjdVwnzWPyraQM1yyYjPC5WicrIPY4+cK7VifySFc
9/TZdFGfwdVogCHb/azNtsrGx6Co8jgV6UZndFdatCohDBsDIUufVA7EndUJVXMENpUsJx2nM4qM
Y2d6UtKlSyY5ztdovrfAZ4R7D2gpYt5WmbQVK9f+YniiueFyFtMVTkVSTN0pEctpUxVXuR9cU4wy
FSFt9L6pxIE36tE6N8l8cKcCtjd2Wo7dtSKn1o+HIJUQJAQt8SIuBcseKqXibKqjVIl4sKeMXbfA
ry1BUY6yR1bYmJSj9PpynRkXTWF4HgaFFGZru1Ob3ad9++hZuNTtbqRc+rqVQ9XJEfMkrHSc8y4u
vezQjv2aG+/Md/pBcbcN2g+V7u5FM88SWHAvcKjllNE5qRHvpEhNIZtAr/Kw54egyfKIdbXMx66V
S48naafx1JvKSwLfvWVL00dVli2bxi1RxQ91Nq15HkYqyw+aCWlGOOU5fGFzt8paEgvRCVn4fRbl
Wq+HUe1d0W4HksusAaFBfR75Zhy3YW0zqXQxxw0rH4xnbtKp/sh0s3cdL+VUpXFVkKiCCPaWYGV6
M14PNV7lpXghrgxikrGXPgjvehw2sL1+x+Dmy8ySRS5VF6xmgr196rFU1j6ESliLCPEFUsmDCzwg
PLfQpLKFZJO+x9nstq61cBeJcFJ4SyEr2Awab1pXbE0Y9lHvqRXmYVLw7t6n1Y2H00vcLnjV9s0q
b9NQjqqdo2bRas2AqvJ+WWHI8KUJo36h+yZwq9StB1pEZmiiIhhu+2Dc8ooB+E07yEUtTiICymQx
SSnw3pj6fCi2DJNCoomgdcsBnXaWQV3uaj5udMllyiYoftagDsxA1RaSGIlKm64KzddLFcaBU+em
I3JA3utIO9mEPA5ndYmr9rqh1eXsDeckcFdebhJH0+qBslLqIbgu2/4BoU9VRdeD+YRnupvsHmdP
mT9EOa23Exoi500b3up12XfACKcN6mRWn+XN2SgeU7JD4y2GG53WLFJVMjU7f76rwzpp0bwpi024
AMviOprzMfbCWzqXkZiebCUSv3MrUh4UTBxdFsFxwtmx2CH/ptB+VBu3mXAO6aJ6LN4EXo9qctdp
PyapHxkqpJiE9IWbN2QSmQSxvceLjvioJPKG62ISQaK6XJq0+IQEXKWh3GdsOlVGGMm78VDkW8z4
3uk5roMKHZxrYzWw525oo9AhlojCbHDvrRDNgHWbTaPDOiKNilu/xnCFL4OSgHxzH+um3UzLUMtu
9CIsyI6oYKszLQ1a3MoPzAdR2KQX7RW2Z6SDMMjJ5aA+cVTGCy6BbdHO5mRHl/oixETFSyVy2fUl
8Pxw22YY9EefpCrFknZpUvvTqlHhLRu7rQLpdPC0aqrIpjiyJRAn8z0EsZ+WSTZWLpDB3EbIGeng
LAphxKpHg6zsjvpnQ+UQkA79FKTLBzPBFsD1jLJ84FdhQdNNME9QVBTkwrROyLG69JvuYyBQH4cO
ziRwZq8K70rX4aOb+2TB3jnp8Hk/l9vJvPimjVMfSocqZ2an0QR1gIusX1wPy4eaZTLsAFBjt7QM
43whVHIjzpC2O9x1tz1bNiqc7/x8ui05OdMK7yFPRBMBXWPQvqUoViQ/I8ZsiEecxMuwd7YlUcPG
CTjbSS/g1aombJXnBQEiJk3SFPm+DVDSsEHJJZhl2+GoMsNNYZdN6JUxlDo3M0DuTVVsKyCVYqlP
x5qI2PZay2DsP4jKgdYdUJ5MxbIuWDNLlPlxU/RPVkEVMA3oGaRr9xDUwP+lw+iQVQED8hjrtbLU
RuOAWR17GQniAJe4izxOZul57Z6njdpkZF63DaYbgai/1UUWqz691sGSXWjn1dFou+ZDt3TAuLmp
Jn7uza48d0vhZIAbtGJjXcWh38hlQQy09DrFIzwJRBzU4YoPGqR/C2DktXfnhEkvPALF3kiJ1Evv
VnNKt0tHmw0f/BvneQch2hACXkBENsaJVedNOPJRMEpSLxsjoPAz45AInnt3uYByoKh5+ugF4UWB
vE4SHxQ7JuX5XPBlRabSbnXZC9mUBuiA8aQxZleG6RXvKJLGNIdcmSaq6/qiG9MyGusXVfiJ7noS
B6yhSatKLyqq+gkHRXGhisy+YH+xG6GFjuAnpdGkQLq1lC7RxAtvLYxnT3vO6iiwGpSBUlGrhvA0
6CGRdZknhUPezh/ZDfF0HtNAmEhDpeXXdcwdeRqJpStTD+1GMeLFUzuFcrFBJfnY0S3on3WDOyC/
pohm1NTShouAQ1o1dYdlsJz3bblVvLu0KDyvQP7lKpW4HF/40sqJLYMMuizmC3mldXlaL8E5H1rQ
mnBZyMAjUoF67LEH1Z9RQbRMdX4OOt6LFRS7676HY0uXOogav7KruaMkwv5cQU1kH5uO3E8dvqIN
2cyWn5q2TXpanzuI7H2pPrVMPHRo2Ewh/1SrIi7r8rUbfals+gQ2/IZUzyK8zSZ8S7G97jS78V2V
79I5f/Z48OR39tFU9oF7w5WisHuPkfMq73TSLcFTk8FVQCqZwxwks+u3ljQxNa1U6qWCIn6fB0bF
IsWZHEcaSN/6gZyHUpqyAHhBSBTDctchP1sZT4Fqn3VciObged4i7XJJGpdvqH5s8JDJDI1GKr8/
N7wNEl9rHQeDPfN8zz8Qq6uoEmYVQqGwGHRlIX0wXe6Ia3aVGj7mrp4kr5cGSCZwcatDID1wLVy/
M1l2p+v82tT6kPr20JAy9jWIqWZ5GdUgKSTeKO9wKtsyj9se0rULQLTNUzILFCNdrKEqv9LNuOpL
VoKfMT9N3rgZFuudcpF9UiBzcFbsdTte1Gh8CfugjQ0roOjnGdzH+l4sfIWCvIlCTkG010ndifuu
qAAgJHpZN2EhCc8iTuKswI+q6C9Unm78JZD0LZGQoE20KHTC2VuxmsWaLDvNwnVnfYh8vKsx3aNp
kEgPH3xSeTKv+Dp1fDUKHJd4ipUqJVc08kFKyhCYqgzmTdc7yTNwiAZK7pYim6RiYG9gC2V2I7up
3+ZDAFKKPzFlNpWwu0FBJuyb7UDB0nCpp2U4lK2cQ32agUSdxxRfdF1+8NUU9dS7hR9uj5HxmhYy
biGQzEG2bjLbDKfczDlIUbcd9Wyhai36/g4U0XAatuSZQa7rvSXGE0g/kVtw08bMP4zz5DKoxB3e
5nRWh4m/iROP5sEkl0a4Sz5lOosnP5guCzvmb27GNW2bAv6Hzvd9Q3ZTU4IpBb/Dkf2Y19FQ2I9t
4Ceheykci8uqv8mVO4yKvpqa9cCYU3vIaOM1kc+6+UOWBlMJhlQFRlMLmZclw4zmARJwl6140ZpN
4Vl01ab1HpbdRwWy1/UMJ7jAJUn6yXPSUXc+mj4ZaxuZXmgJbz7XcPJeWEWTac9ypFZlFZg16kUd
CwQZhsHv8bfDomMxtVGmbJLr/Db1TSIY2DLD5PunPpg5hxGuRoShRKbFfN9ose2ama1qZtvYbya2
C6y56oZSnQ6zmxOu6tUkMFlXvdstFJJy6biTfl2UN23XdHE1j0jiKS9jrykF3KoBIqRyz5WxiY+b
/qIY5hV/cylqzqAS2Uw9j9NxXOEKZSuUZmWbKAdh349ZcACSL+8EAWOvgFoA+PphmPtKZhPolz6o
1p2vcgl/KDAfBt+6D3Ol5idPo+xTWYPdORzaytuoNnumpFfrrKGpHErfRCKHYgvIdKebTpZesBv1
rY+hjjZplDVjKcXgXw88j1DvNiUPgvVIt9axT1SB91HOXlL56tKZekWLZTWmGRRkYbuc5UNz51G0
rbzuaoJLLMc2v7JoTGWW+p/6vFu/aRQaTEmKTvNi72EUm4BFzLdr3OkbQZ9pP0Za6aTX9Cqsxzmu
WnrGh+mFTC1k0dZsx67cK17pDVnSq4K1Zy3Ba+TAmppHGB17CH39hkuu1VVXobOKh26FspFJr6Xq
TqcPtnCnpL8Kq6s2qDfZ5K+qZsHnYEwFfgY+p143hfMl5y1+XOxsI1v4dTKiIm5afWDWnan0Y0Ov
1cKtLBfw5Dp6PzdJ598T8OXA03NLFYmxOCjnRQukJa/Pvdir04S1dgQtstyD6bHjHG0wBguEU7zj
BtKfxlAM4PZ6TD0o4JT/4KFqkHUZlDIAhQ5GvRSluFKNL4s+eJyd30PiDpOgIyrCfcXBWWn3hX9j
Mx77QGY95NgBzAT4E429NngnAnB7FDhAFhWbDM2RB2qPVBPYCIRtMyh75pBEZBpn2c/izqVFJ/1U
yMljFZTSRjbe2Mq6f7DeuQVXes6kaEgSQOaZfbcGAS4DW8SML8BHSxpmMcrcdJ9nl5X3aHqSTLUF
jyT79HbBgrGJUN2uvQ7d9xq42E4l2PXzYcquHRc7y/1tkCPp+SoqxvUY3pUQPy5Fl0NlHkvoUUXj
mCak0duwB0qe+msDdJHON0WQxmbxowmwL1x/No5s3aI3gg7XtXt2WD/aMI+X9D4AY2IYV9MsXguo
cjwwQMuhiqslj4IZrQM+7ErXr/IqqYekJNe5eyXVkxb3sx5lmr/0otqH3ZjggURB+WDVB3A1UKXW
DbjQiC0x+AoHq/2VtVA2YHxgobcqRw22Wm33VfapMZBZcHXWpU6aDK3FEMIO5k7mLYsR01HehhFG
QqZNIVZefseDcgWFLiDHsh3JH3NCt7Wutt54oTG4yGUwbLqKbZRXytYPLvz6WtAnPVBJ5jwZDbmq
NBT1HfPWAxl7ybry3Kpyn0LdJouaJjjQsaNdXC/gUrfecBks08eKQR8SQyZ0trnQgoB5wy78Cp0u
wHptrbZaLNCcqPJ61yFy1+BcBu1dOx5q6ISk0y2matVknxz0E9oy6shdPZ1PvS/D6tbMDsC1EQuW
6mLxBrSbWL313FU5QjvC2WAduD7RpdgxNZ6izoApnMUjvVdLv1XNdKPJo55mWYz8arRsXcy1DFwe
43Sf+Q9MiU3djAX0XfiHwTeTnCd9WttirVq9N/15Gg7mBqscPCdv0xZcYuOgUgxjnl6rIt0TGkS1
89aUzKvCz5KlnKKSEEj8Iurrizbn0eKlkAivJnZTD4sUhFRngUqy/nEguxkM337rDTnU331UTkU0
oh30eXB3CrUUw/uqOVsQQAcGZb4rxdaqZetluxoUcl4kJYhFldT1rV7OdVCtfPToQRovThuzcxnf
FKAhcnfDxuJsUolGMySRFGJnFzZUqjKLRdvGGkLmrTRkntmo5SWlLg4Ld6lNJVt3J9gcZcTKUdsz
8JjN9GY9LwfsQxk50RWqswsSkkRjui7oJmfq0LVnfgldLFO6qGAglcBdU2KMmU+2vPXPWxBM6R2k
AJnyOkHt3q/3vj4L0K31NqYHu2hFFZameXX1LbXQ+EoUgRzY8Ku2grdic5YqsESI3ugxWHlLmcvK
u+1wkfQKmh1jpWTLSCKW9dzQjZmaSOgBGjyHjkDcZus2nB5ocbnYeK49CRaLZEVzWtdroYYILOKe
ArEooCmyYuESM4c/4kVc57zOZFddhCAhoFkBLRDhS/jJzt4jXhtnVQWNQFadjboIZR7yu3meaGKW
YVNCCQYSKinNsiU4kNAtiC0uZA6HiPJD41INdwPxJCeqvBlzQaBIGDjU6yCE8m2aaixbJKotmy0U
aPq0wWDa6uHULr3Z1F5z3ufp0xSYR+pBgdsPdz4T7V0x6noXkhBkIS6bsznsHkp3v6DFSmTts9Hq
tKuWiA4luD1DpIYmEXncI7GqvPMy7eWbSR7O87rjHrBwIJv5PEWw5fnRq1uohFk0tEZ9YAyBxbFh
bPA2zq4dmZWcoWv7ZvnelFBftIv1k6pQSTVAW605nVsQ/HVShbczvm2LAyWpBIkuF69NDMTnTPUq
JacVHS+wfZ6ot1Wm2xLxFPbqqgAXlqiLFPXQlekSvsygZdpVB05yaba53s5Dkqf3ZNrX/jW43Ieu
oqC/+yUiPsmkj8CEsm1/vegij7yePoT+FOvwQYzNaRPQOGygy9amSvJWAJVU20IvZ2imL3X2kYF5
HA/gU4bEtTJPuVq1vD6AX0DBi2pcVLLxdESwSItUVE/+pvJteV6nXfkQLGmwKmdyAXerTwrokyRL
vhbgSITeA9TZcJ04dIHs8FAudZSXy4pqeplVeSNRoF5T20qryVk4ZstOuTrpy2zTWtqBMQcqRXhN
XBQQyS38/aUEOzT2Zr4ZuRdCY7mEDm/nfTReeKgX6ON6iP0PeWfWXLetbes/dLkLHQng5T4scjVq
lyRblu0XlOWGPQmCDUD++jNWnLNjO/s49zzfqlQSR5HIRYLEnGN8Y+q+qbW6UeW0vF028SkheMI7
HZ4o1KGg3bd5Gq7WykS7tc4n2F5Q/DXkydRN8ERCeNS6Ip+mOEpO4zar6wQtitymdIg/rbDad1rQ
AKkIEku+JO2V1OvdOPNhT2WeZJ3JAzTBYniMYvO0zeg+5rh41iznKZRImxbGEjxPY36qWsofW3ow
mhcor8++GLC2Iu93bck/6WIrIaPmK1rOIM4D3kc7Na3+1DMBGz0npXlBY6ixhPR2U9F8Oiqvo+t2
mGm8T9a8PkhI75lo3cnK8JIH3I3Bi7AX7sV7dYqK+JPm8aEG8bLjgr3LyYYWjB3Gxu9qtp2TZbiC
Q3zIFVbgWFxZRm4nTe5lseyaKkp2PQvhutrIzs66uA21I1mzReSosZIeZLLe0D5f1K7p8vyqq+Pm
QKxc7W6pmuaFzVZUewaV5DiOghUZYZWc0SZxFuF9kr8t69mynRwLiJd1geNm1VodfdLsR8un64jH
yR4uDr+ZBT7TCNcBGu1UG5MaVcYHY2x/HEn3FHPWPfUUBqlejTzbnA1H3lXTvk5K9ixHe1f7lu/R
avbpJr3bUYveZrEkZG0PqWIryPRmgOqyh6JPH3xDijwNazKd+NbAq55Du4GaYOX6OCwDPHJBCT1Y
ht6YgDbatZy+qY39PKuZ1vedAX2UNnnPP/hWDt+Wi8ibM+pT66E0NfXgvm0lqXc63+aveAYXbCR8
Pm+9k3teO6grbQUz2EbDXYvvA8mwLmirtgg/Am6MWHYwKMIeVuaXxa7jrika9uAS+W7RkMiENacK
8MahmDv+AZY7jOnezueZbdFeEIq3R+dpRixpDvFW6vd5XaDObSb/EYzy16IbxHTqEh/fDqPnn1wO
0zsH7/DVdpVvd+uAyp5QMCc+Omkztd1ObwOUtqSYbwUe/ZMnortNIohOvTnhXkx4N4b4uhvc12mh
9hzrAp0j7Ejst0GmFlsTtJ5oEajrPLkqItRlZPTzPW3W+P3S6aFP6Tjqb6QMvN8JEi1H1rgDZA8f
78uqX7MCHc3RFhF0X1MMo9zl8LPQBzdr89UJWb+ZJ2Ofli6MMFC2Piv99nEyXXsg7dZ81VVfumyE
WAQrdrEcu3HZVY/jnMtdtKF0ozCQcJM1urtF1SgMWpbqwbMPtJvZeSCGfZjQ11zZOm7vmN+GI3Mx
u2/RP6DCsaio+hV0eMYrSsHLDAK7ojfwPxszJHiuaX9bVRryoC/U0Q6h3AvVOdw3B0PF1DY5duSu
VmsEJzEI9cXGS7uHo01cloBuOZO+06+Ni+ix2iK5X6yL7wwg6ANBfXANhRpFFPbS87hE4UUuYU2Z
Y8nDSNfxkDRLB7HSxsmNc1zfq5rLbLETSBiOloLrCJpOGPyAdiJZXhufx+5YRhF6FtOQ1HHXkWs3
KnG7spw+0SlvdyjOZL83GnYuGrA168uoV6AuJhh9fBrvgIQIB1F4zR9mCMD7WdDloU4CPt+kIrjS
VPqDBq51F1O4wTmvS8hTJVq5mk3HmudxnkaWvChjNncY2jKcRNuoj0s95UtK6nYbMuxi0ROrgf1I
GX0hpg2QGVbzpXWC7doOplPMKd2XwKk6SBRG3+scqolr9JxNlVS4LWV8Rcf4IZihxa7Z0XJvbJ1D
2kgoOsVe0hfRGP4AgUc7cEW2ofdJXc/RrjKmRX9gaVoDItlHkaoonlnW30LbgP5dxUsmRZwp1kcZ
Xyv1KG2+HoPx1Q1x1bLvPZChXCbypAC0PZkmlI8W/cXAZHtfoZAE9OHNt9K61e/MkKs725cPQdv1
WNRdSjtHDrPkMHLNBpXYMpaWi83f+1qK68rHL77vhrOYuvDA2LThdc34Hh+L4Vobc4KINN0MtaHv
L6/CQ6zRQzHbrc+eLLgJWBNPec3i4+osvjeUWEXCkSsh+vVtMidQXUJL94oDoimhTzwSx+ZHKFU2
gvW+ln6nyKKTrPCVk7sqErHNmql9LuAkGOXFrm1af2PqdbpWfhzwRORRFhRVX0VZwaWJ1XToLVxf
PEMwVQaB5UFR5n+pfLHeQZB77Wc45qOyR70tcJKnGnJME7buXvYa7VM1oryf6lZcFa4mpyQwLGHP
j6sGOTNqdSVlD8VfySHtyXA9oM9+tJ2Y72BaigMdwnrH13HdR1ODZ6xyXaaRGH4KpkvumPLzeV3i
cGr7oX6n+gqKk9VMzMAUwnzP4ZIMO1MSg3pnqR/CFMpDcVFjJ1Y8ra3j5xX3dt6hOOF72Eny1BTh
XVmp5jFO9Hy7CGle+mglUNzq9xTqQtpGI822EPqT69uDXoQ/0MXZzKBqfNbx/B5JQ7W3/iKO9msz
v1OeF3LXD3kSdkMyQU7a5GRPbghxGoea3VWVgPOf9+SA8gc+UgNXQgkYlRsM0rOMKbCsFioQnOSb
UHt+Pw6JS129fYTQA32m9+HVGE5S0QSwFz6ZIaEzug/WbctugpOOjmE1bG8xYwRdODFwi9seWEYn
y730TZehYJiwaaAQ6erRHtZ5uWqh5jW7iaJ92cxHltdU4IWdABrS6EGyvNf1J9rh1hkGsIC3Oia7
urzwF0PwFpgXmJNpaM3XLqfqdoXsN4CtyTYegeSpmozoXqaEeHKNBVqfNPPyta014EyYkmdAHBwH
cvLYbEUCl4ey6J6wAp+7r09mmh0UmDwkV8QvMIECz9E6r5M5Y7WhLy/HoQHrZMqnCWAjSky19PvK
svI0of7Y4bDqpWnceBpA1q07VS64LbmicsnGkRXJDrJgOLN6niAZgWK7l6SBtu67cFUxUwH5nOct
FXKsXix6BDBfQ8kyS/PwzbdDeRbNlqR9sqAlq4swQrXQ4Rr8KxydAj+vRH28LfRWKTs81GI1r2OQ
uHR9MpPz2kTDl3Xqt2910/TXeiNrvZd5BKeALxcHNuQfQWDE5whv8gODAHXNlqXsAcfExWO0dt1+
y+l042fI5L6Y6GkLy/hhyrc8y3WMapo39knPQ3kHDavft56hii7Chwb9A57EPoJgOAHyeDubsH1r
6qq908Ysh77ZdLtjLCrR7EmSzgTk39YHt19XSBaaxaBjm2LdMrcN4Fhbr9w55PoUqrpNLbakq0R1
9JpJ7PC1D93dMNouK6t1PYceOI8r5ZOBP3kIklcfClUPSRqjbb2Zo7nPopDsXVRsHwcT7Ntx0sCz
qh6WqwzTOzJiUe1CSRwEukneIAYDQNE/8iR/DwUeMAJZ3X0zVPw4dWw+B2LgT5e11M8ume2pTxp/
XFo67KN+Hh95dNkYwtJgF5It3qTTtoFlUx3wpW1V91sH6ArPTHRbcCpeXY6LWXCWY//MB9jsHWQ8
BWtoZ/LNP25VNeLeJWQD4JNUXRokXhF1XNEXvExeZ7iKV7CF9U5AWth7H62HrgzVnVkrPCMmr/As
+HjznxK96keV3zUG1kdxo+MH0xbtdZLn7kvbcexO5naotyP07J1MJpQAzmwHSS+7+RbdDDl0SjF3
MFxu4gXUoZt2mB8EpLa9EQgJZJPTMdpJswU89IrnDj6QkScUKPFneBLiA3YOcwSr2JQwS2T8WQ+R
eTe3XXFqIGTAPYdFH3aNIxEK+yrJpKVCZE3T9TsiBpcyVRxb6k55Xb4jkP/mVG00f1D8Wgp3cgby
unUe5nHvtqtGQrwvc5dZIm7qbSzTOc53Ub3dGjW/i3p8hRc4GoOSH69ff6T5f6LLP/d2dWCx/hyC
9O8//t+3fYu//hjb89d/vMxQ+utPd/89fOm3/9fxa3/JMo+//k+XcMC/f9ZfA4IuTP6/pwX9gvg/
/TGu6X/g/3/7xf/HcIBMfpcO+CnH+ENC4PJd3yMC8l+MXQJmCYklZUoTfOV7RoD/iwP+R9iDEYb4
gI4RBPgzIxBfklH4Cr5R4NXBKaIgf2YEMAdKxhzKE8UYFowd0uJ/lRHAD/opIUC0EJc5OoolBD/u
klP4MSFA1TaGtXZ6N9oheruOYIp304RX7M6bYcxkPSXdrhbjtB9lUQBOIVW7jyQUz9gDsGEkQDGq
PIP9YfQHECPdyxBC49N4ilRz2LqiTvCUa/NW8NldaUuWtINpffjhqv+HrMPlNH8MOuBjYCJQjIER
KuGcMfLzxyBiVQO/YISq2vjB8gXPOskFXjP5ZDL49cMTVI7iBO6/viIbIenvj88vB/jbCVzszzhm
HJNEfklarGLoWwerYzeaprp1FanvJl/CXJqGqQLlyqFSjzlCGPAugfLPNRrHPAKDk49XnV33y+Zk
CqXlhLMcz9tSD2emIQh6N+ijVaO7QnwUJUc/dtA+Oxs9a8KjtBSJ/lDN4ybuBDTcBDwAxK/YTwYq
9eVSt9vyDx+VIhj260dNNFOMS4T3MHAMy/bHJdPlkiyyHuB4lrV9qkdw7yMwu/GwbVYnh6Lfwr1X
ukpQiiu1pLMNUwt1z/C0Ubp40YtvPklnUKuTwPUIpxeRAZT/8QzN1FcVVtzv7w4ll3P6+fYkGOJC
Ex0rhucwxkP44zl7LpaGTtgSphk+I6Xh61TbbY8iQkCPrJebtvfmetLhDQvgxCTEgN2UT/Hr2i7t
eeGha7K+69uMhmI4Gicbe1/Wer4R4Bmet6JUnwESAFnrN4dCb3Xt8Cw2COTYBvz1WvL5wJOOPKi1
PyBgIIBTV8Mhaicoenbkx1DWwyvcMHdHNXcvSI2s3/pLrzPQtrmWJcwDKE7s3gKIT0Uvoj1a6RpO
Rz3e2DDKs1o7te9n372R8aK/9ODvXK22d7A+u5e+gMsRySbJZgpMPUGFdlPmo95D/F0fxqJr1rQE
HQHLtQ3XCM8k93a1412/dd3ZsaFInVn4C3fM3KIrDqnW9ZNctvHeTCUQhF629lC7xr/hqBTqrIjM
Fcp5yDMbfhioptXfoRO+VQxBoHzcyvtQjeel0YfgYsRYLujeTD4wOxQMSKGasipEgCu6iCGQ1Gjy
SMvVd7vQLckxhBihjqCqu7zILZzOkqRG93i2E2xs4O96uOy1fYFkodFBLNPDIMd6X5P5eqgHCrG7
7ff/sL5+ff2g6sc4Mi6UEECjRfLL68eiug99vObANxdIfEmwGsjyuECMsRaCMJq80wrkKouqcj17
giDDmsiXCeZHm7kajSlkjiihSEotVZbwvINk3JcnANb6iL4bZouW9Ht4+3uO7eH76v8xH0YxcOGn
hwJnnSB9G9MkkRBh+eVB/yEd1ikg4rJfChB9EeRPCzVReziVjKwoUrGCZFsuX6lZ/LHJKd+TfB0z
3ZTmw+8v368vlMt5iJgrzAPSl7liv7w7A3r1YpOsALi7DG91iftbyaEEYrvSA3ND8lZYOv3TPfv7
UbFZSDBKKOmoZOxydX749IQmOYtmH+1axNiWfbH44b2QLv8815xDlWrzzh9j0JrPNXjsI8ybtraI
yMzmwzKsYjcVWnwY5nG8jbSCv8OpukmGkNWkLbZ/eIEhsvfrvaLY3S7zkDAbBvbYpb748Wydl6or
Lz5SqREDi2d5xsm/FvDoOMR0aSCKq4y6YeUIpMX9cVqSm6VgeZ+GBmmTcSxpGnXsk4VQ8hCXjbuv
2Sr/oBuOUdzQzAvjXjsOqiXqy2s0DQ6sR/fC1wGNNB1oWnajeZMkrEVaoCVH2YhnBxUUzb8y61GQ
jmYmt+qNM4XOeg/kdaS+Q/k8yfleEfwhZZgHtaNjJI46b25DAXkW8AMIt1Wtu21Y5peR8WVvYBU9
xMhR7NxsyAVxSdQB1lvxsdRyve4TpY5VX7n9qHNzqPMaUbhc9fEh8kPyZlx7ZNqGwhxruCC7uEzc
XpMOO/NQiA8QP2NAeyB5EIKjyfvQRxDZh74CFLLW/raLIhGl8hLUQ8TuIY6H8XGKuuWLyEt6wOus
vieW5SYzYtmuW6Q6IApZJiEARAFwJ5iaImaP/Vj5o2Xcvk8MJOTcABiLkQp7iCrOrnMDXqVC8XcV
qsbsAwIRu9DDkWc1aMgxcdu1a5LlCNk3P7d2GfHOJrlt0Tf3CKZZGfenRHLxCuUDIFeebGoXzTnf
xxVf+sPMbXnsLPfo0DhPVxGN8BbVuldlXZqs65z9RPPeZhOHD4iAC4Iz5XwPcSyBI27CbTWpK5WU
06E14G6I4Td8KN4leYV4k9PIsC3lnVpRKQ4tohME4Ml9EyHCKbYREmm86dcWu82xSwaw8UvTT6Ae
cttnfEGQdIsBZU/KPW9rY+5GUGdntWw6XequuUPGsU4NtfFxlOSBjNHHYizD0+q2fhdVo/E7uyAy
VgxNsh9B0GDJs2NFN5uNlYGbwPtH7xMFPx+JO49a6NkM8ElRRrOrPq/AJeb1FThedaRrMaXoqde3
7dBEad5Y+zQBe74JnUIko0peusg3aRIJD3/Drg+LjsrrqFPihIyEedv06miaBcbKPCmo1grQqF0Q
twTLozqsMD1mVdn5LB/D9BH30L9p4umjsU15rafAHqBRAJRD8O0a25x8P9Sx2FWI8h2S5BJkyaMq
43PzdY0gfwEoh1uhA1+gWXYNu94GPR7aIpg0qWC3uqH42ouJQV5s4auGOg44GfrWdKBZynwb7maC
6vTgIPo+TnhgHj3d6teuz+8gXsLOEa7/jFoMxuuiLytIJeqai5Y9iSJ26abc/K4b2JsKDtB1y0YC
nopDJmYxFvJW9lW8Y7aYsnaO11ODG3DfRYX4RPHSf4mSqT31ePc8q2azZzuy/j1KVaT3wAXejhwW
EOT5SFbHpApQ2HwDe7sby8If4kGC3ZgqyiDrahjT0ZTAB66q8qsD291mU9F2d+UYFUgtCY+MBGNH
rLHhNQrDZzkgv6McU6DhVyAVBVKXtM7XG5nn003ZlNt5hFdyI+NAdkpuL7xMvvV44g9VMh6xNepD
TlibUjDhrEF2utVBZ+AJEuQmpfi0lMmp1w1LiQ3uhGqmlu+kvpisi+40CrSt9O8kmweeBR03WSwa
OhzADk1nP/T557Xu5z0XuthZ0FlgurplO875sOxcPJq9tpM56WotoI715X1RwGfGhfLRvR+W7k1R
daCQEjuWxwa1A+prkp/MBgKTIwK3W5A76HZqDa/rnKubwfbdXVTG9QXnUGA9ltB8KRPwp6Pb2hfV
XQLdLhGvs1nnN8Uc4cW/ir0ZI4AD0HTvqmRwcOYGel9rq/eAXXFnllhGSQatuwPoGJC8yWs5V2ne
YbAcIJ7gzBFyKmwL7P/9B5ALM8/WxLtrivcYMFrA73gCLs++tRaaTAMzhRjSnsumZtXextTo/WKA
B4Hc7Fh4LpMY3R3p4ImEeCYBWC+hXzyoAnpeqrGEhnM5UoUQ5F3OOaKZ5vIYrErl1y1yqvFunimg
AGwjnj26Mkn6L7M2TdrjjO/hGXLkbAUHf5ZDnbpFob4CWRj0fhwnlZEtxgYM5bw82m4OD75bR5UO
oM6PVdjovVRWZZsj/KqK8fKd26QFRBtoeOhkz/AiNq6I9/BSnD2MLgh+8Mh/eUDdqFFu+nJusF6n
FleX1OUR86xLCN1K3WIf1+9w8GZ4InATqlcTupw/iGRgcypQjNSogqltDqUzZEyhL1sQO0U7fYHN
7FHJjPTeVqU7/XGqtc7FlXXAVlfm6VtLYODHHfyjdsYypi6n9xhd4HeaYjNG8+ZUtk7Yqgx2mVva
diOM+cunL4PXe2Qi1yenVwTAYCj1CLFvkENZvqIE4v0SHqYYVyuaZLI8hail98XWw9NDOSk+AVDG
0qBhBZcuQDPQQ4WGctz52pfH0Vx+EOmQjh2D07dxPEJc5bz5YI3GeSw10sSSOPtBw8YbIIMr+8SQ
VAP+1eSTSvVSYcH2hbiayxkfZAS9gVCTreSUMYQNPP7dtga3s4+gw+EmQf/W+7mJfL5fCw/5bWTx
uUed2GEOgobA2XW6h5VDVprJGOkznfe4dKGGL2QdG7+IXoLK2dYC+ahNgVUSoEg/NQiFv1C9jOuu
pyHYg+3F8lBBEvm2qai6ExoRKtA18ESsxgKFQa1Ye22dgUA4F7F+6DTc8y6Wceal8Aj6AWM66DIq
9uOyroeCdHC5AKI0MWV38equfNRRhOvH7lEPAVRqtPn7Yi4WkFPLRtMmSPOWN7UDq1HFn3to4hBU
0U1d86ZZT9o19RmKs32cGybuNo14Vt90+L6Ju2vfwItE7vTSqY1aZwKVxEFJI18pTAa8fazvwdYg
lEmnlYH0K5svo0TVMbBjXRBd3fJVoVKxcwtCV3bfurUPd62ZyFtbIFSXFlvCtx2iNLQ8dIOdP2wT
MJOJX7hHD07ybE1dIlLSDrAMN94BsRo4MLFIYOFJOzpk/bbmlADrWrGD8vKGDdim5dRT4EhCg2BE
ugZXmxoQ5Dah5kRCJ2/qMQpfBZJ1GQwOeoXoULim1UJBQsOwTkd0/qdebPmdAMWKFNuyvjNMvKDG
fCMB4TrwZ2k0WHczroQem3l6Elwuu5ivB4g/7hVMBgYFyD7eFVjxZxtQSK1xGz1GfkWVrkp3XLfo
sfBEpxpURBol8bofuZlxLGz0E4vDOZ+WGSHPqsccgC2coCKoj7zo2EM76T4lvubnKlcdGByYoDRG
MMmvLr8bm9rcJwFKflcM1fMS8RfbE3Hio+rveTd/ihbTv3OxRR4oKqwGNYEccrNOJTCL8V3eD8mH
OYCHGgWkdVcKZAo3NWIdTJcIcILoJHNKHFlkD5sqBfbMaXqcio6MOzyZkAgx8OTYz0zg7vMvZReD
WFrvtqnA7IjG7f9P2ee9r5SIkdpR92hecvjQotmjEn3uUHaWKzmTGlp6F9Cxcepex2R6Akz/mdX0
pVvwTh+IfXJmflNH1duiWDHToPzECvL8R696UZ4xP+bPrvn7lJUflegfhen/L3XwS0P6799X8Lch
Of8eXvyXBH75hj+H5MT/wgAaTK3GGDCAH1qiE/+ugKt/EQkdERI0xtRIzGLD/Jz/VsAlZG6Gr0E9
Z1rgH38p4BiQinpdQ2dR+Bu69/+NAv6zMojBzhgkj7YToq2ACIJRPj831n1XR6EqNw8Dx8FiHXSZ
mckO+7VEfuaHa/IfBJefVaI/DoUx0wJHIRRTvtVFi/9BcahLaWA3jUjhcVSsOBw7lOtY3wZ0PbeI
91uovW3zXGHLPdpyKa5+f3j+8zSg78eXHEAaxv4CChC/6CwzCAUMJwFpWGKCTPFAWaH2DC8edUDb
2A27qGwR5dDDWqCGo8mAYGGR0zcSXcfnvJLmAWSgkxkMeQL2v44R4tzwJh2ACWFrP7ANEcqjpJX/
BmRHVgBjC0iHg8IldVHTYqgGEHlMQsCojW/B4CW9awHlgU/zQ/H2MvU8T50YzGsu1+VlWWL2jAaw
A7W5RhPSDU3x/Vn+6VH+WQD7WQP684pgPiZclssdSS6L44c7slpiXLJWEwKemiDvg4r0U4eqFpyk
jVuES6pEvBBsB5+aEaOsM6koCBLbw+RGDpMPXza4xdgICwPxoWjAZ2ICjv2MvcLKnV5QX2BqTKUk
Cp48ro5NO/PPNLCYHvO4nt6aifkiK8ArvsYzetpDtCgXTsi09e/DrLBflIlZn+KhdTV6+QLjPjCI
ALCAVm76jLxTeDvWcoQhg0/h7+k6I3V1iSxfj8IW8bkwc1WDM4OAeEWQMsfgiAroxK7VNsH8l4RN
bl97jdSyc6JwWQGaCW1m3U2fSENaRO2TlWK0xMxkcrepXmLux8iR06eDqk+9LDwyv4ujGyrPICVi
AbqUCDfME+I+Is8feFcFlppBFRD8JUtOrMcudvQytEuaYBYKOhoUZsO+ngy36IPiERNatlIMyEAC
U8yquMScjk1siOcM4GlmJCQ7DXh6XQIZsmnDjne7RAYg+WiA+aZGJM1TmeiS7CWizTRjc+7nTKjG
yVNJsel+xgdO4pvVwLJLpZB5+VgbJf2dySNtDlupbHkosfE3hwarAs4FJgU0Vwa1J6aFLPXI9sju
6e5c0erCtGDkxJRBVmp41lTUnVnSgfLjmA6jUx+PHYKoZhnN67yJojyIiSNaiZu0QjeKBmQzN69F
AaNNc8S+uxYTXnRdObsXc+MPUW2A6BBEP5fs92+D//QyAhgEhoPD+SPxL/IncldrvZB5SnNUrcek
QDwK46kw1YUyMKGzn8J+W6L+gGwW8nHNbL79/vgXwfIvR+aPR08LKQhGoyWXUeSXR/OHRw9ieF4i
Xr1AakGIanK9uGEQyK6RAqDHnqJO/P3x6H940euYKskUfqdIomKMQ/zxgMlQ0B72+5z6ziPQKZIp
daFzNyUKlE+AdNzJsE1kUxyqDKApuWoGy197dObrIayX5AGgw8MGMuoGJgfK9X84v8vb/+cLIghT
AlyQ1ISJPxzGHy4Ia4kOw9CAA48MChW9xpfBH+LSDEIezAME3CpHDdotwNp2fWA05ZhpcOjbaDqO
c0T+Ybf6+26BvZpgQGeM8ZwS0d+fr1cXjR2hfCYpBt9gCMJS+Vzv5Fq1/zs/8bISYtQHAvsRVBMF
lfvnA1GQq54ojOEper88FE01VuDLPcc8FTHKr1HokYkI1UVTIK5AAn5bS2zVIinAbNHZYx5MDRbx
/RBvnB6AAA4kk6CKjkDTTJvNPXIE/3DOf1+8ME04xwx3jiuDIuTnU1boxeRymRxULJt9pbwfkW82
7aGUiHaXGwTuf1gcf7OXYW+zBKDAZTQ8nplfntZIQivKI0wBWqJGvBuM0HACXOIBjOQbz5IBIX6Q
JE1+rnRdv/Pe8WTnhzE6/P5Efl4UqFtQuQBHoAqFDEn+KOV+fIiKLbbU0mpIhYr8YwNoewdabX37
+6NcJjD+8Cx8PwzMICAQEBrxS35+WXvUe9D70EZSJA3hBtOi02/aoU2eoJGsn2dg5ocJwtVza5vl
1uQdGNNAuoogiwQK9hBR1dNTH4ZP+bx15T88qT+/OS8nJzR+5ROsb6Ywpv/ym0F+vAZWVWwUQL1T
h4lDV0Oson1oMDSqq5fnfK4r5KDRaRvk92/Iuoxvfn9t/tPR6WVIfZwkJAG5/fPRSwgNuZgTmyIy
QjHHoQHe19clRhggzDGCxMRYJ6T7QHNRS+a9k5v//ot0/sey6eei6fvnZ0AssPTx4gb3+fMZKEkK
FHlYA0tXdVs6WYOM2lQN4aHHjKidqZr/ou5MtuNU1jZ9LzXnLLqgGdQkW/WWbcmyPGHJsk0PAUTQ
XX09aP9VvzNTpaw9rMkZHO8lEggivuZ9ny+9sKeu335844vm5WhRCBM5g00Pn82CL+zwuk5Te3Yr
MaS5mVOjh0aF8VjEDaFRTxH5lljN3xodlUBRehnEnzEZQFCKNKd1Lyg975DoUFz5+Fcd7gTLwxBI
oZfcJUSKY4dHnV/WiInVyNDrmWbAyndjdUldUn9zC3emAdcGTx9fb1n5/31KvF0PBYP1NrpjWYPL
l/PXKeGMM8q1nFPMqpxw8VWKbW7lBXTGQH2FchhsrTqZdlEdemee/+k3uWgnAJi/ZQ+2f7QFzVZR
FQj09brJCBVjAQ8o8iFqfnx/R8f0PzdIisQmF/Jc6fId3iCiTa8QTYtXXSblRUy3+dZpnXyN7ah6
0MXi59HGT91Z/s4tO9gSqR8/hio2b93JCq+6ss4vs9atXkQvgjPfHjbn08dvoR5hA6BRHZrB0RrU
lDC6KfQaiofDfdw4wefUQLe3qmBdwBrhwaAMUagLVU8Adyd0uQ3zciMWaEySo9gAMJNfY7YRYK9I
EXFGOajSVw4Gh2ZlFcp7Le1apesuwVG6kbSs/E2SA67yqARm26IjfJY0kfYs/PnejcOnLDbjG58j
I9rmRpBg1jZTn2NUFBiQCdz+iCRMvrvGiDWvUkk6b00hOwhZndlWu2qU06uRRE2yVUNgXw5alCPA
KBoEmyi34Z1WnmBLCyb57DaD+cnAP1lCYPIwq6uKi1/nfYAaG8h3729MFaV0pgdwI5207EuTmmZ3
Scws6xVOVw/5fS7F16EOh2ithwZvQuuimEYTNvWLndTrKwL30mn3VWqp7mqasIiXaW0VG8Ln4M8c
07BcjYMKHz1L44ppSNxGmmw5smKh8PnYUeKXa0eUYt7Igp4d0CSi6dio5k3Ra/UwCqf+XkRp9zuI
nWZeL0IVHBldm/1OLFKAS9YmPkCnQ0m/mtpx+EnYlgIQJCJ6MN24HHfeHFKY5sOn8JWZUR7vssDG
8GfV1vSp0oX1Wwfj+DOwkuSO5Lh3HriZ8FvfVTkpQNq5t9qwKtLi2qa9g/SmHghGbboPpaHDFJ5i
medrezRVvvXwA0AwjNnDVoOc+WWcDE1wV0gn/V4WaGABvky8UGUmCBRUpNtmM9pJuJ89v0rXtZQh
5INqmmmsCgztbQHTrp009KmBPO4XiJz5mxuxn676QUQL1A5/LVVJhYdETn2LM9EIeX9Fl+EpmPRL
1qvQhatrotkhLv1FGjE1aIvK+Y+X+3DsMNRVCCFofVxOGKkcVN6V89AaefOMRsn8XEPr/2wUg4nu
fXKyq7IG47jKK545IgHE4dQOUJEpECIdbhtn8i+5L//VCkQRYmxHlriyadRciRzd4Z6chey9rVEY
bm0p4h4yW096aHhdYO87zFrxricT6jYlcsQI+XIORHESKbV0lY+I2INEihVGA4fb0IGZXjleDoUq
7XPN2oywpbHBJ6Slllc3L16Zq24tYGsNayoC9MBHyqmYp+XY/MF1kLxgapUtdgb8nespzYN+W5q6
ljg6KUHxJHWLIqmD53k10XUr1k2eG5c9QhQaeUkxITjnnP8JihA5DlQnT15x53K805OILeroE4GX
djibNq0cM3OjIgujXz875O6goIih965ccGNE3tJco+J0uw1iimkBhrFOYJN0sbNDK4x9CCO0/Z2E
HQM97X/nLmexjqvWhINyYXs95f9WZZ7cRjNus41bBc5DqEs4nH6ch3c17yjA7x3j2Or5uCVvMFU3
jVHn3Sb2qt5ZNZkLIrHFUPg9TgMcM40IZUMulXnfBoy5/cZDl5esiyrKvtN+g9vgG4E2LnMUMT9k
jep6k4W19Tp6Sn4Gk8FIUo1H19sbqRHyzicQN+0cg5Kg/OJ/qb02LUCmVnxKNC3CZ9twgj8qDKPv
pahmRM6FXp7ruHx2KBAfpmlG9G+D7am2FnVuytBpzAnT+YHxbImYcEsBlSO4SYRzH1vpXAIKToS6
sNHu3qrYlcHWm3k0NDbAlw6ybygiyN79Qud3FBu/Dbp5Q0TawE/K9fBVThwvkDAtrDzuBPxtZdsC
E0c89+VNmlpCsmIVZW3u27x2zGa+x+xUfKUzV00rWTjY3nPVCso4RRLXNIoZJLvWpu2MW3zRxoWj
qIqvu9Gj91djdtxRBYov6Pqz8kE0xL+E5cbFesxH8yplRYQbCKCWe2tNLmlVSBtSr8HzGsYuUB6B
VlcAc47BN9OvsKvfJt37J/6C+6cz6KMg2Guq5wAJbAhjKqd5kGIzqjjjUplspsCtN2biAQ12EtNh
x+sqAdNBJM712Jv2Rjs2FLHApuW9rhuHUqHZvpmamulbVo29D4wqAKld1KO8mjoWy4XbaXwgom9F
T9OUxH+D/rIoLkZr9qjHIHPSK/KI+Q87p3UXZhEZfNMFA/TYPonpX2SOaldamt6lHkafgKptIqgN
JrYOvRu6OofIAbMGy5EeXD3c0IDv7osk6jwgi7XXg64punKNTRKnhaxk+aOaMfiy4ooQYimwUBQc
vdW6EziMuHRuraYCRWuhXBKbOHUBkTv23I+YsMFOwrSRUbSrTd2rtUuvi33DSrorvhx89WXo9Z/z
Wuidlafet8aejC/0vIF0zEWZ39pjx0mY0O2gxuporfdwHbbFUBs3g14AgG4EUJdW/5c08pxq1fTw
pPGk3JYgVX+XRSGfrAaZC3amFTHNlYzLOj0X2J0mLp5lojCHHg7engT1MLAraj5PrPAow2nZFIQi
tYyX7hRcFSHa/DUVmfbWdpbNnzJcPOWKLiWBgUwmZGKlYeOFnaZqMuiQDogMZj/RP1pZ0DBWjQH9
EBx/Wq07c8pSTJBFoc9E+u/kHyTgy0+nyms6oKAPb6AZLVkWo4f6taGtxaCHbC+nkhaoRp34y/Sb
r2CFdL1K4FRfUlQyX6Vwx4fUGakW92bljOceKfMAjrMBqhCuuYgnXXuJnQ9/kkpIFSpsnwhy2ZWv
erNdvoChdl6QQ1N5DeF64m/EovQNiw1cYtnmTbC2hjT7VpqOpj0YWP3nsIIsSgd40fDxIXsLSpHC
66fOsZLfwvYS6I+F6tsVIkOkqlFm99NyyYlw1zAASysPf1CUAJeBMGjzPUApK342bRhZVzMm6mGd
IhW50Cbva9VbhqFA9E3RV+RS2OIHzLgPEcv9pTOj0dmoWMOypjz7XMwxXd08bJC15FUEDN8c3HoE
7ukqGMRREOZo4lhxF/OArefag4v5iIpEYzqOnPY5oXsEkTkvxbqs+mYB76RwwIPYJr5Tym+2LsV1
49qpM3hCItaCzrOHKqHAFPEn7bIGYWdKLLAaiCfEBrk4lsEuMr0bk0bXj6Bv55cecECxbWs8hCu/
C01jYwOppuxLbFdusSNnE/tMS/hG7FPvRFWW2EzNOtoWsW6edNhakKSEL511qajJrqsuLH5g3o0J
BEVdbDGl99Y+QMX8xyNOcy8K3bs7RdDIVjQ7MgHjWoJ+SLNcRmukb+pTOPuIYSgLFUABDQjfdEdl
txnzJEboaIfylvhU4FivjdxYDWFSh2eqJKeJsedhLRE+IwlMQXJ8uDSRkQTa7KJ+PbaQEq2pxBKa
OZwFlVi2S4Q0HyeOp5kZtQiqp1hpaBZ6b66FvxLjkjBHDC12g86uxHUIevmpHlS5s1y0qGeudbqV
CZpoXINqpe2flGo1MJC0iGqYQ1ZXbLnTkfrHTAQufeOamna1tXHnbhCqmXdepewzRbjTRyscbpan
yqBmKsXLrvDXrVqTXeAph77fJuF0N0P82BtTC+FfaxP1YJqdqQSfFnwE6nafvdt3wJf7R7sMFO8A
xirhRTUCqQ6g+DFJQo+7gIDlMWwzoHNUPz5//D7fe8YBHTmBPSoUrnV0XNAWwqveexDiwlTeFOFo
PGUA767mFKITsEd9aSQ6esx7GGnItKx/f8+LlN92aBgwIe9Yk25UaUDpAQZ8V2cGJXDlbcMBXGTv
imntJxZ4tSk3Lz++Z+edm2YN22/FpIABoEdHDAQcv2DUBED+out/VSwBpBR9yxkzpLJSOwX4HSoq
LYsIde0I5CtCKvKSKBtzTUMIWG1mabfVdlRzvGsQgIh1VGh9G9qVB8rWb8lK3CEY1C6XFnB7BCB/
lC2Lh3mS+SZOMrBEM1MBULw7t6Hoa2tTKV9Vq9JvmdAgur7u6cAFo1xNJfqMubIrQFi0rAExN1Pk
bWI6h90+NOqONpwJM24AnRFtawWa8cxn+E5Fysdr5dF9xHlF7+DwO8jKHjplAOFCt1X0xLmfizXe
ymk8c513am4+xVYsejREzBOfhMGVVSbR4aQIpaizBi55hIXyWtf1Z2DqbL2E8S3yoxaIzsdL4vRb
94gkAs/HUhbg0zhaEXOMjRjiGt1SO7H22JWHbexmwVqGwXRlYC46E+W8cz0X3YVLadu1mUR09EzN
vq1nxEMKm204L7DRBrVXNUafFF98Ctl6So0zt3j6GmkA4mzwHFpfGAiWj+Kv7czXNf+/VDThPYhM
CZxRpoBEjt+cuc7px0XZBpeOw6HvW3zch9exdN0x+IVd25+69J5vPtshja3Yv1vjuy6pcAgC8Uvq
kv3WKY3s/uM3+c4BJVzqttSvCb7ICw8vb5pRMps96ot+VMFOaye8tzTYq9I06+8fX+qdlyioSdNA
4ZSiZnu0d5pBFxdsy9wphC/UvDGMsDoGixKg14L/knff/v0FMW8tL48uFeqcw3srlAGXu7ZwE+Di
3gU0RmASeOVDA6XppvGG7Mz17OXIOSyDM7fOs2lH0R7i+zuqw9bV5HWeyZppS5Kqdd5UDklCWVYb
jPr+3uqscN7ng54epCcMMEVN6H4z8gxfq/AbtMdeniVyF4leY14METagNHfbdSBG/SVThsiAFE3U
1acaH+VmiDvGV338zN5ZjozeY+mzUyz+26NnVuoEBo5DYSmmAsxYKIjrZZlSB2iE2a58EcdXaN2c
LRo/55JpWrM48z2cHutsai7qF8byWj6NjMOXFlNK05UbsUq6CIdfwNQGtK3yj4pyj/IBinDPRI7x
8V2/87Gzk9qmcNDSLLOdDi+KQHfSXctsjNFmUc50rq6cJJtv//1VUFrRpOVbX3oJh1dB0qAsu+Aq
Xu3PSDMjJkqETML4+CrWO+kXJh0fzzGRCnquo0+a78qnqMKwHsoXPyglt9eyayiCk2tcphJVsmMZ
/j31XwrmiuE3WZrYd7D0p11uehFwhB40wJm3+pbzHX0aaIv5+sno0DUJ+/DeMRKH8OxHzXAcI/oU
uJW8CAAnfFOWnPTaMwdvG8iIWVNIwrNnFkFFpqL1udx0uczxz2BDWIIZEz2Nf/SiKxU7SdqXpKa6
cX3sca792OWl/bWZYiBZRtsZz36eBhEVl3H8HbR9ON0XaWK9EjsziKDOEe2f+eTeWfEBLWVraSAy
wCM8ejRd3wWl7zBNaTCiFxiv06XTeQ4zR8Z5G6ZkhgOahzMPYrnP4+cgcM4E1O9onblHwXpQYIMf
mYCxdiuMVhjBio21QAWpDTdrTLxMuch6mM19371+vDzfuVume3CsOoTu/IKjDSZmBkGbhWFPfp2b
94kpaN7YUHvjwYsvJtGqn0WV1S8fX9Q+vWrgOz4DDpFycM4df3p1WsZLjYxPz6tbrDdC2+qOuCbF
osX5CjAEFNe8oHcXDgyxIWwis5utm8au1JM/2hmMdumCQ5/MxG53lBgDF/2WLuDT59WQUc6U+Ajw
zH7WeeD+TpRg+3IsrA9YyEexmxsX5vxExOvtkyG1F/hvN92Wc9SdOWdPj3QEDhzqJkIYPvXj8otR
FIGsA2qHhu7FvnXzYktgxYyPKK0vP36uJ5d6SzcBc9kYfV30F4dfdR5lZZbUAfOUbPUA827EhD4I
qmOJ+LcLllOcUtLSuaZtEhx/JGlQTqU1UOaiop9uBquJLitqPWvTsORm7Kxo0ziy+wL2sNt9fI+n
sg8Wa2AtajCmZy6+3MObpD7giAhEzDr0CvNrZSXFygE9ftMGXn0xT7N3X1QoAI2ZVh6NFMhPWVd/
tuAlr7SK/cs8a7q7rl62j49/2cmp5fHLqJ3zDS/CY+/oPDGZbVlz6/M6G73olpEk3rXAbHj18VXs
t6T2YLMgwkcOveiRfer/7vJx/RUKi1zbZQP2kpGNaP52qRUaTIrzZcH8RNqz35Vf1N/NxfrE2Jux
RY8IF5FWqVMzLmGi5DetBtqUBQYCSjMr5pG2P8IxD37iGBgt5rMMVXBrk61X2yE3za9MiOk/MUpB
NTuRmji6iJCaeRPZWR1RNjRd6If40pNLd2hsvaKGiy3YQMZMx4nKU7Idu7JpAX7p4DbMmB1AWZYq
9wqbEgXFyU2Ba3ZDS3Kazx3FQqCbz52FsQgweouayfVLzXixepp/60ZjPqiZJWBet4lmwE/M5LMS
V5ruwIGTmHWXQ+71zB8KgXFeytCIaNmx1xsbOTi6u9C0Rf0vZTC10WaOWRB/nGbAaNCM/S8RwDK4
SMoyY/CMjz/2ym7bKVmx/8BXInGlYdaiSa42Jdbnn1ER2T/oJHVM6DLiktBSj9TlQR8296pUjJfk
RUWInX0j/i38eFoKzw3DL4XXuK9p49r1alINONo6cv/QcLavYQgt4yHaHPecV4cYo8upqG5pAFnZ
1ZzlzBv10F6h4AFZ8pXGn4BZSpZHSXwqmDvVo2+BaeJNhYNMtCM78rGvwaYbHJ+ru7L9Wom4Nfey
Rni8Eb1Cxjqoav5Wycp8rBXWllU4LmKDmcUQrOjqgKNDZdpETJob5KfYHYfXwK5Gc8vgw+mHmqPU
XjWNLB8NvcylSMDHGevEyx1GFZDSMYMTuBuTAvuhonyMwje58BlAle+1HVcXJgKk9oLiARyYvJFM
JHAzs1G09gi4sfAmCys4n8aa2FPZf9xUtd06IpVn+CyHo7Ea0TO0HANWu6oqwGHQCez6FlFeGcKw
MGh4lmU+MDWuZLDpCqyDIS8bhb9ui4BtmNAJae1uIlwo7sqKYt/ZJwVsOGDviXOT2FG4M7UHC0tP
bZPd1Ia3uGtTt/3essvd117yNran0bcIjqqnLGnsB013voYGO0Z6o42lUoxLPGTegZ08AHwKPUDK
Mvpp0k782c39AHULnfH3kliNWTSNNSOcR1yKXicdpnDVBI0AxUjLkQEmXWRsWouyL0pTw34EQMvc
A9BhryQAGv6cw2iLjikY8DUSHb5SUV3IY32jmKkxM75RCZcH03cKmXgLL6Bh8F1F6cadjLpYV5QT
0aRjUx6A2vFJMpWlCZmp5TXfi5lyN0ADx0XJYltYt3D8/Z4GcMlw/JKeD7rzGLxR64Chc31aJbSX
XQ+kooMiqtqoQPTmrotRazN3JsUiLxwQ2K1RI8yjNhzbZ86o0/14aXbYCFSZy+D64VHgncJPLNKB
Yq+LXXaTs7b3TEWZz51HJ7EbZRcsKCGVF0SeaM4Ot2MVIaOia0mTWA+0TVuWy4/CmrF4R0ZwxVrq
MAYH/bV0gV8WSd08ozVYaF0YOQumxq3n2W4uoBuAiUN+s6eT/CzhyT1iiQIm9vHp8d7p6fs2RioY
6sT9x0l4R92tp7trrlXi+tUutiv/sfICGhYZbbZrGn8YFX1vxE5Po/1LQ3v5smry9PNQxbm+XnRP
WDu11T7RBsn0mZ/3TgBDkmv6gl9nhZzzh8+SGLSoMIUAgSgz56eiNY/Ttuqe6zo5E4KeZkC8NgJe
dMsoi5em4+GlUFHUhRF1A/b+IWa+H6J9os4g+01VxPukx7DBijYFa7pF8W0CueW6p8N7JjlcQoLD
o9ynfEZlYgllLNqehz9CyNrh0KTdWZa2sR/gTa6CZnx2hHLvejqGZ1Kbdy9H+4NmhMWKPb7nsacK
GfjUQvuEObixWZY/ARnll5gRsDaFaXTm2zipXvCM6bVgyiFcw/dz1BPIOWUMc6G22wYTuIK8lIxc
LqvptoJfDX4XTN4QzcEXRpf52zaIOPs+Xu4necbyA6hvoURdWGjHBfo6iCdYNZipzNoH9apL/8pp
Z/9FZNnvPiuH72PiiqePr3m6hrkmYRn1GhcCsTi6aZNhbsAPmLsapXlGBy2VlyOyEKSo4DbPXOqd
F2pZNuc7XDPHt/3lt/wVCkbhBEGBpuuaphY2zhTxyrjSres9D0xX09dQ0rtn6g5FvMfES5XWM9P0
Zo4ijna+bPeLTGL9lBqZ/VUZzBJe4TiZ9b4X0nr0GEQKJDQVd9ifos8mnfZyVYsS/xLzxygIGLM0
f86V46ZrD43hvqDU9shgsOQlMu0YdRZ58vUAHvt2ThlmvLPdXiCoUll5H0TZxHDAsav8jWTY6X4U
IIM2WeHEwbZps+pl8q2EcQaGI3+KjgCXZuvgkrC5KGSUkWE3SY3StNeDCUJ+7ztx/4faM1NI7G5u
abINIY7WHgVP87kvk6BcU6WC1eBBguJExUx4rmzw3qtglXmktTYv4zgtofWg4A4wCRu563NZevbN
yNS9jdEPSLFQeJzDlb1zPfYMCpskejSh3rpEf736wGFSNtokApgQigMPJjIQZvnM5GTiKiiVxDXP
bZnvrGxghC41LP46Dpmj3QrfloDwDtmrkPN8N3KgAe1z6juUMt1LrRKI7jWcXzDNwOAhlKEyRmzu
5953GZrTBbq1YNtnprPJjBIwz5lv4XQrdSgheRbZL88lOCpkGA00ucolK2qsMX1yEpr+mep9Klie
N5/Js9/ZVlDd8m0j86C3euw8ULocEsPxuVaY9au0aZobqWfzGpUpgwabOtlH6KvP3KD93hsn03bo
+RFn+MHRxqLrLEkNwR32SYglqpk8L7pmNlXi7qRr93DbuoiB4sA07KekMbBPhox5WFkKIeQGgHMP
SIVhf/lqyihoQQIu81cZRE5BIzBrnpBoqa+CEty8bju3GeEYNcEn/iazMqnL6W0vshzWtczqP0iD
6RFqo4eh8PFrPBXQkNjD2Qqwfbmew6s83NJ6PlwQxIm1DjzdfkupSO0o4Jb9SlrwUuKoLfHjATWM
e5RrSeEgFMgN5WKt8bqbtgnbi49/0DtRJL8n8EHq0e0xjy1orQVKAvE0us1KMgxIBfRnVrSO4jN5
PYbk41hgcXQR+9D1wet83MRr8Z+GMF6GNQS19EJbJhP3JoSynyefcQjMZkbESfcrS15mKkBqY3nj
wBxDXcYv2YiAgblnTnIJ3YMRG27tlV9MYgv/qnEJv0nKO6tZa39i4qDljk9pAZt/DXsGgJ7bJcDy
EaJEMWMrGGkMLGt2AYHBPSHztX7n9uiTjJui+oKFN7vxGa55nxdIiVeeoZgJHZgmGu0MGOgTlCV0
W7mPjg3aduP9YYJAMe/AXcR8GnYmzjUG3+rnBzEUqj5akZzxdLJcnOKHCyZWfgDdSIo1amar3ngG
vlhjjpwBSczcozz0rSeKc/aXwBAMlxGA9EqmQmXlQxb53pe8d6v4M6FH5+4iumz6xojG8qWacEJv
ZO5TqAj59Xrrd4yE+OozMtHfcqKm7T/ew38FDfh/I+N+kr+rr6r9/Vvdvsj/D/C4y/74f8cC7LmR
199wACrEp9Plr//5P5b//h8qgB3+B+ifFVJBxdbGOcfX+Q8VwAr/s1iLqLdhdkMDEXJY/RcVwLX+
Q7OPE4C9ElUIYf7/oQI47n9ILLBjkRKSZyzI3P9NBb7/Z039Q3X4b8rDgTX8qMHILoVFVLAfY5bH
M39schoKslwAHMYqqqf6ih1o/hSaTXJB7UJt7bnVd64/9J9l7DAyV+v0Iu1rcWZ/4j7/TiHefgMn
Kgky5vRl8zhc/qOXDk7ZNvF60i52ttls7nyY+9cIcILNX+/lv+7/7/s92grfLsVz5W45ZJGfHGW6
I2oiUniGF8bYJTcedXZqLk3H4Nwz1zl5rqQmBNB04gHnLBCEw3vC582cdZN7qsdIbAE3YXd3ocXv
CXU9ZqiWGQNKIrjkKybfBQqVTekZl42vp1chpuwWo6d4wPHXwHbxWglpfvbCh3yyRuuCgBRJWzMo
RBqIfhOUoTivKRj65MVb02hCajCDk6I/zz35PKa22NYSj8Ti33M6OPxq+OVX2MiYGoBWuc9yhOZJ
4C9dWVA+03YOdMQEHPTg1221mG9bwp3FyJL4ybY1Z+nCajWYDnHmqR0vBJo3ix3St/hfws3jheDY
ReQbJpWueHyFMRnvEGbnZ06pY+cVEa7J10jK7GCEM0GZHr6aptGDDZ2Mwb90uy+M2B0wyY9Y7Vk9
j2G/BH2GmBhDa9TZRRhb1qchKON12pb2KreU3pQYR9cqkBZqSRbTmaVzFCPx8yzTJAbnHPAZK3dc
3mjtnHnpzEBZzx3D02Xn5QSAhtnvmqY1mUGbGQ8fP/VjkcFyxaU7T/ZOn5yCylFUNpajSJ0IxbFd
9+mjVVJCWFPXxpVWF81rnLtyXlVuXz7BLsXf5AS9/rkAwNOtlaXI0n1Qk1e2CjEG98zQRZzUuky5
zwo5vZAR2wmEyJzCm9l1CSU2KZvg3z8z6vxENoheCHSOCa+YXzPFWCQWjlk+zm2h9ikcy41W7i0I
g18fP6/j7YrHRYkscOj9geLmKz9cP6jSqmJ2fGPl5k50G7mzu2fWDX4oI3LOmPmPI6rl1dAkoVOC
BHKp0NmH10oqXFWeNqJVBf6XmQ2FDNNdzwe+FbllTBcNtiBN18BiZPMEiuI36LbwfoynwEcJLC2m
PBWx2ewWnEZwiU0rf+zC0b/3Mp+GmsgbB2Oz6nOxYU4oqlUznIq7uDQD2uoCBOvSuUiJ2dK+v6+F
bF08qGNSbHvbVgagt475r0PZU8SucSffQxuIwk/8o/d5mCfxcxRBwTQpZcirumoZPVTGHRuV8uoZ
9AqRMXNN5ZRc9FTJh/3Hr+k4qnp7dvAWkOssgs6T95QHDLWevZb3lNQRjiZblvRg7DFJmIPci8cK
ItP3uKS8tpo75e1n2HLJlvE/4SdIb9mvERNitUq10/5sayw1XVl5916Tefe491zUBNmQ27uWmWrf
GDCPU6vBZXYuYT3K095ughXgL8EAJ9YxuUUVLVQEUXCOVHXG7M6p6sEyRDUjPRiMYFaJX9CMsYO9
Eo3adK7FYARhtNvWa6L1jHMZ6Gvce1cgGfSj40lngyagyTYosOGMffzEl4X/Vxj7z28lscPKzv6F
aPNwsUZByz6zbKxZ7gwbC3MCQko/2358leXkPLwKDVuKBb5FkoRi8CiFl+noxbBm4zVpDTOaTH+8
sZoUP2gpa0Y95kOJCCN2+KfAa+8/vvZxyZVb5OKU40g8+CqdY292107kbAWGDlUm08/Gc1KQKHK6
w+ITP9YMyGC6OccDxy+wyrXhGGO6IevQZ37H6RnBLwiWeutCtEZod/ik/SYShmYM8Iq5KHrHqPbm
RtQNSdNU5RVtM8s7czK/d0EkXGgAgFeZRKWHF2SsU987JuZLG5zsBpSdd6G8hvlidItXo/LLM2fS
6VJC78quh94ImhZqu8PrKZYNVGyFcaag8SEtWNAd4dy/XrBchTBQwNTAZvGm8firAFWMIQzAgbtK
2tC96AZmvYWm5Z8Jb9+9F5Qf6D4JDCznaMEOQeUHE85tnCTNtBaYQzeGyaU+XprvXcVHksh3t4yG
OFYKlhFbdO+mMRpBg3G0zRxthYqLMx/fu1cJoDEQQC/KhaP3IuISKe3AduRLDQdAKKe4GJQev3x8
M6ffOOV98hGUCEjOqL8fvn4Tt60A58nrz4dhVzvjMuvC9vZ5lnsQm9vpW5gtbACctGdu8Lh4wweO
9QlWEAc7a+NEPSvpMzctTuf1hNZya6q5fsB3pXcMOKqYesDI0DpnTiwDdKuddl+7InwgCGJaJlqY
Mx/dsl8e7nR0d1Bxof+kSmrZy7//tTzFaEMHdjEv8bDlS9zUPlNvXXkRwts808U5ljNx2yQrZKI8
a6SmBIKH1/KYtzOaLpzQOp3Db3ztIbNeM40jkczBdddelQ7+Lh1M8woTW+qDSsoipu+CkiVP0Mk3
qQY/+lTyV76Mri7HFWAPYeyQf8Kl0K2mmzjNKQMyQqfLaNb2GK5XhpVH3arTIwBzqzWRHiCI4Dky
TcLb49t3LtygP2trOX2uLovKXSpVS5LmL4v8r+c6tjJZ+lQhukTCahCzIONjpS9mxyvPfJWn+ybh
A5pJ5GngjuwTC4tCzuVaKqJnJM3fGMDUjQGXeqPs8E/dVOpMzHN6Z3hlXJvy/dssnuBoxYSw3JyZ
oSgrjL449g05Vky5obDFvCnzLMlp+QoP1yc3Rb7OGWxDank7LP96jmXvRy5jUSJGMbWgYU2/ulJB
J69mWUS7aK7MHbAw/xtTI+0vmvmNl6aT4xayRH6mmH26XSAZoTtGI8HhUR/njU4fpL3LzLmV30/y
yY6Hbp8udqxV0zaMONBOxFSpwhRbKy3FmRD99JEv+7rLlkHSepqz5pNrlSWjT1dK5u46m8nru7SF
62aM5x748eaLFTNwrUVyiFVHIMg9XLeaoV/AWzO9LjP9alWusYl8Oz6zhN6O8r/fKokGimI2d5JQ
gFVv6fNfbxXeYW2XtSnXcsZ4sjL8MNpPkUOJqJ/GEcyykwsHDPhkppeGh9JqrZ3KmDZjP1oYfjMw
iGtcizia6BmazEpvq+amUeC0GWeLxfkzmwF27koUghZ+hX8NpDhD0+d2Hup7nIK53DH9VZ7DGR2/
KO6LFBfQnUNJjU/yKISxfHC4je6bdeYz3CBGjbqbxsS46R3GSHx8fJ2+KOxjKOlI3pGbA1U+fFGZ
6+Isng25NjBUXYyGwaAIOHtnopeTBIfFTvPGBA2KmYoc4ehrn5g17+miRa+F5/MZfzzDHSg7GRnp
nhgAhYsyWJthr7+qrqrZz9FWoekoku572SmgwLWjZko+DHA2V2VfG2jeklRBaXCHUmyMqgTrL3XU
Qk12HFqrzLbHjqrnLDoXX54E1twLhQeKBuaiW+ZVHT4yxtiqucmydq2K7AEKdfvSDXohS6f+ldu5
HL2jsL+MskwfoqRvbjxbOp/+7VvjA1tan6ACoS75R7GNLgu/pwEhGXnawxhnDhH7BcMT//VVCAO5
Q17bcqGjjzjuVZYxGVatrYacRaLEvOyj3tyeucrpEmSgmgDQho8LdfoxBTBRdZrqCspe6Y/I+GKG
vE4r2mjtV7d3x2d/6PpPbTB2X6SfjndVlo+PcvScYd/KUDKgw7GDlAoYgdCKvX+46PpAyn1fSPNP
g/T+dnFCMqKgmM14xzTd8kfU9sNIN8tOJ4bVC8HQJpLzR+rXvdpMoHzumIJJJ6IHP3BLc0w9wdrG
+ct82QKWezeOt3PeusE6ZSg4A4aGvniGdD+qS8YWjOU6qpr+Zymd+RU4QloDxAOM978oO5PmRpVu
i/4iIuibKY1k2ZbLvcs1IcrV0CaQ9PDr36Le5Fp2WPFN7qiukQRknjxn77V91PQVcKyiCrVEOPWZ
N+w0OYhB8ebYQvWBoYkh9Abn/W+lUKwjBx9tbnFxdNOLdIT3d8ic8iKTMTGZmVGE7aaTQFTvpW+x
oIFSsUVIUp7WoTn3YbYF6v3CvNUQgITZcrmp6smHSTXhrXlFkKeh3xexH2yZwgkZ6MFy7kpbsff+
SnTSaJBjh93iij4YYRdnJJeDAa3jwWK4Xk0LPZ+NTZP70qZOEUzpmDAcc8xqiRp9sMlyQpii36pY
RR6/fpJPzSdb+waHHp+CNRuZ/WmVMXdpHC+OjuN+iqspwMoE/iDpJm8TR2bD386xOlTiBtyYMCNE
9orxBfkTs0lXhC1IzZ6ZfxCi2jfKcGbv//h88NmMrUVHHbTxm09WLQFNAt1wQfDNbM5AK5aMlJvc
hUXVFHV5yCSxGTg81NrbrcsiLN8FdjJEphYrV0QF2+f2OJCSH28dCwu/FY8ts0TnREMwiIF08ESU
warnhBmigbZoHnrlqu3mcrLIvSfd684AQNP6cAWm17yvejA5haO8CujjT/1Q6y9mZecPoljaaPaq
8qkk1x4YLylSLyh350f6VPFjjAyzCPF0aUe9TAmNp6LmC81Mth9NAjWS25pQXthLQrFrthQjdy+t
abaOaMKNH7B3lL/gr8jQHXVrKCOPoPHnHkY+i09TOYcOkNQvqme3YWsyZyNK3RUmFMQOon5cL3VM
nwxW1Kboc/O3TU9xGTMcWTBEQLz3HbpgfzJdTg9r3ptxRGrIqsOBsoATGawq3ydvStZd5aTVD2mx
2tCX1lLCLFSUIWyJrTMSQr2Qf+qAhIDs4mZDmNNOtHeVtahMAohEgaJau/OmURf9dA3hpcwO2Aqs
H2Byp60vl1bPJhMM1qnExtNNGlQh/VGfoKfAlsLPro+pm1/kEnWpP49F6+F7oF8QxhYJtV0FBmSf
oRS6H9ArPcWEphQ+OQU0XjiOUlDU8VDcFHPWPxtsIg3pPF3xp9Gn/oebLkh94y6dgkQd3DS0xVr9
Umcbzz7Gh+UA4B4dtzfUdhe2uWyvPIDDyEHqWvkjewUVUJshqlZyhUfYGIFyHgjNZPpBfNEY+3pX
utmuH+tV8SkXnLfaWue7ZYq9O8sZpilyF1Z+OsTD8BNLLeioGoxwAsq1LX8CJyLBDgLKeqwIr1r3
46D2NzSUqu8p8oAXUlxgfSRLq7XEDjGz25mcejjv2ySo+QBGLPeqBvCPZcCIxREiBSStedaBPate
PCabpEDceAIODs5tg+pBLeuhvcGMKpawLMqESgctPDAVp58lUXxSYrGMQTShPF89LdJrmaohyYTs
LKIbnD8AOhW64XC9SU5BVzz7sT3YNhxmmu+kSCwEcrhGJZw9qUjoS+dFgf9kQW3sg4XpQCiLXGNQ
N1qZ5jtqb5p+URYGQc4l+Dgxe+3241UrBnKtJ6TOUlfHV4mqKgBRdd2VUnvmFqRYOPNuJkXisckU
QHKITNPvddv0TjCt6/hDxCVmJJt8rnQ32E58nOA569fxmqdPo45N4nkY1UUJLOIrcpB9JrQZKYok
AVjkVkNUOk2Obtri/B2A46PbMc62117R626esgzRID594r58gfL7rnSwQG012vJnHl1UF02nl3u0
HuNjISpU7kpDqc/HEdVrP2opGUez010n5F9THoxCOWiZ5RBAnQ7f58Y1ZlLpnVFlkpH3vNhabwno
VV7xOKiLTRbwYve632Ccvh4nRHr7sqAWBQfC2ot6zMT213eq3oXaPMyvtZUu8LWacbnNZlNtgO61
g3nZYDJRL3W1FD0hWYnFzDUfjB1OAUC8BeFc95nuxvVhagieDnmDPeOKmCOnDjgCjxTYLefvUJJD
ve+VAoS0mMtm2nX2XA64vYyRrK4mrY9LOTMhmafcWzh9A4Ah8DpW95628bbSvEG3D2ww/T0nck2i
yo27nYKv49KuPOVaN2gYBosSN2+crRyuiq7gtkxGEHdMfCiTC1fov5LUNElTbRTFDauWysTXmM4c
p9J20d2MM0GkLANeBDqlmpl0Vnm8G1wnbQ5qCknN791RNBeqKrKnvtehc8NsYcQDwaAwApbwqfAN
r5ckxnvzykxZZASfLCmKhtDsi0ru4OTb28IvDWbLzdD9BiROFJ+uT0aLht/u1YtZFqqMpIHyBsDb
8qckfL7cOX1vfDf7LUKGPDc2j6nLPMhNs+4Jcl8gqm1R0GMoBCl3rIxORVwvGswChVhhrreV26Zv
g1O607Xlseld9C6q8MDqJ2Y8sIA2/wGnZHBqg1pD6GPb9dMhW/+utT09zLrCQVZPLEjPs82ESiO8
PFHc/ZgP8mFVc2uXSu1IJwowYjxeOW1HL0GoN2LOCAVO3pSG0HpL2VcJE6M8nkPB6+4r9hw1KDxF
MTxWmXM799WjO/LMMJ8k9epbJpvX0iwOnBqxJRV/1Czf4T06WGjZXcbMhDPdxLbK2NIrMUuIEBFu
6FoAvuzZ2zup/ZBL8dKxuZtNd7Vocf5Q59nNtIxXll2+bREDVlsfV+21Hh6LREQuFP4eU4/mHEz+
Qrdku7JPo0wYO3ZWZ+dAlQgxgmj8qjZaKqMltKXna/hJFRs/EviGftXQuW5i9duggMoH+pQO93Hl
UHvToiDGqtKu6KTybw2cOqqlwRTqVHGbwEwNVSn3mdM9DqPYqcR2a4Ooj/FERJhDkhnU5TtzLg89
JiC+oUAv1L5Qbzx2SkF/sU+nH2rltBfqQqTKsv6ADBrJzjsmunXF/b83dPFkKfWFhSwQRhzqqCa5
y23nYBVPhKUblmhhNdqeL9jprnjK+qiZ/hYyuXSo3mPhjYwj+yetIeom1SHQzdO6N9b00M2Gy3Ry
eiBQaj+NClRK0zm0qvEUd/lPdLCB7HULyGazryZ9FzPkId2l2jma8X1W9FugZkQlMJ1Ra/VBJ18d
TXMVNK5F/xoDPl/TRnms7/s6fTDSwU9z10BlC7GIRM1IKkidjfXWFtb3UZteFPndmLSAnLxfeU/G
UMyAC9XxUc/n6yQvwLWk1EPiW1zihS4Vwn8SzfjhZtz4Gb+WoUzk+6RVmMTL1aZ8Tdc8nHT1d80D
FCFs+50ZPyZm9JO1fJsS6wW3vPAHG3KcrV4kgyXvJ2yaIw0tu05416dIdevfplZcLPN4Q0tgb0lp
+UaS0yzoWxiEXR0yD8Xk3F7UFk8F8FSCooY3XvxvtbuUh3qp6mhwWOJkPd8PLSLA2Oh/FUMxDoii
c2apGog9ikmnDca6Ok59o163auzs2Jjdl5RHxzyok3VERoHruyNNbTYu3Ka9LsC1Cse9lhZywh7C
rA+1+MbOi5UN22CMSvRaTB2zT7viN8deMjJF+yfXxSOEsFenTeG7dD/HEQ0eZNfGUQ9TMnPaws6A
A6yq6/gaytb8bBMh+kNHHfJb6GUCzVPD8O+r1CDYmrocdUCpJd6d5zZ67lscFakhKbC8sO8WeT97
+IIPHVwzSF/qsjhB2ulaF9ht3WV+2pUZTkK9X7/nq9BiyHkLxJsxhjELC2ksbjA9gWVZJM2z0tj2
lo4EVD6eY9p/IM7abmjkQOYDr63VfQ/xgYFFo2ih2WnZt9izMhO7RpulGHwcxQkGd5MgeawGbzMz
7Tc0hFhNe4O47cgV40KjnhhSys1Gm2Z/qcDHBpNuSAiLFFmXi0oyaqSuba/5tH0n1ki3qAH0Zob2
U6hmdSf1dL437WnMiTFNafxD1G0nEsyKGF98t05uKFvX/Z0OefqjN0dMVbNRyzvg86SNyrJws6CF
gMPyBbMC7CTZWv5IX+iyh9WEv9pYCa5ulpyyESYrhrvMWWMyl+KihmFclrRAzFZKAQfSLu7dnBRC
9kHwi4rXRXAcUadWhaE0IQbAEenPNFhZgMqUMsSatfZX05kz/0S4NqBLiYcRpYON84vthATKBdMP
vecG0Xg6NRPUM9vV/i6xSXTjpLfgdRNZEjnTKDgaQmNC8cs2MlHdTiShLqy5ZT5eSQdWo79oo3GP
NlOtb6CHQlJWqdGciLFUcuXlbaaFhjqRJT4qg/U3ryS3r5ZD8mKOLvxZyynTN9y0WhPZRd8+K702
XtdQczd1wkA6pEUUNl977VScEnqXHx1XsLXbsEDInkycNQ1g1K7A6qwpkUHjSMGzg6r3dmWIKckn
1NanMkcQFXJwj58d2VVvlpLpuq9YlfYTKjF5X8qgNt9M2uLHYjE0cRDjSrazZpSIgzK5DfbSavDy
HcXmmFzWUgD3xSrmEWDSSXQJNHDVa3ohvXtBy6Nog4Skk/ti0sSVIsv6xSma8QZqPF+ezJwtINNA
DUw3eQJU3NWqWyL0UDaR3MpoyqorqvOhwOvK4q178IFXdnZ3GCnfTGvwvMAs3RgmZNwkB3BL2fdk
roxxS7F2oG4KGykd1OLhDSpyfau2ucGLbYL4s/VcPE9FWed+Xm7TXbQ2FgqMmLeRLJzK/Z57CHVI
cnAF6XpVMx06Qyu3CkkVV1lvZ2pg0MjSIGfH2Z2SdAMIrHhhbpvZQ/4ttidvxce62MaFtbbjDWGg
Ll7MtpreOGcAa3aNte93zVjUR82RqfQh+qRvDf/Dd/yrjmAPdnUZSkbttOJF7VJDdAoAP37t/laL
y+onjGeGfeOg6D9rO66PyJAGjVxBhX6aQuH9S6FwvsugHnMycITm7kVn5iXnJZfOGGVnM4C801N+
0Ymj2K5fB83xW1MtjZ1S123ve0hruqhZR8u6SBrki7eG2bRN6Ezr8IvmDORdqCzeAxbE6pY/O76W
G2HaL5AjPaQeZS7g32Ege7GT/V902bj66rx77VubaICl29amnKYBhyCICrZPp8gbj4CB0ou2rdKS
fNMlwWRKdipRonHBWMOD3YuNYOmWBuYY1HAyadceALinZS9akpYvsYf8FZk8Ce2kJBUtcyxbfCPg
qSQFgOeFTOcmaaRf0SqA+yFWiJFGL6brrFXSIhpBF1vB2HNkD4xk5n0ZKQMObsKhhqNEU6GLkqv6
e3LAmIcjLJwXcBAbtckrHTWw7SG9XAuSOYNZmQjldHIeAD9R5lkLC13Ye+FYVzm29GAEIJci0aqU
K5VTKvMNyz2WKnGQvLja8Cubx6ryK2QtBFJWVI6dCvfHL4fNgisBLuCWMGqFxbzN519utbD2u9UU
U9mCV3mmolW6SDNjqqxktWZ2ldRKb2GUJo+JandPddekbGDwYcyIjgXPBIQ2Nm5swkBAevjF/S4F
omgEE7lEB565AuSOmBuM+1OxdDiyLJhfFiTRS61HGQp9wSFFO8eY3IXT6iW3qbMAyNbzRWEK1Rc4
irvR4izSefXoEpuk9FfIHgwzKgWHkbBJR+eomrmyOaSl8yoru4p9lNDqz4X1TN+NTau+kqCy/tGX
sXmLk9jsDussnWM/2anjG1MS35FI6+n7cmmxqVNJyKDsMh4xrGRNGeaAoHGSEMpCh8tQ8z9aOWg8
DMTiLiGsZ8ZlmG+GN7jlGfZvUM9ZaM5b6ho07E6lnhj6PQGsrRpM3Tp0EV6RdYloozatHyt2DBkG
6MEd7QBTvVzYulpe5WTt9pK05xCpfwKqjG5Y5MJlX/00GQ0lqmn5WzxX7F+YmAmmstqGh8HGtJ+C
F82MLMiXdYCprawkTaetVn4X/WD91lQ2GfanQadmBhsQKQptbKz82bo3V7v+kRewISJnHkWwlMoq
LwaxFL/oP9pHYy76m7oDn09LY2xsGo3t9BOUojyOiUeTCTnhPz2AqYj/UVrDFsPIaDOgMtpjDnEy
aNNzCMUxPLzAgx51NYtpPnI4PqON+DBK4SI4E+HEMaxwmL6+HwJoo8cUueJ0ytEzi9qSH6oQ9bnU
ug+yZJM3AFwPIFGEZQzBTtr7oLtT4hy6JmhhxB8JYnLYCTrzhXwPNdTTUrtqcs/4ZlS0tem1VxFR
c4/6MNMnoDrGJONZ4dJ1HPVgp56ZCHzoKv/7bDZedI8DE7bQ9z/BXNVuJSiHA1jyYN2rNt1ZdXxf
ufl8ZnD1L4fw3eyBS8HCxC7h4puAq/D+Uigkcr2Nk4blY+rhknWt89erTSoX4PmIR8Y6tLYCr87t
fmdDGQn6oUheV7Jk/ATFtOWPTq9eQ31fIlhj1aXbq/S7cpoOdavHT2emE9s3P/24HGtRkkNo3Iaw
7z8uCeRGqZXAfRUzFRdZvnEfHDLL57bTSeRN211KNkMIOFK9tPnwEcXEAIg8fvFEQrAJ5cs9LaqE
g42hHgHa6Ya/CjNFsO+6OEaxPH39iT95mlGV8/TYaBiZE2y3+j/jfarCSgF7QJCF4sk/XVV6b2kD
0e5/vgo+UkykBrcQAfPJw6wC6gW7BaClJyjjmsZuT6RcN+6+vsrHCThjfNptm3GFqZh96gbn4OHV
TlZX8PjIhG9c3duhJ25/WwIgA8Jz71jNlROsxGmRkF3bRzlvvXehk+fso5VVdvY8JmExa/V+UbFh
kX6grFc0/dLLsnQ6MhVc68EkpStKKF7Drz/+x7eKT4+1GykH2hWGeu9vRVbrnVupuMymjNqB+6XQ
rkQd2JENe+YFPtUhbYsLhz8yQFVET+opnashzXjqgb0j6qidXZ0lSZB48DwX3f5VE6Ry7i0+lQZx
PVNFY4WzCLWod5p1NqgKh3kN5IlNKOANpkv2JtOUEbqC9oA0x9pJ3Kb3k0McAa0ycgSdsd0zoxa3
X//Gn3xx5BE4ShwCrNDrn7yfKkDm2aFXHVja0P9RcgLnofxWO5seG233yj4j/fh4T020pAwqafYw
PD1VJ88x2UvtwvmJuO7qm2121XcBb+V6Mov8zL702aXYLbalebu1pyoTF9f4gCiPDkKS1CbORBVQ
c0wf3K9w0Z951T4uGxxo+RlVewMh8OXeP6uckmbDYGPCBoNZym2FSYom28DXd+sfm/RkOcXZxhPK
FgA843TgXheEI+dkKQTK3MdkW3lW/ELoNgM8faxWjFSFoQ0BM2OQJNo6ZDPBHwhD4F4qyAydYlao
AZtR3ugrvXK/xY7yTV9c+3EEoaVQ+4t18Jk+JM/rqNrTmVXvkzuC7QsUDC8bPppTlbTSZBnNixRM
rrNaoT7Pyk1WadV1rA3289e/1Mfnmj/vonejYsAboJ8UJXKMW23Z8ogaiC0XaVusB0UTcIGg8AeF
0eRn1qrPrvev2mJZZ5+zTxb0PK7jZuAMGAwxgY3TkBDRyjQ0AhnmfstWTENnVqyPGysIOAQYW9GF
MMjcfuv/7FNjr02O1rFPlWizOQXo8UOuu/LotJqzL7qCttqQ9A+L5q70TauiPDfb/yiEsxHqoOsD
bMLDiEHx/ScwOYH3iGFFYPeV+J3mmneV15VHa1gqlhkmSzEpyGDnlnDXqlB/t15idteicSGKGryG
aQDbdF4gQDTui62R78Fkpe1oeoJJktTtNUlKjVhgOsGjZkQQt2X6y8lSdAJdVplNVLtmZx8Yd6qE
IS2yeDUoJhzfzKBJHQsibNyAab1JizVrAFM7cQ+h3fFy1QmHAmoSWvC5P6bw/81oLCbnQRuIIidi
bLQJsF8qXYWW420HVBRLlt/rKj1CxA7JM/wn/e86xTTU89R86TKZAScb8u4vMbbdG8mc+XCBLGSG
kVHgawxEK+w/ODdJVPIMd5ahySHYexnbvkYVqfckhXhqbenhXA0wOSx7yl57vZKvdD96kmZiOPLs
8v1zOvQ0ZZc6BwPh0fLTd3WHOOx6NRaqPj0x8S1RcGkpTDir9wBhm+X3Fk4J0uXWcnJ6Wxy5Lya6
ywp2vXRQgmwd+0PXuN5vE7r3fbIgAYvw4q+vc47e31f6tdJ26jLRENXxSMf4IseMhjmnSWhzjL6J
x2rkCyC/6Uk361FhEJwzc5SjrUlobxqH5wmlTOK3M2k8fgmajttBsteNWVZoQpZqnZMQyXiZB+OQ
Vg8F/TD6fjQpr/l2+V8idOgD9osYlagbzOyvMgh5QFjf0islDfUxT4xV84vJTa6ysez8omkZp7ax
ycCl96QJqa1yyjetc1bw3db4+PVy83H5h5rBBgqMilKXzsX7d0HOeuaJLMXQY81dxGhfj+wJ79jX
V/m3vL9f/qkVKeMQSXEhsJrvL5N4o0DNwUxXLIRYdIDHfi78Pq0vGCweOI5nUb+WTTRjcA8qmbXh
iPAXhSXhKrQJnavc7eZjT6kVNAxSM1/rEvUaCxzSiJaEkF60/SUH9SYktknCwKNd8vVX+GSd5BTH
kkXhA572tLxu4qoxecsIOMsq68aY8iSsdNleJgb8sMTg0fn6eh/8CphytuhQ5M+4ogAcn2wEU1Kr
KbFD7DkhWTkX1vdyJ/bxxfq3vJx6RrZnbtEnOzTX4wHAnbMxZk/D3eu8Ggd9qJog/HG4/3N/OOz9
KLiY/PBu8s8UOB8fuveXOqk5mJ4JtYVZEczdy1wzF/HOBVycgigpFN5f4uTXWxJWUXX7Nle7xx1f
Zb/f/324ujvzRT55rrfLoG3FzA//xDw5P9eTmiC45TIy6p7maxkst+OFdVXuwKIHdUBgyR61yYFB
fxKut8rOe/36KflYmHBt/OWcxfgIHzxztGZazN0Nwmwakf4cj+6Bd6nZtf3qnvmuH2/a/1/C4AHh
dHZqfCc+wFBaSbLjIvXkpUOMTdHv/a9GB4pRMlJR8EEs4PE/tRrqUjCjJYqAOjErH2VCzNZi5swz
SZU798R/UENyLRfwlreRa+gobO6D/1Qiqz3N5gJ5KkCYOlzOqGWCdmScIZGgkJRmqMmPUihEg+EE
2eWVng5hpjf2GdT3Z7cQazwwcdipHOBPP0WjMDPgRtJw1/qIYeN0MPPq2WtT9cwR5rM7yDiAp4Sm
GkDrk4cV01he2xk7aQ688YBMeT0QjWKcW7i2k9fJWq/xTNKH8GgqfdDWIvRx9ZGsH5CpYhz2DhFI
m7jE69HyEDQbET6jPdZ9AbcG7Jr6mjWq+yBEkz6kialfM+9ZaS9YTodSqdyEKRZztd5v4snbJbWE
mf/1O/TJzwKnCs02yx5N6FNsQJczPkOHtLUBO/rKm7/TqRt55sf/7FdBmeqQ28BaQYPm/cM2qF6n
LYyVGNMDBI7tyrlLjbGLoEzkTy3Pp4HUYe7OPFyffTcbzwJ7Fn0Uyt73V3Wlo3ilQYvTSgfr4Emn
CRdYaWe+20eRP28szZotDICOqn26d2RE607MMYsgr8xcRzRb5HOQmDLnTCbszqMd0aR6FBvEyJEx
uqIxdvNyvPKaRe3OvNafvE86JmK0Sp5HdXt6oFGyotP+aZk5LOehq9NERqK67F29TcOvn5xPLkVz
cEvZcRGk8gy9/3UNRKazlmpZoHeOs6sI0vNRRl0x7fvfldu4TsBUWHR5cGdChTy5FCIoi3qftcpY
OayvI8IsbNLNN4Wez10+mslBX9P2rmhX+4DOnDmjUnk3X3/ff4fPk1d7a/xxCGatoh9y8ikae0Zx
43L+mPvC7vwFSe3RqhcT+XjcNSHpvX/bOTWiJCnUvaJP2R2vlvl7dudiU51o/Ed6YVcLrL91aR7a
Fe+nhvRE7uPRYAdDEzKPWJMYLedlmUWjuun7hMyf50U7h6n75JU0SL3GUmttW7hz8m1iTeIJ1hae
j9pYnplzuA/MLP/FA+WRpk7eEwCE9Mxv+MkzgytZI9nAZYP74IAt6x7J8cSmA3gD3cYAs6obJEI6
N1XPnHQ5VPNUnNwvhiiMHoh2wLd0Wt0zei5SkeaQiCX6Gt/SRoWYxZTzzJiXyM3UsWai3pkq4jZE
38VjVqxepJIqfAci10MgYISLNyjX7VBlFO+ZUOOw0tb8cbU3VaLVl6g6h03VG8l8Krs9tl/NDNS4
NqzLRPOcn3pRaz8bezXeiLvVRKT0CxESqNwhP1eWjdU4ZuKImawTcD20WkWpNs/iackIE0EPVxu2
j59Yue1TjXxXbfDKG/ys9nelqJwrQi4tlNOxOt8UckWvP7pSu0EenvShOerAx51eNn8Gm6QjAMt6
jcB6cboWea/SlH4z5Pbj0Fvay5jMzXcDubjcfLHNcq84bhXDhcz1IXSEVC77qWEkycQgv/TIrOK0
zsD3vlQT2/Rx7BsxCp6pHX36n4r1rS6AiJB01Ouku4O1/tXg3LlkOocMUyaLPKb0lGSIEqeJw2Vx
O94mdyJ8VEmhRnKy1YSLFcZQnJ2IBdo+T6CcCth2ke7ZXsXIxtKTXPVVVN8xSBAn++YmlpX43dIp
wve6abkZ7KUwdosyIk4vC1tmvlcm+XMbi2QJGUq3P+1aQM1oWbrzyCkxifk2mQqq71XktIfY0ttr
BFMQysu1BakGMrxvYOv1erZTSpOTLU9Xg9HXbEYSQAnt6vcgLhEWIm5f61BjWnA5eSJewqZxxyf4
K4itFOZkMpzmvDmUVuyIazGPIKoEc2G/oLP6mx7BugayU7MSNrKdHkfQ6nWEmn84EoSzEImMNAsJ
3KwiikaS6v5J6bRwb/lq106j6uRll4PHszoXHZD1bhwRTc5SLf15UmqkDGYzm9GiFu5vOkVzcdnq
SwvquUSGYw3NooRoyWcrcpVpfW3mZJhJpx4nUmEZCyEeqCgZ/bTKkNDqM3pNRAYuXYzJ8pJvar8Y
PMRmTFApT8SC2EZnihnVql3+YkWhwybrolL8ddp+6trWxp4c4KQXkQbOrtmt2CllNBDFIi9iLGUu
SuyuywOmzHLdCXsCbjlU9WhfrLiyaNd0GtGLYEwRr/Mgwkte0tq4WkfF7EOpFsuPttXi8dLSm56o
h8IunWj4Nxuq4rJp/NXwUozMsjJpMrWEvwYyBbO3X8a5tTGEanVz4w4VmkkPXXV+UYh4Qt7SKI4e
Fm3mVIe1GZH3Jry+ZMS07vRAVlNiXrBLkZyStdl0XaOpfxnZsH6m2Gpakt4TMCc4nyQkfrRVWqQk
9mB884YCllY26wnmiSz5nfVq9Qh7mTLc6TSrvja7iYVyI1mnfm7T5onc0RwQcbdx/GYuS//cOQXp
mLxMzh9J3YHbbeyKKarQpl5PWlarr6PL6NXXVEZ7OApi7xUhY4yiZ8xvLQQ2T4ox6/epmDhxq1Nh
bWpScPfkoKwILaxeu8wH0RoRGTjJ7wUz/RO6iPr56732k8qNUh17FH5d+ub2ybHAwmlriZWTHSp9
YNyUTzdCUYvfX1/F+HgZ/jaOItqBnIawn72vK2woxMsKaT8A9xOBrw2boDwaB1AgoRFWO3n0brS9
cl9czBfpDjDQztvXuzLSInJAIwwmfnVcLtwIDcOZffKTsfn7T7Z98v+cztrGGcjg5JMVvuOX4R+Q
aNEftCz+Q7HLQgw9Z+rGTzxf7y+47dz/uWDNwGHKtgsK/+3eP7wG0d3d17/2x73//RVOCo5sSdAM
zlxBcYh/l9cJYCuZ776+yGd3lFEONFzGOuwHJ19D642eWRG7dcMIMnLkyIJieOcccp98Fc5K1Nl0
qDymnSdfJe+QyaUwgYJCKduD1VsEd+azuO2aug6//kIfBwZA4dVtog0vG5T9ybG1sCp09fBcEM7W
SIuSlr52M9r1G3xu+1KMM2YS4Ajdo1TaZLqw8uQcx/OTXhweQDyaHG8sWF3/3qL/PBroDJmTdVMZ
jGObq/e4EUUTdIOm1ejNrBjLj5KktxNCk1clNexLZcSCv/eA+0cNXi2OlsmanXtBPrnRTAcdwpzh
XWxuzpPnlRSXdgYph56qM5/IT62QWfEbXtl1JakDhGn+moayMVCEjZRpdqKVnq/DVQWPqxrip5Wq
y3fTzoyFYOq0+vn1bftkzAL7cmsoAsjZug4nKxj+5MXRRkT1Gpl61TUzD7SZXafhHqugtFIB6Blx
xbEbO60vl67/bc2xW0ZVo1g9Yu2u+CmFm90SLLVu2m99qSgZ+wafuLau+1IvDIFl1sK05kipyL3i
pfDi3diVftpILCVykGQGf/21tI+nBshMFpNAggA4Bp2CNclITwa8kthWi4JxftEXxrGKSTttl3a6
pawmwngUukdglrE0v6qO1RWyYGM+KOlMsnvRkXBvTJ6rHCytGO5Tm44yaH14gEGFQcKMznzgj20u
Qikpqegjo6RyNhrpf9c1OmdymD0mfOWmmgHntz64Brlm0qmKh24cFiS1qvZrLdbsR8pReYfDSBdn
VqVPWgRQoVXaAwQ8oFiwTs7KQwN+J4EfQ4tg8pQrinfkTtO4Zs+lQe0VFF65/Jj7urD9rFlJCSUQ
Wv7s1qp4O/N7bM/d+0MRxyFOXpxfNTa+U5bKWMLzKxj4BSSIweNs+pq0ztm+SnRzvsyNxjlorlSj
osqW2z5P5yckNzhztEL55lRxHE50QCLGt8sFJ6li52mxvWeobR57JvVnnrZtGT39rPAI0Wax0MJQ
OHnHVWBg9Mx4h1AEJLtBxgLkjmLsQAAARF7a7syP88ma4oFcoVHkMRjktr9/VsZhyh0Rz2VgMxa6
QbDbXMh+mS/O3IJPHknP2VpuUEi26NvtY/xnPV1lIrw8ycogI4aaNIK5A02gJZaCbnVWVrjPvA4V
WR89PrJSHavFtxjBvyarap9ZRj/+wsT78TigMQQRwbTl5KM4JKWT+4HldPCG75lWu6Tj9MuztVrG
JSLN7Onr7/6JtIkFG1GZRu8BE9gplJPISkaJBqOwqnXhU3O0ZTrZF4r6N3enNY1E69m/bKOpdA6O
fXtrYVn4axeixdFlD0yJHaM2jwAfppbBsAH+Y0Upyspab+YrhDvyJzEhyZ25Ls5bO9nqHA24fM92
zz9WAHwPMCgbYA1uzekLLeO2NtqKNq8zesqfsoOjwDat3cmcHoFMS/NI0SlxOZhj2OdWfohdZwqN
En+rryyKuF21crkA0kRraI2dM43PT9Ybth46Zv/H2XktyY1kafpVxuoePdBibHouEAiVWifJGxjJ
TEJLh0M9/X5g9+4yItIytrbbrNqqk0xEOFwc/88veK1MZNy2Dt/rlLaeHsU0NkVWQU81wljpr6cq
GjtOHMf4lUyKeBByiF5a4EgI8K2iX3tTW41n6soPxkkHfF1YeTgYUcQcfhChqyIdSTxfdaNn7TrU
VoiwOvMS5P0cm/ODswlmHqxZfJAhZ52ws3QjmRCfYM8o5tTeqKPbXZSznT9aBFU+apjKSJ/lH205
DaSfuZq4xaQ+uhSaXe8c8sr38HHLm8zrPD8jK2CvKOm807h3ZWcw99M9GAAMTJr2i0qRcNwPJqnJ
azrsL1eTMahfjVF06AjV7rJKMdJyhBIjqu3rPYxV85xL8On5zaMX1odLbUD356gskWpIzIpRQbBx
2n5iI8cZZ5PB90QDN+YVHWQ3GW87NUouw3Tu6L87jfeDKPfh2VN7oa572NQuarZSXJVJXJJYLgrH
9vN+gnxhR61mnDkETjdl6G3kDsGaUi0HL/nDGeSIfp7JSMhXRubmV6AYUWBr7fT/8UpconRt0GFM
FY47b17DFV326JLcqOofs8JBe8vB9DZStdx1gtAFwD/RLUlm3hmDng+sQFxOYps+F3OBTeL4Fgrh
PVcGNyPkFrs24jD7S2GTo9mhw/oFtTBdj14VjhvkyNNt7kGG89PQaJ6RMNjbpBDhfZPNZ2NMPvpY
9N0Nk+nisYKPbx6R7rV058geq7UuNYMC+c9jNYOvOJlnQN3W0x9mayH6KXQ2sbbUnmSmZuMaeyZn
HzZFjRovEue48R9sKOD/2EHi6wcx+bjuV0a4lVmMToeMq/mxAH9ZgxNae7JEz5ECPngUl0i6Gzjl
YK5+3LSyJ83AmiUUq9+RfC2WDYGeJNl1Ndjn+A6/MyQOS52FYmdjFrVsCFCMD2d5HBLn0cTESY91
bk63yASLtUcrMd3HWlTfoAaXeGDGNcItpergfJD8g4BUeMZrlrbgM1Uxx08NBELNJ7YxvjPcKoJe
5fDDwHTIA/HddG4uSEmYXmfdwPDao9ax0OUUqnPj9p1hbzqoKd/gs2qvuKyI1xx55oumEOnr1eoL
kjv1W2uLCzp8+Wbum6xfz16fYF5SzpiFhFkz+Mog2mhbpY5QN2HSGffCE6oFnUuFS9Q1fHW/MxKk
R+iPsFlRctjaK6Xu6cz1ShH3/lh74bs2IJDcZrk3apsYjo4kqZDoLL8qCy8nABfLDXC1PKKz5mTW
uwf99SUJW71B1xSNPwab0SP0YuxGOKP9/GpNIy4IWoFEy69Uolp8gSsHVL/BGH/lOtvJ1oTSMiEs
tfMnIyL79swmdrrt0iXDd2ixMV32lyPAALU78iwTMJThDPfcncnEbb1hU2eWvsO3JELSOIoze9oH
NBDOQZUGz+LatrQmDydVNoyS3E7KEG9CTWdB/7qyUMnfzalqg8uOjh0IhJyQ8JR+N9DbCuhlym1u
FPp9q3rzBtKYuY/QaHGdUxvvqsQ+9UwF+puqfDTzl6QGGsMLB4DS8OhD1oOqJ/HCtbPSSgvA+voy
cJnq73Koa+7GjWl163hUjYcJKczT5FaJDkHTU7AmUUer9XHfGXH0YxV4fuU1SI1NYsuoBoU6lL4k
pYBCDKnetaH1qQNjvlWUQLOwssBP2qWmRJmfjGuTCFNvhzgtenAI9HxDAzolJDd5xlsyc1fz5yxL
b9vJDn+KjiDbTeTZ0y0OLs0FJ2Fsco8ylPeuQ89y7tReVv/RGC0Q5eL0t5QNx+UcsbqFImk1rBzs
CtaO6mUBcG26LiF2fEsip7+BLexCyaQxY1C631bUmFd5b4/bmWzLVaZVtE8+L+U/mNJ016CfLx5R
MIOPSkwIjZEb2o1YmbMigwbTvTdgIC1oiyj0U5ptdLXic3zdky3ZgboBuQLkB9a2ebz7hyJBi4IP
yarNlWIfOqm4QKdHNVM75yrX03KSZ7k6nn0qrAWgjqOJyQlLW8XSaNaX+Eitw1Fp3mhcaE9JGKff
FFNST1oRxvD0WIdHWLPkTABXW9exPmtvra79sluJA+FkzE9W40zvmEd292nrzq+fv4nfZLiD6QGv
AiKURWgiJln272/yx4WSS0DniLqpV4ZCjMB2jrpmINWCrI2NqTVTcq2lCEqCWqtLHA3aORwwPBgH
2pyujIFKsXKcVxUI/+TLNJHVbdHXxpkryXFIlm7yIene07/3yEZmHh+u85KFwdszED1PZvZ9BK76
NVkF/FzSV8NXx5ox5XVGe/oZ1Wn60s8qhkdIuSl2SA13zVWkIdtb5Q6Bt5guDUW0V/saBcQgMU7c
40NJJe/9vkJ2qEG2fD+8SyKzhjWMw0zWB/ggufVaN3MaSK4Ce3HrGdVsntnpT4F0h1QcsNrFYg6N
77GozCQx1xkyaDSiL8x9n2r0XYzG3Lix04O35G6AIWC/lgBFq1iCXXrIaNHf0Ww+My2WFXg0LdBr
A08TPUJteSzi6jhEjRzdK48pvro0Q33dEttYVy6iJNK2ej9u4KrsnQk/zGYuaKvl53au37v36Wew
YRdZponE4uj+F7J9VsJZPoMuhpuBvK7FGFm3v9qRuaTJR4W2gj5CEeGoNJwiLGIGVSMhBdbD3UIv
CURczvuhJJFSRLF67Zn0IUOpxlftYMlNUoYNpjrjuM0bg7CTEGiPhhphxTZx7nZlEm/toqYm5xpR
vSAp2y3xQ6jUDrvyytUv3bbtXj4f+NNNSocSiXURl14o/urRjSVNMagUnkVhI7zwaVbHft1V0tng
Lds8/P1HMbCLrhBSIgyZw0WFk03WdskSIGYONJxze9zUHTpwKOzVGdjqN1vq8FVyAYP+yBImCIG3
efiszlGmqGlSztJyxhe3GSZqNiQsOThEoGUxbrAEY4O3Y7fk99xzAgTcI+E8wDqDthiGKQScq06j
phzc9je1zuV+rnIk5EPVvOoGXP/E5XW6kWbeFXGh3AJ+a3eR55C9kib1zmz6aDNmhSSAWZbq3rCn
Zl+SJnLVTFV9jj9yAtPReME5lVBFGjxL4+Pw+2pTPZHVC8qeOZP9rsZlXga4Lyl3WQifZMNZ3Svb
fBQSxTEgWrLjgoxtZUR/GAupMYreKEwac8WYaruxk1Hsa6Vl1WR+m+qu1lxUBs3gxGR31rn1one1
8fPz2XFyRPMNyAPiDGP5gYgcHdGUhO0czxnGPmmf3GgyHG9r6Qx7b9YzuJYeIMmcnNt2Pnwo2CkL
YNGXHBsSk8PRJSbBSvBKh+6OaxwB0xUmYnj/2V/mbJyfzM6tz9BzT3tUfFXqXChvaKywET06XZIK
30NwPkSHRlbtiD/QdnVLTe/DWPEuwsysVjP/4IKh4EM4LX42gxpjcCG1FvECuZebz8d+WQ1Hq4Vz
gKKNfRfl3PExYJgYUJL3CHad8KyGVv92IY2eWZQfFClY3P/+2pw0pz7dVpTUpWfiwjFi7P+IpWiR
+mqYunaQ0u+6mOIBykIxiqknAnSO8aHt4wH2jmzGZwoKUa7xu5HxWpE1BJk5cqeQlHENM1RuozAq
4rgGcPl8aD56WYuSwPYQQ9iLRf/hygJryDI6l3DEp9a9EkkRPU96k68Qc8b7zhNWEGaFeVNhrHY3
mZAm8ZEZr+y2Fxuspqavn3+cD7ZrYJ8lH5vwkSX+6PDTSLIWB4zcipWWyPSrnRYYg0d2+E2NPEqq
z591CsyCYHEa8qbon9EFWCr9P0q1CSsB1gabSkQg8DpO7Au0dRvQ6gHPCkF075R8ZVpi7eTiIFHk
2zPPXzato2mp21DlzSUrlj3taOiNPIMeivkMIaVp8UjycLw2caGB+s2pWM/p8DrR3L4lAUauNVGb
2zkpW0yyCv1JDNZ0pij8YJFwd4CBwT9YJscIi9L2jVYacckFBVZOZCvWzsJd/dwiWQb1+Esv+A3p
nTS81GMLbMecYz3uPXrFXHkJPHLFgz7p7RfNi2g+akpXOBu1U7B3ATpwcDdURewLI8v5YyaHWVaq
UQqgXOTN+vP38cEAcG4TuuPSI6aGP3odsXRVeLS8jsgCXOwwX720s8baf/6UD2Y4z2B8MSCAHXys
FkafMzlmQojP5OL8NPcJUXh5ChkbU4Qza/ujLwRph5uZSW4A7ODD+e1WHh1ij22PnATvkhs4tFYX
cd3j59/oo8e4KDE8oA3ElMfjRv4Erm0deqRqhifrCtO7xJnmXNbWB+MG+AlQzqRZqLLLUffHYq3i
Sne7BIgz1aISBzhVrA3FLBoourN2ZimcMn7gE3LD56zgQRA9jirl1sLwJ6Z/Dttp4Hqg2DYOf1p5
WxbYmOaVhjPgbMyBW1bOtW6QpZhVpbIKI9O7paOoBFLtKYdbr7sfIX6dQyA+GAoY7nxAuti07o6P
M62Gs4BOq8QLtA2lT89KfdfnyP6xMDTc6ymkZtynSJdv6tQwq3WXl/0Dv4n+psOECzFwUgvhu86I
c4qhc2L5LQTkc1yVD+YFQuWFkQ73YjEVP3pjUQJmCO1wBWbR7qWOFn82zh3tp8g4DSYwWvZvE8ie
X3X4FLJcPCiisiWmq8Xavx8xxq1nGegkBMKqTZLAwcrrJq1EfFPhlZsHeJzHX7HKfZ01xQhsMOxz
e9yysI72OMIliaAGFaeQ+C1w+2Ouln3VwmY18U2qnOG+NrvFgq7JfuHhPG/MYZI7SERrJS3eCUfo
1+bo1dsBWOjMhnYqpEN7wO13mSVwR0+u+WoXKnBCVeDFAWUnzaRf3tBUW+yq8jXtrfSuBR1+KKO5
w5UXb9K0nyY48cNb5ur3+oBHj9v25q9WbfAYgRuztptq3o9djFVK7ThnzsPlTR2OGrJvGETA/PyX
JX74JrG69ay65CUqCjTYTlTuNX6q3mVujOQgoS3bKvngnmn4fPBQjPdZ6cgmyFgxjybpXJe9sCTO
SyKc2fSxwbrGjafbNktofBMqZVDRIVx9vmOegsGE8jJBiERi+SJ5PaqQ+9jOdFOKZjW2hfgaM4ke
K0hyX9x6MG9we8QWDQc477ttxxjMgrbo2qq0ML5CnRzmL3bcxT8EDi83sAj0hXPmTF+lXtqvZz7n
B6OzsFNg3cDXoUhafv7HRG6gQTSpVTcrs4f7zEZPrF+umfMXVycYnTNLL37UZjrdaUo0vk4Y0S3S
c7Nwg7DurHUCVV/fVVVRpOuW6vWiDdPsHUfGAn+jdMTY+fPPuwzb0QxitsPooXQE3zr+uE41NfVQ
8nGT3GiDVEUQnSPn2ihxYTwPpTC+OV2Cm3QME+3zJ59uyfhx2JoGk4cqQXWOBipHQraIIpeegjpQ
QkbxTdSBckhYtWdO9Y8ehZXL0gjjIoxY7/Cd4O4NLmiA4vTI3NcYKXp+7aa9P+Fve+ZbffD6OWSw
WKFKXZgiRz2LmKDDSFHpWTgV9qCQ1yv3x2zo0YXiqRNOwDhhwwU3WvVcKsYH35FlsSjgKFzAUI+G
E0uvHMNDFeMWrW3Wkei9oDTLzPfMPjpTj52SAx1IYJBRoNFB7KRUOhxPt0xh+GDevSIItXRXNYzs
97Il3HnJPMXhNhsNLtA6+kRvMzqhNawd9qZ5V+c2jvqKghGmT0VH7CyKIgV/24IupV24cbTCFa/V
9xHRhthtR7JZe5HehIGCf+q32k7L1u+h1nukJFB9n9ljPnh3tIoX3faStcZ8OfxadePBoijCepWN
VvxCRSovFwHqlUUY4QPsEjUo5jS9/3wZnB75lEtwfbn0c6eBK3v4UDcC2SOvBQuXpgrXNYiob6SD
+vfLMx5DRwBKMSIwLIcOHzNqckBa56HaTiYdCcNk39vjjDodsQrdSJq0e8w1URmadXNRq1bDhE2J
El5AYBwlsSiitPKnRIRbbdCBoD8fhWVZHG5DJpQqgCpoL4ufwdEKdXOT60utIu0h3+CbnccIErAm
CiYbX1e/y+14+/kDP6hXkdGqi4McdyLe+BHKqZDAMZFy0K702FV7nKFtLyDTwfKw7NFmb5XGAwKD
mHRZ1Tcjw9lITTYzXnpNnuMwGjqRX4rc+RarRXabhEJiWCnzM1DsB6Ua02whgmPzsPgIHI0L237U
dwqxqkXVGGtc5uyNrsKtSHEc+Ua1HKdIa1uXyGezubDycdi0gghGTOajB4iu9iWt6XMkuFMzOPpl
vCneEpXe4jt0OJcKpdTwH9Yx7iHcp0Y/6To/szpOv8ZWPb9XGQ3hjQdEE66zGhHKuq+kfAS4KqpN
GLokKOS0UnCPwLfyVWk74w3KuzADV8yauhpnuMQaDYifZ174aYVJXQluwDwjrw2qwuGnHhpIbmqr
Khim9KSN9CKnyTRZ415vpmwN3ddE1hiPG621h5vGczor6NXaeMMS2T4Drp3u1cu+CZ/sd4VAg+7w
o9RY8lKDY0Ypovo7Il/t0pPGz2FsujO44unmwoMWywvAU3pr7vLzP4oRJXaSgthQHtQO4UrTspSu
L32Lz4f2o6fAcGKW4syz9MAPnyL0MI2bjstQJmImRV+667HC//nzp5wOGilDNAvQHTL3OMkPn6L3
FZ4QtpatkrhqVwthcoMTZnQhdOvt8yedfh/6A7bB5rDEllMVHT6p4d68WM8TDZuV5aVnWmD6JCGs
P3/KBzsQhGoTHHGpgihrj3b+jjgqQ2tC9LhD5l0n9Ti8RxBFglZg2zQwNV+jvEt9NLmkJsu5X+Wa
7APcV5tVVLZ0PHHXucyjBF/4TDpnzvjT0YbUpVHJ4mGC48txE4i+ghaGeY741GzewizXMcAUxkPq
Zt23M+NwujDxwFjc72j0wV0+XpgG7j9sIZniY03YsfxmLfNTTRcXkD/T9ZCOpNMrnGkr2LB6ENqx
eJLQdF4onfW/7bJApw/xOaQTDZ88eGOHrz4tuRgONIo47hJy7tR53Nt6lJ277Z72ZqgOPa7hUPuX
POWjuRwpcoJvhBFjqbfZs0cR4Ccu/RmslyGxmGoKQoFlftb18s3gdhlgg9H/+HzcT98wzGjEN3TC
6Gvj8HP4VZExo3fkyELvYCebeOKyCLgh8ehvzo3qB8cY35EbEScZsgseevgsEvzYcwsyDN24Ig7I
qvIFrU/yTrvsK6vErDe2rF95NTuJvxQx19PE8bwKVRPylEkyLXldak87ZBZu6pwp+z76dAzDUjX/
Zuofv/RyMsJBE0UB6iIpv3ocGbc62t+nDrblE7bu7UWq9mqyigzUS26eRFt8uh/c0kVCMnGR2EcG
pgVnPtbpLgQHGI49DQZKIlbG4ZgRPJHHSpcVxK/IHG6bWext7Lj/7lEExxpaM0x2/rlMiMOnaGPa
qbS3yhV9KeVHnSfVJa30mXa/pZ4B4U6+EI9aNJHLJg5kfvyF8L8y69KFkOINRPL1qRFtubX/bQSX
5gQ8WHuxkcDx8bgdUoYKUYUDZu4oFOodjCu8u1vXCT5fPMviOKhXqdcXZxcmDSv4BPhOcmceQ7xv
V7lbjs9NlhjPBp5kL44h1D08aNuPbLXdjdiz43E5V3//rZmGDQ+PveP3bfPwrSVh71WlzR0LssoC
tnrltnYlATEVQU6ff9OTSxFkEG6yvLYlGpPK6fBRIAZFrAh8OHS9wriq8EtdI6LqIqZSNrpzjqgQ
k05HlssXwkT+Q4l0TAZyBzZ5tyEThLs5uRGDxHRvBZqmQkEp9cFbWdlIhsRYGNGtLQtC7CbY3d/z
FoTMdyvDfEsiSIHb2IqG73NnTJf0kOW2wQ5VXxWarcOdL0qOmKi2JsT/9L9nKDre3LEZ55A650iT
D1Af7A4FSaNaj0RKSNNHfABRC1yU9K1Ym9qnONQ7a2VGA6YTYTfgdOe0w1RcmI4OT7Nkw1uhxsaN
TY0Ugpi7odfQMXdmlgSxXek3QvHCFC+QXlxK/JKwwC9j972Ip35n12OuEHaUzpjhwytFLN3b7c3i
65TiajgQuOi10ohXdPKV76mTDJdeTCIOQvjEYD5EEZHZcnCUbxUuia+RE+o0sdvpi3SE8RallfKt
VhOrxNLHiitf6pnjse9K5YaEXIV8dXOocQykImmu+sXtJqj7DodP6hks+TJ1xsYHrkuq7Gc1Traj
iQHPtojsePYbvcYD0q1qxP5kyKmBInTvW0HeAF8QsdiXmtBb01elSpiVMqHiuu1ik01BwycRMl4x
Eosk88m219JqyJrK0xkfZ5xreU0jSenphm5q/bUvqkLH9FzM2HR16fjU5Y1uBg6mAs/kMBRlIL2O
wBLYt63jV3DRmwDRCy0HS5swLxLItmt/mGr5MhNv+IQbOt3ltG66cpMzSyKIgPVYrT0yFKuLuca6
CJfesqAfIPGXJaMAcD3ocd7ufWaZbQX4KtOdIkWIlKuxrDGW4/Koj4G9yNWCzJnzt3QWI4sIX3vd
j0ZX+2poUE78yLNIGYJCJV+kV8wq3oI9VR3Qb+YSZDZUb9Aj5PjoqbJ5yUzLhNMHDYoZwq3vCoBe
1VadJmBVJxQsMYwoo79TOywXV2XstItY3sWIo5jieok8zzCRYD3FfhQOzjMOH2m1MmLPvanntr8y
GE1+nRMtoXJGb87rGY0jmbjNPEAlz5eQAiais3DtMgLNqopoDXBZtrzPN57TLZaDSdOWKnyB7o5P
JhMSwCxzil2tQRCzoo8bbzxogldNkpj382hNz0NeY1RC2qBfgKycqYBPaYmL79IiLwMN0pbrzeHO
J7B68uoeuK7A0QI5m1cGrNti39iDCw9jtgM9S/stZr/GynBJDUO8DHjjQs3SoKj41PHJmi2qf/h8
YD44R4FADfSP//ILPyoMIDLNdOlNbNfV2r2tynx8FEL1zgz/aVXE1+cOAGy0CEsgZh5+fYAYvVDj
tFgpA62PYd6EpkcosvpkRdbGKa0XuERXqTvjCkno62RCy2gi9bYt+jPY1UmhCrca6ThUcJjnGkXz
4QfR9NrtBh0VU2hM4Q+PUIigrGZx2djkG/3doWUp0F8gVYACHVzo8FGD2Qw59eeSXFA729rIw1+1
cP52dAHtvaW5BIaKQIXZdfgU05ssR9BRIjmzyzaDGZlPSSKiM3f/D4YNas3i4eYAcdFNPHqKPXLH
rcFn2rDPyOpo5w3xZovrqXPmBnc6ISFpLZ07mDwf8GFagw65QzD3ynJZFFniTJuwhpL7+bs5pd3w
RojFpDmIu+BCtz/8QtISsUgT8ts9PEhISyrBbVazms3uWoZlWPtVM8oGYxZyCXwlnYbXxrCHajVa
Q7oYzTdyLw2Z92cWygffnlUCHxBEh33quIMi4iY3237AYqQt7TWiRHedaTj/nPn2p3URpw5VEego
IOnJpNFpHiZ6tYQ/DQmRBmOcPeIrg9S+q5sNjVzrBrDQu9dGgxju0kIipytdTPZEbd05Wp4+Mzak
p4HXe09G7tk+QPvw94cCh3n6gt7iR0K5f/iGwnlM2zSjmeRFRJ2oakcV7qGW+XwoPhhwfvtv6Ja6
lEvS4VMyvRGEc4LcOrlGpJwnhxs1z7Uz0+2D5QPFiFQl/rOAr0eL1JKZ3Q+pVi+BNy3uOHDtrCJp
dnlolufe7QkCsmj0l5cLcQKi40kOQFhVnOcNtwmnV+9ikmNe0tmbnmVixTudTPc7KbXsPgqjhAgL
3X41+8x6anpuy58P7e+r7uG9hk8C6gUvYElvOX6DcY3rd5jAx7PxFksupnBWv8SZ7H5wF0lgfaGZ
F/7QDKV7iSuY8aINTRpf9HYy5avC7czHkE7Ns5ZVBACWmVT9XK/kfuqcMV7nuHX+xJAVTqkOyHuZ
e1MtNvM8qG9ZNxCLSt0Kqp7WRfHLDYdWD6qoAlBMzNl+/vx7nr5cGi2QG+k0aIuM+2gKdak91hpk
wxVWs2nA0W7iW5zqXzQUI2cedXp/QpeOFyqXJ9hLOJAczlYLCBlJS8ejDCPRL1pVn12/TivzxjVo
nO0c/gdu+GA15zJFPngyShMaq6A84AfHBGC7bSbsgQgXGvWheylTzK8J1xAbw2mMb3qcjRszbLKX
z0f2dJsCPiPRgffIfqX+bh3+gThjhy2YQRiiurOAOBoOlvWKo5d1LcJkppTIzomRT23yFqtZ/D8B
MOh68loPBzjjzqPmJkqKLNOax8KdCUnW0HkamyZypbGfIiNqyWkzlIdY95AMulmdPzpeKYkk6/L4
LhlCbjtVreDqpcEjfcyw9Q4MwkQFZAOcZPd0fpqflSjbh5jThTagFSdfSWzysP0kjetOIH8m57Gk
kUQcliJ9Qyppvq6jKsuuxjCzFZ84yAbtlqxbJGGuUmiBbUKmCbiGmb8UZxLlLiUP2vSpdvGQbVqC
SpM5m760SuvEC7UxlLsxokzwSy7r8u/udnAqWPYLcLKkQx0Xe61FKCkBhmSTzUJcAfRL5AoEKJso
FYLPZ8gJ4wDIwl3Yqrw0/Ae8ZXv/Y4ZESK1cNeklmLaTX2c6wrDFo6vdkU3S7LhxR0goHP0mrDLc
AT9/9snRwbPZzakewPvoWx/NFfReSoSiEvsUFGEXMBDQ4Ome8a+bw3/+HP8req/u/rVfiv/5b/79
Z0VwTRLF3dG//s918pNU0OpX99/LX/s/f+zwL/3Pbf1ePnbt+3t3/b0+/pMHf5Hf/+/nB9+77wf/
AmiQdNO9fG+nh3ch8+73Q/iky5/8f/3hf7z//i1PU/3+z78Ilym75bdFpPT89e8f7d/++dfCt/3P
P3/9v392873gr/nvdBtkcfwX3r+L7p9/2f+gOgSw4j4FaLYUb8P78v/r/1h6OgBZC19mofuzjZXA
AfE//7K0f4BMwgXj8kXTjmbjX/8hKrn8yPT+waFMR5vdZvGCYRb974918H7+7/v6j1IWd1VSduKf
fx3tlItHGzUV10xWgE1L+GhKkkk35k1hW35mTeo6HEiXr+SrzM3LsG+7DafV9o9x+fcH+POBxz4i
/3oih6xO52Ohmx49MeFkW1Rhli8b/Rl3mu9JjCpeSZ9EKB+xH7p3a1mzexqvnrR+qkb7gIDkx1TQ
VVscZFppvYOYXxEbtULD+AUL1Hwtejtam8I9o3Dl9bAi/ygKltKEvQGDT5qmvMTjClcCWNhqGHKj
jYZ5hUXh6Au7yW5I4iPBiXdKcI8Zp6R9d/pTa2bzfZZkW9Kdhm06z88TUOUSuwl1w6DbZfat8I2R
/Y27hLjJjfirlZQEPRsg/sLgbHKld9+abME2aXiGjPWL2b2NCMPFSNzYiGE0/bZzjHUvo/65LAcj
AKTEEzNMdrrqpf06jKYfo97djD0OhkqBJY2jaG1gaMA/Ok6PkVDGB71F4S+RF29nTwC/6GN0Bezl
BHQZCdB0qm/F7Mqgn3Ot90Ws5UFpCzeIrRSblK5XlnLM3sAVTjY4eho7OZMB2syOucqluvaU7sbR
bHdRgsV9UKaT8R5mSvYuKjPdSBIjg06fR0KIlbXqLlpgJ3kUbptvQI1e4467Np3JL7NZP1qiBX0k
DEyMeXaR4Q63TYHPtk4zz1cQf719OoQv2hj1JB17o9+MDJDqkexturqylS2W8kQHi3XUKxde3zxH
U6E+zH2NTdPcl2tyMpTrDLHHD5r26TacjC3vz9s1VSVvIzIKV3lfWtcJTBAMQ9+GBPuX3CNAzCpV
qQWlZ8RbdK0VuGqcbdM62fYTMpaArdzaWx4aOh+o07wkYxo/SeRUj41e6mus1cikjNN1lypLTlIY
Q0VdElVU8znJim06Zd4i9fleem0RkDw6r6bSGwkQK/HazI07a07atSQlJChFS0J13FY3FumfPrGr
DUltgDaUyV0Q57K+zvHDXJVu+ItyPnqLRuu7mOhH9X1egC3BDtzVdlHdzxiZBkWkjSvFZoamrlYF
jdMayDfNNGj7ONpwN/tZOnPyXXeVlyHOCf8DHr+aYw0D3VoxLnE8+O4gDPvS2EJ9zCZ0YTGHIYiz
FYqgNiLzGvBWWUPoBN+1IJqsSqcuYfrVN54a1t+aEbVgqiEBL92oCDAoyfYKQplAmTSYCjhyrtra
viX7xnjqsIRncCzSfFsy1WoSWG/CsKs32A9YZHvPkGabyVqphJag6orvKivHqB5ipJ8Wnrdj74ue
G3V8qFQSe3ojyjdtN+3yKtwlMY62td0OQat1AvS0zvGGjndtW4xrtxnCB8qu7AbHVWurl2Z1o6C5
/zrpzvBVzqF5n09aux7auEj8qY/DLdEGhe9496IU8rK1ya8urGm4Bg4xpR/GbpDrTrjtJEWlj9X8
j3y0bu0l173O27XaAVSH+nQN3PaMrdabaQjzyisHZwvFTq4tUGnh62nX3UPhApBT6o3RuuaWPCnX
x060IYSXpvJaJGYSZHJs3npEvKuoNe2vYSheiqlLdhjpkTCTkFElrDqxV9EQVi9mKb/PelHfaJh0
7JzWfk0NPX1uIlvcC0OGpGxq0TVbULKqEPyts8gt14Le+m3ZeUi9q0m/c+fR/TYpZbpNmKv3iJ3r
qzop8zs9zfqFK9isQtua1hieZ6ueeKqVHtbf06EQuFFU3a8wbjDGmJzoliYahKTEoTWid9UX1OTf
CFNjLGX30E2qRoS6ZV4WFum3UlFvu2h4UnTzdbTUFyujX7Ki2o2uoTHFu8zkLknB2msPwlBH+EOA
qJabiiBng3zXCOm7BBgNEfuFciAFTwNKL+sCyJperLYvHHTaLfa+l04X4xLsaG2+M5yadS2K3kx8
0Rg7BCLTtkkVDdZZmCWWvzBOb+vGAoA2xgYta1PLr07XaskmD6VJC2FxZoNa2KlPFdA8I9uWv0zs
S3Zzp9Oc0NDNXzkogDsnDNwwyd90bKmDpHGrS7Meqt3omRkmyk7o/LC0qNoYShIG5PzGuj/mWrIu
OoPoF6uFIJzj6RdWkXXtGml9T9RTdmvmOFtFo6nsI2p/w4+k/nPG7hlnGFeGT8IhhjlBtK0F1VQP
N2EzxhfdLMr7KJXammmNA52X4q0poMyqVjttFLWaA4kTyCayf4dN0vZdKPXKGptY765qw2YZsfxC
pkNQ1h6etbFl+4ZXuZsen5prmk7hr6Yye2KYbYIUNPrhM6tmo+JJ3TPrh8HXzSmLfLy849rX59y7
kmH8a6CP9VK1wlsrnPHfu96pLnVJd8dvlFle6nEMz7+WNlz6PC0CurFFHhD8UNzWaWj+UCYycUNj
mHej2T/qJDxf4J0tLyNo4es6SWf4ivI9LqL8RoyE3trOoG3gVV20JEisUyPr7gQMk42wite2rTJ/
tKmnOQ2qeIc5i7qK8rzG5tlNSUam7p/K3mabmLC9sHJPva8UvVtnRD1H+F25XWDUzfIOlfGrVSEq
sdR5JXNvQ9r9bSzw6MyGodv3WXjlcgJdUxnAjsNglOinnkNSpmkW5GgrH2tnYTh3yZAFbj+Lm9DL
HrrC5H5MFun/Yu+8duTWsi37K41+p0BvXunCZ0Z680KkE733/Po7KFV1KVNVR/cA/dAXaEA6RlIo
HLn3XmvNOeZR6KDSKJw71oFPcanRsNjOvbbNh5S2Y9KNc+R1ghhty9Gg/5Qp0i5VpeB7b0yjTVlc
HoQ2araSWjXbUiZFqjWVXazp5aHG03gfw9seWbKFaYzctidSaS8mELgBkzYZ1Skkrf0KoN/O3QQ0
JyBdjIzyVqVTAo+Cqno6qQAzbVn/vho2JBtjJAGb+XSetbaAFS61hgsB69REyGzNTIbZrw+DL+TJ
bKtpz65WaSpbkq5djA3aJiKnq8clnoJtvZTltlXH4BBNQXMMhyl5CFGI+m0F4CRl+zs0A+kBNk23
yTfrJtnDw6te1SwODiOhAh/CFAS5jQa69OS8HE9jOOsbhozNtaqPVx2wA7cowpuxlYrdIJujs6ii
DMigGJwSrSNpIRqJY6ncbU2WHyaZDFOMpEwOJcaTS3M0dcfsFPWIAL/dF3BhNotmnONAInIMkWqi
mumHptaBrwn48Iyo2KamEvt9L8R22GUW3L6ZtFdpLt1eGcEmD3WxHRIiwaQpe0hRih9hf18vxIff
gq5qHZaXYq8O8ntRjuW+VTtb13LlvhqG7ioclm0W8bSl2LwDTnfLpZHsYCDOHJIUx/couQJdpHrk
iPVXvdm3bGyLaV6wk4KIYOx60SphyepY14eOmKFEHMMjmcb6R6C01aml13cfx6H1YK52GC2ZLWcJ
R3Nyq6TQz5FcjOdRmdPYBoAfEc9gWORTjz2c5TipDhpgIbuMk0ejCTg8ymPmKia6GxkI+gVDUA6E
QpawdpfnQMpv1VYgzFsqRPIGEm2j9Npexs55k1b6qc7QKmly4zF8yo6KMj8mbaTbnU5cZ4IqzS8b
BvGWOPiYXG5W5pGTG7HlaQY72RAl36umX1yqvPe011/yoLvF8H61UIudstR8q3TlZSbi+7ZcWeZS
KJ9SM7+tOGTviTd7zNSpo6dTiG5sSakrjmbsWCS+GzYhfq8jwS9+Wg/jLomDmvEudP0s0/ptHHSa
n89z7paJDOmwnqrLJV9umAKbPiU9YevtpJPTKfF5qWe+SfLq5+ZUZWJ1XclwZ2ag3ZdqX1W2Wgbv
gh7HdtVOC9nupOGYDU87R62n4a50ajYwO+nmjDgxAgQjIqNvdTWNjqkOC0rTUz+UdHgr9bAT2zY/
gc/Ld2G1AiB7FM4KwF8Oo6Z8Bpuv2okaqf7YDRmd0m4bSsboJ9Vo+lmYa9fjVL0jX5ftYO5ayiYD
uj1mhkmzOgcD6H7IOvECWD9YxHwhHTw0no1KaLfEf0yXah7vyXro/JDR3YFYtB5Fh9BExznT3GJU
KbjaRnPSTCBK0ZCuspI1stSZrKuCeqwaJT9Ha6yP1Mm0apOs27eT0Zs+QZ/lAwAukeDY5ZhOk/lu
deXDkhWvIpNjV6kpcGzFIHJ8lMXhFUQ9Z19DyW7kjua6ncEKezTAIW2LqjFpGfckFJYF+Q1z1pFx
36lKz1gj7Ld9bW1JtdjOBfEStkFOWG/nyVhx6VFiLkH3nfwSzSP3heU4JjPJWTqNPXEQZqSV4lPd
fh/DadoNuUl8RhVPT+M4WJcTzcE3IV3AqDfliLgyq8lhyBieS+EEtaHMN7Tqrttc7xy1Uq6a1Hot
GvEm66Jwr5bcDfFCGdnNxk0cJd0WfKH0SJJtvKkpyadcv+sssyRkIH7GhztfiOtKZ1iIyaMkmDbE
r/ZenqsmEdAW1azNUb88khuxM+cK569sFK4ll+8tKXY3aUgwRVto4kYN08uMmw92hrXYRC2muzHv
A7uJeWV1b+15TU/6fJ/N4eyjOr6kWJevG2PajGRFLKgL5mutNHIfWV37VMopVbIZ6ps+SKON2OFY
UZO11JyY+ncWqYbNQr3E6xt8cVw/JpMbFsxVAlquW82fvAGvCZN9lae5zwXk6VGSbqyJI7A4HUc5
S/yWOhz4KY6KND1BRmHLskKSlmX9rjSyrRp2fOmBvhzjhcp1ES3Yb6yLayLCjcJA4J4zd38cFH3e
5UUevEHdaRzdzPq9ImruUqXtQ5P2eyCrk42ie3YMq1TckvrcFbSx2hM8UMnwnSvxro2HakPIpXBa
6G/sOihbPnJUQieoZT8It6zeFqVJ/Cap/xEK9LeahLdlzo+vfb9P/cL/Xh9x81GuLbj261/1/2AL
ESjVL72ytUX5qYd4KouXt/LXFuKPB/zsIRrfAGEb3Aq06XA9/ugV/uwi8juiRTMZIw2WO8LHGbP8
o4uoKt9QUdIGAWxEOC+95391EfktwE7AtdEjYi+HGfM3uojo4T43ypANc1ejVJEZt4PV/RodbkSi
NgfDTIyMfLWqtN3+cKW5s7P4nBvdYXuaiYDFARXemI64Rw3msqhsjMtl9pekdcbZPtyHAzK10tko
m84bGnt+pLbb93SF3MQfH+ettgfHsx/Drabvxd6dTLu9uKestfNtvjU801+a49zUdqUQar+V83tx
3kJarzo7toGIFHZ+GrRrgjUGXtjsTP7gkrs6+UC1wmfN7Z2rnldxBfDEs9xsE+10j/aOm9rlIbpS
Rkefj/0B6HFv3/d2dBQv5KtsJ/J2NHvw5X115AS/qVzt6UDuDH8JI44HddvsM09+jf3A67f3oyPc
cBKy12cIYB5epmDfjtCUYy82bPF6eJJPvdPbV4HTetKlzkZh3++v7u8t+3RY/2d2mmO2a71ntgjb
sJtjc0RWtU8zXtUht3P70b+9De1XDkrHzmVdvS75xfS+Zs5jFE5r2AdxI5O0YrgMpVCv9PeRT+VP
JhJ/3XNs3/JZ2QlBGh2/NrnGG9E+tu4Ypv3aPCku1YLLkP2Y2+HFTD5bfCfJxTX9gnhDA4IEZPJO
Csrbq/pt2Yi7atsd6B6liAgVH0oDkQfhUbuKz8jMN+22t6XLjjKOAxm2J/ky5r23e37o5uVonJvH
xc9cZOHHcMd1cD958LRd/Tnbr+eGyqcx2WLYdjgMcpbPzhxSOMilVxzLWZ9Vu/+oLnFNqB+ku1/1
G/iIbvemQ+BM7UMR87Xh+nqeqLgElFbuzHc9TPbyMZw0W0g3ip20G1yED3hEbRqMdwrvhg/uNDiB
7DXP4W4i5ifaTXYZ7c5FtHtqpl30vZ9s4uMIV8Jw4nUHWEeucmye5uexRcVnt5ndQPCst5FK04kM
3tCVxg1pMsZxZfQOD0jXtOzCukpswa025kN1io7ySblpjuOmv9ONs/BqvZbIC0XOggMGgVWBxUVI
U9oVLkv+PxFO4+iJTpMeKTxFToL802Rfp9PLtmevNe/R2BWTuxBdDEbEovz0ZOmktDsmgzGg5+8F
h2Ua3Ba7tl/d9i+4rbRjd9nyd5S7cd73PVbnreJSFp+TXXLUeh4UXPFXuq80H+3z+bjn9YOcugHX
xRIAn7rDVPYolHZ1WxBWpmD7c9rv+rN+yg/RxsJr52eQtzxln/oCF1gTAyv2tLeWR4Op2riRZ0TE
kwalH14hiewGWx9dRo7TI1ddrdnxg3ROW0d7oltoBzfiW+LbcH/tYUPW0GkgasjVTUd7441ZduFH
fu+f561s2U6YHohY4tMhi2lwwwvlMrgTfCin3MGicjc/RKlLP6B95XUFBJQ41aPGumE4w2NwlZzD
w/Sum179Ibz2qR0A1q3tliHstNU2RfhQh44838qKK23nU+Grjj97szfEdrdb3EtOb4dXbEonbpv4
kLynF+RwkGf1UrjkK38EqGs8cXTMp+w1F+xmKz+dw5P1wnCbEJvkLF8r59i6UxKKyqdl3nWOdKWc
5CeTE2uHKho7jf3GHHc5mZfe4hgb8xEl5Ck/Dg7Eg1f5vFOuN4YjXUTflQvzPDiKN98o+4t6l2xL
X6rR8F7ThKWkU+9Vhsmb5oLgLDpoLsuy9/ISbZPGsXaifUNX4LxPPMV58Co7si9m19Ou5Mh7k13Z
JWnvXT7yXzaAt8fi5YnDulfKfDuz33k4CP3opXfJk+BXJAf2mJdtNWfxxuOF7EvOBdCJ+zZy1ctl
z1uw48HJd+WxdzsPHeBO5I9Q8NuVPTi6i5LC4s9Ym4zhy4W2H11eED8ejpJDEFK5jTnfKju0pOlJ
f0p3arDvvoMz5D+z70/G5seruOjuZ7Syh2xT2dk9wVOsi4OdMw851sfR76Hc21FmD98TeY8qL7Ml
TuDkDOl23fOvzsOzYNdHazNkLDNsVd0eem1wmeVuZnfSpp/9npwxm8pok2mkkrmL6UxcnuJJfQvF
xq40nyC2s7Z5Ek4S74HQeVKfQjvacFW6xoYoI/dFebmjdt7fONvvwq6AY3HQD6Z/d8H5VoudgJnC
CxXNjup1b5wkukTOfCaaye392iXFbbP+7Dzhyqgc4Zk9lpdvbHIkurfFy+q/sDbtkRdlPtJIuhiP
os08ayGK72TVz8S3Ce8D5VHnIneI1cvAu7JcDWuhnW3m+HIIt0TG8ytPGS8ZARYk39b0K2GrDFvL
lTqRAMP9Omv4cWr6v328/B90cFzPbf959uy/NOXH/9q12Uvx3v56fFwf9vP0KOjfZJzPoIqwKsMr
WtWdP0+PgvEN3QOIWrQByF21Ver7j9OjLn+DOIQFTkMcgQfG4PT6jxm0LvFbqKQsXAq4BU2kPX/j
9PiFPAIxAO2giIMfsRCnVMy+n3URiMQjSe0L1YmNmMECucU7tQlvAxA+7IhzsLOauPXkfqFwJmRn
I5tJfJEEmbyPwf36EnMas9Kjm1BMCW+LowtzNLqjiIXoCk39+ZcP998MsJVVtvSvmfDPV8vngoaD
Yzel2RdZ02hWATaCQnGmQGrvgyKTGD6VjXlbKaU+2qVacTsk1k6W6cjbI27g62hgcGTT55J2HXrX
1gMln/tJpJhbRcugpEUZaS6W1ScAIGPUNXRjhI8Uh9KFWOfdRVIb1JrQVyOa3clyBUoDbFC5aDeV
GYQNdbOgLKDl8xVdKQfvbUiskW1O1gfds+k6qrU+oWsqpGdJDkSAFwZlYEHgwrOV5gSZ//Un9MUl
vX5C/ASIhIjaQOKgr8XCLzoX6HmLquU1gbqlYVu91R6jtByOg4SIZxtB73NIkTSggpsj7eEQsbXd
EkJ5DQsY8WZYxI1DgpzhZeIcSV6hV/JVXBdWbgualruzqtR/eMU/pGifv1Pm+7DpkbMyj+S7/fyK
kbC1ZovKyiFSUrjpyBfciaUmv3WYnBpOIlq0R8oV3MUowKnJlSDcZn34XQ3KTmGSy7gPX3pzMpIe
maoeEl9sj4o434u10t0HeUV2Gn0FToBd0EbXcBymq2noSWdsFhoN0zzMSIgNJFo8bEqelyTVSYUM
MuYk0BNZxjvyMXDqK9F7v+jMzZJBxcQCJdvEyb323tppoq04dp0XCFUPhEOY08kFUnlrQMJ/7BUJ
WKIe5deMTauXXuRtJNqSyO5iVf22mMJocqbcFJ4iuW+2s2S2721WCXY3ZREvHgo10NBFt06IJITz
aBnVZZnPGdGcZM1c/fUFtC5UX24xwOJY2EgO0tcbbRVS/XIBCXXeNIEoSDAhSVVsjADYm5HwkSgZ
Uy9nChs99Ubm5rZQcPAqpNDyjb5Xr5NRYZAgkFXCANoZ1GY4MyUmm4pADwnZKHQN+m1KfRkifgK8
oTCGWlssCREqlQzJbwmalXlazac+KLdVtCqFmyrmSxLVYHBghobOKA3HOWjTiIM6EyUGSqTL13OU
eQyVWKULob/PhnIhniMtTbuEfnsq8LhgO8ERc9OBfMdFQQqSo4hJQDtrQC3Hm5pnXEBYcI9GTapQ
pVKymQE9eyUis14R12TyVs4PQpi3J6MvNYAImVxdLMJEFuUwRvtyJJzUjglXw8uVYZCJcv6A0xOV
do5l/VJoaaAXdA2jbZ1eyX0tMitcIl+s5tAviGV+0Gc6/75eatFNY05N5hqxcBDLkPwrSasuofDR
U6uz6QjbEcbeYpnTH+R4nzVyP9YONgKEeCQbieZv3txMXlKoAZ3MeIuLKwY9ckyRs17UGBI3y6jo
rqllLQUQROG/vuq+uF7+8dTskWjtVxLZ19AqoAxmkI/kgLdyRWqrUE1PCQknh0aTD605ZDu16+uN
pg05Nx7SEAvwIiar6CRYtepZUEvtsRWLP5gZvgimfrysH0Iw7gPeOd7szzeDNKnlBOBbwjwaK16k
GgNKE4QxAZNwG+7j4iuVwpBg1VcWkE1R/ITZXVgy+Sgj5i4MXkWkMAHJH6EiUlsYBNTDyj+OYgYE
KCuUN44HtVO32p/06j/4jF/WVTzPHCw4K4CwUr7cyIRok/8UWZITCGpy1NECTV4gkYi3DVLppghQ
FzpJ0liPYpYLnZOkzWVaVd+jPEFzlWoRuApj7JkPZaKFuQ4+E1MJxK6Jj4w59JJSji9gM9f7PC/l
yB1Hdhib6I/aaySp92Ya0xdKoWOAU+fK0/gcHzLNmDGPjpI3lmsCblyJ1QGH4PxOc76xSHFexkPb
CJdJMF4ueiOMDkmk8a3c6SFffGo1lyROl0+jRJ40ecHVdOqXjI0+76eDkjBC07JsusiLmCtXZO7I
YkV7OpQOgj4vZEiNlglZQcXFxAkh9rF1L9uGCeMZXcf8KHdmdJMFifSYx5I8oQ6KBpJDkJxfq2lb
4uiF25Ets34Uu/iu1vPuxZgzjtNzq7sAs1gkhzmK/mhB+Tf3JUpBlmPcB+vp5wuyoU8gKq3GVUcZ
4+BW7iV1mxVUHE2RDV7bGdTdNNypYCCv4N6sfUkkqzYNl3oT9z3Zq7n4MndSgrczQsSWI0Vh5hvR
QZ87969vZOWzau/HHWOAadNWzoC2EuI+3zFtOMzMsLEGjkOePtS1Yh4EsqWRH0l+kei6z9WkII8p
JfKE9dBp6vqJ3MVxb5ljsgFWb3G9qYrTCUnkkJxBe7wf6sMiUZ228EQlM1Lv6nnR3NawBBd4S3MN
BEbwLBI5ntIBIVKXw+3JDZQbjVD/KXPm95XqR+qQIa8WJ/IUvkrNhTgOzLweeYMkL59LiNROWS7j
gzx11rHJyTyQcASxZbkKJao1YcbTEZgVvSYi6tDfRba1P93r0m+b9kr+YpDJGrUKWr+e4iuTlG1R
hwovFWpyVo1i8IS56bG3DmT8SNk2boj56MxHXWSnlNT91CPo+Ouvfq0UPq03mJDgUuHggNGjIMX/
/M2jxeumGt4BsRLjmxarxEBbg+Tncrj8YVmmQf77U8mGQhWAsnItXD4/FWDmRMhEzDdtOGXnITes
e94Y52+CejZyHwjP8bIGzXaFVp1buWifS0MJ77GFI08MJrm1B00TDiDM4w5tWCa9piWox6ULYxtf
1UChPYudjZx/2SSkyROAMygpZmPWzJOscyJq0IFVdjNbVWHjC3spMqOjDyHGhAWF1mRC9kn+AEDU
PpscuLVgn60T1jUJRyHM44uMnCIOGkRRi87IqQf9CkYS4uOK4xiZy10/q6o3hsZ43ZSZuVuSMOns
dlQvS9SoqPnCmj+uJc2JmFGZmatZzDd1RoS4rc+S8BqOcXsjCdVB7JvyFlFf28JLgpKB+d5sXmp1
Me85N2j+IIRlZ0tw9Bh6D709SgGN/GSk6WrVce+qUrVSrOLxUiGK+n0kNeZdtPL4KSx18zEbU/NA
3obxOnYqp2pUR8iJa1kvbYEssYPRayX9OzJZpQVrtU1GPSZ42XzK5SF7rCapyDyrvKNKG6RNFUHM
UKWEZxIDT4taEuZ/XNJ/q53x3xuF/U+T1Cvcvf+5rUFmRfjSxC+/djTWR/zsaMjmN52QBhoUiiRS
upncfj87GjJtC83A5CDh3MXftMaV/HMepn5jyaRgop5DcP9Div9PVb30TQakw6OoWtHb06P4Gx0N
1POfVgdGa/AB1xeH1UrESf21oFTZJMcePYwzhmFyyY0ru5qgqQt576WIfjmaSNlJA8N0oVTpH2lm
loGTKnhlcLK3yYNu1rrkDZWWXjQqjDUHzVtSMLPJpYCReLc8SqoQK46GFSO2pXSQW/wc3WKsBD+5
dDp5aqxdlQX19aIUluVacagi+DNXRkEUSeZVL1DI2dK0AvXBA8xoDOSMJC3FCqV35FrhS5Jr030S
zcGxCxaeluopZb5OlS7uDC3DB58GH7KECKdPQ8THRlpHfjMWD0Oe+6KhXcpKfhlp3aOwBPY0midB
QxSSTOTGtO44pH6AFUarkQOHnArl3IuqaRsAbpRbacufY/SWwHRADCvuajPEQwVZpTtPHDRfNfm+
sUqNsUwknxKzQYsdO/DgPNPQt61YvdSdcREIiArN5ADe8I58u6vZXO/xpPMWiUeSp2ALYeW1a/OW
JqdIjDpppIy7+YdXhwbnaQB5I7OKmYeoi0sWJ9FI8CJ65TE0Sn8u8l1TqwURg3UHV01wOxPBYIwJ
N4u0Z7merKcsjgc/JoavphCcJo2oDVC/umCGD4Iyho9SXU6xHSmZ8DHKs4oGKJ4ZVkB6ZXA1JVCo
RJlFSiEQgiUvihEEVlVe0VcZxPQubprmIjEFejhxiDiMItTYdEVlHLKUrR+Xfr8f06FBKalH8XVH
MO1dXEXh7KbzOOpoejAx2kQWVn4jIVh2ijwKY4AOSnwdWtVM07aV4kPGxbwJdL31UqPLr0Sd7rU4
K6I/kkZqi810g5qMfBxDDMbvYmzhIteHYJtKRUjDXQgMD5t98Z1MA0Y90zBtuxCmUKoFFtVcMew6
o2y3QKEGB4V09DZ3BeI+YV2GBxnGYEiR44VB9UYQ8+iBgmU+1cBypOwy/DYAoWmTDDqbe2Mq0aTB
bMQeHY/12jUAPmIxMgrK944U68do7KoHuTH6Yjs2QbjY0qhYV0qWjBIQdyBuvHIJSZulNPcwPLMH
seoyhh/s1edpqFVES9jan8soR2pBsfyKMF/K6c01c4zVoS2OmpKg763TVSWUi7V2GQQJKvRKKqw3
JR8ho7bobe5mKx8kJ88hYNpBFrWvbbj0phPN7IJeQiRe6UU1aFM/05NocBBmj0c17ZLRmyYRL4Vq
jGjWgAwe2WDp6WVtz1sfRERfbJryEB3LTM0/aHaNbwbQ1ehCyuOyecW1h7M3GtuCoeOIjjU16Bdt
IlPN6lUAEphbo0by7xZz2qkuP4PmwGFHeeTi4T2yOqHArQOttueJ9h/jwpRJosFRuzxmObTZXSpi
F9mVnZGCRy5yDRjxkqKn6pueFSiNqWLoRZqqHRk4Wuy5S2dmAkIYSsclMWN9Q/4fxHGJVgzAmQ5j
wMXSdqXu5jAMVW8KkyhwMQQHnSsnMocfNVxkxvLSgBayyEaGfNS9TPMKmCKtm0d0muxiGlfMrsRt
jfR0wpGIek7ZJgqX3Z4Dg/g0qCUHU1HGVOlVKnnHNufLvtnEqWE2G1VBter3o47XRAgAofh5G0oV
9bhYVd6oasH0EEXteBkDP5C8DBLk5LLC6oBU1EZUtuZCPhezXg6ohwkr+huni2bgtVQ5gXdzoMjO
1JG67o6ZtEx4r0WST1QuL7AfVmt2u6oPOpoAWZFEfjlZxqNVWtayjSh2qKVGM2j9us4GaScT8yOS
aRfRRoKPhAKMDr+Q7xUssdZeEKmPj3nYc4wJtL7YhH1r9ucpa5WLuUT27MxMDkMPTllYbvVxFEeb
Lrok+E0NbcYzpaCSPRlDk7RRuG8R5+NClb0lCkfJ1eDBVMep6+KPpdaxOwmIwedLQy9z/WgMMuPm
xaySnThwGTswVtGDG2Flqp4ycLbztQIJu500KXLmcdKKF9jnwzGo1xQ/2ULohOJaV2y2AAyjPJDD
/Ty0WWEvUzccqgqLEWggnVuypT6enK7JCWWAQAztDYmbodq5PjFFgx+uPjdFotJECAcxw7I/N6g+
iil3FZBDh36qGFWTRKYfx1bLElcMiPpkmhqoXABSn9JiGyYV8JTcLIz4egFMjsba2joW+w6/kisF
obyT0U0+MXOy4YxRY1auuiCEt1tLaZ/n3hiYVVbBOPpSnBidY9IPNKAXJ5Lq0bKAw47BnHymSYkI
xtQDHaGmUWLL8cJsKd/zth5ee2Vi1lf3PSWC0gbaMbb66qOtQ4XRNxXbDEBmCDgVh7XbSvJNDRHO
k3IKX1dMImw6mtLPzDKzfIukXFPcRsnmI2rb8UFV89C05Y6xvtQmpdsmo/yqVSV9Qwg68ehWoxTv
hzRkTjq0LbFdBfOQDYCiON7g8ROuZjlfYp8GZ/ikGfehRtM0ytX+Hd/GnBFeqk53bE/K2puiz2yb
emi9qYERq7a+dPPlPBPxQQraKN8nrMsBeTIGGhKB5jvkGzo7N0al0r8quzJ25FFDP4eZt3pbAXWN
h7mgVDZkpWZQJclPFuw1jm8X1VMLu2XKu8dZFCrDQXavW2sjW8fNairfNdyH7yrq0c4V6gnH+KgQ
5dupBqY48MED7KyUeB47xmvLOFc3pe/hCIwdTcogA4DVNPQ4KMp1VHhWZzAwAOWbk0JZGtdlq04S
Xde0fZva1YhNf4uvr6t1gl6TUuRLgjTCboSdr/MUeY4jB2E9w6Msu1boVOQkKGYBvrjaKglnMxaQ
YLQh8PYRDAM2TM7HknFAMdUYJhfK7KGCz2ZrRRnqTm2moz9XBooRNmiceKNS1ldREAtoBZg+PXPP
Wu9Lu4ymqy36Kr1G7Ts6SRgNHEL0cUj8So6ma/ojxVUXK9ILiGfEqNZSsG8tS9MxzhBpW3sL2+W+
zBrOHhPzPYGc22qaUEckDddwPmCCapV2Ub0Fhx6FW7vIr2Zspq8d/+ycMDAEw8nyBsEV4rdY/dln
/v9l1f9ebeX/uazafDT5SzH/WlWtD/hZVUnaN9p7iAlN5rArKpvy/2dVpX0DhUQ3XjcUeKXgo3nM
P73KPEiHfouIcC26QNf/nzmxanyTifukOwLH8WfB9Teqqq9eZcA33EorZYVJHbBSXsKvU6HFYJCm
dERJBnOw4jJavRhZyTn9JJBDEVCfsDpPb7gn2t0vH9G/mfl+qeaIRKPhyXha1DSSbtE5fn5mjlqk
V4XMwdCv59DuIlF8rfWOc22oVHPvWqwf3a43Ow5meZ//CXD/NXuK52cOz2xSWeO82du+NF87ta1a
EPD4DAyjFGn6Z3QnTZ3WAzWFdYdYOftQ6arLLnscHq2ukspN14rqH8zbn9trxvo6aDoylcG3zeHn
a89rEKGX1rOQ0LNftIOopNEj4vRxj8MLydJff+afO00/ngsKCzQqIvzUFa70+TOvWFDRPdNSTnO2
3FuWFJakNEDc1rEq4k6GvvaH0f7vFxhvj9aWtdKjaCJ8ucDaiYNnL2Jg65aMWpApLaJyNPhMnjui
rzfNFIvVhbG04utfv9d/97mqAEtoZbAhQ6n//F7bQjdmuUKqKBRBo1/oUxIke2USsoYKFc3dXz/b
71ezKorgFxGCcDGpv32Lc8yoIm0yrA6Zdmjz9j1R+673F6SQyiChvpsXhs3ZWBR/uI/+zQfMCsKd
yxmYN7rqoX+9g6u+U9Y0U4IZJ107DMmU4syWRGJek3cik6xdul5Xf/1u1y/tXy3hH9cRAyj6PrBB
wI59HVxMi9hDX2TbrNC44IosuVITWkN/eJrfv0LCNVk7NcAzLJ1fGz6F0sLAAV7pjBrLA8feaB1E
9cv7UkR584dv8CsQjAuFj4+nQbXA2kvP/fMHaQhSWtRgSck/VJN7A44xnHxJ7DcSUXitN1UYcFwI
LxE8aQzXs40woDOdmfB2ry6xT+CzZEr2h5f1+2dgUB7R+l/ZhQh5vtw/qSnSl2Vi7fRRDX1UDPLZ
wQicjqeYQ+zfXotW1TorosiOQEn15clojqvRFEK7tapRO3S1GG+0UAEYiouvevq719C6uaG7h1rB
DfOVZKSzAiXcI6VD0IG1IaSCawhRR/inkMHf70xDYpUH8i7xrdLX/Py1doE0wfEIcU6PxXBCA5Qx
8h41N1tqjEJMWsM3UZjy2zwQhuQPg/ff11sGzDwlA3DW9t/BUEy2uqniPUaGzO7Wx8uMm1aPwdFS
ZaenvpLZev7250qrVF3H/aux4etNU0sYbopA54QPEOIsLFl2z8prun/9LL+tOpTKJJuwk7DsgR1Z
f/8XNQnj4yVZeMd20UjC2VST4BTUprpP4z5wJtWsbiRu3j9MSr5CJMEP4q1Y+YPrjcqzrp/3L89a
NrAllGHqoWZbkXUIlNDcYlWFQ9dGi7kVmOGGmyE1M8wQ5WrSnDM9fI+LvKB/OSy4dkUjVUADJeAf
/voD+TI/ZE3kiwb4jc6EwLbfzzNKmVrdjCvMWSjmNogGgXkmurbm3MrMCQ2CDQ8dp/YzxlQLyvBS
7NpkCLmNl/QjNqx6cLRJq0tkNX38p/v6t5sA0hjaDyDT6xqHOPHzBzdM8WImDG4AuybmQ9MN+TM6
E0nHYJ7FVyRgCuIpXqdGQCQNjoHS0kyyNy8yDn0OiA+aMRZbmdLacC0sJXvDoL721KY3wv8i7zyW
JAeuLPtFTnNoYBsCoTMjUlVmbWApqqA14HDg6/sE2W3WQ7PpsV7PhguSpTIQjuf33Xvupi86PYOU
ajiScyxsettlrHZXYzBhx+djdPVmbqr8p+54mNbKzNUSzhoKZzhVJV6ahhZBghsNAEKc0VpeJlf7
f1RpVHrfR26WhfQ/FBOXJNahK7oqA29ryrw4xnMwpmF8/251ksXYqkk0f4lgHJ40AICrtKIqNMsU
i5+cdPENuHBey2kqIcdrRNm1zc8kwhGv9LXOF2zviWavbcY2WQjVKCYiWhX9/IOMl35IJTDb7f/8
1Pz758KpzhxPAglYEaDDfy9tgMCik1LV+NEfChUCyrOKrb0Bav//OBTubws+4v/2zrYB7tCL7THu
gx/Ek/pv52BGQ98QdAnSgw2g5FOYgs26oecayROAVr1aOno+VQXRYCFBPmyywbpGaccmQ0aKnvKh
s86ujp0Ht4qhh8RukFy51YYFsVRLm2LF0pJwzTRl9pp3GrHnvASTbPHFS4iiQMQGeFzszAkvNHzP
pSOSmv5eSFKKVbnA++yn1AW0Ah821Y38nPp5XxMefpddHnfYtvLpObVVRWOiz+X73iDaY3o0sY/P
2EY2btve7kdiGlJ9ZO+jyGuu7WL66pymebZuyJ12BGpkhGvUTzj74zGyyPVZ3iap7u2+kedVy7pI
8+lObfK929R0DmyLZG3mQrrhmAjJmjkQLUV45Jh3STJDvfPYF62M0Vh+WXF6wGJmLZ986Mbaxv1o
blhLFf1O0Htqr9AApg5feqleOE+CVbSM/bpvCCyNw5zdDGSFBFWCRvGt0brCZXXti6Msl3qT4dC6
RXJunhDo82fyxOUfux973GZJSwTJKJzeWMdNpnfRGD+OQdNau67wu2Yl+z7424HboHZJCOc9UuyY
1xBwIAyllibwa/XEYYlxjldJ6PnGJqc4uDwn5wpR+igGK0TC8MPO0taJH758qGa7Wze2AEByz6Gv
heEM6GdVaw97toR/kmj+jdHjLgpiSHjveKKeEoFqSncPCmqd4uKlldr6GGRr7HHvAE0vojenmsxr
Jw32+Iv5Y2Rxtc1S34eDsAiD+BGezhDxMsBxARf9MpdudipLhwBawKaF7HPsDsBErHzFH9b91bNX
4+IQjKY75cO8fChYeHiJ+5xmdC2MnTnNO6WJNa/spUBxpNXurZnyKt5FsWmGTdbIm4meSZTe0RsW
W/A70uW7m2CIj/CZ171Kl1XDjvHJKxo6HHOKrSOg2/kd0MESu878tcuDOGw4tXpiAyM/wQwv5bYX
YjjiLBvKLbVnUbROUyABRpy9JGY0xEcuLcUhR+RONtieYAEFDXoZ+l3xq9fDwk8ydwpOjDjmNSLs
Yq2LeryWi5C0sE9yg5loucSjq49cs/E9dOmHolt4hVT0HFkFTYsFLsvRChO5vHWZgxZoQ4LB/AMS
rDrMmkLmifc4RoDAWJnJ1GxoCMiJE42Gs11U4PyYWbC0pAuHe2bMqqhTr3sVrRCt55XOCdPEDjum
tNBQdHPdbRVo4pvShng0O8hBxdAQ+oqJEDnJK1XwxsEL4meQ6e0NjEX6kyi3PFR1cc6G/iXAJbxx
S5PH1PmkCe4z97riTq/P1W+mnR9av5e1Fuqrw6vyns0LOT5uLgdNuTtJ+PJJB/GjgB12kq0tfgFH
fHS0N63zOP0wlp+uSl/9OPhJJlhNiz8fZ4gXHFIsYEe19YZ+1y7E2QK3rba6tz/iOKBAByaPQZnB
mkB4mFXLq4UuvS6lPsVQNSp6Inmb1q+xMKydM+d/6eDZNL75ETjNF6D71wA8xcp1a3ddjq1/97x8
gpbDVZ438zfz3ZO2lhdf5jIUPfqHaQjSig1JqbqidTfr4zNI+V1BZFp1xlMbxexoePGe69JadQYR
TVMBJKBhNKYiwHgs7JlPCIF9nWTxmfGzYElWI/M0rrmZ6lk8lAPO27FEaIeUe4/qSeeo3URuTEzl
K+yArJdgnqGC1w+4Ikk/tuQ8B4vN6TRYe1HlYlVZ2Us8uTtGnYUBwWm3mu/JmBJ9L5r42bT4DtHa
+5jPch0MU8kknP7xk8Q+ML05/qaDuw+GwHB+cgYPOG6l0D9DwcbbGYzqGPE9O9v10qzxzoVGk/JX
B7y0F416zHsUUUXh6rNND9jaKKtXOavTwtJ522GZ33E+o+WyZaOf9sA0cVl6RRixRa5bjGZTTIG9
LXADk9t+r/Lo2HdFtEt1RcmgPaJVIxbdnXxrx9HWJkZF3TbKhznnFa8e7ENsO4bkgym9F1hqAo7Y
+JoNRiic+FYwfxGQsvSqcKZbnvnfsTuD97TT+CxaZ9g2IvnuTfbEyuRErCqcAN694bMSFMAHZh5f
sqb5NpPu2Ca5fwwGi9aKovrri5GMG8uBv1wPk7VdRHLrz3Xyg7+gOmEHJIxvB8Wz7QzF6xK1fCgm
TYkKovZWNlXDAW0kmzzOwyWXO6bmXcPOHFCX+ccEKsRTh6gx9nMKsa3yD10zP+Ez2xuTei4r8rBj
81T1OnvXur2lcYpRPMELCmT925iLeFtDNDssqjPRs+Zs66Z4s42WNUJBEDkZUpzWmfvUtepJOjWq
9KR3rjsTYtIXq21JbjT2a51zufADqrPb+JrlybEVzhkpnCAcGc9xVA+mnT/kXvMSLYqJE9Vin0/q
L27xGhDrfE5ig3Ojqs7KHEkDxLC/bCH/unQczHwopnVKrapmVJ1Oed3jLIX/vzaL6ez38a4t62rF
lOEdIhIGVsXTHxr8IAm98YGXw4cXKxKz2t4JDhzasKskf5DxdG9cAAkbVNVrMJTf3GxYSXb9RK8Z
EONNh/DHs7gAK4u9+aHt5+PQBcvWGvE36Inldrr8jhTJFggmvMQtF5ZgIuKzkZrE2TQLdBNbfu0v
423CKLdGuihXc16wdkpZX7CeUuwqBrFJalJlVZSFKki3LfiFxE/Wlj3z/xnSp9wMeJM7E9HWpvyc
RIDbZal+5H17gRoQhP7IrsUmSFnaCesFZT1WzNHraYpe3Ko9uwVYmOhu9KLe4JN15Unhk3vMo3zc
O7FtbDKrJ606i1+qcVNaPGY6WRsoZ3UZbfHV7ShJOcjihQbEfTTNm1k1W7s1TqlMLh44PwkYZRfh
ioU0JiQegLbeDBG0xqL9SVXyjY34QLkEMVh3eXFkR/hxsb3D5HT5mqolfkWJDNeZhUGuuPFZIbkY
zNId60QqFjrz6hs8ZSRqHTsK2e/sXEu8RdzapgybpWlfmTRCSHSK/VSzQdH4MQt17O/FRlLsOsmS
XIx5sOodEcb5HCrPv6Iqv8oy+skqO3Ro4UU52tpjuq1r73lyyseF5ScmxPwDiv6mtabXmt1RMvKG
7bHP2sq2w4EmL1acxRX9tAj1qO4EJPLyrUUAM6qoEDdGPg6qLjY1FomHDNZXNrj9qiJzktBAtQ/u
vTZpZe0SB+BJPHXPLdBGbHtN6KOnrRxQlCtcLm9y8NmYaXkuhHwyY+/BLpGbXC1ORj1kBIby4ejO
OF8qZQMEKuKTsNNqVzuAb42BHsYVcMPfKWrPNgJPeH8VOBsdzNd5zk6LX8Gs0epBVfW3N5MK96Ys
O9c+EznT9C8st1fPn6pHIjjJ3jGBukifV3e5EB0W6Z6OBvGacit5if3gyx0b5CLvoGT75LvixYnE
eoBjudau/Tf1fMU19L6h9bzfrPo6fBQN+CgP2N1oLZfUN6s1NbCEhD31gbz+OQ4+FOXOa1iy+i/u
BFWOXveQEoxlp8HPH/3SegHA95wkLM603d7Y39y8WNcPeHVJVNXLb9Ilx24g+5W44KgKy3vSBRto
r4+ibRk3V5GnBd3WdxqQ6x0Y0nZzRh4k0B10gMSBouR4NH4qjxJCtw1Zt9zqNvvKO/aYs0ge66Zg
3iIypFd+3/61jeJW9iwvNTrSSrrNWy/NkqhM81Nb0w2Xpn1o/Nl6FcZQrsyJUqECgOl6NHp9VNPy
OHhALIUZA1eKM1Ls+Ee9lZ+0WNPGs1k0l5QX2LFdRLSxuPVseF+ldMhwcFx47paTTtXHAOkOWxPY
GW6C64Uj9OwFaR1taEQihpDU3+QE9XEYYAh5SfrYDtFj1afHiXzWqimzYNfUtAnksye2wp7ytdE1
0woLuEmi3shW0lw6gG9utMG1wGY3K9/apQdurjnOOFlWsvW2M82h58LJlhW6x2YZq9e6FH8Wp/Wv
Mu6Ti/Tb+Vh7rRmWKR+zrg2xLdwpvliqDWUeHZIJVpi0xIeq+IPdQuyC0uMb5E/RrirENfOr0O9n
GBrDWx2kd6JGfPC8bsdptpFDgOtIW+d66G/1CP7BpEzGWqBQOPOwzufK4eXFkAP65WkMvJc60zZ+
/u7aSucdC8ojJZ37sZTGofP5MQmfHFFxt2LF/au9iFcjbeUJCOFt8uOn1qifyhGfU76kH1K1O6u6
L78d+6yKWq/rHhS8A55nuaM0mwu1RVxLuMHwqg6TQXNG1R707Q4bkN6iY5B2YKlsxH314Du1aaxd
fMNns3PUtgVul5bRzbCreK08naOYkBZtyhCn1VtZUC0eFyA+4JPSEu9zUzb+DpgM+e420OOk5249
spDY/eGr06IemZI7Kz5rnzuqmQNAzXDJhWLq8LHnzoSNkMvjM44kyHQtzUzlRugm4VTJsqjB82HI
5cEpGKCfXNzukDmGoOj3Tq6SS9uL/Kbjuv3b14rDT3Q9I2NrpdYDMDt6bo10sMUx0mg+BCcd8wcl
x3kTqtR7kHvTw2C58bAztKffSKACkkx90OvSSEURps5oXmkewebRGfRWHWqrKLaDY+awRRm2243s
p3HbjMZLrZLROI/O4L24zZBcQehDa4nnRxpSXgJ/vhE5kF8aku6m9T857+iBmL+wH0Lk6KxV2prZ
0Y2pn8KNCAUrlJRdfGh+QDxhPUaAqKYBzk7UzTHLMfTQs0TPZSFLLpGIX7RtrJaKv7fWxRP52RXV
T1czDm4IwdV67qZxXQYOSKoC6WOus4upRR7hBuijLweeEujXZltnXr7GK7EGG+9v5tb+aum525Zm
NB0KlsSc7fVk84vgW0jBs4tNlrdMN8XHxcpiEqW6pj2oO6lR/br70cB1yvGl88yPym/eqBtBhCsq
pPAm8b4y7QjuHJEByTlbTmkwMOl7CUwIp0V97KTal5wlINUcYFN+8Vw28TsuDJNnrsG8nvNvsgUc
Jq8YrBVTH13KUV1RIKcWg4tn3CbWBnvFBH232nu9OgirfUpHCzRKTWOaNqMT6/UvSk/rXZzO+jlp
RKnOox6xRzlT/NVWnX8tmrwNNV2aT3FjouxifkrnQTjsEqYnBMrNHPvHZHIXfIw48EQXzzvs7pxn
mcFNKkuys6xi55kv+Gff6WvKNP8IgBi6sR/UMC3hHb5yEUZxBXQ4P88Uix14LRKP5cX60mCHOxfL
kl09b5yP3hL8WmQljj4B7NjKftl8DqfarrA1Av99EwRFVgtDG/ye3pevRc2NfkxywpfJUL4GCwIC
tRvOsxHH/BNcg4I1NpkHPbS4oRx3ujZLkHwTdXe/HeWot7FwyFEP9luLw/uUpGXxmMWCOdzR2YXU
KA5Xny36Ks3kKmsxogSzefJBuK51A/vBn/qtTAyW+L3+zrz+wsfCBm3qPtlsF5vOaW5TW0+fTYL6
xDcmLDWROTO3kxPrkWrbtU15UNUwHvwaI1WqomZfN456tfRM110XuO8mqcZtyxBNhmsxQhvCGVYC
c9zmQZlvYT9tMXlCHWtnc4+zyV8rjddoPbL3lvPy7CqcQLVp5cdF9irkC5ivUuIYK89hkOn8/n2a
p7+ZVYUz+eRtwawIjts0t2mCvarA2ZftZtW69XPcyVJsStPtLkOzoFhZJARfcTDyXiCR1tDKln0g
kuD+nVwJGpSk1clMtdzBF0A/E/OILXO8zhaTdOG4xR08Wm0GehSxPXVahUo2/X5uHG9DC+U9YmEW
4oBzKnvoSrc5YkUXBOWTuQ5rl75D6iPjZ0/mzqXKxrMozXLjWk7xUQxp8lH1GblEo59mVm6e/KS+
owspNbf++ME/298sjZc7TrvPIMgS+5z1kb1lj15QHdj1xndzV5q5L7UwaCJMclDRVWzTDJJkPJAz
AP4VjbQz46KeoTGGzTIqBCQfOGTBkWYL71YTeSG6NNo8kPu561AqBKo13++JOop4yILPRaoZFluz
JAETtx830RGzNqwcFQ1JhUqNtns0iErbfwYsyXx7ByKZ1IjD2/wNerGb3i0oBxak5cGKv+5sdX2m
bdBN71S7Pt5ikire+nL451aCWpDtSNQUoKnpN3LNS4JdJHwAhBRjhITcthFsI94Vbs0VyI3TZ1na
7ldMU+G15cIf771/rhO6Nu+zA+PpbDNQVBCZZNr4t0Ix5B3tQHlWGA19Pu3roRx+1W7BQ1XlLv8F
Lm6LdM+s2fIjhHgiOyamJtOczKNFP2NvYo48Trj8ygertfW1mMesC60RKyyJRjdYd04CQWdEd0TP
7spZfpVtKbFES7/+M5iitx9n5drlNnNK22FVBm1y08aT0GGn67HdI8uXRLITV4oty8syIKQjBUqP
amjptPAH+9sMVXXTCcqTF7UzFgyJtkaR9duv0vN2ljntgql5ooZ6eq8z5OfA+BYTvXd1/9jlTai6
nnjE0HDcBEa7V0jMtwW5lcb2xDjxaX8kTLWJGv/4lA7ipZ6Wj75Iwc+jRs491MN8QbvjxoXesJ0n
bj6DntzNnCG43C/xSWjXDSjQ8jcAhC4maipYG8W9EXKLhyerrCWH1P2TBv5eiem3EQ/uQ+0qopWB
DmMVt4/8EvsZyTx/sWhMeJNGk+1HR3/RScSrO1k8cPbWtOUKlUBmaU2Pck8JLQJbMx8xMuW276wK
vS5XQVDsbLqr3NtUFL63yQICuDFF9vOut5WfgMCeNV8Rty2t8+jJ6iu2J0JYeZYq+9j2UwmagdrK
bAmNCTbzPutTLvS2k3f+pkoG7gWE4LiecG8cR9SdItjVtT/b57TNSLq3DaiRddI1abW1ptb1wHSJ
vlhBw6zKkAfGp8NHKS1PXtkLrPWjIu5h1qnwtrbAYhBVi5NfDBVL9zQ10qoPfLzpsjeUaZLfwFdu
nT3Y3bhueQv5e9wc8RTWLZXHNyZmHVOmORcWFE/JUeAqwX9CR2cTJWUd3DHMFN4wwETnzg6iIdRV
0CdhcieTc7r4mGXrLq+tc2kss/WcW1NHwf3g9MUeuOky7f3SoSRs9a9jQvnZWP5WrtumV7u3svKS
t6x1oLyOPdl/q4n7ZRW4JYzGwKWVe8/vTNQBW3xxMgbfQc3sIBnYHTcs08vnI9VnvBKJCT/yDIMf
6JQ1wNPCqDBRr1kFW6vT4O8CkfT7UnANLOgHiK65BNeMj2y673ze2qEn5xo1fYCpnO1lzNz5sADl
OLCL+xt4yy9eqVyyGMBPbWfNjxzewym13VOl/GKP297dYVe4Oz8mtBzLGQAK1cs2WZJ63YvOhrUW
MBtV9nRIepGsuvvyfdbstdaOO1o/o5+JkJ159B5VJvZyZLXkvezTZKIAA1MSt/yuyyjp0cyWqhvm
c9U1CUMdwfa9Q43GqaDEZ8DR7AYPUD713kz9nktXkDlcQ6poS7/OnIEbn5ncSxInL/e1SjhS7fau
gZvymFt+9d2KfN6OnXOOozz/0rEx3wScxZvq0yndTX5ODZtYYopg5fNoAg8WjkxD7BkuQk7hAVAr
+mg9Y94PBST1I65W2R41F7KdORYUygjAeEHUPpudya0GQc7mXzIv2O3r7nfAh/acsD75nafVtJFF
0G+IxVQUpTmFsZK14Gc6p4Tgqxl5a+kk6BtiO8fKiPTV46Z69Xju1oAhf9nVApaYTa35VaAisDjz
BhM/uD2/5ixa35Lcqm+54b1bE8LOZJT+ttQqukWUNult7s/XEhwHJ0NdrD2zai5+13mI9YP/mNNB
FyHl8TnJGewE9N9cHbpgKHa+Cyd2Goth16ipPhtT1T9YkRxXHgolt2/HXLnJ/bRrkzcDd/bJa8av
LjeJJcz+wUsjfZ51C6tKWsMDNmrriL2oYcPUNZ9emgO2N1pz3uZddddISYrVIdtEa0vZWpQSvbDs
r1Ek8bgmA9Ea257uY3udT+782Xp5NoHLESbX/iy9Bizu3hN7Ht6nwuc1Ycmb4He6WMbiPo4WmyEG
jGo50s8sYOWxMnuYGEXCXlTqx3ba/lYtSX8V3XikuwLdyHAnb4+ggGrldBZCkZE5drKmyNf6SFpa
0IbZb7dWPVcPvR3LfefhAwBYzqt5bVAuuyszoiguRp2Yg2dJficRfSoiqWUEeZoI2Dg0DeeqP2Lk
gvNOibw54Dkz743P7o5qbAqhk9Ikftg4EnV/ikkSdL6/MUkvPVuy4jqAo3LHQjJgqUeh8y4p8JrD
jihg00/VEoInby+xUN2XN2fWA2UNfwB4BiRj2+XAnSamuyEa0o0FKfpQlbWmHZZB1MkD52Tc+y4o
0HN2dktpymq4l2Jo05s+mr6Byh6pdr7cW0+fqnhi8rj3ayxL5T8g4PhkmaO9cpY99zfwCBKkXkNL
B54Q8TK71XDr2IoxvqYE8FIAwYyBWdgWqfWrN5z7zS1yrEPs8CSutMZxH937Q/w6K8BIqWDfZGO0
HzMPhS4NNpkv6yNf2UNeJcsHbjpU7RjtUWZudxM2rSUJYz832j7Ln+GmG++TY8YPTk75sbLMBB3H
NR9NHbzl7l1fNcoy242OkW5kjbcAO15CaWdQcrfrzX2eLtYuolXwujRjwZhR4LBnxfHHmqL+p8yr
P0VGw3VHmONTAT5+aAkL9quGHBMi3cifw06PZbdey3spDKmShMEmK46z14f+va2H5XYII3+vI2J1
jkvAzdPQzM2pXVteSoFoPX/0ZpZtMZK8lmX+7QzYTGroCMbc2KQE5Ll27jgTteAXjEywbbKFWoMx
qBwA6d/nGwGsroJBvUZX0eec2zipOJ08IYVXJy2LJ8XkrPwydTeEUxs0Z9aRcE2CY60lDys9N2pP
2/acnPquTcNAqfiEz2Pgg+BMDKaAF3CJhlWo5XmRU73JOUS3iod4XUw9VioZUEtpv3gy+yrxi4XU
uEPStKcts5fxOhj5Hqk9O5bB/LvpjX4L7tr4I2reR6k1ESVwrfmVGBIpiyadsAxS101sLtV+chRL
GfwiUlgiWHpzyq8wgCTZquyhUEZcDMaJN9mqdSpxKu5ldrWaxIvum+FojtN8ink9rzpqPPagtRJE
eN0/9q2PoOQVHQSmMjn5OSTWBKPmg180aOjIzjNlWTs0RS4hXLto67Fw/gUKlmdbNi+pFNiVOFS3
VVE6Yc1bMLQXM9vSkE5BOdrLBcQ6WrAkNlelRr+mCCE4DRUEyARi1ZOMPBI989i+OhGX2BKl8l24
4kC85kjyV5obldX1GRV7LYfudzo65XUcneDkZkDTTXqu9m0n+tfIt41T10r/TB1r+4N4LE+paOOT
YYD0jKx0xK+cyUccXiLacp6xdWBNxtInrtbOkJX7ZsZEGPj3mbFeUr6gVr6diyoITVM4A3sLZ7gS
ZBIPfsraAnSK8dKIxgfTj2RfGGhhoBzuHPq5qJ+k2Xz6FpnLvuB1GPazqvdeU7tbErjZetDz8BUM
bPmJy6BPNy7HcwkhUXP1uszI3E/xlLAZXsq4hdWP1HsUCqnxPjKyAapp02qB7kfS0zs0E+PoTQV8
+4h/QdVhwMomlE3ahvr+6God3FEMZFDrfIAwzEz2e+ak0Xu+1QHg/byI11lT6k3i9T1Q91HU+1kD
5SpTWonuSbB96ZEzxpvAty11uu5X1DFion34QbdRUlE/inInT7oT9jFGUzHX1th6r3Zsyr+JPwf7
oWMmg/5iy9fGcfvbZNvitUpH80JBUndchuVX1vrlRXPFulmZ0x3LyK2fRDkTQWzi0jq4Xjt2yOjm
Uq4nlmMb6im42Us90w3gFFuHi6FcKWT8+lC4FOKsXBUb6NdxBwlSDLDoXHeQ47oGSf89W1UybgNq
XF+Tdsj/WnkUsFMRvAt8n03DMEgemz5QGY98WlPk3VDa8GI2s2OvcMWZoH/r1mEGNvrT0Pf5jgON
ma1wFjxg3BsnLL+eEfbk3tETFoycLgpzDkH/KhJuCy8lGUIWQjjjIBBZ/iOdQcCEbIAtxpuNp4Lh
KXPjo19V0ZobuWvtaZaYV7IpgXLohMaoja2VU68gERlgg+wx/iOHTLEX9bBpNUl+NK3K+LL6qT0O
wcL54FiaLYa1nJuAHWBMgdilnkT0y1yWr4TgJxt5dt+5wzk2pek5zz39YBHpDb1GTIBT3fst2a5/
bH86DJLa+jbILrU3fqQ85KiJOjXXaZ0ojEkOzFlN6dwmapoSskbR09mCYyqmiKnj1GPa3huRaIEI
UR/BXimDzG1G9c6IS9owgH3V/Jtc4WFBIo6rXO8bGS8Nu7ba9Y4zbZOx6i9FpiiFK3LJ+oqIApZs
dyUN3C1Z5wRhMnflweTSsLa0/x14MSYHzJS7sjWGX3QfxYegjmJ6lYa22yNHtXyBMEJw2RWrudXx
lZ83PiL8eCd4hxrv6VSrcCGIE+bJjHi88CGJZGg2C1sMcQrkUr6omrvnxi0nsB+VqC6LbSxXP6C1
nOVSLJYj5yo7Wo/tMRMUohf7UZtl0Krk4fO3mjz+oY8rZnT+N7ntOaRZIJdgTYoRiwoXknivXMvq
No6c1DbGWBIi/wmaOyf7aWLNGBKhYD/k2ZiwtPNbWbBcePnfnz7T8fbcsIb3pUqnvWE1BYODX9FJ
0dM2Q7kIC1Vyqt575wi8gh4x8stAb+xpkpq/B0NfxM6L+3I8SrURqr8lFpJmX8xooCP974f03jTz
P5s7/40yxuUCplPgglzzLFrg8YBjyfzvduV6HKgnrP/TTr/43azXU+m62QphHlOPzYjAmXW/dVI+
dZgnf/hkWe+xCB76joBMwC14P0VRwROrKwyunIb6GrCRZBrLNFiHZbBGc9NQGyH+lANMF8rI6nL6
l3/4fxXs+/+xXcDjE/u/x/7Wy5/v5P+Eqdx/wX/G/vx/oKuYBOvApsAruSfr/hX7M8x/UC4AFgUL
/b1y1IX381+xP+Mfkm8hLFnuIc6/CCz/BVPx/4EFzpeeLe9MFbJi/xuYiun9Ex313/zA/I1cmE4O
vxF/Dimef4u7UFXtC9cNqjWKqv+MieCRLppg7wbWK3bw/tDO3EvmTPLQ4SdZY/X+tEqmhrSUUERF
QH+h/yXtHIxoyreZ/FFj92de8dZKDPZlqZ3qgfkUVSkDCq2n+0PvPXgwxFZOXx+WHhFcsa2Le30q
uh4upIGUEKBMZsUqqC9dXF9ouAPQWV8Cp/yNZvPNtLm3h+5vL4KL13N5bbynxFThaG+T4o2Zv9Yn
FbwNi9w70TGejlWWng3/NW+thz4DHNdilJSUFXJNuxOeWsv5Dpov/naAWC4S6sIqMpZtmZbXIdAb
aeZbsLjs52BP4onM2a6OIaDSU0+Xk2fP64xhuriYabcacqxwjvjOcvm6uMthCpYHTs+Vbsu9CGh/
AgliOo9Z97FUmHuwwzUzvkjg13FyxFBwmW3GEuob3C872czjW1w2O36WdFytgvSi2WgOx5aKsgH3
HNrnHxGLFwRP6h0Ytwr7OrOwx4340sWfPq962DJx8RzVLCzMbG+0OpwNk87R6MqsDVQJubWTl8Ru
9ouMSfBTJX/xlnyHb/Y70vGxtxRKEGyVWQO2l9MjLyXU/GSPJQlzAhU2nzXGV6qp6CKndqYS6cY0
d2nc3ObK2AdKrC3xaA+MIXihhoNpy+wW88cmOD5z62ipa0cAnSX66MxrxGC6fzLU4opuMaZn2NhJ
kBywaZ9VbpjrXIDwj7qnuEjXnnGNKoedFyuYrrvGrgKsiSmgdZBU/4Oy81iS3Vqv9KsoNMcNYMNu
RUuDTCTSm/JmgqhTBt57PH1/4L3dQVLSpTQkeXiq0mDv36z1LZ29e4lne6VM2dtIMO7Ktqa7oABP
BZJgZUcg25zZU9tZrkfV8MpBvW9M3uQ5SV5ZLLWIsmBEzNqPpn4bWmu7oujPU/ysNtk2IEKpsXGL
9y/gIQEPl+xMTTKk4gQx7SSeKIBXrIpxxlOETjZapD3V8spsc6Z5FbTYprha01m3up+YGqWRdH21
6TptgWo7otF/y0oK025wGyc7YjtbGflxAhxaQeMXhE+YH1OXPtWB3AUxRXiXcZv2twZtIOTfU9Ni
jdFJyUGUmodfoTZ76EVeWtE9gHvdo1xiP8p2d2L4Mz0WuJGMyLxrIJVrZbpPDWU36MOZduJTpuYb
CN7PuH6Fh8El6/otg9Os3hvFs13bB0pYJ8uvtWlzE5PgNDLiy1S+hla/cxLmXH32EwYmnwqEk7UB
2ZFveefOwrx0cw9gUdSfsi4OMM74MFovD+GzLzaEETcIQ6zq4EzxG7OsF+nwkCim/tNI9VsTar+K
nF7SuHBM+BEz0PgolJSpYuDGQXYDvrpRR+duhB7hZSZKUYSNAK2H8cGOA8S31HbsIW3UwLqgFHL2
YQFDikQjxGeOEnjsya8jIT+u1tdPE89RPXI2qIybEa3n+dtcbiLTfGU9t6uI+uQQeYjaT82fiE/I
ZteCE49+4ZfmVBekkCsxsA8NOxqzJLWLdUSnv1Z9Y76mLBTuOUdJ76OT1HIea6FZX4PqbNh3MmQQ
R5Ha1QMZRacIC92eA93YVtNTlyfr2RD9DZ7Sq6+hBe4L4yGxsVWQLLkx2qZn7lVXTG2aB+hF4Dkm
gWgop1RPtjOdBMt654BLqvOsoJx3KKCyDfIYy5sZWx7sbog3QxK9J6I5Fo7cdIV/dfoCzmZycgpj
ejQz9aVOp1sSx8fYNi9aTrSdceyUYHbLPvqmGrmfB58cXml9owCBYYnk1W2mONyxIwZolzrxoTZo
3eBh3frOVN70VoL1t0InWU8mlXAzMb7r6xhJFANLe+JpMhT/5A9zfYkqSIysHBnjGOnJNn0WVy3l
E2dq3l7ayljUqj60U9ltnAhSDSqffi+cgiiPUn+y6cv2sa9ae6eV1oNSm51r16hkTGxQGOH915Yi
3bOsMXpG2jV4dBflHV+QGCpnEJ3IZkXjTQC4GzQGPJeU3T8ih2rD/Bm2HQesW02Wz62I77kiJsKu
pVfNNR+eQmpUF24DXVlzrH1SCpPXEtfTqovU5CFwfCirXe1sgrAsYOWhfyGlq2wDGH7wfCo68knc
oz4k4MYg5kTUZbepObFutR0tjaO08kutG62nh23/K1RIu4JaPGn7yaZqpx4hI9wU+cUenNnFDF5d
G30G6mo9KuZY7sfY5nycuhp08o++XH+BeDdyVXVDRzBF0rMD+9BxC5eKN7lEE1oxqR6TBNxUbmws
4sTccErekBypHulYC4UxfEkhVk2qfgrGstsbS6QZ8qizYcfJJ92qsqJJiw9+wgy3yExnXcVj6U7A
p9jbs0lGO65t6RQsj/edssASv7I4riAUaXxhrSr1lKK5mYbSb0xMJMSpKe3GLBmtganhb2M9Cmuq
zq55Lj50LR23ZglHqgnDXVY5j4MurqZKdqRemNWpUykU7Gfqermdg0lf1zGTEaWYfom4JIQiGKOj
YzL0Uhtn2mXUXduGj3qtVOdp3LICrKP5J2gjzZVKTetj1S+kfn6RpX6HtEXdhE7GaSDSszbFT3rU
0DJN5zDT7mbF9nQ937Vm9yiWhOoFgu3Pn6OdvBcVVZpSLnYeN4rSrak7WzBKDNc83ziNI3ltTAdB
tx2ixtxKlihhhElZG1xEtuuhCQ+42MjaqEnrIb+imqpzYSYHOWbXQHbM/65witGcKxdirre+bm2U
HgKdT+HWwF1SMKmtDK288N5TQTyAHZaHMs3tN0K30df3cxCsZcj3P1R7fAYKPV0D9Jk8OBuLVpLV
Ul2jS/H3uCidLXFzbJvznsjysFD0VTsYebRpq1nN3HmQGODmhn2e3vTmLmB3t1YiJhjIjTR5qErY
0RTJ1q8EBRSpo35x7AGXr8OgVbcFO8A7S7O5GUNRpF7To8kAlKcy4yDYVZDJuup7BLkYy2GMzlxM
DN/nYx8ayr3G2GrbDbO5QzKjnejb4ndYx9V9UTQIbNhK4d+KZv+hQmiEvoNea+WosW6s82rsrybb
wn3FZmAXY3h5qQ2o6AZobWKCepJVCGvOd6VaTo8xdPpzLc1uif80fzKNFV7RDu2dVJUPc8gLqrmK
kAKntTEqBBjLVzTRyiUmDt3rnDx6VLuBBCRe+qpHbof4kCIFJ6m5R3FXEldcEVfOjmE9+ywwMBDp
rsXIBq7tkB3qSHB72HgFPM4PXd/hx9iNuGQPqMNfRYM4wyNFxHxBq0fUYY83oMGScpPWSB6wzBaj
mBWSJR6TkvBk9Z3cG0o+86EuhjoUYZx8TNs1VsnHPGHsM8dSf2EP679mOlQwXR+GHD3CTKlYTvbH
3FMYKxWKJA6nptsOdtadx1yJX2sJ7nTUTDYzWAZRweRwS7/mtDTQSSgGPoP23WQuxoGoK66tdMZZ
FM59JM2tOYIyDfBSMOfzqlqw7lIOVdAzL41GouCzUAFcrKBnLS5OPT4bC9V/Gi5iLAy+SmC0jpTv
jVv1+AFxjDMiSPx33Ri8VGMRqSf5CUzRSYbcgIjT9mpXPDpD9qSnsxe3JZcSliejeORePeiNs2Ei
17pjPTLrC+I3RvfaylI0hGUIjyvSnDdD3NzYXwYQp8gyNE32yZyXBGL651QU51IL97L54DtYrNNk
IADGCp6LBBJS5jMIVwQFoAodrgjDQ+wgRk8EPHVIywAMAuNlHlSx6XDt6rpdM0txfsnRQt/DOod5
VUSC52SUj4yRSKccZ+NxTrHJ4CyXK4vAckyyiyQ61mpyYusnfHLyPkkSQqBgu6/b1DrgPnC7yA48
BhXFtaohX5XoWVZOANpStf0SdoJyCGzDE6W8n7R3pmxLhByc2XrrqyQ/teMG8QGWnpx3JmYTLkXJ
ZIQRMdBBWIstrpjOM4s5WFUNH22ubA20cRep9V9dQ5ikQ4XthiyxvTTiq66xoMMu2KIXXVm8YHqA
ITmqqJDcsS9gdNlJh3Fk5sZA9nfM8ds5mrgEStMdcrW7lfjAVhHAnG0qdaLumnBbKgyuGsOH12Ux
M/IxvWzSPlvSoGsbl3GM4iTpTeorTDw7M9L1F7XmSGhCy8JPlTSWZ2SqeUnb3NpkTUrGtB71G01D
2ZKhJj3SyvEQaDA7PbhdMYuH1NgxuGJ9Qmjw06gokrWGFt5SwZarDXX7RU+7aWuxud+2fslKEMm6
fFmonjert/qn2JrSBxsV6041+9ZDG0WmAs5580VgBjqHfYWKL1fkA2LncF3BNiRKDVM47cxQ7fFm
ZC8DEMbHIM2zjxGl5a+e+oJ08g5PqhUSbtkxkHxC0dRduySPD0ropO9WkCDI75O+3xp5jfWAbai8
QPNpX9HO+g9JHQf3Wgdtm5m3T50r/Ch77PRJfwcoQCjYQpLNV6OoEKBLhMXsbv21ELn9aGIO85w8
GS+JWaqwwyNaMJsvpmVn2oMvKsUtolo550ZAmGdtV5clIp5wTqvkqI9TvSXUYa6sE4f+fJwNg67N
Mev8pYWHw5dmmta9WhsPUFbCV2iANfGl4dS8dNJsBduhUTwzQBj3JJIaGydLio1ixns8NtF+RCzX
gjurxT0GRzJ1copaVwB85K3puZidRq6FE4XPaQzQucJDfZMQJX86o2eM3ARGsqSczR1fLTv0t8jY
cYf5QvPmzqYzBCg5HRMZcCdI7F8NUgIkDfkmrxodSnN+CvnWRnJEnxavQYBho9AaNxkZShit9Zgp
9Y17tlmBiK3XvumDMDHQrxFagfkUOfMQ7bRRIdmxQj2i57P2BUuT0Pjad6vFykl2d/Y9dVF76dOY
YWnWs+GW4Ya1LNg6xUFwmbwWvsDfbTPXxUgX65zZdhLd4XYgAcBhr1Amb3nBslKZxGudZZcShBuP
uRo8OgYAM9UkfKTPUT1nNmv2Mp/7YzrQVoY/M7MSjNarvlNfmCbvZZfiTsXVJZoem5OYD+i2fegs
+mHMMRhHA/tE1pinQqRej1cUmBrWkjJz6UaX/vHOsROLfzn0O8vvECD0d9b8FJszyAimDcyT0PyQ
8ho+qlHLcEAvCjCb8161ix17JAb/g8YiuNXKsyhR1l1nWMODSUZwGmcXph7EvyWWuQ5HbF7KwCTD
rsqV5bhSHqPK00WV8gyxEEH79B1ruYfp4rsco/QpzxSiuod6Y1cNZRWYlJ0mGqpsQT+VoFGnk9rz
Vn6xexEwEn1lEzTEouAeJVjpxiHHGc9yhlf7NfU5Jr9XX5mntcW4JPahJ+cFnUCL5Hw9xj05ZGli
bq0Z+figwee0FOW5JTuyySp6Ulkeu3rujmpiaV4Vhlt4DHJTOwH0wiTr3SRjSLiIXFXiqw3npKck
QcdvFXbTICk/kY8NbtRxZwYIf9ZQa2Ez54VBlBlzmDrNk01doGgPQ4YoWFgIGS2yalfxCK0RODV3
wYwbpGocjhaAsFrzmBTjye8cqsqkeK4B+8nS+QBm08OEz6OthkulZ03cMZVolRFY73xGTb4KWeWE
sTwHvqqvu6xNdqSkk5fpNyabipJxi5x+kdx76qRvXTizB8zszdGIQGTim5ebfInKYNKL6ZeUUuZA
Gysw4o9gJq98ZVVEUxfjDyBS05uXxlOt03hDHs4F1utBsvNjmPEBtlg9GYF16hC5MDjTtGuXW/I8
DjqGuaa2twNaHBFOx6Ik2ZQdI7eS+aOyLFiltjwTXNCsbPsBaUfxrA8z+ryU+e2gtCTZldi5xx7P
k7q43FAFmieFidMD/LN+HVRkq7RNe6mTeQt+5i7LKen1XjxP9NoIqOVFFwHvFxHfKiMZOMmNkXtZ
n/BtCZ7QyKVbCVgRXbZPwU4uZzMXHqt7jLXheNPYoD9mjBcjR8cFl80zPtTQRoZY2Z4opngb53a6
oo537pQw+UQreBOzceA3eeZOPCsNWF/b+YDDylxrEhyFiB834Gj3C6QQKBL5RGWubkyluFW+ZLyI
XHzlJNFW+Gm3RsBSbVj3HyUVTwXc4J3LSqO2J+qMUdCpS/D4AT2K3QEi6a2PtPJKaXDW2uZoLc9F
Pxi6S07FXSIV+9D4wbfWh8mmt+ZPy4zQVGl4wMYUdGiXFHeKXnNI1mPnBZhM7qwEVXuIsQtNpdY7
XpPM4lCapUkIOqbzQkFl2GhQh6OhYyYz4YGoliAMxpipBfYiKq1nvUu2w+QA37XL8sbFsyUPQO5A
NJjXdhHg5JzBthlfNSt7gHzJeaV/9eX8263EJ+JPFbRurO4ppQ3MZEQJOHd2gcGJOrUe6DlCzYXb
dtWzbr1HhA5fAa3o17DbB37h2ijwiFpK1Q/cq+qDU5i4sSynOmg11DI6L+NhElOydQiWfcx9zB2z
M3bXONeVjVaQhYgu6WyG3bSJYuetc3CzU3s9E+cBiZXYU73Ll5ZpSINVKgG+EOzEKx3LU6yOiSuB
5646NOjHsPRhjV57YY6HWAFVXYPGcOweNC6Cq7rakC9ibJKQByK2dIIvlCmlUGEo21V7dH97VSOn
FYNfjzu6JEdJRE8UvWKNAXlRW8QbE6t1PNMQM3Z9ISupOYdNaK4MmLnrBrQBJKF+W3PmJrG25HM6
GBLo9nUyR1qGIuWiWnpNqpaA26owj3nRdK4fdcYuN2TIxICyq2Crfua6xADRT9yDMdk7SuWORVJt
sBexpy5nsnZER757CqfigMOfjYS5iN8wCuPAPCZVfhqtQN8nXfJaT4GKq8aqD0ky7DNU6btYxbPX
Ib9OkKqlLjuLeYXAVft2VKSBg+hO6fK2KxlPCfbbQ7/oIbRp2vRC572sf0lSesC2+yNqUnM4DQ5f
8si3D6xpai9zjN7VaxEcMq357FK7eYx96zvMTReV/6FjgjzAAfD6LuRGCiTplHHHJZm3quaOSdb8
qhzzA02uXCey1x9LZ3jka3DrMitySz34pvoRrPLbgz6ArMMKdAz6OFurASNgOcE8zdHpUnL4G5UV
uauBJQ47ZdgHpY6Bc6aBBHFwhmZ/EzaBzkHwoqCNbTIj25pzEG8r8kOzYEnzqKgF0oyw33g4GJlF
VDSGbNp2ZmVMOom5jXWOKnODwuyQNINc6fE5JOyd7OvkMU/wctRX2lQXu4PnT4sWtrZSzwZLnOP+
zsGpYs4ohJvR/TIz9JyyPhtqeO0N7a5TmGeGdbLB1KNQ3MirbkOvnbHgeTL9VuDHZnzxC5Ri62LM
knVBkp+utrexjR/MNgv2Zjdctbo61NAZ1rAoL13C2qhSv3wrWtytkbmtohYNDH/gapMTvUos0L7Y
AnnO9MlNscHW6g+l9s5WnNydlA4OofMgq/iUkyba+t1XbkQ6PndDLhCBciNgdlwnJTjWEx1ciTK5
DUx15ZQFF/clU9I7GbQrRoXraEbao0+7HC4CgXcYp0d5GCQSZ97+aI00FVXjdNc76rXkzhvUp2rR
BuRkl7OfzpIG9CSAgKxuHvhYIS+xSELDWK4aX94m1LOrUnIyYwILyLu6wnw4dpNwbT5NfET5Op+5
NWw//BJhABKdrleoggFwWiBUlC821+aqZQdp16rrBDdrmc9rygtgYGujTuRHFPHsOjoPfxcXM4hx
HinIvT4LdNvcM1N5lVVxV/S8FoRIBMGyjIIGMKPewzq8ReT5Bvx7RRCcOwCcUdruq4dPaIMkqE0I
8xcpMy9A5ECg0rnyyScgySGlaywhfKTaWypAjWTWryH03wPuNqscNjOR0UJ7nKCu5gom/+7APniN
AWOHKP9KQtERQXzFVRzHlIARrBFV29TM2h4sXGTgZpA4hBVhuY1Fq5yq84NksftYAd18KJGcrhU9
0B71YiCgoDEDCAEMrIojzfLByB3oItLHJ9nR302GObg63+KY/oMJtdG4CFKQY8zKPiiUYAdn7luS
grjWWN6ucjGn+KEWNGI/IQOu0CwlmQbfYgI1AQQHTot5KOGj76sMOWLfXZMIvLKmTpI6EOOjXyh3
SVcflDS4q5eIKMe4hkqaHOowg7akomOT7RFSYniQOJ28kbCHpAyvU02mTECqXpmO9obxnQ1PoenW
cUPywcJiyZghPsVYRGHwDkSN03dipggpyuWDzQmIHAorMoEVeI90ozwqot3FRooGcb6HA7Fy6FTQ
pxvxXdiGLNCkwmsqI4opIZUTbHIvS9rrXGEdn8gXj+ZtO322Ph4SlLiobjv8NGaW0sfVbITTwhON
2MKgv3egOohW0s99NW3oUdbvWifhZOHo2kdQz/Ku3xKT5EWM26qgYstteTIm4hP3V445YjBPsdYj
GUaVWLqh8WjhUkBZfQrC6hKRZkpo4crWEUDxqRlvUs8bHE6JsW67RDwrLXxL7K/0MrAccA3NHa8O
Yq8XWY8gfNZJ/Wykk+cTlxIagRfU+7h3iSmExbk1gk9JGw7Rhog7LpIJYlMtVmb6I7BA9JiPEOhu
UPS+Wguqvf0MDU/Vy9c0rj/8Sbmpw6ItAKLSh+s5ZAKUZJu6PaWJWKvRR44TuKTdRNvIUevFZGS0
MVcdQ5nUessy0PRhj4szlmtqwAPifbe04c1XJjFqZVV0bPGZ3CUGKbJWl6r72aHVxn9hqfdxagcP
ddBUtzxjIFjOVb9vakVukXIA/dDr6JcqfWMLZjRlVcM5tAbaoW3Y1BP2XjFaYP8YoR1KHN9YtASL
6zFEyld2zcHX82Hb9iZ2WoTxz3kkaN7GhqM+FswTZW0kmzEsr0aca7DbeYKxiLcMbtPgh/SJYK8m
HNGxoRYvndb2E/VquOD0HOxUqW+t5zS+pgFWkiRarPux4UwH4iMz/vrmllAOPI4U9aS9QhXQGhZ5
5msl/Z2dFQ9xrTzZLUAjRqlvPsF9EOfZeqUcooXo7uAaO1xWzyzMASBPRrHyhxwcPG0CdiHs4Vi2
mE37Bwi4lZv46aeIrRvLumfRG3sRhj+DCeO3KeGXAYwBk0qvbt23jnOQPnPdcjSv0maWiynhSpoW
kyYpg03J5qv0XznlCaYBjRCVuovIZNWbrAFhDI6rSuVpGcJdyRbDEAXxMnp7Nw2jtXKK7FYP7Q78
wCVIjWtl2u+KMO91gAyx3p7mFNybCRZMNAOx892s7IIkvqWFZVMXBg+jippZb18NbtfVVM/c4EZo
7spUAc5A6LA0wodq1G+ZGrpQds5joetraBynJegEPfTZX1Srkd39MpOfWuvQ+VLcr+lSUZIw4tUT
lGd0oj9tyDzLH7jaAsR0NqQhnJbpehopTtPeRCgYXgy9u3NIeEDh72/1MXnvJJJVaKjfnR/+0tWC
8tqKDvUocrz/ys4PUPYO4bjLFW2rG8SMzMFBWqx9fLNgox0cY18+UxhedG1hS9fRbUQLmobTBSIr
7kyTGMQsO8U612mhOzx9OOUsezmTNayiPiL4YZrQ1zEhKSpeKESX13ImKD7EdGmMy0KR/ORcuiqE
im1p0rL47ftUZoQ8Ntz9Tvighha0qMphL+nfQ+BYk2nxnhvTEvp5bfPYC5hV+GH5IwxF9QIhHyOM
7kNTeS3ms1oV5NqTDkrwgL6zp5wE+GzUNwTs4meDSrwaUuNCZOUaB9oNMfneirN6TTP5oYUsZ1RL
edeIT2PMqP3E2iTXefzb1pshMuEc4ahdfTlehBpg7fJhr7SvYrFn9xD67OkeM4PsPLhVF9aF5dpu
k41p6RENDJEW8Hlaep8E0X0aR9/YNSE0rFA2r2K1D9YwCTVFO6csqI2GEUsm9jHDtVFL76fuwbH3
UyR2Tp7djdkDbEG3ba1FCmAGrMnMek2TStvmJ4BtxmM12ckGVIWJdpZsxziPjtCy002l+dc4gk0E
K2tezTMyw4LOlokyxa0KFcUrK3uLJ6NeVwmdu4RjqMYpcpzM+kKRf0L68WBCpVFmkj2KrtcJ4ozu
2gYEoRJPHh55nkPutDX+yNe0nA6pbXwFNTAYqd2zWnPt2Dkz4zjQrk7sw9hr0l+uoCwW66DPcIJW
k2vnxRbT8pbAaoddUA0PqO3ENtcEA3alL/nKsYGkDMPlTJx156hfRtwBHNKfqjL75dvZcZK4ZKD9
KIq/VTsfDBwygrXo6s/Wie8IAGMW1dX3RNhyK1j7CJKIJYKTjJHsQ/ocO6yb4Q/J5f3GsL+bxHmq
x+TSaJgosWWJS51Wp7Ztr+Ew45QlPqYETo6pg3O0m4tjETKCLEYkLmWcvlLk7tWq/kDT+jo0vs4e
wj6Og/aMDfwHKjWoPAZ4jL+VR5VHW2MAtZ2n79lsOjw4nJKBIF3asT4YH1eokeCKRWF14y4+CGe6
OaCZKDC2iyrDTjWPpf7gGlk48RKTGQCWDUlOnOI8uzKys8mcxaeFth6DN8qlMFHgK2jTT9Sxt6qp
VNuBeI1UZTObNqWLd/9UN+UShkK934h2YrURZWu7Y4IHAG7vVL0KEpmfVGkjlvIMGDaa6S3aFA2H
qrxqplRPfhKGa96j7KmxUuzzyq+5bRFEhY+dYm+1qOdv7ONwoydOeIwWwXFRshULhF7wfdTwNKKE
qiuQzG1dMu/mWeV6ULYl2p5tTRQIHpnox4zlw2R0DKdjwdwu2wKefW+tznWw9JWsYBBJKwz1Itfu
6/e8XvKTycX1SnJ/gMkiybDMZ4mZiiWpyZSj6TdTvyCBc+CndfxkjnAGSMYRLvY485e+AMHIJR9C
7WMY6LOysnwTUXwCDpGyjQiWhdSvthFvhUpCIpvTGLQO5CMNNVHFCfc6S2QSeHzJNhPZyR9J/yW4
yXDEjY/rqEikaKyUbuQMuKXKtwlr2BosHE4KbM3htWvOMryM7TPh2obbWtY+FuUhmOtdBR3NSdNy
r5Y8WqbmP5qthTiiQwQzaYga5XCw9PHVjCvrgp/OdtngPswl1CeZHTXgS+STP1aCt1AXnh3WnsFE
bIUSWdm2+I6UQH/zi7taQetWytlTcBSyiWSfBboG/5HHSG4FCuxOQ9fYBuNLYKXv1Rzq23aIH0Cw
fPYIDn37G4n9isSaw2Dq7D+wSLVgtrZlsp/MErUCW9ckPS+PRUx2LXG6QfzUsdeT3X3EPGDYJIaL
a58IGJYcmHVnJiL6hNSQNE7O+EgccrNTD86QnEIbSZijbp5CudauOCio9XNGzndVaIWPURX697XK
C0WSqh4EbuNvO8nnXQa3/Tux02SThn3+MCN//NFDhxtGtJ4GH+wnG6LwApIAEpkwNYNV69S+JIi0
Lqhos23uqBOKgi4+EqLj7Ke50j0HV9xpogQ6YUQOf/k5XK5QoW/VF4uMxjrTy3y13imwaYHPJf7r
YAUfvkTLYsYfdsUuSbRFw66lZdGj2GKDHLA89eFc4xMAJmfrmbrXmv65yXkbseIp5Jcr+bNdJibL
cdHpBy11AM50yVeNW4QzdxMGijeTODZ2Fv5R7UoM28tE3vZOtZ6bCIWpRuLo0kTd7BzrvYIJaqWz
XH+sYku56ySDT/2joLCAQ2evkk4FP5jcqsRcqLk7hQHEjjmSQlpVnW0qY9bBc7S3KrLv69CJ7ger
dMuCGTghreMBT4NwoeCGKzvtcNprr1HUHgvxGXfqOurpQNjMtGybW/bxODUTuLEjOypfjV4d9Tz4
ctUPJ80KPJudS2DdCpw9LMVXFYWdjQttYLcYKru4U9xJr971+NcsJTPkZ57bNfNgiVhoflci8LEd
fg8jaPAcCSK6Vs40f+i2f4QBwUjPgsUJZrikWrQPiR1smJRcgrjcm4Il7hQgGBTRy2IhWrqXilMl
cOe42RAqyAedI8dSboVDx8DBJyAWiH2RZbfKNnrPibqNnqr+a4K+0dMLCmuysMYhDd1xLl7CfNuX
0bGIpjs4XPyHGE/1oDjNfmokHe4I4a7uH9JOnvzekauglbk7O9G4F0TCbkjzQ48dJsyk0M3efFVx
npkMhp4+S+p+PDUknateny97AHRrSZkgBTVAH8Om3hB1Sc1SR0uWEVdrOlr2Kk3xTJrhOUhmD2br
y9zWx6ZFm5ub22gC9lHH8ksKjkjGK8qbrY3aesIYd44tCD6OMh/xBm77dNomBG3TFycOnJixp84S
2DbmEU6L9L9CwQawReeqyP5cdeHJbr+jhiBD5lJiZ5jTvO7G9IMrl0dnQP1WjK/5XGwKcGJrhyud
VTnMaVmU2E4ozDLt044/6xJqEqO+82BT/3f8g4lkdGVSZKclaNBSxS7mp2nMQTI4m0gvwwtKOvI5
uBeBWCxpdMUmkMHj1AYQ2Ums/85qLK8q8zY30MoD6/9zHanPbLhDeBvpgOLazHBOpw3pVRlr2t+c
Bf8rB8Y/zaL9HP/ts2AbHwVh+x//bbbt8vP+/x9r/uP//OPnux/txx/+YQP6sZ3uuu96uv9u8JP/
v4ih5U/+T//jv3z/9rc8TuX3v//rZ9Hl7fK3AULNf5+UZBMd8N97LLwoTz/yrz//D3/3WOja30zU
AGQr2dbiv3ZISfq7x0KofzOJ8CZXCSw/6QsL7fwfHgtbxX4hVElEgqYvWgL+p394LEz5N5vABzJc
MFnoQtW1/43HYnH3/N5gQbIS4SX4PBxbNXT5Z+a+rscEdORmuEFG2rFFSZ3hQJ0XPslCb/8iBObP
HHlVLI4RQcocrhHhaFhKfu80is0gTegeo41qO1j0uwyKaZpZhjtkGhF4psLSaZ6RB+NGTpPz7z6R
299f0r/kXXYjJ6Nt/v1f/8sfblkWeB5DswCZ//GHqwa0nhzHIveAEh2hnqBUlJWOwZfVUs2+F8+C
nx2sASvaP//JmvhP7zGv27GFbQjH4Df4UwwFGkEFTawOiFePcGMowOtJDVUI9y6HywhQoF9ZIxJ6
YrLD7ZQh8w/QSe9FkVisgQdUBX/xC/0xwdxWf/sgpGqTbsXbwW/2x/dCYdmcsCwMQXv5/Sk1ClZN
sQkUHcem589V8ZNJUS/Kwa5BrJIknsDdf+cwMTj9xa+yvO1//P7ZJJ8Qo6ySnCyRjv/xV5l9rQYc
XyCtJF3qHOesmtf0GnJvqSG7SjgO2U0Z6NM9FsXFm0y7+afVo8BaIaVHzW/Thp6Q+ag4+tGc5H/1
Vv0pkGB5q2xHGqpmWCQTGOqfDEgjMQVIZ9FUV84Q3RtqPzJkW4QKtWNuAFA027SZ6qOe1rmHyC2C
U1Q0l794k/6Lz8vGoqVxHJAXwGHxxzfJWSytvu/EZI7W47WKSsPV5zq9YL1Q9nZa2e5kBpgzp6BO
TgmUAfzVVt5/2BZa3H/+u/zn88K2pW4KwkMYttkG59Lvn2FMZJ0kMCbZQOcSX3VqJB5y7HaLAdj/
izyQP+fSLG/9736U+adXXRK7GTAs/b+cvdmO5DbTtXtFAkSJoqTTSmVWVvXoqQefCLa/tuZ51tX/
D/vd2KhUCSmUD+yTAjqSFBmMYcVa2dkyG4YFoOEcIFUOwz95wpbPAzjSy/217ZxFvbu4auUq3xXa
hbyYhEwgCzfyukvPdgwWGD6Z8p2UpX3gBfVt35x4Loo0XRe9H1z7xkrpFJZh9iYnaqKR3Gc2sx+r
Q6ZE5YIBeecvN5PuwVcTO58No74uD+OC4DG5XVoK9wwC0jPUenBjXoYiWz6nHc6wyI3+T0lIc3Hq
mc6gNH0S/5Wa7xRxmUgx3c9ZUVmPok8prlqAzP6AnJ1q+v2tf/37cACufgYdxohNtdkU/BSqs0OV
n7uqp/ACHRSheDJRnUEY+76p18fKM6XA8aFlwSCO2nicCkc3tZXUX9kZT0adUM7kh/0eIaEbrOjK
HOgB7S1N6jFbaPFZo6P//uJUFXMFk7LyUxJHGihloxymqMz5SdWQWdxf2p4px7Ela+OhJXC4NTXA
6bMYVZSfiSPB3UCugqRtDDPzhH7GfVPi9TH2TB4P4FvCtoFZbB61THYu7NcNtxM+MudUSAMe2xEI
94MPfP+UTjXC8h5kOh9F1S6gW2QNqQxNLAg9/X+bQgxfQST4ZGPL9C3vLLoRRj+rsyT9fb7/W/d+
qoKfVVm4cwvndbst7mQJiFvD7ByijniZehIHMUT5BfdmB6ZGZ/clUL7/YpQNsn3H5NNvHCXAs1BU
ICvPSVfRvrCLzPsFyk7v2hpr+S/t+vhjZtvG3/et7p0AZf7/VrdSPY1nrcKEOOcc+718pyGEOWxY
V2OdvYNr9NpZ4lAsB1/iCZ9Fbs6ap5ZMhPwPMqNU8gj68gMcOt6BuN6O47o1s9nGiQZyKzzwCVkI
GDFuGF2KIMe+ioimsmcD6Tg1bsXMizcYX2snpMqczHOhB/Th4DfjrPnFmMswqCC4ek/BxP18f8P3
vImSTNpw48A5m/rpfnG7R0Y1lzGGJXUkuL3aw0y7CKry34bYr75OkxVe79t7peAFX6SJIKtjA+y2
yek2h7ky616tpcjOgG/dv3uGuH8so6v7mXPvKOZo/OlbP8Yl9AqOR7dGDvMTlDO0g3M/W4EFWCGq
ReMK3FEl0ukOXpq9/fBxCvruoJknN8diinyOWjwWZ2fop9/gNEM3yaka4wvONntXqqV683PqaZFW
ZeFatXiYPqcvPsAw9bY7uTNkkZEAnlMI3o+EMZevPVRnj30KhfkpHUv/l/vfQZ+721fcE8K0QfUJ
lil0UvfSbBYLMS0FujgZh45KwhLCyGFVF7P1qk+wQNFHsBAgEHY0P1RQlRwcg517jnlyiZ9uDf3p
W/MW01EFcivF2fLKOEC2oaUjyZwvgJr5wJHtmWLumRMnbIcDt3kvnYq4OO/Ru+rcygi6auzeoXXj
Unqe+ujAqex4amFLl+fEtiTMBJuPSYlfaWbi/OyHdOe9Uniw7EgH5I4lKAaG8+Mw0NW6/yl3FuiQ
+brScYAYMp56u5cjQHRIgpPoHLdD/GsXumEAMnt5B46pvdw3pT/L5tQoxjpI313pKSU33iLznEhM
TFCcwyG1mRsC6xHm1hA4cdw/5GQ5QQJT5RMDrv++3bCjDRL3WMgSvj6uU4grNwJLRfM3yFzRjomt
+BHCVuehGwbrnHpe9oeOfo9SqB2PQKRgIv6K55KMAN9uby5lKytNV2gAPvyUN9G/a5egU7ZEdAU1
P+n9le6ZwxpFDbwBofxmi0mzyVFCYcD/7lMYFIv7NVvX+ksTl/mvIgytg53dtQd1hikEGT5v/e3y
GmU0tmVMRlDPfQeNI7iHThJdRlpQziz6g1zw9Qny+Y6ebWJMf0/9c164O+aYQaMMY3xG/R3cjLn0
z31Go3XNzeHRiNvPGdDYMkbR6P62WruGXUcgp2lJGPrsW8MJbFbzgITJuYMWjQJpXoCOAmo6P7rp
7P9S2XOJ6lTErUb0DhD1KeuMJXtXgyZ8clNCwFPnmBSczTlC5oY5+v/Lq7CtgKWl/hc4if1PQ6S7
Qa4jJ/pfUU9fP25Kk45y5pifF0B7cHEIRoGCJLLNPwVU+MzNxguV4dqP5IEn2gk8gGcr08bFMhUJ
tdHtels5MIG8AvNseqC7eT3XZ+FK9JfmGfZOj4l7iPKYL2HmPhg1SgimEuQAKplfrBxWMSQClne6
w3JGxLA9cFlCn+JbR8Jv44w7Fk8PHnPz66xkSpPJj5Mzw6QW0l6r9Wsl6FNkULahbRfT0rFg8Olz
H2T6NCHnMcyGJnD2D8pqr50nHFyShqoLlBlK0c3xL2wBgXbiRGclJvcEw0p56pmAeypGRiDvH8G9
T6IsXQ1lybAGbmOtDm7RXowiOsP3ZqBCsNjtM+QsbgAnqAN7m9XTMO00gqRhjvIfw4gZi5tmZGWV
Wr1n1fQNvcyCDoPruBdoGKoj6fLX7xcFXqqprkRVlnR2c0lGRuHjuo/iMy0xVEIaK6Oxm7TvAdp7
Zwsh+QfmjI9igV2jeleIxhHVtTdGo84bAQ2G0XmYuZuUzOr4mpk+KJt2LbNvwKYpqzL+ePDltd/e
HkHrhdmNX1eGiaaZ5u1nEC99yj2bHkYL/OX+R99bHAhOYjvBi0midnsNI9BUcd3hdpLKVk/OymDY
gGzW2Qtj1AFSGFbm2ayPLr8+tdu12fSZfdclw/G2l9+CTDUXlYzPokRnOi+j7GRHQx4ox1h/9QGq
o05EaJ+VoIoZ9oGwgQT56Ljr7/b6R1Cet11aBOhw3S7dr0MSF/0jqqSwP0k5w2vGLMdHlff9L3za
8avbTvGzg6d56oFBPFW5U71HGNKg0W5ZH6Cbgwn1/ud4Hfb6PDpQQhFwIz2xfV2FIsNsXQpHBOL1
uZvbEsyAO11g0HSBntT9e7gei8c+oWE1UJYN7pvfKaVjHzEVfB6PILXr2z0ZxByNRoj9TjXdBU3a
5VIwCPkezdjptBrWDLH/NENkK/L0785T9gcQ2G4brGEsKTDU9sFzvOf+JI8iPwgKLSrqt79H+H0z
Nm0bn2HcWK4CTpzLHHlfvIjp6PtL3915X9GroTJp8y7dWiLDK+zFnLkIWeagRSDl95FK2mPtL93M
jAnjp4zc21dRivhjOM7W9/v2d95/ukTILaOm7QgA3rf2hc0EEMhiXJuk+rc04Q84MIff53YaoN6M
0ycLuP9pamF2um94z884lknvBAFiQcpza7hY4xlyfbY4N2sN8vHzd0xry4OTpbdve9noxXn4brp0
nmXdWlEV7SpPdMyK6hGuxIQeIO6cNvArN/rdbsHG3F/Vnl9z9E2ikC6Yx9d/fxHHGWunIUjYWxML
/nZYvEGjhA1EZnVDM5zYBoGdIs3bg2O0Z1exi7YyHYfy82Y3YbhZUeQxEiailuRxtFzoVxbzk5qS
f20jge1V2f/eX+neweFxkh7ZI4tVGw8eG4DZI0L+cyvNJPDXpidGXdyBaXmhvoKpRemkyP3PXdEe
Xpq964kWGcuFQc6D+ft2lxFbKzPXzxII0soiGAq0eKqqja/oY8oDT7B3gF6a2jyHZZnPxTgUIBU1
E5SnWuc02sIHElT2l0646uDA7n5IUhnfp/pEe3n7IT0+IsoUCSKVxMHt6nkf6hCRlmFm7ifJ4Asv
lvz/o1ik3x79qD7/7z68bKLu7SemtAcin6PQeLufsuu6idl/xLcZXtfgPVSMbM++kKNPBwd179rj
VvGpNvSEkMHdmsoYqEdMuKYxSIkNsgE6k0sdpef7h/NnT2d7710GVAnbcG7UATZmesbkJFsItUPS
Pi9WG17oXGuIU9LUVwBL70cTOjzhgm53JQBDv6n7f+GBGR6trmmuBIGMoIwMBWeGoD8FT0Ag0SA7
u5ZTH7jgvU9OH5BOvWsJ6tib0+wixpj10K6cV2bDIPNh1A3tbxsMcoJmEKq54DyV/dvBDu3EQkAD
LOUrKl7co02Ev8xuVWZtm6Cy5ZfvAXJ9tftk/YLkIZRDCydcDE1+bQXoHW/tn0ZlTQdN4p1106oG
NCBtIA80Qm+/kdH1edSX9M+tpEQ7xJzXQM5tcvVtQ0JB5CZQGlXzwWbvpVgUaSwqbIAVmFrWv+qF
h+5gWorilmyjHr32MWb4owpGN2ZYYy0hSslHxGiFLJjP7cePhtDswWuTpJeEVq19cBl27h2/xfFt
qqr4sm3mM0irmCFJ0QJmkXmR+O5P7hjZgW0v40G7Sh/4zYWgR4WyE6BQ22RQ4nbZUZRbfr5k0Vn0
mZDPBSpG3+1CFQI6CPSFyijOfqS22z3GEbNjp6ls26f7J27vc1MC5MMR4qF9sfVsso76eajiM60n
+a4cKvtpUkPyxEzJvw0Ue+C9x+Fy3+aO96YqxrJJ9C3rFURDzKTHoBjp1ogke0QqDi22ZECMwlT5
daiz+Mt9ezuPos/rbzKSycvobasp7izDunRgFkjAL5wjMC0X1cMnwIzXPwPMPO8zNNQOXoydQ8Rb
wQWiLEYQ7W8OtO8Y0CyXtFJ4jBemuyfnMbcRLrFnJ/vl/vJebScJi8mDT4fbcS3SqNtD1NBnW8ni
0Y7TmtRkaN0jMlYN88cGXFeh2Rws7fVl5ajyMAkCRB9A4DZ8Y7raKpqcIYVYDoxYiMk5hwaT+g+1
mTUwuYkFSm0X8QA1iksGl/LvzGWBCWVM6+D+7CydRrZl8jxKi4bjxll1E5woZk+VqjJhdZRmV54h
f2M2y6va4nJ/m1+9kXrVsEr7PMaUgrbUzWmD14rgpgsKMwQTz9j9ok5LDcj9wP/sLgr80k9DCIXo
v7/whRHUMyRlyDSnGWNiS8SgqFE6EP8LAIsxQ7in+wt7/SyT4XBUOaQ+iAzKjbcGK1P0w6LJUuTQ
1o9O69VBO7XJB5Bx8Y+mo4ObWqlEc2Kev4Mb6z/JeJbfC7N2LlE3gh8vfYinooQR0MYrvzew4KNX
YVQ/xrEdDg77q7usfysBEe1wOkHW1l/50Zz7mtmIEfu5fLYMO/57Hc3hu8iiaEW1um2/o/dSn5nR
NA726dWV1qbhAPe0tyZJsm63ySmacSo9GhaQky5PY9pYv8M67FxaPz16D3fOGmhDIjILXTf6e5sj
AOtypia4LemkLtEzGibziSp78uX+h9+zQjfrZy/P1RnD7YLWcEIp0k4NFDcQGiBZGN4NdX3Um9+x
QpOJBgz00lwgX7+BL45zKkK7osAcBnMh7XdNg8SfNULe/ua1QHVF1Yqs3eTl3qwl8UHQeC5DWwyj
e9eyMdKLB3HQQd6xcwRIrciPfbJzlrOxYgygwGGY0z2rpHgCd2tfmEtEuLIexIEXeGWKcjj4Rd3l
QNGRbPx221TtojTtaELRZW7Ps7STr1m8lpThiuif+3un/6mbKETTjnOfTKqoNi2zjalJAn7OowlT
bSqeofYIz23mxATkQp062DA+MRyIyANqVvcN76wRanMSHNJ9LrXcvFwtU8d9CiwymDIv+ZSXYOdl
PSAnuFreQZyzYwplIMTP2VZKjVu4WR2ZkRd1wocceQYw04/w6jhkxu/QK0OA7P66djaU/h6NP6B7
noPXuP12owLw7sQTHD8zCGiGfrz5XRuC4Xkwus79CybZ+qvD5KmGiUf5W92UAipCKucRIdI52saU
GRPHdSGg8Gp7788kpGhZRMXCHQef8vZlKoc7h6sSmoD+dpmI/DIoOy2AQWdLQc+LFExAkQ6JomGN
vBOTwhKKDb/8GoV1+v2+7b3vqSg2AvSyBcnKxnbijAayiUrj+0kAYHZzz/bYOww5x0d4vlcOjA0F
TOYrOvv05X37dpkhwFMbFlk/gA1EPM3mOj4PhuoOFvTq1dctJmCnNhUGaTM3emvFm0UEp6Wt6cCK
8lnlS3SaUXb5CFrLukZzp95+TFyCflDEMKwyrLJ5YhwQBW3Vwg5RJExouzFITLrlxpW5Cefgndlb
Goh7UHJ0iV8j5bIpsWLTGOA5ptb83FcM8UNXAxNBZRGzB3Lqx+R6/3j8hLdvfBrZu26eUifyiDZv
txMWLXI7/Grg9pSDHsalKtYHRCfFuVqi8dcC7TiGzvJlRdja9lpGDg0oxfxVwEQP15uvKvusmDr5
4/7v2jm2/Cwf6BJJAc3OjasdjdbuWL/Hwx6Xf5o88WMQRePyuHjz+vnNtsAA6H2nlmxh83YLnEqG
CxIhPh079LG7itGeoiwgwrUL63Lf1I7DAyhF8EgGwidjSuLmjW9jN4yKHiq3lingS6wZ0PDhooKo
BG7Z2G7HL96w/tL5RfXjvuWdDcUyr5aFE9C+9tbyUEGz6S0sck3RlGpGeL9rQL/w5o/N0ZnSG7Y5
Ux7KLSABsEccsFkldBwSVTrN2FcAsmxkJ54gLJ8eM3gHn+DGKi6LPYaPjQSMiXDRcol8Wb79HfNI
mzUGAq+EJMjtetNVxDQ9hWbsB/Y0rpN8zkshAqcc5bf7W7v3UYHPUKcjz1OAtW9NRQgMQY3YoGYo
XePTmCyMKdN9hmA6hS81TR1yW2a1ZArx3tuDHyC1oO8YX+GabAdlWqsHaOa3XhAW9Y8C2Sno0bFM
o2U9KHftnR9ieaqsAIWAjmrn/yI6baSPlNHQewQekFOusNldx6z6W02Tf/DlXntBUABCV3NxtwAY
N0HBBDCPaX8479MCAGGVIEHrTK2El79S7/tlzA/svV4Z9qQLVobc2KdmeruyQSG/WusJ3n7qfrSh
l1/HIfk0N3J+vH9O9gxRWAFlD4aDsZKNq4WK3HX62oFyHCTM1YzwqaXmh2/co4dk1xK518/LbtJp
uF1Sufg245HQ0apcQK6TONCBNwUKSgjF/YdF8WaR8ruEi/629wrVW7rAY8SoLAOLT/QaMuCNjLEn
PeQEb98/AlL9IPAeU8S5XRVDWbouWqvADtM4yDokTKH27QAzWOr8ZlMMFZCNWQTDtMM2Z6I2GsrO
a64Cp6Gf8DAMobjWVll9grZn+vu+rZ3zrotudPT1soCk3S5rYCoZZoVSQZ7gfgM6O39Cww65D0Mz
kAI5ud439zpKAx0K1o916dalszkbuVtCASYQ/fbdLjzDuYFukJsnby044fj5VP9DZnGzNovySWEX
StCK8gNNy6ILNeak7Z7CtK+uwAHpZdxflk6Bbt+cW4ObZTESAw+P5ByKDNYEIeHVpcjRQC62yo/J
ZCfnzi/rg73UN3ZrFAiEy3QObyujkbefjknccEZRElHgslAffH82zr1c8qs3x8kFcoLy1Kyz+8QU
knwqEEb+cn/NeyeHQU3qHoQSqFJtfDJp4ABPglSBMa+akSODUkL2xQW53vEK5lccgGv0R3u1XI95
HQoHZMFq65mrkZtnL1xAs3W+p2FvKAjoJ+fZK7zqqLq3a8xnEFQxG8FU1+YENSSomd2xuLnM6elM
0fyECMxyBUaZvrXtzWHlTrj00FCvZMD19jOW7oDG1IpUygRjMdNHtqUDhg6Va6/9lQcc5qOm+g/P
nB6/0Q8P7w7l0lujPVrGnZdyQ5qly670ivrAn1EmBBqO+mefmm/3nmR/VEloKFKW2Ua50sM3WwmL
rPuiviCu2IB9lMaTb1bxQb77uvCtN1QPTlEApjqz9TGl3eTURTkoShr+fBrFkDP1Pq7hswTS/BHJ
e+OPuSUwMoFtXGfR9mdG6OE2JsM4WPaeu+Pw8HMAv3kEFbfbTL6aheNos+x6SenYws1XubF9EB3t
eR+HO6Fxj6Qt/uZmGE0Xg5YYHXgjIy8go8oestgekaBaxosKnTHoktI9eHr1I7S9jpROqFwQbVPZ
35wg2UCD54SKXL5GmkGmSJX7sHtdIFY2Tv0CNXMElfyTHyNI8nbHozMJF6QdqMRtz3cpeBvbxnYC
B1lvWLXLBqqoJaFuQ5d5hI6CKmN2YHPvQ5Ki0vQlV1McsNsPiXaSgYTG4gQgjqLLYkH9CVWxeTCV
ted1XlrZeJ0QZHaCDg0lPsQMEDTuxod+9NdTEiEoe38T90xRngdIQKBh0d+7XdBkI1y8JsKhTI6y
JyziK1IsAP7L2knO902J1xkZjUveer4Ys5ZiC+xZZ2jyPLRJglbFgxnMs1Z2iJzQ+wZDfZk+pVls
PRaD8HPEqKgGh2oCuTFpsvL7v2TvK9IIY95eEwUQItwuOintoRKCEqpjMzIx9r2LhI+3fr1vZe9d
1iEizVNg0oSmt1baIgwj34wQ/O5rSz7kowrfMWYHG9XUTwg2yCYe/obtPi+RIQy75xmO3eogAtpz
CcQFeqifEXsIjG5/A+9iXmdrpoLcN8qg7Of1otxxagOAV/UjKjrwNKnSPlJO3YsJwAn9j9IAPPJm
g5FRrvrIoxw+z3BytTSWTsjzNFSuRhteMyuEqvz+Zu9ZBJoGrtjk/QQCcrvQsrLmRMFUH5SVqT53
JjLDU4Ufj2CgOvcJo58HBvfOkIYVM0Xm4Hx+HvYXqahhjOHQJr0KSHPT0yKj6uPkz+Gf95e1dz09
7WmoZDAy5upf8cJKk0fShRFHBYAa7VMuI+885nDhe1Xm/37f1N4OUrH0Aa0zMkQce2vKtuBkHicc
uYpDJnIdw2IO10CapQbB387FcvAmvgas4j5fGrRuDVYWTGdMnzlB32TjO+T2UNYeZHFSg4dkcQP7
tPSn7GKKzvuA8N2f3tSqs/JDaA4hWjp4xvZ+De8zhXiQNBR31ea2qtZoS1+RbK1N2fyZgJKFirCt
kaFJDKf4UU2wK51jxFEYucpEYXCKk+I9tBUGhYjSQOdkWeHeOzhlO98fhVdN/6BjUCG3e4Rck/Bm
YvuF0cbz3FML7Vv1fpkr98A775znG0ubCwSLlRWqFksQH36t26x8nFdDHaQq+8shRNHtYBa0eW2g
7FtNG3qiIGyd/CrbhXAT7ZKgQ33l4HjtmgLfaDFkTBZtbW7O6pTVOAwm37NM+4eMLstznTW/rzas
9W++ODh4WivQdeARtvnXlPoVk/NUBNwW3b58gmrcBPZ29TwU9WwnTQ/s7fh04Di0OPBztNbl5ksN
qeHVdoHnmVyGbpLOtU+LKM1rnHoN5E9Vlv3hQjt7VOXb8Q84Ol1S5UXj9d6YFZPfu3NJOI2ME0Ih
toLtUAiSy2wNP8rWWQ9u5M7zSbuR1r2u6DCZt/mAabO0kPWupF4inaixILPltANEPNyI8uTBd/PY
Rov3YUpkd4phPzmwv7vNL+zrA/bC9abj0NcrDjGYpFyvsHxm5y63vOe+BdRvgyU/OUt6NESwE03T
1mWqguiEtsM2ZvDMaC7lnKMHV3X1NXaRPsgqEzxB48fXLuzyJ1tk9QmuJuvg/u8tl5iIOB5XwwOg
//5iuUtat7mLWwkYDocf2oVcwh4S+5QsVftxzYYGIuzmzbgr+teEJxTM6H/ysTfuDQBHxiPNJU09
CoMkC+j75GX6Hkd6xGCy5w8okTAwwhG2SOdv11csbW6PC3XPVUVMII9Of1rg77mMJjSEb3cIL01t
vNwyKjE6uUvgt7KVXpOKay5C8bDUEiIzAqHLfXuvp780DIDN+vmcUgXdRHluFBsdtTvSyzA0fjST
QrMma30UiEKqMeEaF/XJbNEBPKXLOL6rbFRMVbYkUTCmSMAYiWy/ZpGDqNuQrr/Bv+x+u/8Ldx4X
jhXC55pVBATL5i579tLk0C+4QVSEw3si43+mqGme7hvZ+cI8KzzhP6tQ1Oxvv7A0m6F2p8GF+Jj5
PlgW08c5q6HIT9yjYeXXVAMUSl/a2mS9ydLP/hDCLqSWFlFgv11dERiqXP6xYr/7kTRzLz4xNIAu
Lxj77LuaOolcEbrF6MbCquw9uLQX3HMxD4j91IZq3/zSah4imkHUqXkAt47E9Q2odkHFBCo1+ufJ
aOdT3sIuHE+Nd5Ctvv64ZBe8SIw8UdUh5r/dd4i5M9NLc8RFDMf6OKWQjMJC2h9EQq89I1Vmogad
7etAZROeGqq349VISVQJ0i7ejLwu0Rh1nSyfF8Ye6/L3bprswKLj8FYcEekTGRzhF61ZWomb69X2
zKnQyXOQ0OYl6IRVw02kBdn7PAveeoYxRbMM90/WRnJxu5dhE+Z2mjdO4Ppl/iGLU/O6hkOBGo/x
5T9YIqPQI0ueNnprSeOxZ/hX+Go+crulgqiXaWnC2lnYB6HY66eFf5/4iJiBiOXVIIFZVcDI81AG
blim16hLvuPP+os7pykRfzahl5odTS+8jlZubMrNN0OoGU6PDpuTY4yB6UVI4CmrOSVIe1+SbCoO
1rh3CV6scXs8EW7sJ3o52IPP7ry6VnOJYts/uNW7q+KV1pV28s4tO93auqtdhg7Q/nFCWNNHpwlR
VfVQZet8NZQXPd4/JLv2qNUw20Zcy4Td7SGZplyN0DLJIIZ5/FexdN7Fs+AxaiDYDSKnO6ob7F5y
2pLUZIgxQWPf2hv6Ik+ok3JSMq+4mE4HAVW8zJ+YMYcx3Bq8k2EoJApbOz14PPZWqsc3ibnogL3K
TFTbpVOX+jJwsj66tulMHmr05bWdzfZJLMb3+xu7UwtjdpWWOU82HoVk6HalTTuiIGhTC7NiI3wC
blM9h06/Ihk7wUzl5MM5hPMQNYHY+Nuzy28iM49Kf3tLBrSqB2aUZj/b+G1e0qUV7kz+XcNQ3zip
G6GsaDhPHQQUT4uRHcF8Xj/QrFkAAHPpqJMgbNY81D6CBw2cJShnITnkMfPdq3o5t2H11/3t3V0a
xqgGafqhbYrU5IkamppaBsRi9RkB5/JhdCH6GtScv6uEFR2cnp1eA9bI0z0qm/BKb6Nn22rnqYJG
Bb+toVnRCGd0oVJqqYP1YPlJ/ZQbkTqJZZKfIDzrHgs/Nk+oS/sHD8ier+WlomPMLBQALe2nXoTx
FuDQnm6jQ0TthqSgEf/rkfUaGw3waZjqvjK9Y/QHZvfPsy7ueiCmCEY3hynPhhxdcCRTh7b3KSS3
nfXr5Nj5U0+Z5B97MIz/cxZ4FnIo8z9bbjg8zpMxHhXldk8Y6AY9GgfjwnYSVyWdPa9RTd3Rz4Zr
UWXxd/QFf4tQ/rvcP2G7lnR5ASCVxzTDxlMxoUo1ICQcKXrP/jVc4HUepNE9rRQ4DvZ2zxRBvb6h
lBvplt9+0sZU0WKYmLIWuVwT6AQg/EfmbUnyo5d615T2voBECdS3c/VRbchuSvBKKVnYKWay+tua
ZWkQqjH55/4G6oN42zdihIF2NbEHwBeofm9Xlee9164wtAfMSrV/WUPC+yLjo1HQHUcArQ5oV+Cg
GqO02bt2Fb0Y6MkH6RS3ZzW07ndvbsf3hrJ+7YdoOVjUzv5BB6WRvAykUbHdmLPyaR6FIWWQLzUD
YZlCeY4Z37+MaoC55f4G7tpiCARALyZfEUIxcDrJokw4FsyBMLNsuc+9I/+2/TX7476lnVeZ95j0
jQRdIxM3nwphVmjUXGKpfKhteRkcO/oFRU1UJqCcbW04ir0E2KJvPDPbOx2c/j3PIoFn66osn5Fm
7u1B6ZzMqruFmGAy3fQypbL90CW9DAzP6H/PsxxKBTdFijHCLz2X6QjlfwXH2f0t2NtsfSk4RfAm
0V+9/RFzFS5eOxMt94bsEVewkhqldoZMQCHU3YFv2Tu0mmv1f9U96qS3xmhMW5MZFqQ6GfK7UUpv
4WFypv7SDuOYBc7aGMt/OEwvTeoj8OLZmONl9PqlcwJfjv1TJ4r53IvY+xSK5Igec/c0MeEHf61L
brrFZdpzZcZ5Q7qI/DVkqqRbzePMnBJqY55roHaqsj/C2W2/GGoSB2HXnm2YDDzdINIP9maZdDim
qsFhBFWRiPe+D1tKZAnEYlRrn6ltTuchKv5Kojo/+KR754fDw9NEn5Xqmr/Z37VfR+qzEhFU13x0
E+RyxtyWj9W8rOe3H1UGyxkN+zmSrDY+qJSwnqyKcrSq+v8r3cz5XKi8e2TwxTlY1N45lYLiOqG6
D3HsJscyqG3DgFepoMC5BmM3ys/j3DLFuJiaccf9+/7C9oIsEDI0+pnzpnW7LfDMQIfTXCNkvCaM
UfBp66e4SREgDa3yb59i7e8LU3qBUTFwlhiT80ux0DrOkOU86KrulH+YvsUd6pK/XvzGHST+aA2q
Jb5E7y96MFpjeV9XwNfXVnyv67WmNK+Sd41so6cyBNTpm4XJIVM1Nc4MhrAI0WOBmsHp/g5px7B5
U3GRTCMwhAS4bjuIFlaOM4QTzzcqdNMFkIgbmGZko05PzDDODKdBQXlEwb3zkN8Y3XirOof2MKTG
q2d1xlPlWt1jCPL84BnYO2saxWMjLEWIua0gFqEfJtOUqCCprS+Di3Lq2oMTcMz0vQjN8pf7G6mv
43YjqVfoSjgGKe/cXtfFsCZG5IQKzLASD2YSWQ8t6rMfEzEW18isZy3YYT7YMbW/KSySz/fN73kL
x+EAgBli1mMLBnb8dHTBz4DKSqCwDLukexiQ8z0hJF0+/hdTwCCAjBO3bPOFFaavTmqQbl0hRgeZ
enkm428+pQIN2vumdj8hUyVUnPyfc5m3m+qEWV3AOUove0po6JSR9akZJhFA1Ad9VI064317u7v4
wt7mYELfWHcTDPVoqxvIdzJ9ciKFW88+qiwHpnaXRudc0y7RcdxmP563JHNHQS+IIAF5R50in9FQ
rbVcdtmMHxyZvJl6FK4DimlM4uGGGJnRi3/xYKuCgl3cU/Jntts9FUNiPTQhOi1+Gr55lHpjSi/+
hamm81GyR/IsAI6oHhIxDEHXlONBFXnvylFgovtOFZmqiHYzL6x03ShaxAzdwDb8TtPMI+6ThcJ/
zq3IfHRiAsC89hHQTdb6L8ufu/XgG+7+AA2G1HVemEg3r1kXhksHub0KIBLxkMDNAFzY4+j/KCpp
IAfBfVf2aFwMI8oD4SVHxAB7xxUJDpphPKVw8mzelErCi0yApz3cUC4IaNXF9ODFnv3bvCZpePBU
7K5WTxqx27BZbMGRjI7mpRNizerEjAzzNHxaodYM4h7SKpUkBVSNqM25tVAfVmc+6tXsBWJ0Cih1
07eiILQ5U7QDRamVnJlAjIv0wZzK74OZGr8JJ+wv1sTHzca6P7VF1x04vN18QtP9U/kieQJ/fnvQ
ZrcbzFbLavliWP8Z5dxfKMRXV68afVSRZxZtVC1qQMoDm8rIB9WU+qibsfdoapEDvjTfXG0Hg2yj
YzB+oblMDetTk4fwY0bodR7Jmez5JVqecL5qUgvGS2/XmqdwhaQmeHTH7P6VeScucY0w25zL/kyl
4mjmfndVPx8S4JH0arZHuMy9JOxBR3ayTU/rTOdJrctR6WXv6OoIgFobg90Eg7eLMiIEteaBxLex
otk+GX27fGhzeC4vC2RoCQp2iP2duejwrZIiC4TV3Hz+D2hGnmfw7jRpoACC0uP2Z0AKjOyJoNKG
SGv0zeSlQeRsKp+NykV8OppdhEaG+mJ6lf0gi7y62vUQHmDh977vy9+wdZpm2iRZB3ozWeg0G2vc
vhddYV2zASVTE0D89f6TuveB8VAuI23MKb2aVlbDLJUbUTKWVTVdK6e3rj4iBb/dt7LnCSk1wOXL
mA12Njd0iqla0nB0ggm1jX/CvpHFg1fkY/Lgj+F4hGvZc0We1LV4pmxgNdrsoRjcfimRbQ0MO22Z
MkXr7rlO0HU7ebGNDFMvEsYKStWn0UMPgfRRxXZ3tcQN0JPiDOAwvD1Hsp3G3OhaSgvO5F3qoluu
K5glxhnm6SBv0Ru3DWs5lnqcCF4MEGW3prJpUeVK7yZYHbOIHkTW+yfXWMqgB8t5TmBmDbKlOJqh
2LX6szNs0V95dWiaEtKiQnduM5VXT5XKfq+YOns0IWV4Z0zQB5YRN/XtR4giHIXgnwCTbfu7kiSj
P4tjcTUPH9rIXP8QY9JfmTg9dLJ7l0IHtJTdbfRTt7o/1DbnKXJhHMtbdDEraHU+TKKKDq7e3jHV
GRtYKNBB3nZFY97KAUJhJ4gry/7XKbtyClrI5x+XpJQBc4XJcw/3GnChfDqYTNk7obhaQPb8x8Xb
PNZyiKzYYfAtmIcYsfU4tx5CduM5aqMj+pF9U4wwEAHBsbXVA/NFA24vogwMl1xxXtz+r24OxzPE
CP1BALRjiXwS2Si4+3mJt06mnWY0pTLwnu6QyBNcMeHzOHloEEs12I9vPo3wrtP9ZhKY4uHWxXSR
GGe0QFTQL1ES9FIYkLR6y4c4I7u8b2rnRcAUGCeOCH227SyukgxE2Sk1kqgajB8pag+o2Vrxn0Pb
uIBqiyOA6s5jTLtL+084bwmr9LF9Eba7YsoSU+FSROWVxqepMMzf6xCatId86urpOU3q3EOntJVM
La5u/mDM0/Lt/pp3LuBPaSQq4aBDyMBuf4OXR/b/4+zMdqRGuq59RZY8D6d2OrMmioIGuuHEemlo
z0N4tq/+ewLp/1XpstIC1OIEqXdGOGLHHtZam2CZys9g2tnn0RvWsIOm+fO2lb0DQ2EfeieFFVoK
m/e+Xcle0UAkuNEipuT1U/qvGBgBGhGGHORCe6bgCVF3IFfGh202tai9juGDs8mc+aS9M1xhv1Qx
kY2tHqq77ZriRWACJphDmqXXe7eoVJdnCGIMYW5WJmZGyX0+QOUenDg9CFZ2PpPsU3hIxnMRQE9d
m7LtdoBOylyh0Ujnc5IWziV1qGrc/kw7F4BgDNdPB0uq/mzSOHNwgZTI14YUuQ81fWj+dsep/NdT
uu+unvbfb5vb2T+pySHnZkMnIX64XlTrOkVUU1pF2aRr3jMrCR1eb5hCXZuOApW9/UNyRLaymJml
bWFIPD69pa00l9JW1+4Y9T2EIs7Ng/3bt2LCzPWISchHrxcUibxvaOGaRAJ1dUdIoj+5MOfu/mDb
eBmBeEA5IA28tpJ7PdPWBP2UmClrZwb7rmT3o/pudLL//b4liC84eZ5nxPE366nUtu5RnaHy3pnm
s1ot+t28JGmQ23Q4b5va8YVo+cDCpS8M7XA7i7CsKno5HZFkpRWMRI4bw9ciJblTEucfQykS02ee
inrXDjPywlZHPHvb/t5ZRF0QgiW+WLamrzeVGAviVUV0Dg9YvUDh/FybNaXLxFiXL7dN7Z0SbDCC
FaIQ1cNNgVSNqrwskQw4maLtpNj8grSE8PTiYEl7W/rajn69pLzRJwERjtu8dMNXh/GW9+viChiO
WXEWztpfxrKxwkSpI2Yxd0ejPXZ3VOY6IJSpO2+dSZ819tR3+Px1qoonnTkWfznquvhWpH26vaF7
lhihKcNIuCdv5OrmdaVrkuo04IY8v2MUrvcx6cjSEc21D/Z0Jx5nPciEEEtK6J/8tq+e7Nmb3bro
6PWhOFH88AZTfbB6Nf9fDKDhAXWz8tmajfEPLjxNCfq3Hg0Ka9sA64BJFBlymqclyw0/6WmKjFXU
33kgDU63t1K63E2WI98XWVlB+JEjulmfoTXtasCUFP1MMpNHQ39J67p4TBgUfm57q3lBMV75z1Pz
o7LO3uPD60ZjCFAV1OON6VbXm1FJEnqbuQ6VsabhUzlr7vNGGGGnVu1BYLm3VMI8ahmShAa7+Hqp
Smr3i01wDmhft+5HlH18fY7aU2XEnewt6n7dV22YJv0Q3t7kPQcAuZEuiNRpQ3/32vIIH0GsXL0T
9kTgzXNS+qpXiQPvvWeGWFbW6ii4vVHzEqWZpWUj++55af6vZr7CpSm05SAy2bsRhAxSk5XuBCu6
XkybQCSJI/TIVlO81GVuXZquVC5Oo1Sgta0myCKlPrgQuyvjOeKcItbzZrRW3xidbqasjK5gcZp0
2Ofj6v24/ZX2FsZjhN4bGu/U47ZfqVYSj04SqjK6Ssulnnofkc4uID7v/LQoG3+o0+HAv+ysTD5+
Eu0L8f6NgC/C12qtLgr0B2sYRt/J1OaxndP5AJW9b0bCiQn5QRRu1pYmMaOjC+r1zCZQfjaLVXzW
Gueom75rha4xuG/cCZiF66ORlAZNiRzmvtPYyp0dK0vmi2EwD07gzjuHjrec1kdVDTjZZjFmOdZq
NtCGs5zMfK405XuEli+y9cZDASLrfd+O39SZ+Q766B7VZ3aeHjQd6SVJ2XqkCDdL1BpAEWUUS/G1
2HusOoGirJnbs99qs+kcHI5dY8jxSl4Xb9C2sypQq27NVLZ5ysV7UaPeCXWrpF2sDk09h7eP/64x
dpOvB1OXCPD6441dHC9gLJ1TLZqfOEfxF7NHGXawpkfsor1jApuV9RDQAhTaWDI7pUIaIaKfUYr2
jCbJtPoLM7uOepo7SnlAaCkySaIujmNLtigmldqd4GOpLYqVzaInT2NTdWG6OONdUcPfOxXTapyE
nTJjcR5j/WVEoP+cUpuPg3YqBGRIGxXv0+2t3j3AYIkppDDqhZLC9VZrKP4r6wDDR+dp/Za3yfBA
itwMvpiH6Mx+uB7SNGjR+cJQ8zSw87IRB/H33uemxAjKRlZyobtf/4Y6E9Dd8xa4BYnAO6j9w1PW
2vO5nfTDWHvHs4LDRzcFXCZ1sW2sraVWNBgUNKjaJu593dfKZbGGNrA5cn+jFjgHepx2f3CeydEl
CI1I/o3WhprZnaOUgArzzl6+6BOTaz2tGL6VJDR/cE+pR1OBc5ndBlTqei9bQM4F6tE4BR11bj/S
I+e/XC/K6jKIVjXPt0/P3vVBoBdCqxygAxjh2trIyIwsjjk9CeDs/KVwG9SqTeEsf0DTIOFEiwEA
EQdk6xEG5F8UMig4Ymvz3mk191+BvM9/t1cjf+0mAGXKGTwltAdl/Xmzmri3vTaK8HEqteBHpOy1
lwg6YJCk+sDg8Dk9ypL2Dr5JXVHWH6jVbHWumN8ce4AGET/wWvtslMDosrwfzkMVHcmP75qihENg
TQOU+sD1l6I1PWpM0oDBrTB0rOuN/K4dxRjWbnKEZtpzKTSo/7+pzXU2WtOpW+Eh6mbAT+ht+hT2
3H/tmaaJovPs+dOqrWFitr1fZk5z0CvZO5KA9dBCAw+Iw90k03WfWbpFu+tkdqb1IYdxci6nsj+I
Ave2k1yMUInSJZ9QupnXuVhBDj1lYCvyJW7vlmhh7DoQxSfkxKfz7VO5+3RAKpYkul8p7ebTZXEN
Zl7EoIqEFln3bUEWG+jq2Hq+gignsqsixj/PMeXjZ3uNmZzCaI1a+PZia19B9M8XvRLTj6k3lfrg
x+3tNpx2wADwmsigNt+6g8RUaIas+5tl83mpwXgA8v0D0AwDPCihAXWS+aFxvdtx0kRursGcH1ot
Ch2z+1+tCuUu1tY/cZ+SEkngCAKJ8vi1JSLy2Zp0oJHoDzPKwi5bBA4KVWMwaU4N6UARYPcUUarT
NIS1yMrkv786RfpYzY2WS9k5SyTfPMqEd1mh6p/yqLAPStN7756UO6FygAAB0qrXplR4FUlfSpQM
TNJQJ+M9Ve5EfVpfYn9ypvlBsRPl8+2jK/+nW4cqZZ6YCCKH/W1rktpSJSZEGu5i2ydPs9U4Pq61
qXzhdeqp6cYjVNyuQaIREqdfEJHNhkYMWHDLekbTjmHqCIBo3nfhQOwZOyP5O6mNowbR7q7+Uj7m
ZEi717uKQI7iLSodtpgBhs+F0VufNaUczuNqFGieiFQNekTvjqLJ3Vv3yuzGI1gwW3tmNuFhJ1UP
2rRoaIQ1R6S+/c3kbQLuQlNjW/cvDVvREynkUJFokHFaGvNrLTSmA6gtjDgjN0T//PaJ2bsRUi1b
+5Wz4VGuNzRv824E5UPLMjHt524pjTCeTOdd7rrpQdS5t4lgQaEFECjRm92YilUGjMy0n07WkOaJ
X6rguHy0Eg7ztL1DQl2LoUvEr5CBNoYWuk2VVsJv78aaKR+13a/nSJtEE856xaD1wnNDbxD9P7e3
cu8ZdsDAEtIAmCJDvd7KAUxPnJNbnRKoLJfM7fv/rW0GFiNJjUfLUOyzDW4iQFO+hfdqegcOZw/1
TdcZ3wYvk3rJmwy8LrRpBYFDh1EgawfBpn6xEkb1+UxZ19pTu47TU282TEU3hwng5QQ0fvKbwTWR
CXFFfdSj3vsOgNBxRzLIY8zc9YaglM3HLWS0VRfGE3ju+EzKnJ+8Xq0yf3WEdkIVqD7Yh12rYDf4
gwcEZHptFZb9OA09QWVmqLKiWBs/s3zOHhFwXJ/rlPIb9MojadHdzeddkVJ3qiQ2bj4+nSimSqGp
d0pAfJ1RaeuCrmqTF9RfnCABO/zVA6P3VPHYMQdCtYkVovRvt0N+6/Yp3Ltlkn7ESQByZW4DBN1J
7JEpO2z6mEQXcgUk6lTjKIPctwL1Hg1hyqlbppMyF0B3B9J4e1qze0Ofiic7s5QD5yTd6vY5k4I2
nCEa5mA6rj/lnCmG0cr8wJuKjqqLbV+yOZ8vU6av9/3g1H4dIX1vZ416ub2LOypXskUOiYrcBIje
Nm11Bg0l2iZ3sZoPL7qrqEFUlMsX9OCnIVRgew+XPDf0xh8td3pismmOhpv84OVsvZhCy45gt7ub
QccDkTMVacytAGEdCWQdOschdomW78as6ilgL5cJLXqDtO2DqcVo4LSG+YQk6ZHG0N7TRB5IaZQq
Nr39zVVmUrBmxKucdRCVQ/asNF1xSipdeR+buRi/qklsHq137x7LrEJXqeDIcZHXH5/YKrW6ifVO
UeRZ7/TecT7ozCtUP+iz0F/ypW/DzhLGQTqzs1IA/jgsQLeSoCtP/qsQEfe4ZHDKUE53tOx9oXN9
tbUsf3St8vdqjdWBuZ1Hg2kGpKPMx9CkMvC1uSWvc0EBinM2GPZLsbQMFIJY+s2OKmMJltEzH1Gs
0T55lZwRvypH+tJ7y6U084towDHf6nQuRRsremG6shUbNb4yIlvg5xRQv63t4MmQyl1/HNwtmRFu
rjXZNxIXUt7MenO32nJBcKXtndPcNcmXToz6xZny+AX2jf0jzYfSX+y+qf3UUr4bi9GfkObXD9zk
zm3iNwDGQcwXdPe2293ZGdMV5oWKp1Otl9Zu0BaAj3YXrU7p2zbUO9joTnnO2zI78Go7IRfpGz19
eDMkWVsFjKG0bIDSmF7KdPko+sb9AnPVvddWz/3vYKvlaX2z1WCn6WjIfs0WIFMalDwSxE1Oo9dk
z4QB3k+H2atz4CU6I2ajTNNrooG8fXamWGn8Ra1U/ZzG/D6/UrOuDlOaSggqdmWCq2v15uhD7P9C
TgKlAx7ObefYVoakHPIUGd7IWQpG3vTlE9Vj4+72TuyZoVwmESH8x6yC63smrLpU65Qzp0VJUp+W
tAYtJ4q1+Ou2nb37xG6D8AJdQJq5iT6soc56z0CXDLhXHgfakIlPaqdHfk+ygq5L/PG2vd11QW1B
wYGx1vjL63VpRl4trktQnbpL9Q9oA/WHYw9HWJfdVUngE2Bj1rRVv+6aylQXBxWncl2nZ7PO6Hkg
wX0SitN/QK7i6Irs+H60CUzuJWUOYBMb31+79PyybHZOzTQoRaCiuVGdDSvp4yBZhzK+1Brg9ZBh
0Mnft/dz1zJ1avJZR/61eejsxrUWryN3cJU8+7SYUfyJt4KDqTc2736pUTGsleV02+reK0CfR0rH
0Ad8UywcBUG4khG0N6NnDACj1u5dk+vxewh8sG61zFDEOU2N5GfSpl4S0Hpd/qASgyw1sAMpwwu+
bbPn9qpVCH1TMzc7TdBsUqv4q1fl3uKbszhi1ewdKMpYQIBAyjJEYXNNOs8aCOIIr/oiyc/M28z9
yF7EUxVH31cS+oP93fuqqHtRaCZ0ovu0eWVdY5p0mrouHFfjaY2M9q4a1PfWUomLtwBabwdxhPfc
N0muixwA+cCWuBIVil1SIGR2EPJi4JsmARu+dxdUGlfvW21n5SMTkqwDBPKeVakKBKSCbeWuXrsD
vXAZ+5aodJcMyhOlkiihYsX9fbxm3nebaSYBc6EORV32vuYrq9tg2UZSGDEzuhLK0qkvHgpg57lU
l29LZTZqQOgz6f4w6NQx7NR+VvTBPAt0G09aP602wkygHO1ENT6zjd1fcVYvzwwR6F9u37E9T4m2
lpx0xDhA3vzrrTGUJe5qmhCnZI7XS+1V0XM3zM3ltpW9xx3dbnmZXZ6abWLULpGaW/SATkxAAMFc
Vmag5rZ6Iobrz79vCjYGFUbaa9TF5Vd5FalqKlOavJ5IVfNGhkkrmelnVMAuiE+lB/dnb++AKEik
I4KmbyZnlDZBWpW7QHqzIj8zjko5F7ozHhzevb2TBKxfwE0QBPJXvFrQnOUMxDZkla1cfgLIi+/0
dv1GLfgIUrJniHSSqEqXI4a3U/YaVRuaQoBWU1oaZ1FuTIFZoeeUx0T7v/2RGFIEG4GWHWnTtsVV
rXlWjBLqWEMKfUQRPw91cOcBVMX2IKTdWRUxHuENW0jmstUzMPXchMMOeH5N0whd+iE/15TWv6/o
x/+BKTJyMHE0IWgTbL5UPKIaMEHkJcpxmguF/SR0UlQNukw7qvjudWPI/yQPR2JXEMK5PhXkQYmW
Z41zKjK1vmi6UIKU8ZLhMsaDX1FjDubcEWHnjosfLTF0ulITl2SdKz9Rh+W+q6ziAFGz4+9oeDHF
VEqA0/zdPCeLWxWtXrF8dUjFqbdHGFi1Rnys22lgTcOR5OyuPTRA6JHakKO3wStPNgPSBPCMZFIU
8KOatYZLOxtfFiMy7qKk1Q+i2L2j5FFjMJlmDkt7OyBj6AxkD0eiIGVqpp9ZVsf3E5FAOJWeOAD0
/OrwbFIUikimLAprMhPebGY+FRGgPZ4sRatHO6h7tvZZ0doOFS566x8YF23/l+pdO5wU3Gnkr0TW
qL2gWSXgC2bz6C8WCeOJeSlQj6fOaT4SC2tOmKxtqfqd5a0vzQTGMWhWffycwYKo/DUuYLjD10la
vyCWT4LSVKrnrJCKI6o69Lofx4wJ+VFrs2r5TLQf7HNCUB9DuBUjNT0h2g/F2gw/9bktFL9vbGTM
lqVSRaC2fb0ERiLyD9NaD80FKT1DDbOm05WT3ZbtX1mmW/+uorY/JmXsfWyTqF1PHXJjRz2Ft5Gl
7OFp5KrgIfhbBgyvfKo5ID5iaSPwBFdv/unEwsSc1OovwrKqi+egy9l4RLd9Fmk8h+qn297v7cGV
1nmdCIGk0MrmiRoYeRQ1uby7XRS/Y25D3/mko9Y72xo7M5gS3f3xBxZBFjEEDPViXuDr9eYL50Zz
IC27OORnGxRIsNhG/aI5SRN2Te8eeMK3ARd1VhIV1GNZKUWNa3u1ZyX6MtLm65nvhoZJ0p8N3e2D
mtkAZNDacs7gTR1s69vriVE6RCiMQ+8FpnFt1MuzuDTweie7s4sv/Zrq1CJH6zkCOXzwJktPfn07
MYX+D4VHiskgP69NxdmgTEtEfplwGYMyVaL3caZaBzX7vXPy2or8Fa9OaboYc1rZVM+bVXEeClEN
T05uFEEyqlbmG+gf/clnowcFnA+iDc/mtcHI1QplwsOTwfZ9WOtrEQAsny9F1oL3hOV6nzGJ8rdj
AfZSgjAl+E32iK6Nwt40LCg99KX6pPtom2nkD9FYvkzikJyyd0KQAoNjgSQp1YhNMleLoe8Ui2s/
mBVqJeYoArQkbR91mCNV470bwKRkKYyCkhJP9fWqyCyk8AUAr7hnZnI1Wl5AUy76jER7885eJ8u3
3fKI2r53YH6xyqma0h3YhlXpKox21dnKFPDgdJm1tP0wFq4eohUg+kAYFXoEtz3L7jqligivIopc
7saTquh59J0LoFCIVL9nAux4gqsonsoF0o/BAI4LugT15U+MkpJLgi610s31M3s3RQMJ2EtXqDXk
/f7b4BF3J4rSB8qST0FeaUcL3e4trGdJjCG0g+mN296cHURmYCjm+RpSia1OXR4zvjyqkqApm/mk
l956UJrbPlG/7BG0QgXAfxK7Xh+gKO88dRnTNZzyvv0ge06XLJ+Gb3m0iAewg+6lyWL1gyfqKNA1
gcbP7T3eWy9L5nWUijtvvKnTDHQy7Jn1Osk3J2vnDym0ct82p/vSSKaft63trZYiD/Mw8d+AiTe7
25CargnNpTCOdGYdLSJ5yJpKrc5Nt4i/VKWBi6ct7ddomIunfnb1b7ft766WHjH8WqhxRPDXu83o
P2Vsu3ENKVC4SE9Y+clM+uKdPWiaryzDEUXzjYyI/LwIAqJHRiGPtrz8Qa98+8SYxTEy4UzmfaXd
rdPq/JBJ2aUbei00l3I6KY2ih8Mi1EdTy5O/EjBrB1HB1h3yG7g7DoAAZG6BoW4ezJmuRsdHXkOz
8JbTBIwiyKysCDI4SuHt/d01xUkiPwChRd3+ernrFJd6TdMkRBtleDaTQj33ldp8HufqiOe4Y4rr
wiUlv6TjvEUzrn1quV3HuA9gjfZH2yhJDaY8eyxz5WD/tr6P/aNigiIVbwm4ou3Y2DHOFOAbsRrq
hZ2cFHVF/29elO8xYf1zhtSk4Vdm2R1EBXvrs0nSCU35w7N5vZUGFVC9YtxY6HSqE0So0PgRXdB7
kR3OHdw7pSCKuBegJ+AkblcY9SzR0pQ1HD3J9pideaEwkNl3JY2Pr4uRF/+u7uIgxmvpZ21tXBUx
HBQZD3zRzkZLPVRJywUj84arweSPwW17RQ37fPqixKbyYFFDQ5S1Ws7JOtKg6eFsHRjd2WfiV1lE
QggRPor891c3dC2tQleLWAtJT7SLFsfKObHm9ONM5nvwnu14P5Ip+ghABqj9bil1ZUXlXbNzLYw0
4YYuf11cDdHptNSXUBjN8OS5SCQyiKM61cOcHyTub1cqhTVgDTLRXPqBzeU0lHpWFavSwpbZJqe5
jJN/Yq9oT0u8rve3/cBbPyvZziRdcqoEdYuN20vLNmuZIaKFJXCkwCmL4WFQ9fWhabzGN9qu/3zb
3tud1VQGFIAJxx9Ijsr1R3TdFjYhQunhDA/Mb9VpvOuc/l9jaPIXS6ubR6XztAeVL+2vTVWcblvf
2Vgpb0m0CRefcvfmVdOjIoprc5xClOGrRyVN/istEb84Xa6eb1vaWSfRCWpUVDk02UK4XudiD4u7
uLiiudXnsPb0/CPi+8t9bFUUvJe+e6xjJlsqelafzGzyDsoVv/gZrxMiGmD4WsRZOKlgVreYlEHQ
me+qcQntXE+Mi2FHueqT8emIlttx8q6jGOEFjOnS/3UbrZvOsiWYBanaZx8KUqfyfcs0zsxP9Nhr
gt5Kmecj2SbLY0+s3jwOdtlTw0KsKr0vuixqfSFcKl25M0SXopyq5uDTvXU5NCfoENPGYm10K643
lO640OK+5vZHbn0xW3cOtUaVm0fdpIibFG8Y1fbP259x3yo3UJdyim8GGpVtgaa1itW0HPQLLLvp
0i/D/OwtVf9fO5O2l2OV/O+20Z1TCtbYlZqfKGlTmLheqj0plbcwTSG0iqj3Gahh3DtWNYdz59oH
x3TXlEMrzUV2UKVyeW0KfJ/R2r2jhmnXmJcGBHSAD1YCdCTLgw8ondb2RBI9k5NgB2zOxhRCy2VV
J7kalrabB0aaLRc7clNfVVz7vRd5Smin7SP1+zb8/e0kniO6A2cHumATVU1MUVsacH+hOkMntHW+
ppY4DHXTrPjg2u28z9w2Hmj5RNG/2c5gaPDogGcyIhBINffA674uq9eey4peR67O4q5v+/ZhNkDF
+1WbiQC8ZX+w3h2Xzo0newcTT160dbGpE9vQKFuOj8qM62woh4d0zJJ/WyBhT7VA3OXgYd4xKFVU
pJAvACFA8teHyHDjWDeEWMLBnOtPcZ1R4Y7j6j5lElyokIIe2Ht7KSWzkYYSkQu90u2sjdymHkfn
XQ1dO40flcodgLMZEXIMid2d62IePy2do3+6fYzenl+CHTkszyHuoXMpPf6r8MMcesNNarZ1AHAU
yMIWE+iV6ktStdUjpJLvVS2BZ5Zy0BB8e0XxBXSZ2Fw+J+nntV0jJ6hbWl5M3eq8D3mf06DN0+Ih
zYvk4IrubOyVqc0VjefBzPIab+C5WQmgDZXKIrbc92prTOc1appAM9b+IALZXR8wIxW2thQU20BD
1Jp5qEnD19RqM/sH5HX5w7F4T6ak9A5uxltT5JM4OakLB5d5Gz1PjR1bfbe04UDcFywUit6tevLR
bBzlt/0q+AiOC8huriHKhtcfDQGN1O7aFehf1BZBiTLnue5c03dSRfl4+1y+jTQkFANfw52Xshab
16JJkUSEt4YpRx/um2nsfcVpy7M2ZxRDOI/+UjEcD80cyO/L7w9aRWtINdGspfIDDAY23vVSp6Fc
a0Zad6G6puK+r2b7SzI6hk+xSHuu9b4KCJK6u6pohg88ouu5h0h5GoEbFEE80/E48A57Hxlsuybj
Wgnr3ngjF2HnNkIhPSybdUKwpVQ/0xyh66W5R0PZ3t4XV+PdJKXFKVAy3RxdmwnQpbFGVRhbRhUg
ZPljshvvIRv7LqxHY/2YLP0RWv2tG5I2iSxl/Crjy+vtVgsnEgXBXZgrUSzHQOu+rYzLuyUvhlMq
JwGKZdHPXpccTZR96+bRwUBmn68NtY0G7rXlFYxjXFZ6HdZFYhG5atp9k7nzRRmYhbgSKH24fbD3
dpf0El9PyCBxrtf2iqyK6l4z69AqJzdMVScPkAJLQ3ftzLuszf+mmnnUct9bI0VFyOVSEhPHe20z
J2gn5FPrMKpnPcgckYAzSrhM6pwFce3av+38uDmv7G38xGQ5nVenWh3OZpP6umicd/XSVxfVbeyD
2GR3aRS5mNHAw0lucL20Wsm7JuqmOjSFOfqIflJEqBrlfY5YBurE3u9X8Fga6Q+ivAQi0IWu7S11
VyTkKGzlnMd3bl7/HPOaKcQt0pTtYHkHO7l3L36hChgFQdy89bidbrdG7g5ViNCZ9SWm4x94Tpqe
amZ/nTqhOe+srs2DPDPKg1dFLuQ6sKVJh0Y/i0HgjdbC9UJNeM5FAWUnTKKkew83fXmyyzE/qDK9
ARjgZ1+ZARFybSZuGmPRFqsKaeunqDn38ckw2+7JjeIPEaOJHxKnTMIEkHTQxvCykozdNqdhemKO
XE9YP5sHNMW9E0V/iNCP3hvS+psv3LoNuXbvoDC/LlMosl6Ea8cwc1Ws09lN+qOa5a49jxABYrQs
lW5OcDfYjDKFlBO2upv/KNXR+afR9UkNxqUrcz9J6/Hf2y5o3yJJCy+4LCxuXJCddT1pOp92Fp3p
t9T2wiGNxFkzlxgountEZ995uxAZsmRZDdkQ0tzrb9wvJvhf26xCrXT1E0OQ3cBdveq+aUR/cJ72
vKssk/KY0CyCb3Vtyh3qGSESl4/nJt47c1qmk6hq56+oK6cn5L/wecsA+O32hu5YRXeLthTKqlLM
abOhI8VIZx6NOkQlt7uv51G5K0fgsjUBfzDUthZkdKsOjMoLuLmgUscCncJfHaqt0mMGOjdbvUKE
veaMVDTM6F1emT+s0RhOjFGZHhJLj38NqnnsJq04uCU7S0bIiYITrwkZ/VbNskONaJ0MpMy0KRqC
SsAbmLwYQXR9zD85dqsFqakfDXp8Q/TilUaFiCKQITVs32x0VVFZs43GPQEUbuyQTsqKLLAYre/E
xuZ93BvREpaMjntfzuCGH5esj/7x6jhtTrOtKAdvz3YP5K+R3hF5KSCADHK7PmyLSbuzzHVXzphc
7rNuGMK1FVlo9W1HPw0V06guj2hZW7+MUWJvJqJSuQESsJUPQQ1WsZK8iE5OklRf2O3q76U9ZIZv
D9cvKwCQQOxSQn0D0tMijxrYWEYI4JTGk64o5tfS87pTZMTD/dyOxbkzGsvv07R+rEb3wEFtHYa0
TkVT1ohNqTsgN/5VUmoMg8VoeNM7xUOzPiWV8WDE6vjQTBSrb9/cPUtERNRtACJIQsy1pbmtjQlR
CrDfZD2Tb1WUpHzomOKrWq3VAZxj1xhYHEme/kVy2hgTnjWtqw683VrzLjAjuw0mOqNZYOjr8un2
yvbOiaTf/j9jm/e789ZhUQYQ5W3fNECe3fbiAJO5/IEVmQ3SHCEs2rYUKnsxtGiUiFuYNWc97ay7
xO2dj7et7G4cgBA61LwTnP/rjXOmhvmq4OZPyByWH6Ip/gwebjgvTOQ9WM+bUpc8elIcE2wPCeib
VhRKF46eNQYEVlCqFESN4pswKy/gERkemzbRAhGhmo0MbXcx2tF9IVD6XfT6r9/wC88Btoma6SYi
mBpRpm4HPh+9yPRh1nPNVzVh3yNsvZy0WFkflN6cDl7ObVCAUaIvCB8A2HHpWwJ1b2dmoqYZzsxu
hlOptt0UZBWeNIr09qKQ0h581D2DhNCyuUjhFJWG648KrSVKc1Sf6EBH8J0E1FK2Wz+5q608aNnh
zNGdQ4Q1YFQIgRJqbeUZxrhossH0EA3utfrOacrxITEX++wQtR/s5a4pXiiqP7gWJm9eL62KxsKr
Jtc9RfpUnTSjUX1BOfosTFh+v301qIdKwW7JMwOqeW2qm22ygGJkVZmY7pMm/t5ABvigdSRCty3t
PAkQm1G6QU0KtaBtkNNnyqgx+wUFgbawPyyj3v5NPziFzGZVn0hj7ccqWuNAjaeImvcUH5jf21NG
PPMeAWkEzb3xAVG7CGDbIFVLKmtnrWvFZXLz7tQu8/fbC93xnBTTKMFSd0LDfgsSSZhN5MwzPs0r
4TcLU/G+6rnXHDwGe8cfKBp3DkqvRBddf7jGrmyrRZLl1LdT+Vfflsl9GmdjYHaDe6fRugtur2rv
84EClV0KeNWod1zbGxgw6qwWjdeiG4fL0sTKj3Kxiw+qVpkZE3yS7mKPbvUusgfxd+V08dHYlTep
nvQwUh9T8l25gG9Kzenk2RR6vRMUfDU+T1YbBZEYiu9Ay9XPbdJU50yLp+7UN7Y5M9Cm60OGHXp/
0c4tmf7jpc6X1IvHPzhYDqk1gwNkPvRGKCGiwddXq4fm62qc4c8svmugPCToCB5c1p2AUYp6wayT
ut9vwE5mrLoZqhTeaRVoD+DpGu/Dkgyu5luxNTw3WWeEg7CODvTuzgN3AucsW/8gOq6/PX7WcDtI
16eiTtLPmdCTO0Srmvciie0LmVE9+casy1npjRr7sWpVn9Oeae2g/seV8q461N9Vq4yOMDQ7+8FF
o6gJPojXZ1vdKGKzGIZIeCe31Wq/Z9/u1g6DyUKhs9H6OvVbprqeb9+EHU+Cb2bCiCxwyirO9W5Y
jcjjnG7+CVblSrZg9OFkWSODhOf1dNvUzqWjeAK6w2ZODOdf/pRXgexkgVbXSt64KVXakDHb4B7s
roFcnfdBT5pwbxfVZ1OURViuaFnetr7jyDhm0CjxYySm2w5WHXd9ZnuJdwKwaNy1zHAnV5ySA8ey
t50M8UTsQ6rLkBdcr9Ec7dWIct5VqPP/q6wq/hxzBh8Zk3pEhNpxmQCuJExQauASqF1bEqmI56pk
D0eQa0EtULCpUVcNnLWTs7xFdnd7//bsQZTnASfVhI66eVvVVJStanQeWJW+hKuef+qYdn9RRF0F
TVEctZJ/dfheZ/QcEMa9yg4gMv0Unjbr68Y45yO13mmokuqcJumIJLPTBULXm4elU9a7RLij3zJO
0pdjfv0U0dx3hcGx9abOvhss+wcCe3ow2xTRmb03HWzI3qfGfTjcHb4AfZnrD6APYFM9r/CgVaYG
xzm2P7SlWfgAF6Pw9t4fmdrsRcGr2ZUVpqZCLe8zzSlp2hnpi4UUxcEl3bkmxPqEvNAG6fduvVAS
J0M2ofxxEmYeX8y1ouW7KvXBNdk5TORIKEciP4Ba11ZRIwby2zcMCEXlVeG7Vqsb+07caWFjTvCW
etf+7/YObkvH0t2Af/hVcFOBQmwSQDqva2TbaFZFTNr9rLnUo5yoeKc06fLPQvnvGbGF3q/WtDhY
6c6nI0qjzPcLoQOtaHNKarvUvclipXKCgYvWge/RTH82Y1EeVKF21yj1ljAoBwTKTX/lX5NloXSq
x9FpRHTnJwQM1NYSRa0EKtIi+2exYv3ZaZXovhV9e769v7vLZKCwpMaBMtmSXeRwG8NBI4QgP9O/
iAWc0eJaUeF79XhEJNqzhd+T4Au0j8HyXq+zzhxjsWcbz+CWus8kVPchy/MHd4Xe9PurovAiM0F6
yoRq15b+j7Mv65GTR9v+RUjsyykUtfSaTmc/QemkY4MNxnjB8Ou/i+fVJ6WrS93KaKSZg2TiAuzb
93ItMGZwqDXHBjJorfRqtHsATTS2F6aizLbLO1fUpXoboIfNJwSKP5uC08v1/KSFEXFOm91sBdqV
RZ/o72nYGTh+5X7prQyUnib9smrJYcbSx9UwqPGdDXshAOA3bJALUNS3RvzL30AbEoMINuCZ4Znz
FcrP8rNEffHOo15IdtDdx3gYzbv/uH0vV8HF6YlUZGjc2d7v6rynAsw6MGykCXYxxIWSvReo4F99
UREG0DTBHkVLAxnnueqiHwrG2thvdmswJd8Tf04/dTP59M+75sUiZ1+x6OiwjgEWcZFqQDnBYQsF
JftezvOft5e6lMxirY1jC+V2CB+ehRem+oZlkWkgQr70V4y4YipNpvnnMGTrz8BL26vFc+wg56j7
QsLOVYDYjfRK5ZPoS+0DDG/tIt7bRNsjnl3eSBTQPUEjGJjw8yGHN9PIxGvQ7AwNugNauG4Pk7zN
eKmRJZfvSapc2k2bwhhq1G1Sf1615EtgE1gMYLmQ0IaVEyhHpkSbbLUnTMzyD86iW3UHCIV6L0+5
EIwA4EPijvOCzs2rafIQuwJMDW+XNzGASZC+f2wllzDNYkv87xnHf3NySIhvuJPzzp/nZXyeIw23
dh6ISjHpox3cynoO+vb09sa69AG3kfz/X+osCgQg1+dCzR6ktfpox11h9pAntfvCM7oaUKS9s96l
15hA4Qw4E4hjAH/4Mh4EhWxmmSwe5HAkJuVNEP8OW/e1D0z65e0nu3hktlY6RHVx7b/CmNuMEh2E
+GJLIZafawR90DLyp59GQprYhWn4uJXt0PTltIRwRnaC5klcSh/oWIVOEvqQsdy9/Zsuve0N8Ipe
XASa6rl5eNRoj2ee7+1UVoDCBeahvZdwZysH6DucQNs1/+rNvgXCbMP0oNpEvX8O9Fj4KD1/ER4a
4kwjk87UU2zsWMMN624tkv5/CInodkCFCE1cdJPOPm9rGgwUgg7vPB/6Y9cb+Mnk4L+0m//12+/y
0k7KwPLBmQSK+NXQEyk5Y3OHiAjSePOZd+IbACzFPsjI/7JngcEEOQJTOORbZ7E3KLq1b1Pn7VYX
Zt8WSx+meJp3bRu+R17e/qXzcAp0BcD0QAUBe7o981+Z3ZJRNi4F9gdzodqNLFZl47n33tylXYhW
MKhJeHH5K/14lJgrujw4g3G6TIdczfNXwAOb0uOa7QkDYfrtL3XxqdATBgUDoOHsvCL3/Mws8ybV
aJjwdy7r5INZOgDS317m9YZAIQM0ASBNIHO96qv4K9QKB0ga1QlNxVc+AUBcjcMiHhhdR/VO9nRh
MWRNIELhMsL/nO8Jp0MH201B6jXo1yrSRXHwkyarbBbO76T7W/L5clNAogzuCwBnbHrr52CREXID
YGDEOFNzlD2BvUYOwzj7qoRvpDlR4HiPgUxMUq5JXLiyiZb5nVP9+gPiF2zkGXBY/mO1vdyWsDwJ
6SwLbxe4mV873QdX3QDR/Le/3+ttua2yUWw3bvsrXntk9aK6iRNgbwgEqLy2/w5ZUd7VVI7eJy8Y
2nD39ooXPyLyUsgfb5iQ80ZVs4ywZWKaoA01FadubRtoQci4pphx/POVjof7a6nt4f862WYhsyji
idSTYHynk0HfjA3KppCkzce3n+ri10ohWY9NEyKPOGsiwGIgzDtqSK1cDuPpQKlHnxT9//BAmCxt
sX5ripzzmoyMiyGlkHoV7VQcaDL+Ij2x+zaDIfTbz3PpK6GBjDHrlvu+Al1MTbRGkWsI+JotOaVB
438cxrYXpd+ihfvvawHpv1FycWviDnv5mYK87XynPW8nU9/sKEB1R7UoV6dA9v3zuAzKKlvRiW8E
OYBzOci4j0a6eJpurZD+uJKIHKdAwm4qce+BZi7tCFzIAPX+16A4N4Dx05kEwoS0BiVV11q5YFOz
k/t/f3ebvMHW5wdg+pyGGpMhi5tW0nqeWAbaf6rLFJ4Gp0iS96LvhVCxwUjRYkaPeWOKvvxM1hV0
xoS/rTHuJzcarjr7yJuzWvY9PwCVlH54+9EuvEAQQdDJwhAQXIxzoC4A6CxIZUIBconne9jokDt4
OUfvBMDX1c3GTYKlBah0G5DrrNEYex6R0VS0tQiaqDJTZKsUoGEQ7jvvQ9iRtm6RPr9zu1x4lS8W
PYsWhPWSWJq1dToJAXDBYD8wx6brrF/np3x0+h0+5IVXCX1l8C5wnWEcfe7dYeZQhSFBVO+Viip8
yeIEccf3LI8udFg21b3NugOqdNj2ZzukE5vsBDS469VfvbopclW5bGpqgWhSpZ0XnuwwkIMGO/QK
Hxyu2SGb67d3zYXABfI3ao8Muqubv+nLXVr8nz0eYfWSjHTHV2EPufYaTByH4tu/L4XqGrEY9zPg
DGdfkSuM38AP6OrG76fT6Ly2XINxrdSU5+/s0hy/+iwd2Sy70OsEyxSTw+3P/7rJQOoLe0E5jDNs
vlxhm0wPMCJhB43b9F76W+vBCt4iz+uhnvD2Y17YrFgb4CD8B8ZH518V4rlZQJKe1R7x0jpanSgh
Kx9UkcQlHo7ze6Kgl77g3+ttJ/avZ5Wk6ZckxnogDKsq72ZR5SSerkMT8XcK4wuHH92dDYYCaCPS
ufDlUvnca59HRVeHK/V/uh5Dfhfz7kG2cTaUHJ3AH6ju+sPbL/TiA6JAxFgQQecVidbgzCcdpDdq
mQA7ib/HjwCMBFeFNPSdB7y0FMLnplmEiTPKqJcP6KutGJEFvt3czruGdO2X0AOeYYL88jtLXXqX
yH3AukZzHDitLQb99dnE1PNJYdpYw+hhAFNWij3xYYlCFxvfrzMThxRkhXfSrkt78+9Ft+f/a9FM
J5EHRxCci8wfr1JNgmpsubgSxrRXudX/KoKDk77hebZ6CgR6UPdfrhdTSPqwhvIaRL3bvp9xpxt6
QPqVHhpwlCtR5O/lEZfeK64njNO3KwPV3Mslbbj4qSzmtl6ANoadBqoxGLkmzQ487ISWAiHo0E75
v89aIdQMDhCAFJtnz/mpT5lPvCJc2loPytR2gqmDV2T6Rpvk978fB4AwN27gptl87hLtdQK4xMZv
a9Dmk2MHIeuqdZGpRuGp/+HkQd0eQDBAQ15jMEPTTDaTqq351JL7hAz8BCz5clxs9N7o//WVi/oR
sFLkZBuGKT37bKbLMRNfs64GIG34AOiruIm1fM/a9/X+x1uL0NUDmC7e8BYvNwf0JWxjNgJVBM9b
iAGYfZob0NKF/ySXNtq9/aW2RPzlLYSBMZTUUYKg9Qwd75erqWAdinYEEjsbaH+QK8/3APfcJ4bJ
MqN2PqpCc2jo6eYQxe69Ac7rgwBEGJrwUAncSJbn3Xhq5t4EDsww1jQJxPzscgUvCvEYF0ZDVVgq
ICeL6eHtR34dQKFJGaLlBXwylK/OB+U567J4yAtVowSyFWNKHWCT7FVwk/tXC3jM20AGQRGE9YDv
PxfYck1BrVfYvgYpEjaxnSGQEydqKEQZpln3DqL8dUaB1f7jgmyKAIjXZ9+yQCBLJwZ9zSaSVzNg
Z7sV2g5VmAE01OfDx76JohOAKse3X+ildQF+3lwBQIKDP9fLdYcJXE4dAoUSdX12a33e3c8pvJDI
7D3SPtSHoYNUfbhgK7+98IUvCeTVxn2ByBaGOWcLtz58cfBieU2maT4Flq2nMDMGgLSc+++5s1x8
yhyNFRApodd+LgGnIydToxyvFXgTmFaYQJWZ6v09M8s9k7P8NBT9UjGbvod9u/SYmJT8n5MKLqqz
7xo7G6L97rF6THzkg72NDrJZ3WmY/P6dLXRxKRAzQAxB/MIRefkpYQiIKNqq7Y3mESZh4I4l3kTu
YzkO7xzDS+8T4CIQgQGTBM7gPPLIruCdJ3jNcnAlQSNUh9GzAuzgMPhiozE8LGFidqCEvOfTvlWb
eI6XYQ+X/kaIRacMudS5XrGysyKscbAugLeQjUrUHgG83Ua4yZWKBj3E2hq/oVUTuQVBCLtB7gyR
It55rgt3BF5Yroz06tJSdp58DDCPaKDhHElRzvMcn3qg52U1gJc6lhmYPH8mD/dvPSwxeVoycIyq
rHBFXypRSAnKKjxKyjHONGxI4Wg5V0u74GYJe9pinZa6+QgywzAiv9TRD8uZ7E/ONvm8C7WJdGVG
/E0sxKAxS3sglct5GtnRT1ivqn4k4bcWst3TTmu63EFTgnQHQ4z3I1mS4jikhKkycG2bHwieug5N
C8acFs6EFbpRVNXxFlt2BRw3d6PXKZAj1RQAMoRXePKVIH0JpROIIs4FNFNKBdWwW9XS+E8H1dWp
0h2sG0C+s6PEpg0DWubS87qSt/56bVvqRVDZ6Tr/5AFLA7yHRcVXLgKty0Oz5PzRkgAqiC0h2YHF
Gn6fKh+L33HoqV8AWbGtGaj5lel0Fl+PMm9pOYepnasm9uyJjZEM7vIl9W9Y6s/RNXUr+YJqIHyw
azv/HPqWf4dk9fQTUJrRlp7K/QLTlojdFAIzrbpRCSBbTeKlP4MMRUU1ZflM9v6E+kIF/nKPa2Ya
D7ic2wdfgYFcscbKYwwdKohT6zbllQ1tL3dWQqm69CGJQMu1n7xf0hs6U1I9NiEwfvN6kmPEp7KA
tMFYecYPP+gI2KLjujZ8rjQ3UVa7KBswAYChJuwMYgfYn4J2UF5CSUd/Cahq7oKF6XY3jbH+1lHP
bdhXlpEqd5bfStQpz2GHLLBsR7AEjhbwziffzJRVUrgoug0N6WC9RTiEO5OcDWYXtKL/CgfNRlRL
sdqrSRE97qBJIE42GtK49PwGRN1xNcNnbgmEtZRsnK4aLfElCJdwKgNwIn5GZ4sDMwQu8VSmhriv
aSNZc9VjsV/g0UR9BX8IAI1QKyMbAPJmeZoh73TNBpn+hrwWbjFWNOtY9z1UBmsG1SRWR5kRH1QR
eVmp/GLyS5Jquldoc2dl1yTmT4iu52/qF/PVnDSMH3xvDT/prIflkieGVOGdND4yU1ip7bGJoS7T
xaRdqmzkBYH2vdeqPaHWTbu574N2v/h2EJAcDllfQeJMLA9r261pzWeS9pD7EunNxGeTl+hD+T/J
7A+YrwNee5qjkOEaHBn7ZSU8Osul771rGlnyBKWX5THRIXoqceeWoOJo7d8oBQhABQZvG//ys7bI
PiwM6n8jevB2F2dSg8ofj05Wa7NG3bBzTIx0v3RQRsbXQMldDcQCAmNMCq9oAGWK7/HoBfFDE7oI
NiBKAyVY6mye+cmGwQj9Pk9JqkuwVZKfvYFt037MUi7+ADIEaO8EoQu/HpHb35ugM/5QxZw2cYUf
0YgrAuFnVraZpvMdYcFqS6Bi5ptsYl4MiWUBiOHsTVP3LfFiACxcMAwzjpKXnaCrM9nSBL5SVcab
Rn2yLo6Wg5iIYeXsrckz/D7JLRT5UhpB3DlYPhCGFKiSs/JImY+zI0hXec9+FiCVTSX0pE13r2GE
kU+lkBkNPrIcrYBqTbv282gCryizuLUMDn+BBfIBykLQMxq9GQBJ5bTYUcKjqMwXurSHIrLma5KQ
Ji0zRvLw6FYPGRzu/Izu+6V1wX5doa6xX6B3H94s0PHpn+0akOYxmuigPopGxI8r4OkwdihiLe6S
LgzbW51DK/M395pguIbAQUHvMt/x8BsE7cL8NrcjC3bosHkfx5GOHAGBxCmAnQrqulHqwqiKF9a1
B+Wn7LngmblJZjbrowwQbvbZCA3ZY5EJibS+NVRCqkqKtRrSLsVHbD0FZ4t01oeINnO3T9gIBYq+
ycwzDVo/up3Tvv/jWpGsoNikWiKoDSa87fqVfx49p5urlIDrvBvTNv+YGT/oa8zS+mm/xEb8SU02
pABg0eWzp43llUEy2N5Q3bp0X+D3RLvVFPCfi5dgJFd+2ti8dFx67ZF7MeT2TQ7FHkguKXUdxW1C
fi7aim43Dcm67mLOx7H0tWLhRyXbgX7ABpSsSnXEPVn1PrbbXYZMDKLzbQaqCV94WBzSkaWy7KY4
0uAtkyz7CFyD58sqVaZv9kK3nttZKMFChEyxaVF7joeRt6MiQMT6rWG6r6BjMUdlO5n0Gu1S2x8L
u2bFvvX7BWHTcwZdtAYOe3GdE9nq3220ku86SjpVkUHmWS1MEn3mmT9PNx0J8xaQPxg4PQLinXa7
IU5hFQMZYxOBv5CH1KwOckWFWpGd5BS36a3Nxt4D1QCe2wWBGB91xZ8g4tS/5zzw7deg8QitO76C
k+0wbkyifTr0a76fVDrzDZyaTjWkWSGSoTQBuGI/98Eiv/kEAp9eSQFFYntPeRaSXkMMu/mD7jo2
ljHw9t0zkkZon+J+RldbwlBPHjCMnvWn1POnpVKjpIiKkAwNdnM2CKDk6cpw50WLKXDkAxHtu9xk
ElC9aRpLATzWXGZrNvo/ijbvRLnpVUVQF3djgT4haOYVotcwlySP3Fg5+CGgAQ2/qazyQ4YIoH14
cm0tFL3cgAYDiZ7FNvTe2LRfamqahd6GbhTXk8d5t2snyW+Cgnn9sYe2t18FMydPtsM3hMxbzjiw
9QBEVV0rQ7RJuDZFCQBosuyo6Qt3pWMEuXINybxWjjv1bYGkyb0dlgKI6SlzTWWG1vhlAx7TyREy
xxDhbTWCmw31V2NpYWAnkpKo7Jxe7gerEw/Fpx+SakFI/VLME/yZ4KvD76F6jpDbAx9FdwFCASsT
E4fth9bXKG2CmPV9yYhuix0oEiaRiGE6jKspDtd+r5Uv2E578xDul4ajmGbQEOO7KFqWe+WGKaoC
tNPaUtDUxRA719xW6DmnITbjaskdAVWG/lZ9px2vhG0YMOvoyg1VwnMkxEEHbc0SByLv9ly4ZLkZ
80TFJxXTKDzywbXumKhAjwfiNRq/HdCSfoF1xtQX6Sc5LqlkSIGMagqA1GVGyrhLhuJWxoLr27Gj
scFvG0FvLcNsXeK8XOLMk9+QrsrxayZH0dw3fUEQA33k8TMpvYSZ8drO4YpWdui0PgZN2t8RQDfI
LpOM6lPc5IpMO/yX1z5PlPQJOt+DsjsLScmhTj04MJZdlyM7Q3Do45JMAQboEAVRbbkUPZT8nDW5
OKIxM3o7aO9H80dYKMefA/xr62EFNoOUzgunqe5xDsZ96C/5T5GuY1PCkVtkR6kIPApQSraqjoqm
sddzXKhP2Yo2Zx1ncwYWzUDgfNAlSk/3o+aeX7o0+w+tr+FFkyFA0LLjiUIk8qDafeuQPkOSEFeL
3QVT0/5KXJYvOC9d8iOcm0RWc1aQB4WcJNwBhREfvdSHGtnCCwzeUN5QDdeRoAlhcxarG+y/xjtE
HVisZYEBxb2KCuEOg8KfDTmN2Y4BM/0H3ijwsBwxK/3YxrP7rue+u5M8Qpu4ZeDO37CRx8g/ZEMS
9DNnI4/UVwRkEgFmatjQxu7SgEW0hipZzOtitMHnhNFsKnW8ANEGkvhwD6sO8Eg9Hk9FBQJD+EE6
MBxKMK0KfUAJJn+vq+6vC5Pn49H1fP4GlcDitlsKGOoYCww7socA/4/UFos6tizbKxZ590M8GIRg
GuUnAz/S3wyOrsNDPpvwHhszmlA4EO8ReIeMIsXj7AqQh+Zz3Hu9KhmqiY8Na4i/i9tJfMJjxfQ6
owPBMm3u3ztvKYJq8AJ9W6TOD5HwqrW5ToWLvyofWSwepVn0sVtSEe1UlECsA9Xb+hWOGTjxUWGW
+KAm2EmeZC55Vroe32eXi2a67xY5ZSUzHYFqgrB42z7uumt/Dv1fQ0wY7lnoMT7Bkyv87QkCUchF
F92t0xI3W26s35bcIvzUOArxt45LPdQS5Pi86nWS8KpFxZOUS9uB4xfnei0D0ganfAq3LtKcEwie
RVxVhfNtWEWxNlnNIhvciBZ7FLLbSdOXneJrX6Ep2wzHYo7jAVoDUM6uk7DzrlBPeGSfiin9RY0H
nM9qp75FPb1yhhtmxB2yRkOh7pCJmaEkg0qCvcINAI49hhDPehEOToMWQkgHlrDmSa+mQ61guiip
gddP01KEgCpFqHMJmD403MopL10eI5UHyDchtnE9hgr/NlBvPof28TCkFVsXflhNM7tyaPuo+2hs
4P+CKWNqKiIzNuz7xOH8TyilO5xfCJnhXkiDXywrONmJJECSz5p0CFDQJ0BTCPQtXaVTHvJdB0dt
VgYgz80ldYONKy6AM0bzyKLJms4zAOreEIOGI1X601IzuRrXNlG4mLkMyqDwZXwQXRKyenCys7VJ
MuiftEIXlTfYZsEHRpvlSLtUdGUwTSav0pjQ6c41fLzroY+lS2jlFPltg2L3aHkffQUoqzGlmJVQ
cFQposeOAt2Mbk+77ijf7obIhPAx9f0JaX3YoS9WOZOZj2msQlqalMbd1SAxYCxB/o4/wZVRLUc1
dsVXEG2jm24iwQ9f8YHfrC3Ux3CnrnKs5oFHD+EAv/QP3ZCOP7vY48N+RVb77FZcxhXHT/wjQKhB
JFnW7HbuMXEqkSXq9riEwuB9Rl4rSoCaQw31DtEWpco3qYKwjZGxDGv6YxycJVdcDbBxTOc8thV4
dgmGZXHSZ9B1cgrbFKbfuMJSxYs7M8xLhnYO2i33kG9lpgTVQD2EpG/W/ew78dwzt9gqT1yBbMo1
CXpCQUyftooElxsi9rxHuWt/4yIIWggeDi0k5rjBC0lz1+4T6eAojn7AuuuJ8IrrWNPwHuDn4HEY
C59Wvl3MCRNNiqopy7qHIU4WW44hZMzKFLrRcZknXH0Omrh9CqMpftZOF5hNN6M4OA0NsgolG0rx
GNVvgiNYyCuWr1aVesihqNmKkTeI58HyjNifC5gNm/lHJHyP490bgqGvZvl9v2lLAkpF+18invV8
iPtCyR3eKRxRUpKGH5tVhEHp3Br1pSeg+36IOHKBEu94+jn63WDKzqbGlYBliE9ZLvRNAsKAKAfs
hPtJdPxrCym255YmzRGZrDdDobbvkHuo9MTmVX6bLYgi5SgLNAmGSPbol8MJFZPbTHs9EkYWXOmW
t+0h6kOC3tqEFncJc0cHGa2CIMx18zS3pxTu5WOFuRBwNEL7qAT8XoR3us8WGP5QYyc8eBwc8TIG
AvueKB5r/Bv2EW52GMF1fSTZjiyzwK4v6OSQBujxCQ2XzEcuQtzHDsn7AFshqBOV3Zz6vxOMtklJ
x47nYCxx9dSDEZaW4zShZnWTy++maRLQku274DHy/OBHwekcVE5P4S/NC/HQYcOvVSJDe5UvZMwq
TyMDOaUGisToTSbiCh51RV55nY73dEFdC9NXP5tLFuQurbOxmT0kaHO/IDiN7Tco+PCvsgjYN9X5
aD0ofyHJXjfj/KQsFR+LTqB/qYpUhbtkTNLvDXUcLw3NphWD5ch/amMW3cyAwc2VTz3YZK2ZJb/z
WSAfNKidEAfCxP+eRnRES4tYgtRpluomhXybh0KdrTdwYV5pZYsVuKywEOmnQHXxKWSWfRsSiHLV
VCXpM9KtBafRk+mjyqBMuKP+wr6ihds9BTxZDNhgwv4MwHIN0VZYkQOl8KOnIGQYoLzgZC6elgAI
7VLrwn0BgLPXFbRZUuxS+AiFNRlFgOyp6VG7jcrZQ9/ASxeqfUl8lFlL/JIzsaAnkhuP7lgzbREb
Xrr3kgeOoFeW5L8clerZghmmyiHP4fsSaTTLqwxKRR9BYs14tSgpf/kKUbfGtkqeF4TlL4CJiy9t
okJ0H9oEGUTjCQRQzuU4VVnLvLleowDuUSLr8KvZpPwcTQhM66AnWFhv54pUbldhPp5GOyMUzCZq
7wuPQMsyzfS8YxbKkZWNW1xCMwqi50AjiQKrc0hOvenh+4syJ/6iOwB37hKGwrDCha0zHA/dQ0Fd
U+4g3gqFypPfti78MMQZ9tBqYThZ0XlO7jH2hBZVZGibHyd0e1HdiTSmVxGajLzWtONXY+Ss3fe+
p4sy6P3EVSa1Y1Dl8MXA5MLFqS1DlWY/Ab6Y8FmWxoRo2QyQwQvQYj4UXTBHFcFcA0I6jLJrDoM0
7zbqUOXvbFR4Y5nrCH2bgiQx0A4sCpCV21ygJ646+Thbn7U7I2KnS90Xht6jd09+6BBq3WDQMP1B
90kAKN06pPf9MHJy4rjlPwpBLdgKFMl/DWq7MKUCi02Bze6Qrg6BiKcK9gHBQSvT8Voutn+cdIZS
1bgMyXyDrGMCUictbgUUsKEnqvV8B0If+kQF+MZrGZoU91rCk0wieY5WVvZqlmMZoNv4GA6zR4+F
6rrvyIdQB3rNmEFQvEBTBgzPXiEgYSb9QIZIfG/zuPlsFjenWxcZwvAac4m8mjtUNNWqVHKVDWy0
VU8khmIFFLNF6ZCg9QfXJ7k7CXTqvsMnKX4gXsbaSuK2L0qCs893/hwEBn7SjbklkcugfoXmS1BC
cwQdtiFPvO8O5cU9XRP9SdqFfRBsRHI15CL/hGOFjzTmDbsWc4PqHgypPPzoF57XnuCFGwGfq8dh
qytSi7/j2WtFMG9ZAg6pBqVj1IQxiojOIotbElSVuya3QOzBJXjsKsyJkkNMbAiTp4HFAldkKh4Q
PYYPYuCuw60AAtVuapKgjhI5ROhj2eAW6ZvFUQKhKslvphE90psJNRs0ASHpdUxmZx+SOVh+mMHo
9qrQCmGQGBUeVZ/SrJo365NKNEn+7MkkuCcINTjCI9Gs5pkrPkNoJ0Afth2y70sjATKcC51jgzUm
e2RqGjq4UKRg6A39NGZlW0CvpszZmNFDO4cm2Ps5+gG43SQB4HLgfYN+XkJYGU2ZUVsamx+4QPtu
5zoZfDJxzD8nxMR3sKNd4Kw1+ej8CuKWA3AJMeZQ0dCNUAP1CihrFZR+m7Rp1BF4WAJXnIL/WlqQ
Ikq5ZiiIwCXw+30+Ndyv06FI7gdtcDio6zDESUns0NhErunvbErHhwxjsT9xKG0HBWIkQojs6LOW
OekBTOArSZ54rLsnGNlJAouCzhwJPBzZjRgMKs0QVwBKlzRzV2i9QWl7IplqH4ZoI7glwyTeAZm+
BlAUgCputCgkvRiDnwGkGl9OEpLeGEebGKlXQf396KsA5pI0+dQR5T6/PYW+gJHEgjEMHPJNZhPa
Yy+HpopriA7AhgNGmsNyFzXKVUwhdBIFV60mYGinoag49VzNO+rZYm/67j1x5QvidvgRwEZugPVN
eO0MnILNrsHvpz3Q3c10vWKPPJpCs9/tOma6hq46MklKoJJd2pXi/gHfS5JdAgG+KyiqoEP79kt5
jZXBgBWAKviYoSMIfu7Ld6LDQPRUwusT/OrhBiW8+CSjvn0HdPt6jIuxEGDz+cYhga70+ZtfYoW5
yNrXPoGUHKaWMwJAmlyTYaWHf30gIH/A8o8BzkEWfL6rKIajkpNiqAtui9LQcb7GlMN/Z/5+ARCz
sVKhTwAwDqwXt739F/hN9HqNctfjgdSEGNBn/FmscvqUNCmYqCt87SZPuse3H+3SW8SAIwkA8t28
CLY//2tR9KNn4Kbyvl6pnCuRu+gYF6LZKyqGdxCFF88K4HYbER3IjVckBA+GaCsQ9EMdU/JlNIDy
RtaqCpO84QZGHM0xhGDiHqKX6ouI1qniPBTvKYq+3pvYlH/9hrO9SUKPRLMu8LwO4kFIp/hwQz0e
/jvAYfNih1ozgAYQUTmLQ34GS+QFvZAaa6EtofzuCX1imM6uNn7CMAbpQMcs/Q5MzXsSypdCIF7w
puAH42cI0b78oiBFrohH3VAPPDY3bSaBoVzoBFQB1Py0hwHy2zvo4nqQ4UmBm4a8SrhhPf7aQe0I
br7Hp//H2Zkt141kWfZXyuK5kYV5KKvIB+DijpxJkZJeYKREYZ4dcDi+vtdVZXWlKFqws14yUsYB
vIDDh3P2XhsKrV6pmEq9jBytdLezQzNuOmN5//p673hSeYQwac7ZqB5T7/kR/9MFcWimunKqJk7q
qssOpeJKUWs6yYWSbnE1LJa4G0facw3ZNuQ2S7rGVqmtbmjasx+nbe0c66k0n/7673p3ZEE3A+sJ
jNx9i8GbGsfKEziTMQHL5VdtwlKugXoO//oq795tQrZRbyOc4Uz+64fPpkVwAjRRla3UAPJAa69L
Q9KZ5pR3ObCr+GAuf2dSIumFiRbIEwXit6L4zO17Z+ZIEBOKGhzMaRJb2poOVTM0X3oinNvVG9r5
X/2U59wD6H7weuAom29RpWtfGja71iYemy559ZyifMQUpa46Y1kPysaQ+8HH/H1u+nlFPNWkISEM
fOsazWpgALnK2thzRAGI17Ef7CqgdOavXpSj8Y6aiuGtlKBsZ3hIKGr0MH/9bH9TRZ3/BoipLupZ
dJFvJddimO2iUBoDW/dcUFarfyzts9Ntpt7eVKm59fXOj4q+mv5VpBxXxqHBLYfzwB/wZlTRRrNE
UoywyUnd3k+iT2OEKGPYKUk21Gx/hAj/bRSfr4dhi1h65qnfdk2soCpVa92SfWMWz37mdtXG4xj1
ssJb7SNzHT5K1fhtHHPFs/X4HJGCnustZGGpA5qAqLyxsczk0XnueD1niFNyYnhOSBu8K/QT3gdT
wm+L6/miyOA9uEzobN/mcefT3PjA4Np46vwmDIIVbySdS3SC1UdblPc+33n55ipnvcLv0HXNtOmS
NHHu6VUfOlrd13uwYYYfWqsudhwcyq8NN3f312P254vxi5qOzwhSGAk9LyrYoDdDp50RkiAH6mIN
y9id4BhLTSwgEbwqpAUkDV7tI7W+Iu671H9Cj9zQbZqT9CJDi0VLAmFXnKHnuM8yI/HDyqTh+b+Y
TbBKnfeItCF+M/+y97TmzE3a2O/aZq9RTIvRHXc7P6D2k61qvv7re/Le6Kaeitae7dx5Gf51jk6D
XtQ2p/y4k72KHFVl20XL7BPMuhL2VfGRL/bn4H37DFgNz4Y3DA3859cLdm5NJ7QWXZxIm7Kznqw3
bC7S5ZQQYHXtKXcV8aAy64vQTO+q0Jv6xjXnIQnrYbVvuxHR+79+yyFtMn2zUgWAa87D9Z/W6Fl0
/Tw2SReTglvHwdh2e+ouWQyYy9h6qB0+mL/fedMM8BuEVBAIhKvpzX6LaoXVpLrklhdWvp8G8eIo
N419iDnbv364vy3zbOfwxXPMAuyGFeDNlVY7yezUpFtSsFkeQ1fPrVdIeR8BDn9fC87jBwoXj/Qs
b35zukkluS1kf/Vx2XT6FoUPcGnL0o7+WoFcdNBn9IlnHTgxfESn+v00ebaJIM5lJsEeBvbz12dH
AnrQetLqY4tOJMfnEk2G52UbAc9qjrvJdg+ilVNsZuxzbBF011k/jZ85IX0Uuvv7UyUc0ULQbjgG
b9JbxnYpOUbq6DEABPjJXlvk8iPAsXMjhdNPH4zYd6/FvpJDPAV/CI+/fmp6jj76Z67l97oIq8UC
umsUa7goVcZ/PYTeuxSmyoAwcQMJ8lu+WjM5Xbv6Th/rarQ3DLHqYCb1p9Loiw9m598H6/ktxHoJ
Sxhg5duZiFaJhc414FEu5TqGVIWRhGZj2qUf3L3frCSMGZjyBrePNDDWg1/vHm6xXtpTQZLUoB5H
4T5ouB8261yMseOSP71alJ+8s/ag1/ryg1fyvfvJR6T0cWbwsOD+evGx1S2VrXxKqVXBdqBDc0CM
lO/LYe0+uNTvy+zPVECSy3n/2Uu8+Zy4DowOdcwQe4UjtlWnuzeKnVOse0mHroYzkkOrLRg+qHW8
+0569M3++7pvbACm22d6ScQqCjLmBNnP6aGufWNrNt24bUij3AA6HA51EQSsMGK4X+3Bf27IrP5o
Zn/nZnPQo0LEnpBiyFsHzWqnAIfLZiACZHIjFOn60aux5vZD8JFV7p3Ry5Bl+MJtdnm0b252TThC
xvl8iBVN1Q3VJnFqKW9//ZffxjN94Wwc5ULUXX4dPTBIDdbHfojJ7Gp23ayymOQ6M1waY/lglfp9
Y4C5mBMNpzccZEyxv16qhZyX+r3JW9JXQ+xXZHSmo9W8LrxUob9AyPngtXz3gkRA63wGE8Pxm2U4
8xcDPYg30GUC5yhxU2+q0vmOmgD3gVNWH7wd740NJk+oYuBjkDW/WRtJY87IgGlHGAmpFeWNo4dg
DfVIcVM/eCPeGxsOMa44DVkdYAD/eiuRS3tLFZCWMXC3bw1JAtgmcAtMXX89Ot67Drtqzg1QW1xY
Yr9eh3y4LivLFASv8P04SMQVRpCPctPeu28/UzJ5rTwMhm8uMnGg1dJEDrHMAnCxNAu2qTetG6fh
Pf/rz/POBEaU1zmzgq0FH+zNRDIajpiHpSMNzrbOsb+g9pJ8ROMy58sl7Hk3mvL5X0ZDMuzxFVFf
PFdgvbfJZURtZd1cyDE2ak7uwSCHPTaVm06NxgcL3jt3knlA989Ryuyf3uICDFyFjQyaMfYLYj9k
ScRdgW04kj5Nt7++k++MDG4jZCDvzCbAUPjryBjPlm/2T2NcEeZyQxfKC23hzB+M83feYJY1g40J
VdPAeZvt6TZAv5bVZpxXpYqLrM32Db03shZo+1FK/l9sgzCEUg6GKstk+NaBaiajZVRqEnGb4fie
iIgN+4ZtYFFny38VHf792/If6Wt7818HlPHv/8m/v7Wdoh+eiTf//Ptl/m1ox/aH+M/zj/2/b/v1
h/5+3b0292J4fRWXz93b7/zlB/n9/7j+5lk8//KPuBG5ULfT66DuXkcKjz8vwl96/s7/3y/+2+vP
3/Kgutc///jWTo04/zYaDM0f//jS4fuff5xLkv/+z7/+H1+7eq75se3w3Hx7ffv9r8+j+POP4G/w
IHjQnFODM1H+nB4pX89f0Zy/UaM/Yz9wAZ+Jp+ex3bSDyP78wzH+dl4eoeOzA8Ouf96yj+10/pJt
/A1vLXUtwD/nmHhKO//9h/3yhP7nif1bM9U3bd6I8c8/fh2NgBQpTNHXgUl+Pv9Ac/51zJc9QaRJ
1+ihm/VLuV/YID/aJSkY+EDHi7Kc9I/CB367IiEmEAh+mnY5lbxl7+m11glkamfu8dBEqG/RGq5S
GnrULqjIt46Zrx/U7n/W2f7nOM3n4lQM2Q1nIFWb4LcjXts7CNp0lGCLi1ULUZNCiYSyo7CQf1MO
XNDnQChw2fdVeZV+psKDzUWl9o/FGqoX2ZlzG6Xwlp4CPFz+B4vsrzP4+a8DZnnWheN75aDrv5nB
rXZyWWitIUS0wp5+bkZXbZJ1dK8JFzwzSyrpbxqnRTjzT6P0H4Phnx/+m8I7V0bezxgyqMvicqfU
/evTzxHaFdmgtUgvHCjXLQS5HVaZdQi7Npv0Q97qNK9z1xyuJ+ScxgmvR9DjZ8KRRQZfj1xO9VNe
3TlGKbQPpuM3haiff90ZcUCRmpeEt+PNjoA4v7aWbtuG+EFQCmlsiW4Ge1zCdsApEw5E43h7bdD8
ZuO4g3J3KHzbH1i/GEtlrY1fJ0fkt/XUlNplNuYprDhXCz5aNUhYeXNW4ixGQ5ikUk5/wNA5mf16
G2s/d4PF4WYUDmEReZpgybDM4lSWlb739OF7WxVrDHlweMxwEbz0TYG+2EYEdz2QdXihitT5gtHN
zkOjmcdbbfGsqFBVaYaTP5D2w+nA+WwhqMo2XZ4ZajPOjvE8DYESUSFp9walKrNdnyJC2yy+JtYb
qYJqubWD3HhZSY239x0KUfyw3TQ05c1amA1Cu6C1rNsiqFcztgaEsE1Yt35hhmae4WQNRTos87Yy
jLW4yVyZL7vUa5oCQT0Mxo1gckMPPgtkS/fe4HQGD2rxXzy8jtVmABk9HqZKE9tZOXWzE3NXlNgI
NY8DleGdm0oYhiNtFe1wGCZqVtdqbhJ1WDHhJ0hihDaG1eAQS+p6M5EJjZDLc+plyMDAHPAyAFqz
8wuVOysFlLUsY84c/Ma1U5z3Z322uzDpavN2GFEPQ3F0avJOx/zSXj17uGxyjpmhiR4UtjRGLcQ6
pZtK0AwlFgd9wA23ES3yql0fLCIN29Vs8aLNebHslKbrL6nrJDlnw5VvBL8z0d3shil0ZNofuyQ1
7K1Ym6x6mEcxnuBJWlooy6xQ1xNdN5S9bV890m8c/U2AseF7hT4WsdRgZRHc1wUNV7B6LzpF+yr0
iKGF22BXy41rC+bpNdGdkzaLpcallJl4cnxYyLy1vv7Nh95Xbjk3Jpd+6ttbV1GbR2c3W3bMscvf
4FJeo3WSYo4XRYabvWopY9Cc9EiKpaGYXkzZ7Uop6zssOYn2NXfDYR3xgI21YdxyGCLiPcG1KULk
OMGCnGVuz47CNgu2AIeNiNZ6f+MQ0TCEPQHJTxozy7xPiC+/76iVLAdHm33KynUqbxHfwRKfFxrw
yJ2D3EHfMLeH3um6nVYK42hV/jPmSnJfXAwHzyu+HfNb5ybDdtTL4rsqED+EGLKZqgZLLUbsTE0f
53UzIXtyT7IT63ejwsjTT2LcWbk5f3Nas7jUh0J/8JDYgaoMzIa/YV3EXsjBuhKJUx9SCAFPzoC7
jV4KsrPcYCu/2FkEZKbdsu3m86vFVDx4P43TMesx8WgtmOAS1zb0Wpuxa3fC2BIagWV69InUauRo
fFtTf8CrmSfmk9Fk2GONskEv187FsB8cZ8LDyDqxpXLxipekeNAKO/hBncVRkeDn8U+MVf3QdpwS
Q0oM+dEYFi1S5Gxs7MZC972O3T1ibFWFmAKKJwijJXYpf06pNJgY4gwet0kzqEx11BZojOCOMX+t
Uq1HT03Ovb0Wzku+KGS+i7lENA2R7k6Nd8AF1160revicNed9tQ5JrMKCh0kU60oC7F1C8Rc22qy
u63qDe219YPhsidQJZ6MrluwOiTZkbJ2hiOT4sePdlzRuyVWCTT/LKgJS6mVN8uQ+pjMMMtsxnxY
73QsjTiVfPtUpiPeo2LUsksltCk4YTQsI2OuDJxZYnGj0SQrnIDAkag2nZVL19frMtA8VjXUfJ9J
dGOwJhgnLiH/YSKZ+vTGb4x8B0dfL0M8TmM849+9LdNVbM5Etr1HtHmEFdJ57IOuzaNcoQALs1Zb
t8FgzkaYmyab677w90WWkuM8SRv2+NSrnd5Xjrho08o+WI2OvitrzS5sIBVEWdVM96z81YuPUfCy
MAY0l/WSJLfCWNHAWYGPlbZfzf6uRpsz7LV1mm6Vhao50oEHn5w58MvTLJosntWy3mgN+jm47vka
+jomc8z++CGncf1qpaM9hU2L53QNvPPqQyvdvy0nUilva0Z6dyCTaQ32LMhkJMy8CvVGjijHekYs
73ZpX42eSUC1dGU8m7rcFG6mRWZZTBttdMbjUjk3sy8PkC8e2sQ3L8pZqS2ZDDuzNHe9Z3yrq/UO
k+nraHR3RhvEbmm+qDS9Jj10a6+Y4YiyOzjD2F/b1gBWoMIJgG8Bp4aTGfcVedHC0PPtmM+hswDm
Wuqe/1fiNO+9xkLcKI3Y4G3+lMhg2fam427R4xd7wnONDdVo68BK5220NC9ek87IYhu04I4xiO/F
leJltvvlhFUk91h9WjKcfe4jpJv+sS2GRN8IXdvTw11GaAG+W4WOJZr8OCBoVtFQkQo2FVBLQlQT
XTS05lSFdjk9F/1KUn2j55duXU5yY2hI2LxcDhXEERPr0bPmLNMU+Ymv3XdgEbbMz1l6yM/8iaiy
6srZJxiU/EsyzhwqFk42PrQ6kyrhhAZ3uESTsvZTctf0Fm5aBPYyZBB2HCaNJD3WzYg3dBHOxQxn
ZOth2h13bDUkx/bFySIrl8sVzGgiL/1gwsdqqW6J81lfu4gco2LGyTL3Y0x3e96TMO9c9W7P9l0h
sveitkVeGanFU3qoi3W9KxLuOdMgXYCIKAXnSz95WRBjxsgidGyrgd8tPTua2Ud94p3tLwqlg1Zo
NAiV4TA37qZQdXezMgFtMYco8nvHtPpOwrN1vkderAbQwxvKzw5K3zYvHjz29kGIaW20I2XRgN75
UrNvPQ1ybVUE5Y+OoMRP/dTlU1xWeXMYiauBUWyXQ1R6hOoEaWl+WlzL/0x0bj0de5hdTVSI3G4P
IrcSVo5ZyV2mt4Agmhlv/nxWE+f9cN3WdZPtWU2qa18Lli+TWXd32B+Ho6p1/3bmy5cEaz/NfjEe
vdI2L1urSh/B59TIzkxhfEW94JxwqAT7NKmMH+R+eZ/S6VwHa5PpG3fW+SKgu554cIwYPl4y4E41
NRHllTM8uX1rlKGLh4OiKn4a1Qwvi9kuyKGMIiqtCVarif05LLuaqj0KPDuubM0CQZJWxtcOukTo
D2VwNPrWQ5VNgf9YSqtptqU946wm0Txa22zheS/L0a3HeTf1stzIrp3pTnb5U+Gx81s71z/q1HIN
UAsLT3IKLLW1NWdic2WU8oKs3tM51O5YJ4MbJiverkSXkJt1PHS0cd0YsfIhsQpid/xVOTFzl7xq
DeskVdXeTRV5qZFKrfkglyWNe63zb6QjjIeSzMFTLYz+SnmdulFdbQuOTE2wLWWL8sJwOV/qy0FT
M80ty8yiMZDLLWnJ2o7mg5bE2BXW68xqRKh3hQx7kHUtK5rTf29IUr5AF2ychkEbP1mc1XH62f0R
hzJWZNmmN3ThT2kxXntAvi46BeZjwwHgmHraoSmG8jNdavnsJFP7CRyG3FXkJSJt37GJU6GetePO
xrMe0tasLobJGaNOx1SQUfzdGr0xXa5aTcriahYsaJXcthXRqtUQiLjQNQ6Mfd09WJIzeutb1U41
qotM8vvCPC+NnVTdhVd1RhykYroKSq+J4ABkJ9OroLj0vh8a1jJeW2WZHKQ7kQMwSXVSYyeOWBO0
B7ZcxmZwGg0nbrZmISr2jufeD8WmzzJvo7AnP6q0By5rdetJgoDY0Ap7wT5Ssw+ZaGsE9RzXZT7v
ysR67e2hRS6L0CjOEzs59dqK1zUbg7DJlHmt1ap9gHnSXNaNDgkFbgeAlAz4VUeIR7hOJZnrXiZO
qoOyjTFT7UtPc0DYTOpU2834gDv9RyD98XstA/w+YFRbwrBTP/TyszBkkskOx1+1q3Shsd3PGuzW
TXtRZ/V3lSCRZO/dnGwX07GHgwpnYG99LYmRjrDbpcw743jlLY4WttXZZqe7eZRZBUbRhp1HsnJS
n92CR5yXu9Eu19sJD/eDZ2fFfunnZlvJHq121/TB5VSMa9hMAyjSomccWEOxpeXVfQvYGb56Q7WG
uBlYZwhcPdRjol3S3yx3NBf9TwEifvAx4H1PWtVNcTZXjz6ev7B0nDpMqibHnwMlwWjFRqOTdRQw
D+dQWi5HK2Nm6a96nb5EINMLbZid865Yj3MSNS+SzjW2UqT3PBO6ihZ8Ory943YK5CMQlyZSaqkO
i9JvRmj5sYUbl2NMo7ZV7e1ga0C5y0WN56hjiMBrUBsUPEwvNbl9jcyZjkqOMQZry0NOIxPhRpsf
fPYXHOga61vlomKvJ3lnic7B9TQH2ZOeazdVmq9bzfRfaeGZR562EfssLYcA31jQTSom0elKVYs8
MRdwdJNafc9+bd2DF6qizDRZS5f8wpwcRbhsbRNqT6b1FAd9pXYz0KpQD1jeU17vPaWv5Axd+VJ7
EhsLqJWnuvDwsivk8g4GezTu67T15MQ8UgYvY+DfmzPOmC4phqjrjCkyjKrduqbaa7xAYSNt62LB
BPEduZl8kjU0s3BJl+XgyyG01NrcVEVV13TkS7LpVddtZ+HVE+EbOpsaJ0v2QDI+5062bkfbmjiM
OROO8DSt434GJIJgwJ0OWMaw/teo+UCZiJlH2K9ZG6Lz40UCVHHW97P50KvmJRHkACyL/71Xojjx
g/W1N06Ze0j6ybnEtltAnRoG+3OK/+bozu18peHaei6hJdxIA78ltjDVg6Nynm36pSIiULq7nOla
PVe23t24hV4cyUq1Lwe8oTf2SFST3nK8kLBIbjlQOkcoxHTmmqk7IhaAo5JqmQFMqpqOWuPLS5EP
yy043eGqzwP+SSzlmd1j3Yt60Sht2PLrYM/GSy0J48OkNA07p5HwtcuxVPsAPIIVjlS8Do7rjfwP
J4HR6mUMMMn91Hmr/j2BSxIHk6++Q0wZdxJDzXbwWonlNzOqU51AtnW0qdsBhmALEiQlLDCKqYbY
nPXkGavakvc4u2rrE21exBNJ67DpXEXw1K6VkcPA0p3XWRtJjCHXsr8du6p4tFautCm6ebpNPE0d
l8GjEFqWw7ekX4J9Sdvlc9tK+DuN813Lq+Zoq2CMNMQHD2zb7yuUsRd9wYk2dK31ViLNfspctrJZ
t0x7xIjZS2n75WvXgZzKTBKNqevs2kofj3O9BkA1GvZIouwe/Ln3b3UPlW/BoNkHha5vZFGCPOhI
nsVEY+5alWp3pBbfLop2sO1MtxN+0W/VuKSRVbfyspzlF4IgK+JMDEAWYbto3QvKslnfMSMNUVu2
qdhwSsKDqedLsq8nrfu8DE6P46zUTqkLgux8w7tw0tPL2hi9jVtpTR/mReEerWbB4LfUNYUcdrH2
NvErxrtYpjQCt+7vhcJCeddVqgR9BUVA267Dsuw6U+FBBFoY94YsLru0va+tZGm/ZWKx5yqcTacx
btPamxVVnbG5nsvKSQj+7M8GzkE3jsY09OzO0V37tGkWacepUS7ZI+whF0yT2+kvRtC5aou5cvqK
JX0qt/PQB7tETKCrSm81T0hS7du5HCgv+aqmdqZs4oNNrNug7Mj7U9DU9riD0mxLBY/dca0q7OxO
PwOMM4dS+TjOkkAcmpWCy0VnppTSWi2ZMQD22O83YKi0TSF8Tlln8MmOlU/B2ZDBdMN02pTPvZD4
f8bSzYvwPGidzzLjKHRFeFvl/qACV3YDf8csFOfXQjB5EnaCZ2xr1Wy5Q+iTnXFtu1ViMbHMY7GF
H1J+nw2rfjA5EMA8raY7FHpLcvJsWT1iP6weOT0R/wRw2/66DqU77XLsZuuVTqRbvstBfseOI+0r
krEqjueF6SA0WEhzO9Nz18sU2+Z4qKkloisRyXgzmNiFj56JghUbvokb227qi4b2KtQ6PztvN9sK
tzA0i5yt5pze4kX2oHJM1IgZWjmcmQZ/4I8AzMKwAWfvOp9ILhXVjogG5vTMMCsAiWZH5ZB0GNHH
JL/IJBSabbVXhr40Fc9zwOG/Upgs91bv0kEYTJPvb9aV5zrWAf2TdeyXm3mdeb3xVtvzXZabwrxe
RihKoce2Ey8hpbyHpGN4bo1ZV2vYyZEWcbkKQwBHynC2e8lAGS+bBzYTZNGs4awZrr5t03N1pDC1
5dItyG6OUsObnmh4yP1cZpVz52JDh73iwEuycJcMrBu8VvdOY/mX7MqzSzxe7BKtaakz2tG0nqLx
3KGMcnafXlSkpSwxndvIowy/RGJSyYIq+hzUTQIzvVwnUrBE3kWCHdiG2Afp3a5WfoZw+0nuHqw5
tyhqdJa8SR3iopu16UVYuyvWYrcQxLIsbNqoOBXN8gAQxmOXvEI1gOWhWEBwuy7uYW1kIohQrJkz
lrb7ntmDAUWOA/cXOSTZzWhZzXfhVdOja8qAGng3XttAOMbQbL0qD511gdrY1IvcTaQ223vHTYzx
gKsfrmE7DNRps8GG5zBLZ7wYMQOHGduqG8KUlBMh7a0eLfbvT8pc1isUc0EddX0XWCyorfPJ0ZVe
RUOweKzNU+Y9r70M8IJlLav00vgu5DLEiU+5gBPJngcv0485mCnZG5k3lftR2mz5qT839ZYyzBhc
pKy3u8AZMkKA/UQREsd89zzPgSNCS0t8Rrxy8hhnKqPPKk15HBDYfgaKMzz4qSWuQLSlO+oMDBmd
NAZ/I9g/pnshnLU8rarU8f90ae5vWpgC1Sa3QcbCW6ktc1cvOhsrTTPMG6f3autExgGwQuE6ZnXQ
TJBVkTb3mDb1JF3IKaQaryJQmsFpaUZK9b7SmNhEOVZRpYRznHJh1Wfyl9PEnNUY3LJgv79xnUn/
mjvnbSdQLXkPKqHBhtxOvBU6B3feuanWDgqGpwX10GNLoSCz+W2Om7LjCO7GY+aC7AkScEP7dajL
q9EXgXlN1pFuUpAw2FqBIKpBqsGe4dXkrSQiotM4Bpo/x7vup9nrAuPGxadkNVfIeUxr0810Of3R
aFNIGEP7dXSkNYa9dImfTkZR3VPP9Z/zXpRfldlnyw6ITvVosunseFlL63HVqQWEU7PoFNe9uqS6
uMzXPq8feIXGW55AN+IRHAOKK1ixZcPBesRXE3o1kvE4A44E3CFNihq+Qqpf2eDQXpKZwnMtel7Q
KRU8usxYdADm0unAWc1su7liUGsby04aKt3K6rZk1bF7LXqtvqCHqbpNQIbLlR30fLQJdO5OikGj
v5mQDoAxJLU2OdlBGSPeSMRBN81R7rBGW8tOd1bIEuOQ0V2ZYZtUMcxMCFH13Mk2rvg4wB/VWnnx
VJv9NXge5jwW4WlDnWNJthxw6uYC7Ke8GO0V42/vCW/97Np1+42UAmfcsIyb6gRdqlxuRzA7bE9r
afaY7VclN4Pf9p+k8Lo26uuWPofSCn+++9nFUrVR1wcdzoMF1iUzXtpRBldz4aNlGBcTOb7OGknX
NujS+7KYTXN/njxjl5fNC7VsCh5LG1gr51Ff3AU5dRNYOLJpyQ9JX8fAzCMLKzEvXW4Hh2ymXBSu
WIAfHQcb+2aYACbiTa5JB2+Rg2OW7m15kfRm0G07INA7R/Mp8guq/M1+Hsnv22VYxVu8/s1FYphN
Qg52ULvfJ2/M1E0R4Mm4GlzBy+vUyyou9GXueQMplJgnJF7FukeKTyuR8zN6UicQyYomT+tGHlA9
/BhaLRW0z7TysbN6XZ3kUprJF3N11z4ITbAFB2s0BvGs53q5PprJeXcANcfzY6ecAw+iHRCuezsp
YDVkBq5+QwRT5LZwoTZUgPINOE3qPnPSs2bQRMmzA0bHnOOl7IDnRWSZl0BT1ixfEdXKoZ5uqMoX
423d5+andVpbLx77wFq2ejumTuSf47iuJ00D+dOk+cafdWCghnk3pU25HSgNPnlVuX5Lcz25dNYW
T3XiOCdUKOuT7bQ5O+xxvPPStd13pOuGTgpk2BKuvy/ZLl3DeBs2Zmfo3aZJVu+CzRxXMjsSi+jK
eve25YpvZe2lDJ8g93Z6lvU39LGrV6Mb5h8w+Zact4oYzbWa+7u8AH5zklPtn9yud4eNVkrCmYE4
BJFME/Xk6Uu+H4suFib26Q1xat7XxQ6SLyNq2k8aW9+NJxgKXplhDdRS57XOa98OA8szL2dViIM3
N/p1dvZw7jO0C+ZRJnjow6rthk3eFmLPZODsOVbB1qNU0r4AjnSZwCepLYBLrYZ1qM+erdUu9hoh
lWHpy+AEBno5Oqg3Ihcw5lFlNZ3DpfSusqAzY1cJxFNAqJJyY+OJ0miEJMaurrL1PsuBidHHavQz
LY0Cl7/ay76iQvhsijGL0DSV17xB4NJgJbCp9LJx+iatACqyTyuKpvdcXOBlc80IoOeKMKzMG0zx
nHS3c3BOuWjJI71eqbeeKRwjrVUnVU1oG92chmaf1PerU2U/6GUz2RkzJ7as1vUioqSMGBeZqhll
cyYk0JbSjtnXNkcpOmvc4ITOQlxUgGEYylEx58lBBbIKAcBNX9zVqDZTPw0X5rqmB6OtaI4ZyRNx
Lg1rj5NoReRB+3TiFd7Mk5LGDyitxVU3zZ88x1AshS15NVS0LuifqusFBeESafaQ37VCOhsP0Ahs
Bo923wBf+CgWRBKupU0PmbL9Z1XJ9sJAYnFDMZWBv8q+2erOQOqfAy66CNLcBGGJ7iXiTwM+GLRm
cgAqaVtRMmty67md226CWu+zl9oatSONt8ifB5AjWpEPu2yVo0AfoU0b25eFG8IVgYW/OPf64tcX
KElaGAG6D2GGTuLe5J7Rreagf2NPxGaHnSPbS+hDwYEDcvVIx6HeiBJc9KI1GX36xM/Bk8ogOIEE
ar8u+cwqJvHWfZKd710RPa++BF1vxoFPk6mgQP9EOp6koitYUvN2oGBhlXqebSdJIQvwVnXCz1Re
qcZ0U1JIkL9Jrfuheea8dxpAeZuzRCj6PxB1FI8aXhGMVuqiky3MmNvuYcLJB/ZsKajaIqcoNf5f
9s5kOW5kbbLv0nuUYQ5gm0BOZHKmOG1gJCViHgKB+en7QHXbrkTdX/qre9Nt1ttSSTkBgQj/3I/T
BBUU3lhtf2+R+dmbI0zm0iZd1ID4SeNQm7K6mX6IvbSslzoxF9bcbKUXkdhwzpeoH95Hx2Teppfi
KhtNdpa/f9mfTVLfX9bBT4L1SychTRLr55et+hRQ4UznZFtpOIlL0KVRWKB5s6SWHocDUQ3eH17T
0Fe7z79tUrwqqRRssRTRUmtI18cnw02rXL8rC6bP3WCvamZW68yhdBavDQ4iipwhl/f3U9QxxDXY
U2OG8LIDQ39OfEO+ZpISwNxvc6H8gQMUcMtjJdTUPDpm52hHV0Mxh8gOqch5Y9zMHrpx7OyjzAto
kvXg4VJx9Ir9wZwZ3bvwoaTtAGEB4LNq6CsHp6irmwxZQwtksViXg9H0XzxOuSPEO7a1N5DoDGxA
et/Q6tqXQ7/tsnGet/nKMQkNzJx4dDgYyTd/tlcHCTQbVlFuOqQyQnj3ftozQZVZpx31aM6BS43E
vgLhDsvRAY99O1kZcM2cs8LbOI0865LJQ4Nla0XXGpvLQMa2ZYcwXBa2hVoZKTQ4V3dD+OKGc/RS
fUjCWVXz0S10zmwTEQxWz1Y2ZwY8W+YmnK8fsSzCiyfWpn0rK4/UNSkPIfZMrNJnt6hMZ59mg9dt
7ciY3wuYZHqgtVMvN/kwKZ1854QxgOJPN+walGgOmjWlUBrqmBbomdXLY0G4LOc0kyMc+6Jtz/0l
5zHjgb0scBC1GF5iUc9wYBq/5TympdUefg2GuZoUQbnN3K4fEBuSAlnAyGFrm9hmoA0WfXtmwz70
d3Kal2Pjz/r0tyX4H9lM72v8DeVn5+hPjtP/nhN1/61eTZzq8z/1f6EJFb//D6vIanL9yYV6V9TD
typ9/dGH+v2v/G1ENdy/eJ4RuyKm4AIcX02SfxtRDesv6m5XwIDFPU8zG6vNv3yotvsXVtOVQrLG
G1xvpUmof/lQnb9s06C5CpAG+gUe43/iQ0UW/Oz0Jhdn0tzE62OWxYy4/vkPS+2kgFlO/Zr8px3j
oaeC4b3XOX9wYgUDtCkgR4+Bko6f7owskbd60i7j3pkMlAbfYCS7SbBsw0Lpk+SQeMwGV09Oe9Um
YlUU+sp9U3GF0KaJRSN4ngzzQS+i2Awxn0mGxpbJI2Y26FMI7A5/TmnFVMVn3MK9ae3txlfmvoLa
/CX2OqPeNnYNm34sJYdqh5XwVrgquzPZNiabobUKJGvJHnFTTi7+qbLKvIuF+5jTF6c0cELEDhA/
C4vUZj7BXAoZNeX4LDkjbkDYKeNAxBVYco6HjyyzJtwQ+BQ4U0/vyjMzceLzEQGG9Dom41eDBYGx
QJWB9YWbWutHiTuOpoNYLt5miCcNYISd+JQcRcz4XfYF+WTQHJDzKecgNSn+o+5v1LPNtPDw3U0g
V00qmFKnCwqt0DzesYA/P7VV95SBbdc2BGOG+IAjRgyhXLIJacKWt8i2WNYkthuGxnM+PEW9Rd5c
YQN6IgFkPwva6h5EPI0vufTlVeSmQxcakzuWwWp/03YNGC9W0im7tABHpwPGLhMiQeQvh8ZG24N9
WVNo4T34sTqvE/BJGgRDHDwUtDOrb7QrET2VE2bR4jxqzCDC/5f49oF3QflAIO30SKduuvVtCtfN
XVpMJNarGx306QDuylseF7p3Dma9dJcLCRs4HxvT0YLOLMVWt8q3RTO/oHuZwWr7awx55cyYUOb+
wnC6vVsuVxg67vXIPwOz91Cob1kzXsv4oXDTb7bEshnrT2lfnXh+bqrFu+q79SuGLMGu1Rg0bHi2
tY8SEph5MWwqWLzjvG9teUMgaAMCExuAX+0llQCGWW9HccZRWWLPmvA3mzvMAVRyRMkemf+0eGW7
N62chx9xuizy6eKIGUsSm7TuXNoX3zNdHa2Ja85jsB4mogBAXFvGfTSIAoK5sR1GHQSWk4Iiazru
uY1GqGY7GLPGwZ7Bki2pZcjbC9fLrokRNeeVg0GLTpbxXs1e0Ip8x2j/LImH9lIMA3NdsYkHeez8
U4ugiwR6a5tMIDGvLLb/6Buv+nzJvjmg8YjhUDDqj66hbw3OXAW7/rLlh8RDakbXs1kw6dexwPnL
Frn1DnsCYH2w/HqzWWEw3fKCFHsTLd2dJcadlrlBgxJFMUeInZB5x2XhOjuP3bou4ivlawHrZEhf
9C7v5C713HMPs87ESHSjZecxCjNd2juZOSdPZaHPmajQq4MDY3Rr817spj3UXX3Xa1+S4p0ys3NL
ZEE8P5kuwqov33FbY9w6T6NiRxsk5N1DasTviSt4W8lWYGeDk6qG54S6YDeOApHcjb5xL6eqxrLj
v2ma/8qldj4A9DNB3W3AS5acTG9G3+4DeOj3iO9DoI/YpZlMBcJrbspJ7GDZcjxykdic6sntutNg
50wlXJ9DQrZjK2AeO7dB8lmwI3RTOKXRNlMc1lNt70bjNyaO6zCxN80btt3U1FjzSivLr1PbwwRS
nIohuVh0K9pHZNAwSeblzqBq8Hwq+ul24p8m4PgstNrYeNlwMWfuJYbdR9N19iDX+0CY2l5ReOgs
3l25zMGgxh3wBST3KxiGZ36x4HzQgtrm6h1UcakX6ZufeBsKz/pNk6cO+qgsKuaWw8zGQ7hnORhw
+MbcruoJpvGLLKeDqMrsrhrlnplaSNPwTSPSK708Oal+inOPpGBxP9XiUlSt7WzyWQwNAnB7J7Lh
1tRwtrHjMtS1hlZFfc3t6A6nVuZnVYdmi3nEV317VwiGGCz6Whw/zFbL+OzMX0+/rfjChivEg7MB
DVeZ3X4aGVKmzTidx8tJgPpttTLGT5teLZk8LZl+QkY92DZ346h2s7xhxMfmSzs5JZPL4rIwD6XV
nsbEE0Fel2mgqnJjD7EIBQ5uPesoJxA6fMKZgxtJ4aE1d5lsvjunWFTYAAZLZu16M/pQk3PMvPyA
qh+dV5XfvsIPyUNI0gfRyCsxrNZQbcnZ9w5f7LGkUEd65GIXAHfbOnfLAAVxytr90jX0Dtt7B3GA
5+rSXaX4zlT03hb6yRjbwKvqXUeDWk7dipNN27YvgzQx90vev8nUOemze21gszatZWeP025VPU3n
bTGP/lJdiQmTFUw6da2XdOzo5zbGBpfjP20nB78uI4xQmr0qIp2Fj3OE8dLn6opqKLBF4DlnfXxF
djiRinlaFB7IpX8qU+O8n3N3Y8Fsnl30wy7dya5jbZ3anSiPkjNlH7v3o12Yj95oxDSwnbQKvHbe
XJX9utjWVvmlb51nbwHtKt13KRjM6d3b0va7UWn1WwvAU4mHQR/ZsNjgf8Huqoj4oZrtnbU200Rt
/ZRoLXJxql8Da3TDebn2DYifAJF1GmzHGtp6EnQ6SThRHqxyYRVMX4Exv5qRzQ+urhbPvDC76SBZ
zClnWMLOtWUg4lNMST2VHTjMhL7FYRvQPPaEJMzvlZ/iURo3WsE/Pz/oeqe0YGIydLm0OFt0SXku
Y0cHZDsP0OmwoiP35EyxSheH2XpSUeydt8t0dEfnYhLtB9brE3UxeThJqCB2GjjzeKjXZymMycK7
MtpHG8Iwz8cHclFnoJs28Dj9my66Ro98nLL8KH1M5HiKp+nNM1LOT/V0Llc8g8NMAraotNIzNJP7
rG8ydE4AmUu2QxlIAzZ+wKWrcYux+5G8JEm1JkTIO7Stuuw7ppwad1LdQZjyuKItZwef/WtMVDRw
nPQCu+kZpWHXAHBpFqnSLhxn495xJfcmjoej1dl16CnnhMXyaAmeB2XgLrhyK8peMj4bSP8u9/c9
071rBLSAkxYyFqLS1zoqXB7WtOi5NaVA2Fy66bXEA1dAdbbnuyKLdzJ3Apm/WBkNpV71TM3XBtD9
rUfzmDW/WPj00gUL/DLcpCrbZjbzx/yZQCn7NXODweVS0kM2JCd6LoLUrQLdOyAwfO3d+GCywOeQ
3YuaDW0Z850geDlIsqYXCGXtoB3vnBL3bONuMm269ntnSyczbUUI2p7Lc7l+cOuKppDnpXlMqAzD
+pCWVykxIJGAM3btXTxTlweXGKgSfh6tvhzLXniM9nASSMs98xJ4wnap4kNqymNm6nR78EHn89QT
T6107kZTR5JreB7jmGJXghPeYEdKfZKrbYG6bGMOBLaaw7IaqLX8Oph2uMxg3Nk96nDs14frhOmQ
A38wLfW2igbG3i6XZ8ezTl++wEsiNh3bkDJvRvbdNynU/nDATiyXxtnAZI43nbQumtx8GOQ3zY73
c32FSl02HQ4Q4sgYMMfMhhLw5k3T1k1OYniFQDT7Xojux+WFkkoDc/UtcqgqK69Uk5w5XX2udEJl
Q5Xs1TCFxQwDxKblZA2htZq57Wz7jv6GsOrAQ5NQMDAVfCPQxrpDNZcsiG46HLynpXA2cR1vrZgT
Rs55ZlMNeJVV8USLAXvg6jrFvgjFvXtIRymPju4F/moU4C0An9JtALjolKKz7qrSZecUgiM5jAIp
n/RAInl/KC6vQjHK8HEEBNU04/cWXxXyN5GXe4fqEX/BwYa20PEUx+dsiq6hJoWD0yLUW0o0YTKt
r2gD403FSAzu9maO7N2MJdIW32xvfpHtmTWzJ8/RR4bzzMPFj+8qJXRwU019QIdcqpnfSsrHVQ0u
uU3Io7AVYui1VTpDmp47KIqWg2kvgdDlFjvidt3vmGCklbvscNXuRpndpxM/FMO0ZHobC2TsDIN9
0u5F4+9V4eyH9lus04eIx82N3qNkvOqscRdbY5AVNiU9BUGg6jwWxc5tffzUFTP7WyUOZXnLe2XY
jmYMgvTB5aHDWfXGJOcNBxYcVEWt0hrcEgc6HHbL8GExVBrM+R597YJGtZPHYnmJz3gPaIjut/ba
yOogKzOmxhYBxMSiSMLQbmY3eTV6bSOpuQud1iANxpi9C1q0ndnXaK6JtDtrcTaNcE74El9guZaH
OBPYDZvoSJipC61Fu8LqxtZH3wgjeyrEbeENIf1CgZEjXGua3OhO0b5aFMRJ4V2jTwdlfmZk7XUE
tGw7QNDHDUD51xnz4dCLsTPjGiEdGAcGBhj+x48lNiBAr1PMsHSA2Sa5fhmx/akUPXjs6xkPKJld
xItGQwmuNWmr/ZBw0ExNgR0cdn0CuOnerNrDwlZx9e/G+mueZywDFkjb1nSxdvRsf6zq3uROLzl/
IDL7IalRkMDpcFaYnAI53ZzMlnuQ1rADLjl18B2M6q1T3FFXE8ktVEPFs3chyjEZIUnQYmeszw3d
n78KxLFN3UTtmTEuHR7Z3kIiR4DTCGFsU0MjDCvfpaI516T3j+MahhsaT1wvmUMp4/PMiiD225o3
B03OQuPJ6aR5VPG2RbUf+p3hUkfWT9a5s+hHu6f9TnkXvd0+VhhZS2RI4PVMHGWCMxUHhemrVzJb
eyFNcouG9LftApM8C6gvbLeEgvJrCYB5Y5rs1mldElSUl2HVuvvZO3WRPWwEdRcm+1QbN+0xbaBC
7cG0udshqjd+fXTn/mNJj+tv1+8Wr+EfyehA4UZqM8b3bHmmh4QQmaKq0FPPqZTD6qGNuo8IV7R5
ACSXZatq2kY7UBxrmgubyFoHgycQe1yPQaZffP4S3P2Z/bQx21fETThLFSZM75DZXxmWSVH7l3rf
+ZghpTFd9BgC0iMGXv8piqC1H2JnivS9C0Q0xbQsm6uhnJhArSa7U1RJnj4dd2uKudBotO1kzOLa
9z3OBSbGr5SpUuk/jQsni32LCD2QzPA6bCL2stp3Gx0zukWwx9zCaK+pLkg8iOkoaLwdqNo6HzPv
v36X5f6RfvnfEyf/X4vJGysz4b/OyZ9eu+FnffL7X/hbnzS9v6DkknMQ/DwQstYo+t/6pKn/BUsD
5dKGZwiewUa5/F85eY+cPBAe8Cug2ciUoJD+S590nL8AVKzZYc/2DeBt/j/RJ+3vjOMfhiOrMMnW
nAmWzYSWV/qU0s6JuFSCErPQcpzqgwCA/4yXmH6VOu73haXF3/KKTlBunMl7jmjA6bfe3E8XulTS
3hk+zH63XXJGuYZG7U+UuXG2xb6x7DMSq0nQ0r4+MdbK2aMb+CwBBtOMV4URPo5nUgxOv808x3XP
fIpbSF/3gym3JabhNMidiH1QP+v1znBEZJ5bHYGmIKcH9J5vDSs7jvLpnTx1q+1ZPDsCEo2naNek
R2EMtJGIReDRY8UB2qFadlvL1Njlia0TSOXuSwPArNmTVXg4tkD/M91hB9gCYbUSjoHWoFmvRTox
vagmF6L7AlBFZ8yYa2eRYc0bR43L9cAOiil7Qm0QFaQhparTrSiW9gbJQFDIt5gKB5RlFq9lXnv9
42wQ3CaSoPsX6G7zpWMiJq7br/kBG7qTbKceVqzPiLncEW00nufKGVqMPzZMbokF4In6FnyruV81
rxTNcaN3uUZ9QI5zqAsZ9WF1odC7xU3OYflrO2r0PyyksBm3NKlzIXqXnj4pC5sNc9X2Hyiu6UNs
8zJbOlrdPKiU0DDPjWsNWIHt/MJIKFw7YwAaf5kbmwIyvxyXxyFlpI/dP3E4h3pqKUmIGNiCi07F
D52eYadtS/LW+3bwyIKIzG3JCbgU8Z2lyoq6wKYCg7ZhmuQo0gVT3QTRQhRznOG8B/GQscknbnNm
NVpJdazRxnkwDHl/qaDpsvk2+Tj8vJaDhDNGk7NrlqEnn2T25NQIhfOVROlI86dZDhGTV+HEPEg6
xKyh7o0nOPgYSjjcWcga5kArgzYLjgp9uZankJXC5a/6E3JxXuFboEV1MwgZEzByxfxmETl+stsM
/VZ59fSGYxxNk8cuie7etpM07Hqbqj3w9lxK7ZwuVmD2WGZaXYsw7KVK3tisxI+ZsdBRSsdH/nWM
KuJPSSrcL5THugml0xmKH0/hLEeuRIsZwZQ+dUOerj1UhTsEs1h/euqmygbxFHvvdqp77ZF2MoTe
oejjDwoDUVkrHB9uiBMsza8mnZn1piYaTGvO1Mz7RKJ9BLSr0dkJEyF5iMhdqCCzs6jdxy2y9Cbr
rOWB+AN8ghTbGI8sHLd4sdt2JDdcQijYabnN7rIEzNBtsEp1J5XhtgzyeKQ12pV+98Ikz3qMvLaN
QlrPCBw3Db6CC8vLMawaVi7KfU5nW3kGUryyj3Fc9+0ROlCZ7VRBQVVQmhTc7Avsc9nVPJLHZ5dv
LAax4YXfnAQi9SV2G9E2QW5xcSBJixj3lWQ4v9e8giavBmsXEryplulsMpLoXsw1d7K+MPIL0yYd
bjzMWsYZtFXyiRTi2OPdBFnQeEmrVe0XKArU7NC3wgmmXdRTy4Vgk5gdBxSwlhaLwJyzFpuERxbZ
Cxqs4G1Gmws/0FWKFTm6icc1qcxolVI/Auf+eOrn1OKENVR2cplbfvrRuRMiaJL7pIarCUcD7dq5
xe7SXfQHy2XevfXzJnvP1SS63bgyoUJh4YZ8s7XBfmnrhWNk31k0PdGrtU2qHksXkNfFDwZX1x+q
jjMmGNm4gUplaM7eM+2cZA1WIhy2NE1SMePGjxj6lDz1a3J0WzVO91ihX8whmzsbrDAtl/WWKLxR
bRwHmS2wa9JFWyvC+3BjzoCfXauptqWSy5s/GESdWjirnGXdse/DBvc0G/8qte5Xw6wKep1DXFjo
mLc2dTa0+d4s9IiUj0FchJdVj9Iu1Js15l1EhlAqsemiWoOFYNhk+VRH0xN74t7jzDpFvbHF016n
u37RKd3oCyM7aromPhr8zG6QZhGnjYyZ9HyM3MS3ts7IpixIo4QuJaXyAXe7LTGT+YPFItM0NIDG
lJjixk3I1B7IG3iEV9Ro7DWwMG+tzhabxYPa2pAQ46DOkiXqlkOS5q1/HOqme1et7Gml6uRyrxlR
dK+E56kDuZlnDcMoEgIu5X2RxO7ZErXjGxXl8TmdyDTsZKrnzO+YQ9Az775vEWwvRgzYH73kiI41
qJoPnZZwYiXqYrw3mdN8TNqEO5muVcHDZCxowgMex5NspAlrwlIUTy8s39CbBZfok9PZxkgc3/Bu
F8/tHj1pqDqAtNVfEw5pqbFeovExTzW2kpHd6yzEbe7sBQYOUn3pXBwX2kWI6us0Pu1Ae7jkwEQ2
EfjPZ7bySEhutTG6YW+3hXNHQdpEF+mQ19E2cQomGpSOkzw2dd1/HugZFFscZ8lrrnqGfHWT0YG3
5D7TO5Kyhh0MzWTZG5aj5YPPM7Tnkeb5/n5mVmizedYzSV40GTv0pna6SvB9xpgDDapI8Isjvept
BX+8Jn5K6xgFbEbgaEnCvhmnmvs3l+3/74r/h8tO9r/eFB/bb8VrxRHibxDVSpta/8Lfm2IYUcCj
qAJh9s7ezvNtpuJ/74o1Q//LNTzgUfChOOcCA/j3ttj5i+Ue/CGsm09je8hSTNMs/itbFHg1TPT/
D/BRTKptbi0DcpRYHQK8hR9n9gbdL0rNLZE/03wG6wcOgUbxLR5zjUSWKMMfvpn/BCz62Y4FtY/X
453DCaRVA97OJ4dSbnpU0SS83toGyFAuopwS16+JvZD+ts4dur0fYeAWltOGSeI6T5kjaThGuT1i
0p3PYMjcTk6Tn6VFb4RaTwtjRrVgtvn9G/3Zy/D9fTo4twiTWLCdIGv+/L34fr0sjOKbIBXti+SZ
eZZYklH2LOXZ71/pZ6fY+krgo3yXV+PchA/j0ytBgzT0ReEEHPxE7hnh4n/KsIlhjK5fKDZy/vDJ
fv0FcGYILhyDq8vANfLzJ0vNImXAXLeQH0YTPQIxBXgo3ukkny9g9eHzt7Q/WdP+w4d0Xb5H2zA4
6HBM/PlF14CkKhAngsoSGhWybOIalec8r8ghWrX28fvvFOvKj0a471+qyyWyVmBgg9O/G+V+sKJ0
qgXKkeaSnXeVUB+e5sMXfKU4bmu9Uk+ZaSA2cgGhv4kGHSpaWvdOFp7zVeiYyTajRYhuE6NR0UTc
gDjbJuhXGeAsJPwwymz3HlqJ9Z6Mlf7C3AuXR2My+8zK2pCH33+Y//TdcYFYYnUSwv3+ZKuBw0Tn
XtLIYBp071S1bBhKRdi3jNmWUALvbn//er9e+vT3WKCmuUAgy31Hm//w3TlZ3Qg98SmX1lN5rtWR
OJpFhorHOfgfoTzXn8kT4KRt1+GxiGEBXeDH1cc3ignsUY1FYEYfh+2YHTwUyj+8yveT/b9P/rwM
S6zBmmmb2KZYPD9dfY5Du3rBKCnQwXxtM5AijGkj720a8DznxMiAkERTWCXOssWi2O17aNCbzozc
y99/tb/ceyRauLRsbj6wI79i6IXbar1DwFob8Bx5FM4GTVU558XUNgwOsRYxGjD+wBddb+hPn960
QIfDj7RA7juf4GZibAeZwoijLsPKoIWQfGAHY2KRot1MsYfdD3rnhaBv0/+NL950wLTAUIWbCAj6
59/XmEuLTjs+LyZ5mCxG5AcZ9k86F0vz1GqxEdApbl5yXjbP+6GmFDmjfNyLzOkPz53/9MVzjeHQ
5Es3jM+MVaOPtC6vKWTLyxSHSQozIMNwnigcIOyUtLNFh0v6+x/71++d05ZLDQNru87D3fr5w1OS
jMOfinEGdUWzn1F7ECd05wx2nB9EAnu0R6cSfvj4j7VOq5T180/uYNLnae5wwRm68emC7yJNyJFT
QVDDBwx8Gu/Ou95I9hD50wcaTvNwzosKh2+ebBlAt9u4t8uQUXi8//138MtagpMInwfbFXY6bH4+
vZGJ0xL1kpi9Rr+FQVSNCGSwaJBckJt//1LrWvH5M+N8XIsACFwwGvv56wbOMGBSFpTpVjghZFFE
W8fS5z8sjr++ClcRt5ONDZPt1+dSj9lIErufRk7Wuo4vKy3T20mT7h8u11+/NhrUkEtXNydbw8+7
ss4YJy8m2IxusE5gkzLHPbTyRobK/MMH+vXO4JnikLYWdBtABP6kikaZpOLa4qU0DM79dmxsbUds
zd2iywyBv3AgY4yi8j80q/16c/BAI2Bs43hjLfQ+7XpSclCqWqGcKHD5bnY0C6sRAJbBGOeT6kxm
i7hYKVv+02rofyei/nShCB5rbLfZ/ejsvT63Yy2OCxekwDytNKHOojhjLg4CvL9OU32VGw2V7ute
p5Nc9RMDXauwnmBh+Oe1jMlB6BiPskt79iBvZEtW4Z/zKqx1JiXiZ1oWuzOFLy6bDulX8zerlM4T
hTMaNDo6wMFYljFZ2txkhNYkbU6iMM4sqkCM6oH7j2RM4ngJyTO6FJlgkiq6qIigq61AyjhrrDa+
YUo2MDQmU1oFtpdAo0BsRgP05jq7nfqluWrUoL9KD8rCpjEKRKmZJqUJPUv5t91C3csW8NW8bE28
bkUw6ITvNpPdyQcfBi1A+wYpCy5IOsDggla1IUdO79LCBM452H2jvUekGx7YsTf1hq2UfCoaLD15
r0i1UN8rDkLq9g0OqDFDzYv1g2Kf4ZzSqSye6xqz2gYbvXyLitb7YrcorkyR4DGN8Fm1TSmizg7x
EU99SI5bJ58kzWe7pEngmkZYS4Rk4MEmAiCYNQrMJ+hYFINDGY3LdF3T3VZ3As7H7PBahhIjYnhm
SCQL8MkIw2NyISphfmnLhs4oLR1GIAL+CnwgbA3QmTyNKoO5cLwLzcymebOQ0BYgY2KPGpOh0USI
MS5tt4iGlCf4SvRfRrPhcJBMCSoN7aX2sxrJrG6GRid7CY9noEdVDe1LqYPHwXpWK44vk5/BfkER
2YGz1EH+MDIAsZXI5rKpPMU3YVaZHbCSjwj91WLbO2V13UiKX/XkaT2x9jk2FgF8YpJYWSS71Qey
FEPMczTLytBt/J5GmRF7Uwg+uHr0m2ZBJvRb7Rm+EsAgLvCROqKqX6CJCdqlOwgkPWGwbHpsm9H2
A+B/EogbzqvnkeIKtC0/m15F48CaQqiV14mjZrfZ+F3jMXQEG5HsbFsul3Oi+8RVu4TDRNZPxT7p
XayzEpLSEAxdrUhv4Co4uPMyuzt0VAU7iSgzanmqjGsTU1W6zYcOjS6KVl2DuuPxIh2L/GNYGgnB
AmLgI/bP8RqxEBvaNEBSgbqax5cmXL4cqJnp4QiIavxKTieLK1ii1hd9ZCu/nT2zOSalhcUhVnqP
k2H04T6605iF5Ffdt4Qo7X3e2A7HgLZX+Mppkf8qhp4Ab2yo7jn36HMN6Wquu52FtE5kGRujG+ia
xPiomB4f+3hNcnoMOyiByjyEwThL9A++crZaXdc4GGbXrBpxOQIgaKpat+36AnPjIpa2RsmxGAGD
INfOYd0bVTjaUUwBbaVTTF4mqUNMFC11XTNS+0Rp44Bxva96BWTBnYqALBD+sT4GsBKWc6fHQeVo
Y7ytwMGMG9U181tmkZrGxCLT607zugnugoKKmaqS0ZHr1e4TGl8OcTmnTzCsanPcigIDAKZu6X/t
jX7tVCV3eF91+XxTjhwd9kPjxkkwNuWh0fXodr2f7b07r85tVqbhWcOJ/6gWbqKNAcfbYPAFXAh0
gj8wRG9K/5vvdcnC4VAfz+Vk4OpJvNlEfE4k/QzjaCIaKETzuxSfysBMu6beHE8KvGsi2TOqgF64
m9lt3RtVjawGLvW3Kmhp0PxidgtDmAxm21enW7qXjrNwvR8H5XTHiFs6NGI9cYLOGjgldGKeAPnm
dX/rVmnVBHGHxQXcR1aZm8ITQxyM46QPRzCN0RUYVBv6M/kBZDaRMAlynXV5NpIx2ycisroQidt6
NMfWu2/miA4wZzbBjyyYfjGnjTLfGoDvnvDqmrTNEVUmPGwaC3XjSS8voKWgp1eLyr8lIPkuuBOb
Fwyz9bubEQEPHQWzkBVfjEVYMAo6n4CAzfCwRHKle7LIt2iT+ANYkp2vi6O1GfSIxnzpcwZtAcio
5irDPtVvhopQJ1MG+lSN3mPak3B8B5DiOgpL8mxP3gc/51jdjjB5jTBiiNuFOZ3xMxdVbH7NohgA
Vst1Q0CyFF8UkeGXJcHMSg7JmHLGCmOvn9WoX+sQLaHdvSuz8YmzXx7xBFmcq6VqwYtWjShrUrTw
LqAPzHCS+a+MPSXkw1NDWrYMjCZy3gfPpww8Aj9sg1RzI+AUjTmsHQMTJ/NyIN5/pAWjxfGaaSsi
R581mMxrxfwIN4u2ZkYCNW4CDTNolC3VKXNHcljIY2nBG6JfipHYgpNJod9qe9OuySvnU4RzpE0L
bePPUfRlRndRwVRJvMCeYxUYJVe8EWYhSrCQQJIgo/b6zc0rlWy5Que7stcl30bZ8viejaGJd4tL
jB8qos7Msu+o0+BP3RoacplTYZx3pbsqvgKDRYRXChJBLt48EeX44Q2sj5vIHlnWDVz+2Pwb0zzV
bkIhuirWj4Am0j5IJn5MgAoBJDlNoOoEvjZzU8ZD5xF+r5cny10a7ie70PEjz8L6YKqIL99MGvJ0
tb6wnPZaUT3rromHKi9q792ggSc5LaNoXgajpyR7iWf7FntuR9ojtbITe6t2CkyKwN+FFPo3V6MX
nPYhAHK6GqKPmOp45hye2ffboqyjx5aTNHZDy2qccCzz6JR6vfXVWsZuW1RL/VL2s3MVMaiQCOZW
e10wGr7QakzMPOqKZ+HigvRSEHFM5CPYM+mk4wGkv2tXrsmRXLeSHWPrGkQ6bmsf//YYSKuCmIhn
qP9WN+ny7DiJfa/V9oibSDJbZprWUkUjengmai5xeyYl5ATmnu6FbVW2OpB0AhG2GJw0+eL0i3oS
4IWh3vaPA5uk16n3lXEE7ZXfR9BwWFfN1ktJSFBkGdlFJ0/SEdmT7USoFb6s1M6UwH42XQX3ktAF
+1z8CYxaQj2HtdU2oomDukd7Cr31/wn+J3vnsWQ3kmXbX3nW40KbOzQGPblahBYMBicwSmjhcOiv
7wVmtz1GBC3C6o3fpKyMyUxcAA4X5+y9Novu9CvsCgRshbTAmqW9Kqhl0AG6n6sptDa4TuYnhQ69
2iAbn67SSpGH22QjJ9WOIYRWrh2D5o6GYFkBD6i8BzXUzMzmqF10+l4MRW2tZaSDXVpiJd1QEwu/
dqbV/NCDXgQLNLhpyHRQckVa6ccCFVJ6CHXjfGbQeg9xPdQn1jlsJEHhjQbWIb9AJ5E3Clm/wF1F
26ZK1MYb8GmthKmwaYVpXeNpkHkEfRzzenwSuQ9kWuPQ2hupQW/bzE3zM61tFkSXkAJrDZ8QpNhU
m/GFGQsLcIeTmd8oENTdSoomCSBHFOk3RWqcswFDsYBoXYdubwIB4WxjfMyhR+XBnegUeE9bm3CH
TeHo+zbkX1wHQTw8ytlJD50ACLDSCIOfp8ox7zjxBD/qQkwP0munedOniUBcIZKM7Rf8sonDhwif
w7zvbVhLLfmQVk6D+wAtrbzVSSWIBfIKunCpiK1rFcPrwzcWpkBah4j53e+j4TEp3cW2jkc9WKOh
Iu3dZCOAscMJjJsmjdiiuYgH6MpFTEkWrrwfdibY8M3tVN9O9ME93pPZn+qmBv/qdT2qanYEycJt
puG/7osB1V0GqgtaalDPN6kRNjj7tVf/INQT1UQlzRB1SQL9Y1VHPUQO1NgHDLl6DzMPrzcrCT00
ObkYazrJm+m6/macYnbnYa9rCrIjLJFFgTBdGyjs6PSbFGRubUeC6wjnGM5q08/yJ1lm9FWQ2Hur
2jfp39oRmEKmx7DAc2MPmd7ggo8Rq2fDuNXIAhH45jmtBq9T3XPTeJO1Fr3gmYZMpj8VcvVNb3dS
ganJ5nKDKj8xtlUhE3fn9h18zKgM6VGQhT2B2zSzkrHUhNXXns0Qwt8w42gc0AhHR4LNnHBsjIqX
qdKZtfP6cWQeYEe4auBMACCQzZhRZl5KcMYkxK2dhGjqPCgm1nr2OxoYYHgme4Put730wAoiDAkW
jmSGAjKzWO/ZlfO3MRo40K1Cw+p/uliV8WkUjiSHQxa8wrFBzj5WsIkhJVnQ7Z3ek2LVuz3UJr8Y
LvymylAis9c/ZhJ8OGY5CyZ42TPgwry277p+xPFCT+Spl0JxQuDTRAbTqvFLaJpoRClrqd2MsQ07
YlqbO+2oFqBtzFK9hdkzLlw88P+tm3kPE5Rx5O2VL8EdVN0cIowaOAE5BXPO2mBfUGFn7sc7eyqZ
2UDDyJuomp2frWzZ1qsQUWhjFcWvwGr19yyO/PEK8maNaj7t2A96KXYCbrMFVaequrjtME197hCh
eGsIk8AxCBlrS4xVgWRDJTRfTkQkBpmfrLnxprRSoVB+1/OTbht7PJvNSC9Kp6N1JXOCd9fCohy+
zunVgy6aOM2NDHsw+rlnh1vNnleyvhXFbvCbha09YqJEOjk1n4zJDPoNL19e5w0gIepeDbrdTqfz
phYwJlDBufbaTPuYG8eAcBFo1FzA9tyBXSVEX/YmsDkfMvrw/ga7QfYd4FVwOaZle9HW6DDQyzTu
vKasmT8PHsBFsCbGz9RXaFfIZwuzk9Vng7ceit6Eh8vO9XKOljllCFNI2+yTloNK5uPI5NDp703l
6efAK3N9EFOZHGE/jD+CYLKmvT81nbvRgAuizVxLSgoEYiPC6CyMElVVAgljd2StR+Xn0MByORDm
AHXnbCoJuchOCY1c21lbYoXos8jasSIGYkPh0Eh3Lfmph9hWyFpdxyYfgK/YQa/eFRc5fhFeXNwn
V6bd27/SZrJ/6sRszn7ief2BzRsnuHEIkk/m7DmPhGIwX7hhEYbrOi4Rz7BZCMCealTHJQL5Y9Mm
lbtyU9f+pTIN+9z22jFatGc25Wfs2Pam1404UZtw/FVTRTOR6bJg6wiAajpWhOwAV9GucHY9bqxx
XWHmgNwbWjnQiyHrUerPfuJvYc4Z59GGto8TME6Ze5Kec7LhL5LDqay/t0ie1capogEtTDZ/GVt8
fTqZjC9qLIwvOZVlH51zZbKqT0FpnSKlLHYFrJxgg4a6Uacs7aZox4mx/oqpN/SW7x9pft1Cq193
dRH5V7YsxX2ZpN60Be5eU2YoGvGjHX0cim2wHJMrAJp3udbApnKZA0fLGpk+Ou1gf4bx4I0Lzcr+
OSXDfIe+iJgNlJAxoBQduTWDD8fsqoIwQv1FcQIBhjkZ54xJmD9GB/hIPm4R7BPbltXGquDdcJog
AW9FuzBnbNpQnY+D1fsXQZklPPE+jo8WinHo4zYuNbY+nfUNvzVtC7OydXn0qP72Gw9RxElnEEiZ
fSss3mWVe7Sxw1F4GDECGey8gZIb3I+Uhk4eYHLrUrcrNg0YliuaX8Dvc7uYnL1qZ/0p9HRzrRKL
4jRJBXFIBcgt7R2EekrKZWE2P5KJjeZiOgIPBn2tuy1mqKfAArPsMx0fTqbJ0AbWseFjZo2pTEH5
o6szdcJvw1ZyZTecL9FSSgdcFovNgG8dlNX1sOA0EkmbZlW3k8FiWHbpkxm3ZUAj3m5gaiJHQpYT
wWxjSJKhsZcU+n7RNfMvSC/h1MlnXXxjiRsvtATojh6kphhQigFAfKnS0NnQ8YLJLRy33NhthQWQ
aQmdWOLa4Y1qcnY2UWr66kT9JD1zoEDvYiCr7tZKgwK6MJKZgAtYk9CIsr7W7Tqog4Tt/dgHMrsf
ubdyN3QGKsTeA3vSgiveKMvvbHKX+ngAXGT231h/iasPPDO+HCHnO8eiSr3ymKIKZAfkuRB84mgZ
lCnkreu8wpL+L7JnpChbg5dLFfGm7tV8N0CTv/pXieZmdouBNi9MjXwjWLQPDUSAjxKG3xTJPYrF
lrW06tEpm6/JBq5qdDgPlaJTbtgUC/DIGYbVbXTqZVeqMMJ71MD6g4bG27YlV7V82xF0sQG6eK9q
5L2bRDrqEjIE+sGqVs4EDx66R7M4yck3NXLM5igUdzmlYASuo4kT0SHlo8IC/X5v5U0/gl9CyxL8
rGXTK3BftbIMx9do7hy4eWNnnhK0V/sp8cd7V7TzBy3SNw2W5VI+nQG5NJ9p2L5s45hd4xqNzTxn
U8072xm2ZRUTbvH+Df31KlAqaEIssgtreeF/9Lg1dE2pPHb6VgQHO28r476ssuYDacfbq7ARDThP
2ATwcvhfHusfV6F2SBV26bx2aq52JYJBdC80Hcx/+/XQZluemIVe3vSdV21WMopCa4jbaj3ylw5q
uZEqwl1VtFPywaX+8iWwZUEhT4HMAbb/ql00ZSFVD7X0rYUbneZZoz6P8vQsSZw9xnMbbDuv8T7o
I79pFtGxsShQS5rI9NzsV/dnFUNcSxYDKtwc4rqeDTpwSnffOOU3BUFng+I5x5Dm5R80x/72CfJQ
F56SydqPTuHlG0TBvJQV02XXYg5yFeVDTjvEr52zrIV1YYwmJTI3rVdN3XTniqaMWIPrqDezQX7H
+2NW/u0x+AEQc/ZWEEFeN64cXdCuaXgMwsvqOySx+cYk5WMzjPNP/Hr9RWFYeq3ndDF7t/2xR4J4
CGw9rjP8WRu8hoAOoRcDA/XUDRoc80jKFd0PuEi793/rm5GP5PX3d+WZqNjMRQ/358jHAClCv+0q
wADj+JAHI8wkS2SHf/8qPo1LlAVOIGglvryKE466dusCQ25h+pdl5X0eU6O+/X+4CO4V7gKhlvk6
Xb7v+KZEl3OAsTL7MEiVQwmu/I9G2jKSXnQleWI+WiXXX9g5qFRe3ktnjU0Pqxd9r9fZV9bQU29l
crlgi22sMGxbKxk0YudqO76FcZuuZ03uNAf+1NzEKZjCgtxFUspG47Fyev/r+w/hTQAjPwv5jWPC
FrNsYb4JIe3HxCTbo1rXhfNLJJF67mp15w5zdSbXKD3leiK4DcwEUMHB6y593y63MI6HKzeaMNjb
I1VTmQ5P7/+uN5/E75+FzAJ1FCKf13nUTdBNNqX2al3UsthhF6Oo1UsAfIWbnWbV/4xyaL1yCn68
f92/vC17GRKLRpMyp/9qXuAAgmuJmIB15rL17JH6X5PNAzNXYD54/1Jy0ee8Ghlca5F6OniYaJq9
HBkUd3tjVgmt1aygn1rnYoMa2dri6LG2LZDgdR8lwVWlS+/KCWYC5YLZ+OB7NpcV/vWPQMoTEFjN
islu6OWPyAPgiWxO8afbZrhGdWluc+Q9K0/ohlPtlB7lNAYnSjrj19pozS9WMP5qWlci86FihAcy
vs58XW5jpbwbNKc44c1CufeQajk51Lg+6ffUowmFJ8WPUCUYQ11yLj54mn8ZMPDmTAdZAOm91usX
Ry11EjXGpLWSdvcTP5B/tyB1tk7rlHezFxpPkv7K5Whxtnn/PS6v6dUTdDy5bAYQQGI/e7WxwYvV
1oJiyrrgyt8GH0+kQPh6h1hH3ClYlx98Gn+Zgl2kV4hHHHSDCMBevrGSZqspYrNY5wgI79CydddT
CZDy/bv6y4fg8TzxHjlYJ+TreQEdR5LKgO5ryYu9J/BCMWNFybWfgZ5//1Jvwk6ZgzwP7c2iVnER
Ur8agyRg4aPqmmLdtBKYKcFanEGm7gxxifYVjlpgf0Iumad8K4lZ75uh+CSTEH7mEJ7NXv3bT9iT
TDlsDH5vuuzlm/lje1fnKsq6nuQP25Dp3taIuWrkHR98em/HDcocxCrsH5kGEAW9vEpgRhPmxAYx
SD4mT2XDUa7HS3PAUGJcVSVFk/cf89s3yvVItWaiASIGU/Ll9WwjE2i6uJ5tlmS1Ecuzowof7og6
+ihJ+K+XgmbHemeCyHyt0k0oh+ZqJALF6/A/OYsKac58siWhUn4wTt9+DVwjwEnKF0gWrXg1doKM
bpaXM2L6PCH6sXDtfYxV54Or/PVdBS6LpImUirbny2fny1hk48ANhTQXeU1Oc4b+6K/bEVxT6Gb9
Bxugvz7AP663/PM/RqA3KpGAnuSumm6+Vy40HdTkKZjP4iOp7t8uZbHWsdBajgT1//JSTaDDwZDc
GnO1j00eByuM9eZsdJH9weHsb5dioQM1hsiOwuzylP+4q8gc6lES6UG7lDzBvs3ClTUWIPREa2ze
H+wLGfHVrIwGnhOF73iUlP4xDf9xrcIhsLYHPQoP1ZTflFuhhrVT/6Z2TSvdVfBI111hd4+ZSZIk
HlSACWz3bwjbDte4jwgMLVUItx+BOX2RtlYb3BTyg0/y7eBdfiSDSiJcwyT9aqIRLfvGumOSdces
3ox4qoC1mMHu/Wfx9rH7JhtpFwA2m2r3tbSRgj0CbZhx+PrqYh/jGD4q5RJImDnqg0u9OUX6uF1M
9rusw8uR9dVgqsitzrEf5PRm5zLb0E7xPo0+rcdJkl+7EjmEwTU4xI92sX952zb9OdZFH/SleM3H
DQO0Rjab6TVpgG64KiPseFyrPQDSP/Pgqztevj4x1Ocrs7f785R5gNtiHW1rD2E48cN98jjK7EbQ
WHmQapg/eNVvXwKCZ9flV1KboNr86slEQTvWgqDAdQNG4d4QUXXZLZnIcWR8JIt/+zAw3bN44Tlh
AuZc/fIzU0UmOMwn2To3guCLaWbYfmlaQ8pvp+pGTWAx3h9gb4dxwBmCoSyZIAXVpJcXTGs6NKpG
kFwBEHn0Bws2UjMDxHz/MsvvfrnRYmNnSWYQj0EmX3tNamDxlQ8WjyAVLU/zSBSXRaoWyzQlq0Wn
RgexHwg6NajQroKc9vj7P+Av90k1hp2y7UFWNc3ln/8xp2R6loFZUKxjGx1sg6pLt1k8RvfvX+Uv
I4WdpEcXgt2k/xvs+udVmCMb9AgtxIvQ6u/aqb/F/1B8dnKWmvev9Lf7CTCfSHw7LNLu8jX/cT+T
ioxkMHqkHsSs7cK66L95Iqgf3r+K/NsNBdgUUOmz0TO9V8NjrmoMOTlhkqPRgEow299JaP648aYw
3SQgireuxpVrmwSJjvnUbUd3+N46GvAf6ibCpUKkgimJ6hiSP9rn/m1QMayWAxg0Cg4PL58BQpaQ
TRdYTPJi9LVGMQW8i47GrOEyU+q3OYoDe93Vbo7iDkPEB4P6zTvguTBqmJXxNfEmXs0LTI4Y/R0L
7knaZ4+xEWSXng6LD67y9pjP1pr9EVWIxa/BhvPlbWbGkGsWZCCXqBgm5NdxvE+HEI1emVPVd8n/
I2nMRyQjkadti3j+asPh3Wco8bZG0rXbxsi9x5j+y+b38Pj/7tL/kEuh7x17afs1n/40l/7++/+D
hPb/k2JRwFTK0kyFedmV/WMudbGWUjNgYheBcHBf8NH+LxLa+082ESYzk8QpgTuKsU6zuY3/6z8s
kNCszGz9cUJxpuOw8W94S1+u8pSJ8Xm6tC/4ZoRjvhlMFV1+CsK+iW+6Hc6pJ766wQANrjWtA4Go
xGc7Mv7AVyCltYzR/zv/Q5hhdcFoaOP+w2z1pkxq2kXW2LIVq5oc8PmxHshzORYG4U6bIEwDgnF6
nboX1RLVeJXisvSu5yGUAI5su1QkJBiE/1Krz5ud1Te+tQ21J0dk8nMyH8moJpqcZ/tDRqjuNwTu
cVSqmjiodmkOoPLZzythHYCuQ4QXOimqjWOl4AE8BToOxHponeusIBAJ8UT9FGEp+MHcSlL0rNFg
RMyxivB43X/uszTud8SQz+baRGnU3BC0XN+7aZqFGyJcZvckA+Jn6ChS/z/mc2B/JvFwjiBAuCze
KUeRLkUnbnvWVlNXBvqfJhLAZeYymbPLNywyYSfSjdZjNiXTRs4kM5zjvnfRj5DT1WSwpBp7OLZh
MRZ3OiDvHlpOH+wL2XWA/KW8NqPIZ7qgev9cFOLaIAsO+fEcDZc1hvNd3Lg97XZr8D4XQOZsIji1
Xd2Eg1cVuxzEhHFPKhjVrHawuvxCzKHAHeCmY7qXGDafB1m6TyN1+C1qOfQSTl3Uz35NvU2QM/mt
04jFoTJkfrgJE1Bn22pIAggZ3mQW34itKYatrdiQQB+PEZNgBJQcx7CfyYMgD5PYDisONp1RwA9M
iAL2VvMUIcAAEXLf01GAMIltDt4AMLZtVNvtdu5ADypY/Ojib5Jp6vt7Eh24ZugW6plgj3jtqolK
maUtluJoXIAyqACuMq0N++RDen3w7ArWdRpp0KSTDtPvgh47HoxEEReWGbnp7keLjQq9hNlGTDcV
mED2c2/mYCVmf7bC6yY1+uGHbzWjtNDrqLQk6jyaRX0ikLkA0mprDgydSlJ9U4iqfhY0ozBpGDbv
vrfZgWHzycGLIWxNquqaS08q3TWk9WVbwwvC5ibToEqAlHVttg8noF3l2sS8ne7b1mJ8SacQ+nbE
yQO2o5qqknjSwTSt4UYo9EyP9Bfi/II4xJFR6GbL30Y9qpGMQD3+/Yf+TJTsYQRxmG0QLvJfRjLi
ediCM99FapzXkU9RVQ7QGOdNEpQRhOEs9NwvdmRE02aKClfvatw2xlMDSMzdz3HPaLYSJEJgIV1r
a0B8aQCYddx1aWn+IVHA/m1Zk0BFJ0kr/Tw5o4360KV2zJdSITf1kYRsUVYE5ZoMLf59o2tasa88
dv5Enjd8KqIeQbnBHSMT1AOqnd2A0KyLB9Qlhd42RcK80WqfAZkGJI5tUmL/HtDmGcmRAmdKa3zi
ePSdBR8gFdR8Lfalp8qf4FuTX3TmMeqYVe08xyWuirSrJAxXKU9ZJpudEc3+Jyu1s2A3ONp+iFTi
XQH6EYTc5oc4KiAOJmicTcJ2lqxns59w0Etvj27vmOKS+9J5U7OXLti4yHm0JuoSTsSramGRYo2K
1m3fAWGLKhw3jjA4AePXAVyajGcrk+GnHsEasYemkXi3rlk+lFbxS1XhovjAGLQXOa6tbu5JDiqT
jqefWFcxkzFK6gDKDGHLMDQTs/phFqEEnS/c27wqDpxF4PVGzhNYFmTuJSlW3Sw/1X71s+A9X3qq
VZvYlgdjHPR+WhCJXtl9K9uCKDnH32KeijciNO6NFOn+oL1pEywvJoB1irdBnRq8CsoYH4ek3det
iHekS8ZrH2jyZa9DWD490ejA/I0J5is63QSxYgVMumRiZQNeA3+KkqsgjT/5hbVNbEwYeWS2W6/y
SQBIk/qzjCQi7exTaU9nH3P6WsjoBNlj74pYnVoonI2b2QQbqV3eUJc0/aWUwlpgdfMZV1C+KxwU
0R0l6Z1AabRSVgsLLGcS69I7VjDUoxWfbGSTH1Azjaazv2Oqcp5mb3qwiB9FSF+KQ6xR6oXm3Bxt
YR2jFmpiUhEPHfZfasiua4LqFjCWTcCeS7QQ8e6ARoOmAUFv7TvCDmaAqIh1NhEsUGyDR1K2KDhC
aKHAOT2HGeFSa2wf5H4PAnmhYOMLYNFMowcroGwC4RqfEL2geeQwuQr9Qi2k/jTO1sMcdzvRW/6t
EgEcRqtVRBa7pygrg6sudG5F3Q+AlhhMYYBquvduRRobq04nFwjFDr1fwsJePD5JyMQ9BgUuuXQf
1VO6JWJxOk5TfgPkpNhITVqWa1vRKTAoYbBMslAZoA6ORh18S+lUDCtUoikuOlhBM1rlFMlLNA+3
gT9KrCk+bvAhv5XNbKSbqBUgc1vd9uvRn8qvQzv/lth7RPnVY59vk9mBeZyqXm05BAz7XpbOYSjd
9HES4YC7dozQSMlmSHAMutFnahGI/hPaeADluqTexGaXnZpwrPHSePJroIroS2DUtbt2PXJetpI0
eGaO6bpBNrtBMeN/9vxSnmwyOr+SgdzIXRGjNe4KQnm3ExL+bmyiTYTo+RC5WYiONrXqdNsp03/Q
dUdMQJzSWUdkaxtbPQTVNmS9uIyjjCY33iWYbmOvn8e4lYdGxN4XimJqS8BUcpuxe2SZACe+c8fJ
ve5k8FU4KieTziDej25VjkZJRpX7zcmCVl4EtK5Jr+uiCGcnmwXUxn5f72uEtquh7dw1cNH4Wslo
/BVQuydBq0JkUE1GQshXPa9JxoP9r1Cv4ouQDh6QLCQwjgAdy+032g3jGGV2Pg3oSVP/SaR5e1Uk
0dCtSzMW/q4EBUZicDsOG0OU3LQ5hAaZi9q4KubYZctFWWBPhCi5030TXxeG1PvQHLxvgeizwywG
cfKzzMMlF2HX1G27yVH1gREbSXEwx3RE8p4g41bChcrFSL3FI6fxM3UzgFptZOpSkj25zrH8KZRx
ut45TabulZpA4fKn49rnnEXO5GhuaqnhDE5R1H+nKzjtLZ3Kz6qWFilo1MzndWmPkLLLvIsPSLsR
6nVuv82KrjV3UW8E6MFUIj55Q7BXgQOntVCE0dkN8YuFGNHUGsw5lQ6dtRMN9qVMlXeKzKK690fv
KckJNtO0UcEH9fqQdXV5RUyAWLelu9fMi3snov+3AQgmQeKG5pYlloZaiD8K8NKwRzxs3SagMg42
E+ihVWZ6TKyKEzobd6ZDRNGgmPTZU0azR92H2tzK+2PbYLkF/+Xe9uy1b7umg4UcKffcOs6vES3+
sUbhhznG78MOeAcGubTwKuKPqkhephmOIheM0lVsJjmZCgGSe4jTRfFd+VoTeKT78gjlqryax2DX
VU2497IGcXo8d5pPG+SidwfUjh1W5KbhXhpUfP0qNZY4rPizaHTDgQWo0pEuXxAevB5uCM0LfxUY
9BXmxq3Omszw9YjF9CdrqiYrAbsm0Z9jQ4ofhwr62MHaGgZy3idngF5NTNgScezsY1FP7HvjpjvM
2Br3dHw7mGqaRMTW8lJE4Ml4CvG47FIK0Y+tZQFCzVJjOqRapGd6X+2uMAfrOeCgU/20qxAhitm6
QXcGpdZeZzoYPtWCotmuhlrerHLbqPvVhDfv3u+Vf2k1FPTtLu/vOFFiRp0Nb9gL2rnr2B/JwNR5
x2Q92TNmacLIxwc6bVjv/M6PfxF0z5BOi8n8EiGkWENqBGAopgAHht3Uww63EPbafhABkfGRT/zu
CLwMY0qG5aafvtX4Z9NdkBENuG5cc7x2B8O3ThmO2+bgtg7axzGNKu+MafA2b+d4EeMGFUI4YhlO
MZ3AB4KR4NhgUzt1mTWeSprj4Kd9aMxe+r1WrVSbuZX9hVMFhkGsYaxukWkPp5QGwCpoLJy05P6u
MpFFxiqPBrmbbR1m6H6Y1CsDf9jKTKZ0Igq+jwhPYbsTXce8/mg11ODnp5RjOuSyGOKlrYpkb3ZE
JIeMzINFJq7Ga3aXuG2e7aDu4jZhK4bRta3zy4WFeGyZqS+6uFsyXZNPgNqSM7O6PPvF7Fz1SSOJ
3KNlFeBT36FICS9tZvFrZyi9rYnLiT1AlDw6xBKuPTXH22pCYNlzxEahaNnffUzhT/Tf9MXY5P2t
EYpsXyLNBc6sjmKysgsHkeVjMyq9m+sx2WIV1XuCuvHemWYT7ZiDanC/HTFxhUDEjAFjuMxak4V6
CkS1rZKEjf7MaO68gckJMujcAzJySsFGI6mIlcUpG+ru7HCgJGRO9RsLVhCSWZb8/Wiq/ijK3iJD
FVzgbql2nPzSbbM1n4xxUFiY8diW48qnQwVNZErYIdaQqsAWdRUMb+3ba3Bo1iGN+Go7pzVZxGe9
nColnbecG85aGd2Eo+vuCkpgl7kqvU/EgM6/0sDwiG0VYr4uRHPNAVIHa8WvJaSjJz8ZNTsODGVg
1GuNLjiHKXtFw20rcfb9MmXB8W3eFpbeJmnmu7ZJnU1LLmKwzweDMAKvAm4Ii54AcCQATGCRE0TW
yrNkfOpIlhzXjTdixie0bj2EefJDVbDyi86ud1Oc2A0JVSDvdthnLZJrHXMZkBwzz4M3eMaq5mh5
YbTQRCcNjl65xMdAr2mvlxbDNxjRzv00TDMCHcTcK9HpcNUnnT1txZSahNlzwIDR2OAn2pIWSOwD
UcZPVpSpZyeP2hVJKtadtDq1dTBrH03fS04l0jcGJKTHh27QEOPdcrQnWrdV8MthKnoQwvtZQNHd
lX3EJhhYZW+tefOBA4kpNJ+myCedy0xrAh5obm0snAbs2Fui6JoxpnJPz68+x7OZHXUDhQA0BY22
LPejrVK4mI0kBXYd6RZR5QhdM0sAUZstJkq76XBCOp1+YnErjkQTWVfdPIIxNBTURMGYIRRzKPP7
gMj0yxxI1EPhThk8hxHGe93OPH3/7PFaTmHaZDtlTaPc0rrtqH4yx7NQiCz9keMn2EEdTazvU2dl
X/OCOCJ4Ud63pJ3GU+3U9T4ty+oomiBxth4SKQJDsiwBJ1lEw23bhB5CndgrcIn30rmfvYHozNps
yycQzDZ+FuaxiyETxDhymk44BLKZOmeTEvluzlvMEx1w1L2p8ESvpzZLblOTM9E2zEz3Sy6jvFtT
syH415xrEBMr8mrzg2dms9yBrfW+DbU/qIvMGWasMtM8WniY4/JrXk7qqzCK+RGFO9kzI7n00MqJ
bx95erivLge7nGjOEQBjn7NsGvBT+vFT7CKHYDOfifnQsOP8xeaMELGKcAlyCxMjuTS1iLqN5fCJ
jVYhn6lOCeIanCE6e4kVPqnCe2D9hrgoBl39GDogVNCRAuUwsib9NQOWchricsEX/a5vOXnP/y9E
XX5nXejj42AY3q0PFqBG4+82j0nWIYU0Y4tcCUXJ5QBbYcbJRRDWyfBntY2lGB6SFoNKgtWa/WMg
46eu9vNTmssCRHPoRF+x2lBYcIxQclIizZVaAy1+Ap07yy+fetcsnF08S6prRutRGcgmej1I3zSJ
rkFrkSw6Jj7/q5jUKVPEqAYw5suErOGcBabpSEpfgduiFuWTj4tJtnFkfQo1nao1bqnmO/82m36n
Z6shs7x+BqlAyo+uw4GjQ5rV2ZazG/+RGgUg5vdIiZ6EC89mZ4/vZWvrwn70JZlHrEz8Nb5Ji8Eb
9DPfkFWQXv7Pn6e/6050ZOtnMymsI27sUxRhBV8FqUuofBI6YhH/Dw2r9eKx6eAYQ2mR8yHX5piR
+xf1dXVdRCkPA7HfLCa8MO5cnHMo8uRB1NNA2cnyamMmmKda3MQjOBT4DQHlmSkY6+fSJj94UwPl
GzFBwY/HPFuYxZmatageLbPUps/x18ofMVXx+qEc++2hjQka3BppPvEDx0FZ2aWmQ6e+FSV6xm0R
Lt2rf0o51K94SGabUgoiwz7JL+LUSJxNqbyw2gaFNaQHSNBiXAPsTsdb1M71s+EQjLxGa8nj+6e2
Y5HuUpwNA/oFCUGCd+DWETfnAuGmqFotXn7tRISZTs6sKHkNWNDmA1Z7bqnVFv/9lvdE5bWuy+oa
qz3vn0KbLM6qUYV+pi3Nn0QYxqtHYYIRvWW6jNK9RtaWXRJdzKCMOa5nl8U02ikIYD/tsivJ1FNc
9F3WPbHx1+2n0h3D5lFqMde7ofKqZUGLQhwx2IsUzPKa/1pBxxI19VA5+RVdcH4VCv3OPVIGNBTm
F7KUWNJ1eZU2mhml5zeMZ3+MIUenZO2ke/Rnob0mAbjstolbcYtjjlx3ZZrdgI2tbqJ90kGvbrRd
XBhEWK+aZrQ/JaNvckolgrZwwJWX3lw82GE/uKt/CTMuKbcR41W1hH/jZJlCYlCpZtbXGJNldfQr
7Tz/0Vi5+adH8H/Krrip4NhoMJ0vOweoH+At+XiYUAbgDVgw9X82OtMhMgORQEmOTUtdl6OV4O4r
CLVcBcJrkp0lu6L9oOVmvrko/+7S83fA7dGVeS2VZjNNb4bN08r1jPqZ6l0v1iGj4WfD8W5jdrNz
sietyBbpDRIe8w4AwW6i1ILaLVO3+VBgNg964dAyLTsoyqLYTZZyvijc00Ah4oGjMfk4LPZTa5Ul
B5cW7A7GzHtPyZjoByWBD2NQ3QRu2nyE5XopuEQ+xpfpI97H1CEICH39TGfDrCXLB71EKpuM7ao5
RnGGTMZyyHcc7OHS8sBppVWkPmgov32wWHaEhWWAItfSinr5NhWfWp+AOVr19JIv8Mu7R6rG/83Z
mS3HjWVZ9l/6uVGGeTDr7gc44O6cSYmSKL3AJJEELubhYvz6XqCyuuROpntHRUSGZYRCxHyHc/Ze
O3lJLICOxODoZCidfn+OFIrrxbJodT3a/ixRNXVlvf79ArWl6BAEUkYiIDu6XcyBpB2LDPcJLgB4
88hzr7EeO3eKNdSXpUsuDfV7fPcqVHllq8gKj0GSGJiuTp/YYWt9PS/sS6uWj4YgDbdjJ1HZYE5t
mND9HLTevVsQrUmUzppepKasDU4f7LBV/edgaC+ob64eBb6nw5sACsOuqk4DI+IhaMftVxMQ6E3/
UCZG9xKJADIBjSKpiqTPXVv2f8sShiVN+abIQlE7qu0gPQR2fUIVSU0pKuaG05d1/CJzOOyoyL7o
kNIH8I5UECW5siXjUeXXbxOPmAS9h3mmCLRzozW9Hgn8WoRiYqCyvLDGCk6fAK4hruivziZaFg3x
kgOvjZYqarX11/+6YjHqYsroC/ms75v+W9Lli0KOmCltOpBKfMeawxxCpYtrugVJl60pFpVCjadZ
UU9Oi1ekR1Hk+ZKm4m0XJ9C4IzIx6hB3ux37hpsSGhVJg2gykP6gwTPJ+EEk9ijYYyz6sic+ewSG
pUC/pgBcOrlPaIWu7vGV4IUkX4qx/09bxhokEy2NhHUNahq0mHRq00QzsLoleUmZuh8ukBBxhd1P
6Ld0IogOUqCizFj4pCrv8xEwCnytSau+sLdgQqVzQ3ewSScmXTmo/GAXpAKpUX2Eyn8iaZKpd4z4
ezVgkgTtGVlXDQafh9ib+bewNSwM+aOBydVkxNN2o2qtM3EKoWejDwUnX2EQ3kkD4QOdUyP+GddT
HW0RObuXRdtRCDal01/DNfReQYgwVXKPBWsAtGXNZS/tKPpWeqAs/DZJkq9LK5cHR5klk6lucgpW
HtGV0qm/59eirZnQcyRl+bWEDgVE3ZpnVOm5ySq68pJe+TyRSiQv5govyK7DikJxojZSjfQcl9iM
ynD5OYagkhTqS1POvumxpNrMbcIqKkP+3m2p0wDImDCigf20+MFRFyvyQhYTE3Qxo9/e/VmPWA1B
xZdTZSrTVhiSUmpH2rG6h0aoFleTMxI5JkVD+br35roJifFZ1yzC5CBkLpCnWnVjgwc5FsLb09t7
uwkOF+3QBidySsGVfL2wxsfGWAxJdw9npP6OX0nSvKmniErz6G2hWjnfdKPlrUlV+hyzMja3kZRl
EUY1UtAaBPpPhGs3HUZ4ppUynW8122QDmXfprFz+WaXB8QIuCPbE9JVmKAKTyuarVmX6wxxnGg5u
dIlWADpiyS/ZNpG8efpjPdI+IAlnqGAJhYwGZbN9bE3yUMrUhgYlSuBWnzYgv5wHrpFxyjUR/G+0
Zk0c7LmBp497PPhqyI6ZZh2Oj6T6nfFKH9kfRu5Ivzv3GN9jwLdJULG7vT99nHVwPRiK0CGtkx3W
fAASKC4OhyLqqiZoNoI+TUNxiJnSipdUNdpmn6SetVIiHDau+YJ6/ipatOoJL3P0evoU3t1iwOo2
WmtaOKgKGRwPT2HxZl0hBo/GDZin+2pmGU+pyXlAyIsowrDm5yJeE/pOH/V4VcEVo45ZDaoG99o9
vnB6cAkmMSpA5CKkV6R7oJAFhkS7Oy/b7zhxhn8pn4i6j1+qD1alx5O3xnWin8DgtvqvkOEdXufI
tzsVGW3gJRHe3TRHYx3Ek/HizS1DyemrO359EMcyx2hv0q+V1320ZioRraBAJcgu9tiKwFIE+fQA
sXEpf50+0EcPz+JOruYUtOLHrjrS50rs8M5CKGKV/bKsiIg9MyF8l5xbsnac1p2e/wg6Th+XL//o
zdXVlanqoAA2WJvCHT68nUx6pd1FkGgoPeV3qtp1l7OpthV5wXlZh6C97GfhZNOrBZru2cJIiSI6
dbufXWIIGRIP1zwTNNbqIVoV6yqjgzgHdeTlD04xGF9qoPnXHqkNhJUitfjq0Yz+WQhdlUFFYGzi
p1T3mGqHmUKmEDVZzPEwkL60xtClwpsuYedbVaCP3vzTsAaY29CNmvSa0ZkWEwr1XyOWoWa3aPp0
gTajdO8nzWG6msm9F0+V5xaSbB2zQeLn24pTGDvnbX/dszBQgO1H7PjVAczmhaQm1r94umQYIs12
qS/HajEd2mnloOwR3DBqJ2YqiejsYSbTql7rB15b8+/Lt+KSYrCvuEHrurj35jDzE+K8FuWtKqvo
E3gtjTYuyC61uOztKHXDzpU16iH4VOx5ddDfvlkmlc7E6S33MQ4aZCWuiVhlqTlSTn/xphkACG/F
YjKQlWOq3HXoAz5Pb4WgJCbNHEbI8pzKcq2wCU+966xCciHIdKg5zywSECxOO2KtISMZJboerRxe
89ywSlQpQ8zEP7sqvlkSF9TrzkqpWFsZQDugSL25r+pypsIJTuWbSMrS2c4k+u6nJTaeOiL3vlou
K4vAVWyrvlQqw7oqW6gTmzlJXRGWntvtyBJiZJKo8fa0q10yWaqIKXBOTWlu3Gkk1aPLFsRp9WgR
p7nOCRbVQcJ7aVFm13+KQiT7ld33OhnXR+W5rAnqWLAe+/Pf0wly4ytVIBe+BoZDNohDyfJpsiog
a6491XsgVJ6N0L5Tviv0Zx5NZDZUj0w1Wn4gi8muSk0hyneolYaqOctc0ISetR3xpckt/l2kpurS
99EN5EPCz9tCdk2ICqQoQHJ2M4zgCex5YCHwUTbIDnmZ/8hfFtC2OmoOGdc7u3CpWONdtHXK33Wi
kkFrEiSUvD1csGyrg8puK1C78zTt3r78fyQgfawK/vpf6+/5XdWsbeJEvgkc/+uf/m2u38Fv6v7P
2w9hAA9+yp8H/xCWkhrvQ//Szp9eOlgs/6mgXP/L/99f/FeWyONcv/zv//G76sHu8tOAYZYHStB1
9vn3ytHbqh1/zu9+wx/pqKH9h0bmBBxkoAHszNeN+R/pqPkfzKgu/H+s2/yKa+j/Tzrq8JscNtWa
zfS/OoH5TWt5Aumo5ZDxZ3iWw8bEwSmNE/A/L/xfcxz37N/OeYfTA5F2Kq5q5OZv5QNde7Pt/LXT
iWxSeUZJAjZ1RfW3jfHoHjYIbRrKCROVj0IW183kjWf2yYdzw3pYIloQj64MChqGx8CGxUDAqWNJ
CMxcKb/UFlWxhJLjxV9P4YMJ/W1y+6/F05/DYKaGaeDhnYTyfTgFQd1RQBHFMI4oon7TOlP5bM0K
rScyTXKfhoH+CA3UATioSpexvJDkC8uaLvXQdMVAeCsWkR1kaZfAgM72VokcW+6w7fX4t/p2h1Bw
zkgUpknqG7rIeeYXpUACUqqFdkOMEV0y0i2qhdSqSp22zjgkj1mLNM2HQpggoNSxUW9oCBGEAInZ
zDaOh77BHwBmRLdT2vXPbLcKwTxVwZtd58qfabKkj1CFdXNTdQhjr0boq58JJUIS00C4/SpdAcpS
QrUi4MWuOs+n3EoqbmpbxXCJJjT7bOSgqXwtWqNJZaF61PJmIy92iwuEeb+YmmpvvCTTLtvOyUzM
whMV7mLIGDk0kccXrOVFFWr12N4q7M07wmEsGNdFLGNz8z/LvAZGFLU2edONeQ9wiJGoaMbqKlsm
ko5TmXCnhMo2OFDZVk3B6Sd/uHh8e/AudRE+D/aVhne8gR9UMtg0oQBhJMMsJJRAg3jVNkFjokMQ
pI+dedPe9PpHb9paf7MsON18rsffUeJWaFizXg9yUp9lUALaca5BhQ1JaKEFuutiHUmPRAD0yRsk
gWQxkXvJjiw/PAC9se5YG0HphqDpmfAsq09+GUuMIEG1+3HcE8GivWazK8VWQXu4bVFZk9ldD/qn
oXPxznkJkEfYux3gpGmk9EfLJtqMWoTIUInSCrVNDi95pTsmF7kjPDQTzjLlvuGxKfMNrVK+dkNH
01QrPKTbTSPby6xA7QphdwZuDZZb/FjKKi3/0Tr/7VHBiMKgY/N3Wz1eoHqzVrkFhu6gAHsdJmRI
7kB2K1sdqe5e1J52Rrj+Rk45flQs8jHzINrHnnY0KGiZ0xMQFmtBHBnOr6Ki1JDgSNsorAtuaYMS
K5av8Yik68aPFbI2Ojl5wSSM3vlrbBDd6GRW+2WxWkruNKtQ81GmHPMdUK/myYgWJ9l4RaWCquN3
Ya8uz7zcb76mwysAwoDAg5gf3JR4wg+HtZhKEphyEKMF4oI06OJOXBVlnoOLBRJF1oico3vShwab
1G4VqjHEhNINRVbwnRa0qdYIlqmogzQi2xrts0wmv6owmNIHwXCJ1bKjDWvVQ38F+tAdWa5EPV02
o9XvCjEhW5Fuh7efrWD+z1Jx1vdhbbhAP2BXjQf22HxuY4TW1ki3oObSb2RE9Hhm9eUemYZ65kYe
ER/WY1GrxWRN7QCTIpuUwxuZcRptPy1KoJPk1wdJNi0RlFsYtRur6xq+TCSwz1Zi1D+aRUD9sM3R
AxK55rudHrDez8M4NdkmwTFiSiQ1+fBMKpS+MHeUGPcCCP240yEokx3DmOmiMB0gXm/QsJxzJr5N
gIdvEvFgJKPhg0Tfhi338LCyRH9QIKsO2VNgr5CgpbFXIJ64NSKlXbGyI+FRFpGCm8oBK0E7OiF/
Ghq1eZ2Ta0vIvN4DUmPbtmjsmzFmoEetBgcdYWzdkX6Quj5UMTZpvVICFzZhfUBJ1iNTBEWGAoIg
YEa5BNDKlSHinLCeKCs4Wq8Ndz0xngh4oeEWl21loFBMGIZ8VBfpEjrqTDIiwZf9uolWFJic1JO/
QvdADWAqCkzOfHFU2vVzL/ZaEZlTOBJ8SQiohrK3gBh1hxlBWhtG1AW9XWmil+q9CdxljY7nzIb/
3YzEbh+SAj5QnH0ObIqjO50sceRRLQzhhXsvQjbpvkGVfzWlSbRVM7P6bx0PqTqGa7Q7x6gq9KQs
O+0CuWwH7ZptPv0ZIlOVzWBJE2FQDhvv9Ct8WD7hY6I8tToKNYgsgJyOw58IAYhthKh5aJhTweea
wC7rkvlKMbPx8fShtEPr0b+OtbKicE59APwqtLyrMtYhYNyn8XqCfL3rzXSmttD38ltNl64PhGJN
14CT68/oTt3OlzToFF8Mvf565mzWYeLgK+LKNUYPVuvsXSESHD9bO6r1tkaUixtVXuSePt8CJxCE
hw7ZdR0jBK8g3z5PLlnGwmq7L/BE3HCR4OSMWYuvK7LHdmUEX+DMmR02Mv7cJ4zHnBtGYEa6o5KW
olkRDXKLDNVJRNmuyyrtwdXwRZBRItGrwvVDYoC7eik3YwMnYkOOSfFjUVqBPL/2FnsTzZHWhrql
ODhgh0Hcq4mo3b0DTxP/Q67k8ionM7j9s4v8txuTD94mHi/VON020Kq8Dd1/b0ymZkkNLEZBpoA0
ruH3XvENq59U9EX/eBrQ6DetTjaNEYLl4tEoaMuOEvMUK8D8u+6LQpbnPjXj4uccC+3WJb7rR2Iv
9kVd9Mt2QBfxS5SVeX36UX0wPqz7Q16ilZNnHZvESSaZBojOGN2YcQU9FrN67O0i3Vk2klJ/QSSf
nFl5vZFwjt5bLppSJBlI8HmPU8OoIzeZUhcRJpGktuhOFGpKXq5JNjtiteILdhN5F0c57fEcw9vG
6+pmNd3y1DakV0+6T5aHYwdxD1w5GPO52c49kSCb2hDOl3TpiTxsajX9MlA+rrenb9hRD/jt3V7b
gyy7qfvTBT5aBVUUB9YRxwkQLiCaEgvxIxs7WtXMY2SnPUphfBzkwDrmQDNJAHBRVWPQ2KAV9u8O
Z1OxddTRIEHcQxN25vQcNu/HgwKLszWSlNa4CunlcFAw65g6YT04eN6Iur0c23ZWggwt0d0YjUL3
1/C6e4uM9DoY0MFcjT18YNZiBga0KXVh5SfkrKMnSzzkpLgoUt9CydsG2CvSnBSCRBk31KDqWxJz
yVobs7J9USZNMkEqBhFvUl8sYhvYOQyh6nV5Tj0L3cgXI26nKej7JHnELVOj6uMIw/cxFlNyIxab
TYKw0uw2wlzx2HdS/20Wbv7q1Sp1pIZ1fM9ShB6b39eFoW9z1QOe3dUKKSMw4927WfOWz5E+TC/4
wER3Y8UJ+5rBAVblE+iBFq2IRWP7dWuUjDeGaO8BFkffF5gPn0AAJvamRGa2xzvK9nUBMvpd1Ir9
jNy4e9GQEashwunO8Z2lz3/SmyUcae5KpjYcAxIgLJoAXmbpzrYP9dhQdg7xBU/A/M1Pttn351z7
H3y59lrJ5wOixGMdowvj2LBMqiXKKrnrbkRk0AhWStvPEhi6sz2eg1C+X7Wy9wblQ08I4y0j49GL
L2tSUcSMHWaIrPZzOwIz71GnbpEI69ulNWnFIZA0tmxBu98WXdRtoiHuO/35rbuko7GDxjgcKhzs
JM69qW3+Gp9ZzZipYrdKQBnBRAVHGZUIZOtCR8wTaHDgJsq1n7TOmv2mS5IzQ/a75TK3YJ1oWXQw
uUFqPPy43HIpPCJuo6AdC7GhZ1wFUaktvyX1VFOL5wsDksKZEZov44NrdldmgsGf/J/1k//rmq1W
UTxGDSUgRAt7EqBsJ4M5WjYJLI8F2LLP1qoHpzbm47BHT2cXyCbN9nFIi8Lx3QlH5W4uVbDNbgrT
X1Ys0YLCdiczxPRsPipJn6WBXCb1V5URBeqXytx1e2uJGNQAFDMGoAJDrtkWmTf5ppLYe26u0DeR
5YlPWQOmnR6KVyqbpnAxAXtEi7CRK2hZBw2aVAvGq9Y9apSPM1wtk3s3xkr3pWpc80USevIAaSi9
7zIRkYTlpmDLZUo0/a6G/Ix3cKiTnaMsy7PF6AlUxhoR9PZK8qvPDWxhWjYlBq6hlJU0ImMSTwCg
67UPQjm/obnNvOaSFYtsZIVtBOaCWtB3vGXxLocxGX+gZ1XIQylM9UeEmVwNhJ5hRWySavylkmeF
13Ju3U94fokBnwC8cwvtuv+0dBoepsmomk8VgATCmppOYKLC/MsWtR5LvzdsceNMI/E2dprhKnZq
Yd1VXd+kGxtBekujj8YnWeZlT7Fs7icHCLaiiE0DWg974BCZysbujfzardq232SWozwJFBDPaB2w
VyCNsm8zaONP1jCOBEWplXxRh6kw/X5tC7S0sF61zCUmxTPN4n5OpP2l7ivvvsVh8BlY7fgVHwdx
vaaMsEXj4EOFz8xvuv6oK6gmilqJv1Hiz0o/xXlEqp4lFWRqlLooV4qq/YZoGKWMkJpNrBJowg5/
buk+pigTAZWmtXJjWquzQFtYdQV4kdVdXaRedmnbBCXs06pI7zBij/SKklK7MN2KrDcrW2uV8TjG
/c/TI8j7cRPGO110IrFZmUI8OfyaXEFlS/NKJ5iHNAmZGUmS6qv5liwYSlveOIanj/f+60XBxJCh
sQ+jKGgcHa9IKizsSsGEXGD1Q9G03KMGNB46TTtHxnl/aciyWJRQnmElR1nw8NKKIc+sSkAPaLPW
/YoqObt1gXpt4nagnwhF/8xK7v2l0V6g/Ij8k34CC/3D4xGQ3DuV1XlBVRP34OISuwS5hIektM8B
Kj+afZjnWDPqtC3QUx4NghjZlayyUi8A1II9bMo966acXOViTGctdIQ0vyxm3GF8ISHvilVt9zBm
a2TK6af5wQxAsC83F4oNsg/3aBI0KtNazHTwAlefZm+PKXPE2pEpJPv1iRwIwJB9iSK5mePhv3Fo
uGvwEXmJDE7h8G67LZp1WKwR+YhZcYlap9921P4upmYoL5eCoO1EmbIz+6EPdnJI/KgfUB8zVwLr
4UGVthutiuTOoJ1w/u8SeghMfKRgAJ5oLCYDr27tu2LovY3mSXFm7vvgheZ95lo5AU7ibWb8a+bT
K1vDEVph5HQc87do5chGUfZkjZDfRQBCV38//Xj/qAqPFhh0plQqCciF0ZYevdO6OhciW5oIDoad
iS3mYPUnGMhu9PuWXud+8ObJDWzMM2XgTSjYt3AsLDyNgCZk4JkVhbtsrpwNyW/Vz4UtFxY7W1W8
rauuA3ipCOZAuPYx5M5RNwT5xEty70Rt+qvEoY7xhhIpzhWmqUC4Mn4SrParcDRjEnarcXLabeU1
9hPayZWx6k7MdKOaglMA1GnfFKzScaqguvhWeXLEkcHYZGxwGBFmOdYmoRdzWsRXg0NFJlx1vSMd
qUhealhhSFPo45yReUzV/axo1eQvOLUJEabc87vsADWFg9DHH/ieXfpnEUkVI5cvuaCE+c7z9Oqn
QzgOQnmdVI1A6XKMF8Lomd4mghQwMNWw5glVcMcvCz6xuzJJsP95guwj+soLTWs0TQpI6awmFrBE
q7LB3Eqadtcnyk9mEKhRdULb3ycjnczAds4W6dcqWHmaGIl8ITjF+tQaWvrKQhZRw9jEcfxZpKok
+TGJ6lca+uQi4PDp5yCvjPGzDd1PCaepnpsNfidQT0WS9ZNfIBI0/LQmNmiTYjWKr2vc8A9FBKwv
UKK+24/UCClVUCpkO9hmSQ7Dw+lePKE1wlerSYXnqazlS3OWwBNYXVxGDbg239ANwtyGJdLp2ZH6
0Xyb8mb8zciTmr5DGx93D+7DC+QXLm5aZUYHobHSaH0dAd8zo07Pu2SWuHHVqiryO2NOBmSedWfH
QSRrfkohota8pv+zaBcaRmh7g4Eq0rGRVhhD0BFmTajKmGor7UfX2lS64JrRkg4/xiIvyl3nCEzK
ydSD3RaKneN/VmDX4C7gDjGz5taG3AbzYTDaZdpj6Zx+iRgfEWIJbfqtJpP1G1lmgZHPVLxXFmeW
g8UaoeiOqDdH7CH1Ws2loMyj+HblVq/GskwdhYgivUYolQwbq11X+m0ZwV4kH3X+PujddFVbaomL
Xawy6gr5yjfpluZvbYlq0scbHHxkXky0+bymwm6rAz6R25mw3CVwlH7WfINczjic5kEJG4tQsMCM
Wrz/QzfGckO7s1o2ja0pq3c6GrugxbttBV5Wlo+cSY5yRyR5Tnri6qnSVKS2Vy2kF30LPCb+5xsO
TOOImdAmUzFHIHY4/M6pRz4Z4pNAtKTb+I1Em0z8i0sl2cDgd0GkULLLKsTlp8fBD7ZZAMlQXkPA
1hyUVIfHjXPHgoKwlqZYQdGtSxyyrAZz2pEoTGfPolngNPb0oBbDGnxSUag/fQIfLC2QVmqQXClx
vuexOVJNpdJlfNPCKi+todJuYjgGvvCSH6eP9H5GZ1PnGHgYWMTQDFx//a85Rtayi53JdGGKo/zz
JZr+UBNj/KxYS7uzasvYDjOhdKeP+v76WIWSdwBgmOcL9/PwqFXTVabaO06ACWq5YGqYKR1M1cPi
YpA7faj3UziHWpdOcO1Qbxy37Ug4zdVmoGClL2p1gw58CvQVNySlkd0RU+PxABO7fyLm6Mxs+sFF
GqyRwBgirXLQGx5eZIpgTUtblVtrj9ottCb2A4npfl24oWd25kdku3VHjheAFSLiTBaJVOcOj2Vh
RVV7U3qBIvN4+F7PAgflIOOZHnUuX5wWhdVOlA6BWi375IBlRTSGnDekE5RxSrvB8oWkeE4Atlxk
Sdme2Xd8cDOoeUImpYGKbeVY5ulUOBcQ20bBmKXjja5ly77MCe41iYE888Q/eKWJ7sCbgcrmjf55
eC+S1EIYvZhRgKlp9HVlBsFagWFvmlG5JWd8CPkFaZx5pd+PGZpJHZtuDLJdk5764VFRfeXLrJhe
YNDvineFq1PPRqCnsZ8mN24Tu0p1QbtXY5TVpfqAX0Gcg7B/dJPZ/tBj4m0AcL3++l8fM80CNP61
GgVq2hSvJcWU7+o8o3tYLXAPp7+rD+4yjfBVhu2xv+NDPjxWS9nPtEnAItJtxli/RpXiLGOwTrea
SXaH0BP1qyWj5syi+IPjUl5mrMLCxthx7L+pYwuz3qy7QeulVShtNX1F1RkTZ18AcsDLIXdCiuWf
b/aYh7A8vbXHiQg42sdOdqQQ2GcKJk00vztn5rVlrVVWuJ91eUYt8cGYxRVSbGPJSjDHO52y6ihd
zYcSphTWQ1wgLtoT8tLCAVr68zzDjSbY2jF922sVEZ5+sB+8RA66d9DvK5yaCsrhg3WI2dYQYCRh
PLvx53Lo+guq++qNknfemUN98CzZpjPPmSa2I0bKw0Nlrpuhf0Ktoy1zpV0bZq2EUQ4AJSwoJJdh
AbGOdL0uOjNCvL9E8MhAs9Z6Lo0Cdf31v76TxipzEoxp02qd4bw6alN9U12XkIdosPan7+b7LuXh
oY4u0RgbvLggW0IRs7ff5EVKyJmF+OrMZ7H+nMONGwpb8qS4n1TFWTYcXhJlyl5XSYcP0zIpr7Er
dnclHa9rpVwQtyEy256+rpWw+e6AeEipBCA1J/Lh6IBA01LSfbOc1GFwd36VktGGCZCJpg6dxaxv
I9GOnxsv8aYt4ZjyIaNq+I3mWruLaPygQlY00hGhWhi4x420tHziWKugnvP0wtIi2renz1j/6Ixx
B4JnMN9CMtZH9ddTZ8sDysJVkjAZWkTcVRvnXxIyA+VdQ52N5mwEnWQTaaYnw5GV5SvmLvANSlsQ
Xzp4eZntML85TyoCHhlIIpUp+zaV86PFtKTsjKyLPg+FkfxQ9a55mNAKgSLKymKEBFkMX4oFq0BQ
FCZECjxwRBgPApOHDxWBQsLpa/3gBaeIbUPS1TBFIpA7vFTiqgz2QgkAqUkXfqYX7i2M3Z9RZOqP
p4/0wcoDIQ+TDj1BJnjAWIeHIqLRKRxSx0ODgjEwjw6rszG499JNjVtq2ct9pTbjp54t061ZIWPJ
SKzu2N/V88bJNCJT0rJA8xrhmz+zKvrggZtIPxD0ItuiTHB0F5Z6yL0a1xwkhLbctUmxbEn5xac9
pMudJll5Cgse0pkb8sGXaHraKpHwWP4hhjy8Ia4gK3mqPXKfARPixM0z/Uao+dIEdTlOmA5LrTGB
FWSasSVNUnceLUDtzzopzN4NSKIJOrqHlx0NwEh2KXI25wn/qygwFtixtzt9uu+XLWyuGDrWIqaK
YEU/OltQ9HFfUePoHKobplwRA20z5dDRhki4l9BdB18DY9WFZumlt+wNvZfTp/DBEMkpUFdEi81f
b2/YX98lU7ybuVqMZnNJim1bKsMLSPDl2+mjfPBYiCRHlYp/WUflfTReNTMQHblE0IPiBZZHPmpK
CHlDBI7TS4WFA7v900d8/2msEjcXEgCTB0qQ42yTYq71igQZK1T7uYrZOdf5o7U4zQ0K6WirVIl2
D5vNw4tQtxceBbfWd2NLpWVMuurnMYnVa7lAQYH/4pw5t3ePXedjxW7L7LcuWN8Ckf66501KpHfT
2lYIRojSUc/a/2khCDoO1c5otF01NeAEWWjEr5NijlGgF5B5z5zEu++Tk0AqrLuE7UHlPl5CzjGk
2qIa3LCayhEZXLFcIKdGrCOVyC+GObuM0yENTz+VN0D+wUzJdpAuIl+mwc6aburhGy/1eFQqkUZh
35kddTTTXJot61YIszrpvVAyoBoa2xjq8Cc9i5IX1Jbdbxtm46+xi2qqbYbbvM7T0qzpzYoX+cJ1
KXgtcx791Cu1VtG2LaB0JsiWr86IRJ7xnsDdbZxGw8M4mO0Di1iBVDydYXqWBcrmDaAVd+cKjKx+
PhnTL2JYKzXsZKzd5wOJERsYffFC6F3q6Btixy1gKbYFhpfzTO5ZKQ/WZe6ACzyzfvngGa3QdBrO
1EJZkh4t82dTGZragGolnLQOSqAkd9I24i0W7iv2b8mWHbV37sV4NyKwkKH2rBn8D2f/cdDM3E3Q
equ6CyE4dCSel8ro15ODruT0u/C+rbKumGBVsVfkT+aww3ehH+26rrWFqwOsc9PTd9kokxXvzLQ1
w8YtmyD1unkPaBVDgdVPG+p62tfTJ/HRHWYBTH2fL4BBcL0Zf32KSMSMBrtuG7YahOxSiBm6ZTtu
prkzwsw2mz2S4uScg/fdFoMvD8wG+lfuLxmQR0fF0tYj2py6cCo746JcMKMUKvheO4nyMMG+sJvb
jtjlTj2TGvr+clddGYKNNZMDn83R9JgoDRyPTOtC5N/ed51u0ibr58bwZy8tFtLKCf8joZmk3dO3
+d34zwWvLxQDMn94x4WudoGmaEXYvwqtzW4nz/N2g5GpF0T+aldQRvpfp4/3Xi25HpD1B7fXpv5z
rJZoTSWSxSK6UHiZOgdtWqyO7DQikb3U3FcnxoWxEkmcjdQMcplzR863zTjRnSeAD5rF6fN5b8tZ
zwfyPYVNG5WFvT6Yv96zSnGSiTmlC5UZmrUI2qgFy44SuY8DI4UuBM2oRUEjcZF44Zikqx67hCa3
qYomajYOlaErnKRDfuk2Kx8Vj0o3+g6zg82S2s5JTS9tjVyyfKSbrStL8rJgWrcvEXunxED38w/F
ROrPEltXqD0B4vTbmGpuALyD5XBWAR2+hnGZfieaOcv9UTjDELgR8sBMH2fHT02Vk4JLZt8lfR49
8toYT4YxZdKHDph8VZVsBZV2y6DRHtAqazPFanPRVUgMd3XcJE84LqzbZSxmnJi0r/beohqEdTcr
0AhLhhEFYF4rzLmgM9twRMq70+lNlGDKFo2uX5o1nngkLkrsnDV5blOKMYEjCFYH1qDHwKiJbiou
DLYHX8pRo/6PCWgx9rgKEAcNhmz0XTb0zp6GruqiICnm1xk2cQPIXSCfO/3Q14/pcK7D88UWgAGc
2iCancNnXsd0k0ZRV2GrzMMe0ZKzUc102Vsr6v30oagNvD8YFT4K9Ww/aYipRxNrU1eAmuBGhRl7
Rvk0QFj8nrulptFcWLVyyqg4v9iiRniDJjF9Z3Vk6J/LTsnnLUsj9XdqddOA3pGIgU21DO2rBvVO
CVxVWearPorll4yCqnMBac+2L3MoVvr1WJYFYvKW+B1cQM7w6Mm2ImzRnm0zSNVFZaKUWfk5zeFZ
bGoI5dA2J7alwYAi74vX2eNquDNn976tkbyHk2UbRRAh+GmDRjWw6fQO7p2hhym8GVQMWBuvSkBO
09xDAGWOvWVdW23SNns2vDjYy6x5zkW5kEsL8lj1c+SOD9o8E9zu5eQJbEYMqHVgefAvKkYCNXRw
bV/T54xR9zVe11xCuYTEBDW2JPSY987axFZR/chwa6NskSCoVpgaWGFrtJ29V3XxsM0mOtGMOVbM
sjbRBiIL68TctPRbx2DOEYWQs86+cBvBBTPDZWkcisPlWO5FYcf6BuOPhjMcFOGTGQ+GFUxSpSxM
OVm9IOSgR9QzWWntI1VEDJMBintmOVPrIeTE+GbIpfttlFSq+JmaMG+JgK2MjYkKZ/XhWnMEmaKp
NRRKGShWNA7yO/p7c6CHY4iXDoCP+5nMdDntkjntbKQ8IxQCMLjwlglRUqzL2oBCApKcM9q2CfRS
IM5yzB95tbvsrh3k+JADaM3DOcLeEMjUW2gSTrW57eApDsGsdcp442lx9nUyYmHukCrUVmAD7Aqc
sS3NDWtAAp/VyBzaDcQYG6deblM39ywlXfxZnTsAZRFsj01UzxFLR/6wdq1HK2rn1Rk8QVbqfRYU
MGBe6Tmm7hYbZgPtMLesnyKbvInKN3gOpJHGchtHzvKpa1T1qUXE0cHpjlOB7sgTT5ZSpXFgTV33
mGkT5iKNKEYcHBG9pjUJer5F3hL/snFPxL7Xk18B73iIn2MH9zitKuRXfoWVyoPFrcnqoYvzNn8w
envBfZ0OaKllmxlBmo/zUw+77PH0WPDBSLAaXLC3IIthja0fDjtG0zIT6F0fUmEcP41elFzMUfns
Yrj7v5ydx47byraGn4gAc5iKEqWObod2mhCOzMUcik9/P/adWJQgYh94sAfecIlk1aoV/vCeHsIW
xuhKLrO08pYhIbk9l+35cpGFNEweG/1BhHoW7ZhyUMtNSp3Rf8j6A6CaOoDvmd8JEGsbtp1X0hma
Nd5iiLg0Mo3lt/1zq0q9m1T2TXGYkfSn0RXP/oILOIlaB3nUTfpXfGy3LLiuvF/qZLrQ/HTSmQur
7Jo6ZKgnNAHdAtwdTgqHDARl4NLu+RzXo3W8/T2vPCTrkYdDteA6WRvL9b059SLiGhEimo8Vcni7
BO3Vg4EE350TDjbNvWILe3MtgTLedEjYQKRsa3A+ooGNanR0iJQO7ckDud34V5o1JDUnQ3oWeJzI
7mU109EBYd7lr64Ti/oE7sv+2mbmuCWRde2tUym4FFNAcCnqzz91i/mxkHbSHBzFiz/XM/LnHujf
fZe0M8pc09YpunJ5Ly0keOIMLxmZrbZ1hqK3kjpmf8ALIf1QYyV6B/jGewRxk2x84MtuLpO5ZczO
sIG0G+r2+bMlVeyMRp+OB8pX4wQqATly/t99SBp/GJCcOOQ1Qsxdl2rMI6J8b+QaAMrWGn0qUuy7
kR2RQW0j0r2rkdza27IpAlXvLHd/ey9eqdmwziSFxQ7KYQ6zdhruka+BqYsSWNy2+Wd4dNE7OHry
k1nhkLNTxmj8VkMhP8SKYX30GIKi8Y4i5MavuGygIFRCB2GBQTMDW28GKPyeLZxkAJmUZ9kRkbKo
+FREwBIOORjPdl8jZvsx1tre3g/oa6mwtrPitTdm7UvEtbmQpIvqeQSw/SutEvV+Ts3RAemPZyw4
p3L4AiI6/GiG2rwRnK8cZiDsVAJA2WkArRthGGwkSMTM3aH0JuehB8l6QJN3eEBptjqkYPrv5xnz
s9vvayknV4korWGqIepsi6HS6uwoEfBIt2OY5bjIduuWaD6XVWRsttyWM3GxDk1+CnrDM6juz/cx
uIkUaYcF2lX2hgzSyRXfmlaPnt12NMHZ4gxzwqUR0Q8kZJAMJUF/DLVQ/A/vmGkwOCZipss47fxn
oAzYZxg79IfaA9pgoib/gPJ+s6dDmT6Kdv6tcXNv5PqX4YnijvE6rS26J3T3ztcEpOF5yNMgUSrS
/A7vBPkzga6MeHsp4kMe48x1+5teCdDUtYRdaMN0EVV3FTTS3Lb7Qp255qck1/amrLEdjmeMVXil
8YsWuyDe5kwHold2FhJIqFlrzzWd5u9K1mt/Nn7O5beHoEHJzY24sJjXgYEuQhHWchhx6YhjaGSE
CGPsipOCgNYJXTZ9L4Q6YKWADjg6CchpMTf+dvtHXPLcYZqSiqhkA4zXvDWyxfOGppWKNR56zWi1
QzUD8EewUXgPEtW0EXqUwg9x4TkrlM5N876eJUbzpXTN97gD4Uqod9EQ7tSmab6F9oTpSKpVyrTH
Irj5JpUQYrw9ZM1dlqCufhoaZLKpdWN9S8bjTTzh/CjZMMIRBHsbDMCoOt9PA42IJBrq8QDhqGDK
P7enwmU4R35l8O6kNhFim/Quo2t5KJVEM8AugsXfwZei16kip1HhF3XntFVxn8RqdcAXpzrdft+X
YdgG67BMIJewgrL9+Y+sugk9j6KfDha5OyMerF06UQJtAzb7AabA9DKIXr0rwD8e9CFtNs751eVp
DSIRR/9Os1dnjj5ZOgEJkwc7HroJKVYET3fS6Z3wEe8OxfXbhtE2GNfcwu3DnECDAj8NlY0k9G3Y
uvpWZKFM+lTSBePCP3O23JxmH8gWbqHKfWrFnMaPidb32jvQqNCQIqZjLyHN3G8IWcbKs6WPWHh3
SeHde6IT2cmODQNJhnLs5S4zXUQhcm1GgKWW9ZTscPvJapxAhNf4EyNW/c4IASDAPoyNGt53ovwQ
BjZwCLDUZKSTMAvgtmFJY1sbFUjXKLyZu3yI+QpTD8pXNlb8EI15jy9hAst8n0Z1dNJnXD8DMSK5
4TtelN41SM/RnI3V0MNUJp7b+6Gz2x8uNsKfm3AwP0R2nGWvY2hmdzXlQb2zJWmxq+dmdZSuh1LU
YAsPAz9V3QDOXWZn4GvgI6mUHoAk1hnTIDs6WIPJQbdl8ihMSre8bNnkeimC25v8rV5afV4yYQYl
C6iHS2W5Xf8pMkZvxqYHmyWU0PXajHeqRim6r4Bs9VjCmjqeE3Q3imcNdXQKcNTxc0iP0+z80tqm
Vu+E3bfxJ7YiI4vbP+3KpcPMEGIWaSOt63UbGXhiX7ctLmH43ijfrDgUe1gJ9c9xaL8gFDPvby93
JU91GKrhukniRfa3RjgNdaiiCbf0mCIDTvIO/iQbNhxVB33OCMuCwMnV0rhHUbMqMMSsZbMfijLX
AlzVhuLgQREZ/GIYQMKWI856u2o2oIplTTu8DOEUvgwgvs2Nn325V7C7gELAyQTOQLQ6/36Ol4w2
fM2MMUPIvAjJuSHom3F8qNo4tP/7YixFUNJBZbgkIOeLtdwtkdRnZII0fI+8WTYHFzn6h4ix2sZS
V3JxLjmS4CUA0vZbq3t7DZUbTKz5UFrx8IhNQPVFoQsdmLmNa2LHsqeRNDPg0oxgvCbxK2BJd2MP
Xia0NOsBSy0jdyold/n7f06HE2JH3SMTdbDIrn8BInE+TV6JjEcTV85BAZ07AP62Smfj7nk74mfH
EjNnOp4aKDjo3DAmzheOUTsawhpVjGaCWXbfR6r63LRzlj1ZxaRWuIO2VXqMacd8S+PB+CYGkX6y
tAyajpqP7h8GvPFLlZHKBVbGYJg7HjwmfohVPe3wYcQ7bXCkBK4eEsgV6N0Qk+s2CpECkegky7mw
Qr8vTdDpNv7Jv0ylc7+WjcSJogJ5N98n+GF9aKYEFWDX7ivwOfyyPzad+2GHAnI/7GhORviQtE78
unFUL9KxpTJCZIR6GZKFvZ43QLqaIMi5uAnFFK1N5OmL9lTVaA9tGifhwSikOKkuNDBtNCtMRHs1
fjAB5Hy9/UMutgdfiQ/EGB5COKquq8MHAjM28Q+aD0tbMENxp6jumq7VykM29pqDzryCBdCgoGty
e+GlpllvD/Dh+BOavAnOwfn2kMIKqdxN9TDpGHvcT6HecK3BnAHU31vZaxXbKVYjtJVGIOaT3Hju
i6DDcwNxA5nJ/NaivD9fHqenCRfrlsIzz7lwXWuClJji/ISo8t1/flIaYJx1DgM8vwuKrhkBjBLN
fIhcOpD47TAL30X2NB7iZrQfpUlVIj1YLF4cRsfba7+B8VevGdith2D6UtW66xlHkqgUdFGlHVBO
glgKOaSkOe/lNR7ImnD3E+NjsVfc0DrlyVCg3zgKmrcI4KTxiYvGopFcqOp0N4QR1DlVotJJg19P
D/GEXcMOrTnzo8LPd/cSCbgO9Zs0DApHK9V9hzq4PLjlqGMO15XVu1mX1vcEc09QV1od/a3CIcNu
ifcC/qMp2q1DduUjmyYoEyR7ef80IM8/sjVqlYHHFIaebj/iyIzq9+/JcOLmuY8x+t0hiVVGARYT
808MS2eknSDOjz6mDVN1aGrpHIu2QdATShnq5+SnIe6ZOZ2t2x/pyhlcoLOL87bnIPC6ypMhyotQ
GsuwoI0RC0B9YF40clx3eqI5a4/HCApdvHP1OUw2TuFl8sSxty0Ucng/jmmrqxJhnBxBlO50VGuE
MvtSJu7rMHTyb6/1xMUsoQfu4jK5AyLkPNPMbSvfGuzsmwkLyofum2yclstbk18EUJOGNQqJ7NhV
YEB3vUxdlR1rMEz8UIpB3s3cFPreEal3onAs7zsyhv0squw9Rjb6fm7J8ja+ySU8CeAr7BbwkEuT
0VqjjDVYsrwMqR4yQL7KfaUiu+gDocJgiEl6+KtyUCHxTQuo/iAabDbjDgTqToV4iOlRGHcvhDQU
IYwa7rjfMB82N37iRXZpUNuhumkYkBuci8a+3tuJW5SOedDQ6nwuoeT4HFvtQ1/P4jXPq/zn7W16
ZT0kFh0yGrI0EszVaYKA34PqHFAxr81Q4Lzahg+pomTfnGiI5c4RdLc2HvHykgC2S8Nq+Q4GiAv9
/ACPpZXE0ZSZh6bXQr/FhBwbMyzem50hIWvgiMowMg3nwIXTMP/XlhEBk68CEITpM6Xj8uP+yZxq
zC8tN7HMQ9VDlewgwf9oqaFxPZhzFSdYJHiNjc1/GbAgwi8q4zrYa0beq1tpmL3RMOvIOkwMve7h
JPWL2WujPDR2YmYbhdOV70mL01qUIRfYw9pDIyt1BvNTwWJuT1+6LRVEBfPoSSbFbwAh1QZsf70c
Wu3c9Av7gu+IltTqdeKdOmF1W0dBahkoTqIDibw/7jb7xeL7PgbVtrV71nH1bUWk65DsW654VGnP
PqAoI6KnpSoHQrb9CDu+Q4mgLt9jvaRCS9dLv3X7LcgonXb+2X+v3GVZmwE/gxmkHAGcny876CJ0
sKx0D6hn6s9ksV4V5FM9fdV6QHA7RNaN32gvK2hXVSXNGRT+NGyKTZiybRh6CxlGU1/Q+4DIN9gt
/lF9V2Z3Qk/j9wjyTpTxwrAqX7Yy+lDHhviI/5qKLKea9b9HNBDHAO/JhUIq4vZHl6j9l2LqUM5V
rdl2dsTOPvKR2FBzIIzYYeMOneHB4Zb1n7nIHYERdOzgF5Xl6n2bTv29jj8WIhVDEn+PEwAFDE+r
AUO9tnRwH5IjPfpSaUgd3MVszlWqeQAQYsHAcJV2+BEB6G+WgXk04COpCP4pYO9/2CV96BczyTWq
2IzeZQnpDPHyrvyT4d3d7VKiKJ57oZzSQxanPHjTKKG5B6ekvHgMfuNDKJ30UVpDNPsjvk93nsq3
PqT4xaG7pBjpLwoEtDIEGy3cTZ7dvIZkfZgd1zpipZoltX7HeJu+3bjYaSk4QIGBNcYYEm+uQ8ZN
8LzGuVBrIiyUWqWdn1H/SWe/12ssUCccEDDOplX5iK3u/D4sIpRkPX1QIn9CMJxsr0hqSYFVG+/n
EXBCgML98MduXZKxKTXbryXz2D/dUFK9UPS64Nm6qPyqF41EAnWU9QOsyjDfg1UZUXFJtfgvRYUm
9ulkY2fYoyougZSHiMnJwpwrlElC1JBSgARfnB4L8lMq1BQrz8VoSWqg2HZkGRUIUlydkZ4z0Xb1
rbLscMKes0kiP57H90xGIgTkU0aGO2RdFOuzZCIO2GNgNgPXdxJIFUces8VU77sIKXoNC5nRUxoH
mNMwOT5au/L3rIbw0nGgjMydKJL8qQeqjYRYj/FmGFq/XUAiuQ+FgpYbhPppT2Qc4ke6uNn31Mo4
uVox2viuUhzbOx2NjF+lRD70IPXBeaxLL/3Ji4N3bGH/k2/cPRctXkT86Jq6TJIRauYSWrUK+mWA
kY5eEUDWnwDKSBvj5BmfWnGfDHrl0YUOSeKpfau/SLVNMVeRLH5B+IicvdmOxQuGKbB+ZVW6p6pa
oKmx685IigwC67Pbl/NlrFvMgejvU0xR76+H0FbWFhgpVlXAAFDzyxqMbgIk9EefJ1+G2PzKQ6qf
Npa8DHSEcfSeUESg50SBcx7oShe5gr5qKjxbezRhjDIsT1NW48ZXpS1FehNrtkBhXwAcMhUxgEPD
KVPuhd61OAVLvcZiIHLyT2BNcEuxRxx03tn1YB/HcCI8ukx2wQM6ufuagBEu9vak1RV1hs0E0QWK
9pKAEO+eDOnNzDGmstm3iJ/MH/oSu4Z3mD9KGD4mrrRTnECxwXcIBTY1zJA/MaM/UR9ZXyygOQl0
PG+S95meVz9mxlHIrkYdHXrH7WjsqkPM/MZNI6ywlan7WcxDpAQ0Fmj0q6nWfQIIbuZHwSv+YOdL
v8LTsqK9C1vhfOGyH4d7rH1UNCkYv37rx4EOmpOOyZNngmrkOBbiL4ZBKo1kZJxRwI2k2Le1KOkb
wvQ5FgCHFPBhc0wXz8n70s9rwD0+p3j4Wk0atuaxkfXNndbYfQwePkfSIaq9/LWbUcg4joDI6l2n
hcVWDX+56TDjJU9m7k9fnQv0fANY0pRiZFK7TArVYNaQCipbRuIWllJ+g7bSMZ/M5j/mSFyvvIZl
VrqMl4EanC9qttDSdLQAA9Uoq6PbMllwpSIhA6jTt9s7fNnAq5t8kfxlULpMDlHBPV+qiaIMo3cV
GHfdKAxsTGt4VCq7fr69zOVrNBlLorIL2W5p1q0Sa5dh0WznXRQYoBi0gxJl4TsQD1g02jnYmUHW
ybtGs7cgJJfHl2UXbziKTuD+67IT/RqF2U0SB90QiYMazdoJlSnjmUZM+6yHsbUVUS9Atnw6pPUd
1wJiyxzSWgUMx6ilwL8zBN6qO+3PHnPeb3TfqubgJUrqPbh1FJ8KQ6DH1yD68BXNHGjhqoZih9/V
YZh/dlobQGPB8OY5E1BLTxZ6J7WPFJZnYabSKpXfdpr2qnmF3vkt88RfCYALvIKrCdiTBIKAeFUC
cX8XJqj/7qTIjAeFozHs0K+W72gPmxiPhbohAlda6mOcVcMii5KbGD/D1VLAPRYiIPef011RhEMJ
hhEEG9evqtm+kebGa6/oVMxQy/svdiYnlMprxVH2zBIrBobq0HWMAaNMP+TIq9d+KqvqY2/JuT9O
SIXNAbR7nJU1WWk/q9JpYhSNdLKkFKNxIIahkbR7FDG1kQJIOKQCEZotTQaWDa/4GK3wqtTFc6hF
07BXCSPod4hiTg+MPkZ55ML0fjcek5HdbDEF8Wf8fn5JNRdPeeWp/en25r4gFnKNvslEcJPSi6FU
PT9ETm1NoaYOWTAbsY5VKT4un+A3KOjyW8iS5Fau+w1y+EEfl9pdO/dYtPdZOPp56SIHazejOvMC
k+6PEIaEW1yNiNHTdyjwmPuI96jz4LmNpBWllsl+krOLS01k+KhNCb+xzekZCUgh94jPw9Yp++D2
870hQs6DBLcgMwWANYy8qBPPn68pZsPtBi8NjFRHVDCLdIMKQzXbXWjXgCeHqXZQyhnyE/HS0Hfa
ZFuvmJTO4qjH9mT4NaD/712OycPjYDR68YzFXSFAbZHmU5ENpfUEJzRrfDYeuY4hkTXe6VkBdZLv
hVGfrYbYyHpD1D1hjyDHvYtNnMQCGk12zrXi/OmaXHkpvMb+bdgF2pS3X8FlIEFVFHUdgiTtEmz4
zt/ABK3TEabMAmsqxb2ckXZLIzrIQsUHnb5etHEDXIZl1lsY7jAWIEms23rDmDfDUNVZoBdxrKFq
pIn2ycvz+Xj7udbVODuXsEiLmsXoAK31qi0tGtGot9JgQD3pKXWaEmXRpn0nG13u//NSTKeNBTHC
pAiy6PkrBNpKe86a8qAFxHlEXBHEe2u7L/RhlA2KyUVLmMeCdrE0cuj5MxBfXTehHkFKdZMkCM24
r7BgtOP7iOm/9zwOE3MXm5hKYdGBt8dW2KaKy5MKlSPVkvAzZzs9edyB+TOeTjNESKszXrws74nC
PVA4/B7RFL/vurpBhUDRojvTHqy/g+71EPi0Hg0g+jj959oyF2JrMTPZkQykO1+12uZVlq1hQ/Ki
8fkYtvamK8blXrU5OG9DWdCaDADPX3StlOBtq64IUNefhD+MXu99DB1FeVDyhgpccYfR2vi4bxX/
eYhYwCLgfZkEQiNdA56SItfUdhxFkCqZ5+3aztKPbdpaD0WvqPdQo61Tgf3PDlmx/o+pRFL6jZs0
vmcI6+Sh47azUPV8asSs9yjuLsrhXpGDjNbUXuz01og2gvZlRgLhFQlV0juH1GCdY8WYf9jz4OYB
3845jp2BZFQn9lVtMRJ2muKhc+JuI5BenjYPcYjFPEJb/qwrmLBys4IUtwngYTQYOmaW9YrHKIiw
ilHY7eO23DnnHwRCJaQjkGAuQXstTmjCGUQ2qC2Dea68AxnlwSvzANK+RbZVeM9lpEofKoa6kVBe
PCNzYJ4MSwVLI7daSzpg+1Zn1TTWQSPdV/oLKV19MzMDORj1h9uPeLHRWYppr+XYqJUTaFenXHEn
aGKTVgUoqWV/jKI1jzSTip/M/unOONG8hXdbTzSBdSErx5xJR60Cc7/VLWASkt2mLaugQ/3zYxwW
7QJFhhBYtfV4LCxtUduJO/6eC+OekaMIEE9zN6LbxfiAn2GRQuOgAdCMAn41TCnyoUKZIG4CvN6V
X6k2uD6YC/sgLQhe9MhG88EsU8WAQejmO6zjlYN0RbVx5C/fPpM+zg3QP5cpwhoeJhn2qLM194Ga
a/Kpb7x5z8tz77Q8GlV+BeLMG5fwxZZmO1MUeOiWciOyuc8DmzbAigkT3GhDbJtOuU5jE7JMeiyi
aX6yvAJ/lR5ta0Z0+Ya4xuWmRrWIQSpQH3oAoI/PVx56w2xmlLKCxO4zTNNZ+760KK5JgNItC86L
yMRjLvrwnB2+NG3d88U4s4qEP9wGbmsYP4AXaKe2Vct9berj3oOReTdBjd54t1efECAnUncAbMj0
zhdtBoMROd5YgUsDZ6/qsPHrytNPeZV1G7nNtaW4nTxmJbQXwemeLyUytB8j3WsDQ43tXd8PP5De
G76YrRO9/NcAQYfaQX0LmUmSt7UmCjSUvKhGnSQyVpx7OU7de3jvP+M0djtQejQ+bq93uUHBJi2X
IBHXQKV0FZDgBytwODugDcqY/3LCLPadOXTtnWsx+t3pU2E0MNMadOSl5X68vfjleYTIC/FNJelZ
dOtW+VWcth429y4pqpa7x5hj/xk9+uJeIVK8QIn8H5bj1GtQaRfg1xr7QiGEzZZW5MHczuaTObdy
N9XMrqzIyb6NaAscbj/e5amgHcBnBAT3lrKuds2S0Q1xZfN4LTwbu7ene1X04b7u+2qntZryICZj
C0q1fLCzSxRhPAqfBTwCEABq0flWLcg+JmCH3Ju9tIOomIqdHBVIsxjJ+nTjLOo4RqStWeaPdjVE
G898eVJYns3EdHBRkVv7qVWO9NzKbHPQQXr2TqlcNEHYYHuPIcpGNL/2ehEtocizqdGB1p0/adQ4
+kjfLg/GSRseRUb9FeYFeqpx4f5ELWkESLkpoHwxmgfABxiA9It5K/PwNXILEI4zK7OVB3Y0lu+j
RTP7OBdMQQBD6XfWbOCngGgpAwwUxZ6SPO13VeFZP11sjvwZrfIftzfZ5QEGy0azdxGPg0OwWEP+
Ow8FzhWJHvnPwCvU8kVIyKe9QUmgmQViVG4bH5zWUPZe2bj/+VMvTQRUsuEssMW91faOFSFciRVI
oFZZ9nlo6ehaetnfJYm75Rh0AdtHkIyPDCiIWf7bvjp/SqvDo4+C0sFyyvFOFgI+z8yO5pdFqPuU
D5bR4OLbu8GYGpBErBCaU6bln3OhbsFXLmIWv4Q9gNM2DXYVu7nzX4L8j1MV1uCAFgeLU+rTJ6bc
yXvZRvhXFaa1cY1ffF4PAtvCSwSCQr64xl3kqTDGyLAnPOKm+gMIjUc5aObXbMyKE6oE4YtZ9s3P
3tGV0+19dfmc4ItpoejUY0xpreWH/TNn52Xjk5TOalD3pQX8jULIRM75nZNFPzKhb6Fkry2ngWAg
ZSF8ccTOl0uQe8XCudKCDhW5XQnr+Ig9B2OpkSHP0FfKr9uPd5mR0s2EQMxNgBw6GKxVnEw8oUpb
mbVApQHzYnpj+q6P7ORYxuTDO5kP9S70bOrkNCu+yriY/FY1Ueu7/TMuuBeLDZQJlgH8xlKArMN1
VClWgS+jGrR4DYrXFgVo+1mtUu0rtBAgaN5oxeOeiqszEWIWboAzk6weGQR25Mm5MX/WHQ79oQ4x
Pt8ptTpaPq4xNYBrCeFm14ra7nyBOG+B7nOI1ZSIoGrhtJCi/X77YS73Kg1i4A8wAJcR1FovEw2Y
LrfaUQtK8OUS1JLjvEogXu8yxQ5PhpKnhwRhrX1uT1uokCVT+PfWw1kE1jk5NuMAsClr3mEHYqDH
rWr2s9HQ/ah07fu0GsoNsMT6xllWWcTj+GKgkC4+FsZPutnE6uwLTZ9/pU7yXUx2/twlnvJEs5lh
bdxsaf9cXDj/vyjTTrhQcHXX+vWja0JBGMzZj8jja+YQoHLxLa/3kxnpn7QGxbS8ggHpAwpLPpYd
WOXZk+LZFGVzbJKh3ggMV18CyROZN3cuKlHnJ9Wc7CzGQ0QFJyGIs86bHy7vSy6G5chKYLl+rAGx
bJyUt/7h6hMzpUPmnWyVWvZNyuGfgGQVYVOKsJt9BV/JXWgU3lFpMu+TMMvod1oD2UgrxA3aQZ2O
MH0FA8A6ust16ktEh+QzkK868EKQw6YjihO6iSCzii7/OkUYaES5G2/cjxe+U3w50HKccMIy1/Pa
LSwt2wmVd/B6jdk5j7bBMDxCnQ+tNCWCZGI3DvyL3FORZYjHoDEze4+dq3Nw9FT5BHiShKZLtxqN
F3SE5VctmEIQdIQdAuD591tMxXFz1BeYYDd+1/N2wINFDt7ncS7d+zIJFXWP9KoW7WOlp5Voouyi
7IpK7e8m+p6MVCjUsVtSFfWdgsDg58pOjBdag8mwExZwj+B2VFlnlMvv5WhT5VE+k7uvAvUA1Ed0
QyaB0SXtC4rfyX2PO8q+t+2t5PXiUnhbC0YWSgALGWHtFDbmNllaDjQE3b3uk6444pOiAL6K8qH/
WUequQOalbK9q+QgFacN5t7eEsRd34TLb6DQXGBKS4qxJs7YUUvg6lDfLY35t6IlDPwavJF9TOvj
b5bI1K1tumQsq4O1ZFW0vpY7CE7A+YZoqJyhPBM7jblnvN/K2FdoK5yYe+LUhU0R5gll5txx5PRj
AeB2l02TrHeVEY7vb3/rK8++6JwtpDjAdhdZwOAhNVlG9ewXDF544m7eR6kp7lW1lYhazsZGCfHG
tVs/O2rlpAIaXAjmoOfPriAiFrLe7HeIHN3pI5jqZ6ucWub9EEH7nduGoAxzpSXB70Wf2n4EdP1H
b0Ej3Jm4GiF3ZaQNQiOhIn8OqYIeiuhjxEUdY1aOE+FGOSII0nzHANt8H+VTwaaJqu7Osjtr3AjN
114fuEE2L41MYvMqiYpk61koAUmQFULZtaOdPUvXaXcjGHh/zkLzP47I2aogDZiQw2Ukg1rniHWP
FQ8K5dKvnexH741qgKulBRCiLhDfywkSeT3f3d4iF+GA/gvpqM3UkuwbfajzL1bPEbgwZHrwEjTd
h2EuYAC6WYSijL7lxHpx0y1LLU1hi6kM9d4qBa6jeZxDxWUpvVUe8e0YkSMXEuKaZSOyVtqHuWy7
jXd69fkophb1xcW7bPn7f665EPNo08g8sQfIUv9gNB3v20ZFHneROr/9Ki+SJp4PobwFbQrGnc94
vlSTsv0n1LH2TmmXX1N0Zn07ARS3dXNfXQfIP7rQnG3GF+frVDj7IJ4Ld7MIw/meZgh9F48Xu8/m
JPxkhJnwUUGpvttDMbyLNQlyDXs0X9gF+ihh51i/unowgwxllo03cHFgMGGHDwWSmf4BV/Uql2n0
etRDdOXpHhreR4q+6QDVRUL1lEitoXS00Y6/8nEBErs2hkAmc8U1r2fAfMlOSoBEdek4KAJp4NDw
4PGj2dv6uNcejU379ngc0XVUz5JUAprinODHDRg9BbPZRnHld2WbHyupKRuv8tqjUZ8v4h9Q2QG3
n39kPVSz3IK3sO8ZS36MC1zrhFPVD73jbjV+1y0urgYLkRWeCYw9M+BVCe4yoFdNJFT20JAQQx0R
jkd1fDJ+cliMxxYXlmdUrAYlqBUrPahZ1+1vH5x1obP8AB6TkMfoEHDfKjCUnRo6ocAW3Xbq6Qlc
h/JONEV9Wkw7n2c5Jfcjsm4x48CpCG4vfZm+LWuTAi9tKI7TWjiIWrbsNBvO6ph2ZXmwzT4djvA1
MMsm8w5PtUrtdU8ngsFujM6TcwzNYsRmGfit+TebRR04Gqr7T/Wcm6+1pDW7a2cl/h4huYiOKZSb
jVvpShg9+8WrzxUVQokaavs9pjLtR8eWwx3cshTWqwlgEInpj4NJan77PV1blEETB42SgU25HI9/
wqjt4HdFLVzuBy9M/sqmQXtLy9DbKdrxHXiePohALBxuL3pBT1k2BtuSsTJBFZrMKp6g5kArUCnK
fVxrXvwt8RBk9dW2C9MHS6AJChYVMNe+agbzLo/b7Hs7W11ygOQ+TS8jevkIS3Y1Hn6GFODMXchh
H2//xGtbl/dBqkP1zyldfYwyT0G1xeQ3w1g4Ac5908Ed0BvUGH//HXqg8WptFoFb5Vs2vNcCEsCI
RcVxkSKyVreAliaqmcu8whnM6NAvVFGZ4UNYn1064XjB1j/+85MuBup8fxdllQucSI2RVx4Dht63
Wa3vW9dM8Q8sQx/7TfVQTPHvUjXSr6gxbjkEXHlQJhqo/NCGWHRGVpEQjZ0ktWjG7osIjz3N7Iq7
Ps/6va4o5jHSzC3h9CvXq81NvqQL8HH4c77VR8eswzKMeLEkfHrQu5aI79Bb2dROWb7QWbIMYZL0
nAKcERXA0tVCFfIwoTsylQ2NBek6y9Q+Dn3YPo5NO6JbMynHWqkyP4wZqO5G0XdP9tTD/RdRYe/o
VMS7UdPT97e/85WTDiBiKRH5D1t6Vb6k0kNSr9eQNQT8/9zrXeYrQGNPognbD+B8jccmLV9vr3nt
lZMNwOBaxixcd6tXPme5LvBCwdO2Ffs8yu0nR4nrjX7axUYCxE0lilDBElCogM9XSStTGwukSv0+
StNnTdunaEWlCyRZH7R+IzBcWQz5GbT9wEPyid868P8EzCSlLagw2eGzisQHFo69bFhCRZ169b4H
nrRxh15bjwi0yP1D6KKrdv5wTqW3ujo4rl9i1A6OdPCOzEXtJ9UVtV8n4ybi8WL3AqxamHlsYLD4
4J3OF5wZUDj6pLOgrkDnUfLY+QXQZIoOLWayWBGPTRnvrblCvVmPkAeLYWHovgbPwDvQj6a/VOqN
cVAwpgUCTCwLrKSPRYCra/x3AtLp4UUW1YfaQNR6VyVV9jgmSTUccUdtvZ0SOdWWysbF3ueZKIQQ
BQFzrZnr6YCBCL8QVeH6rqVAftOB7CPXA9PwIGSlHzVkLQPD2tTWu8j1WJbkhw4FIycC5CrC5UZv
u0oPhkOTRgsCcrKxNOuEAZxCH72Ngu/irC2LYbtlkX+AF16Ht0KqCIhbLGYuzmUnN3XwsGjFFG0p
a19bCDkQGoxYinGPry7vSqF4r5XC8wcBztXs7PFDWVrF59uh49q+Z5KzmEMTR3mN59twtEtDzaUE
SKw73QdtxIet7PPSnxFUu+tqtK9ur3flW0GWhOFH95hYta6Xm7gfYJ8VcLpERr+xF2352CF9rO1K
vWx+3l7syn4kfvDu3vakt9bxGGEAJSk2XehJau2TZsi/szGmO7PK+jtP5MVjzpbdSC+vvNBFCR1f
UGA9FHKrWCwRSKO4sTy/dAcIcxOG8RlgV1/BqfPnPOhb0OLLhjzzThALzH8Zdyys0PMvOFkZhhw0
ff0ZBSlIMUWB7QXFed0XJHgZEvhRjmNL1zAQmBqnhpk7e0d7bIYTUohbouhXH59kbvk5BO41CgYB
o7Ds9ThcYBv9sRhKSHNLY7eIna/k8klw+wtf5I88/JLD0fih+KDRdP7wDo4f+RwTRRURWvo9ebbz
nHnj8Jgip/FzNmf1VLeGi0uJ1hsba1/bXRAsTcxll3RnnbuaCKZ0gwMGPw2xSLbQX36sE1h4omja
j32Rjh8wEp62CN1vI7iztIdHhjHKDgNEzaR9Fe1aJgg4o+WhL5rIkg9I0mT9N6hDCGz3pTK1pQ93
VqIT4Hr5e7cFdu6Pg9b9UuYW593WVJwJUiEUzaPrILzl61PofghDfWz8hOpHHJOY8fbO66Ku9jFh
8Yo97xaOX/1/nJ3XjtxGlIafiABzuCU7TJQ0ipZuCNuymFMx8+n3q9kFVs0mmhjBsGFAsKurWOGE
P4RTrP+zFGr8OR26kvI6EJIhMAcbuV0TVaBjbVcoAQPo8MrHTJlE7qcLxMJTp7tt8oLo2XBXJmo1
+qItii92aKH+PRtumO80xjbPBCG2VPEjp+A1utwWsxombZVOqFaJ2UYzA7XGX3ZYFQ8NUN5Dqy/F
D/Rt0PTqvfpeW9LWT2tv/JQrtGb8PJrrPbOQjWMBZgC+NuEFiiJXWJ/endO+nfQgCcv+29KMtnwS
0+ExRdhYSixH0U5t56oqQXXr/0DMhKIwmy+XoCnrphq9VA+6qTWDfrGnAMC4dp4LoJb+oHRUmdO6
gaNJECKo7yXwam8fzo1Jk3IQBROdY/28NkrPkJYWQ9ToQcGq3NVGNDNkm6veEUnq/l1fzNBqbg95
/bwAjceMhWNHdxJoxOWsK/xXaC7XRlCl1fI0mk3h43+Rwxnt9yq/17MDGE+pmUHwertyQ9BjvSez
odGZpyN5lVrOJ6dP/0ndNDnqWvpWASwuVOj33HWYfprEqKtr3lZG1Uj4OwA2irrCNMTn2s2rr7NG
wfvtiyhj0/8Fx+JNeLmI86CLqKptPcBEx8v8qUr6f/q+tJ0TbSpIjLdHu96oJIkIm9AA5Lmgo70a
zZkT8orYIGjMqKBXaf6P3XtYOGSppp6XJPbaQ5cpcIS1rK7+0fNR2Xu0rkMtyU9EMZ0GAvaf6/zJ
E6bTR+YI3LcW6uOSL8YnNk2/M9GtDSPNAIEdQ+CwdPnnv6U0o4WbaZ1DOkqnCl0qew6NQ2bAXy6p
On1ZPC7d2yt7BVOSe0YKKhiyTwkHZjWiKhr0spIC9lDtudVJm/T+2PUtllSIv38AvgBlNLezImiK
ofkW0ugg7SjD71He6B9u/5atgwlDGpEUenWkc6vt287d0EwjpNPOjrFirIr4Luls9SwtF3bWeWMo
Dc0mCgKQQFnwVSo3zYahOFBSgjDV8vdm6n4iEw+f2mj6fHtOr/4jl08xeY6sfZI3QjNdi3/g5oa5
UirMwJlE+ZFSW/05JP6piQjmBPkioNAfACeY8zFronbyp0Q42JO30Jb82G6xaIqdsj9GfVPZvmXD
7Qu0Bpb+28+zNFYlSqQgrtNcvNx4rq6obT6AZqex2uBHDkThhPZEMaIcoVeHnUWRb+t6UdhzdDGo
hkvo5eVoqYUmStf2RlDgSGKgA1Fr/YLBk7bEH91sNuFMpJH4PuUePQA0fMb/CpeG5GLy3wWqOVbR
3jGQH3z9i9gISPkBeadktPpF9K+EWohUxTEvzo8IKBg/e0w2TlgjKf92cC9bCBYFthCgIRK8Lkr1
NC9du7Mw8ulZ/QoA/VzdhOtAHtayLXG5SA3KCF+OcYCIOJFG3iNPlDZ+5ClJTNgx5N/pyhY7Hbyt
XSojIVB7AEShrq4igQRlTyV0CjUIy3x8UM0ufcxTVXyxumh+oAqKl1YxVUHcLISAuRLpPwZVre7y
KRnOpWjzTyB9qh9jpeYPVmWl/93eLxt3L7r47E7KHaSFawCjayKAWlSZGtg1JlIGMuRokAg73tF3
vcZSSNVPUCrkuhAwOXmX23J2w6qZI5zF6ka3UfEbQUqIDlaHH011A3/enD7XZG661JdQ36cLlD4k
YKOd0HTjEaAhBcFLapHKevDlzxhtc3CcRKgEY0X8Wc+S5pupJ8lXxBrsxwm86s7m39p1vDcIP/Hs
8MyuXldN+inXLtYjFmTp96XrRMd+zIsH3Rvr+84Q4Lboc97f/qabWw4GG4cOrCbKQfJX/f7UMZt6
IWMKbJ68v2Uf7KEe8/kzUOzyXLpLniBVEIa/bHsWfxX0BUxA/dK8hfxcfWdGkz37XaQWoATc7mUs
KgyWbv/Ere8Agg2OCL17MApyW/72C6uFdhNvByZHihqd+rn2PsCQQ3MPgYnmxTEXsbPPtwZk89H5
AiHO3bhKSZLM60ecTLVg0KsIP9lmTl4yGHsGkpV20gT6MKBBc3uSW2cLBKKkitjkHa/Nu98mqbSO
WpvNrAXqbC6fsJr7imfm+P32IBvPLSHw/w+yul6yMnbrib5XMAsoVAcIbQtael5UFihjdtOfLCMA
Waze6LRSbbz8buEiePVLzKlQnjWKI0lgPx7Z/zOahA3ttTbe092/LjHIOg60NdgDcLXWZCJlMTWl
rBOi4UQv7useT8Upa61TjxfPPeZGPyl51A8l+O67ty8sfA3oSxQ4wETIhf/t63ldumROi1ALiGAI
oAZOqF0mhncQ6NqdjbI5R84Bz5I0k1zrbKaAJBSbmz9ovWgS37VCC8enKcVQmsZyaaCDhYzUKTIw
pAp0bYre6iZNoEq8AHsBiBkw73UVMq2SfIxdklUdtatTNKP/ItSl/NAg63C8varXTVHGgpGChRuy
Xvigr27Eml5ZhUWTHiy2PU2P9pCO03sU28YoQAWGRcajHDBzqWZCec4mE+1z0ZYksfmsKyD8DeWf
0Jy17ux0cf81VoW5p7e4dVUgCEzHln46mfvqqgDElGCeHOLxFEEnq7UEr5Albp8wLPoJ3W3ZCRC2
nghJ7UJeRJXx0epIdT2QE2uihIXoNTzHwvg64OJ2F/Z5fnbHxjlAAe929vZWakKNkLYHH4I801vN
sXSsxBg0rqZyEX35zc2m+MEUXjMdAabW4D5TlNPnYVF6v09KxXgY22wsfSUGpuiTKcfVH+wLElFA
lmT0ZL9r9hfAA61i96lBrEyVclYjS+tOwJub7C8AzY53Eo3T5seuNpbxHEcJBDii+pTlGXLzr1Qr
9IHcHHy0r054/AB716K9zbtxoXMP8IrgzwLdZ81b7XSlIFtuVcp4DW4RSahjjO3Op9tHRF4sq0iV
/zsSo6ga4O6+dralrdoP2Lhj5EkycT9Vi/W16PsXNW2U81tH4mJlB8juPxZQ61fY80Ihuqi20Q0Y
i3MSuUgQUSj/O22G8tPtoa53OUPRk+IzyhHXb2EMgMFojdYOCocH300U9cRmwopBgX4wK9p4mqx5
2lnJzUFBBso+HwC6tYpCs5gOJElc5niWOgoYNoV4agDuyUPB+ikpzOnea9Q9WdLr+4PAhToGSDJe
Sa64y4cjx57G0BsHb7sE/ilvMGJQk2qdURorzk6FI97tpd2IrSGi0umXAEFNdnYuB0QTZ+wz6juB
mOflS1zUNNkBe+Wf4Bu3RxDE4bOGst8xFbrxHE7O/Lmt5r3n8oq7IrGD1MOlJY8sAq7znBjvyBEt
OpsIq9acDAUfqYcTpdOAKAHM7sbX9M54iHpn+tFVsf4+X6RmkBXCI/L11G5+qZXt/rDKtO6erWJs
vqGcgKBmbE1z5beDMv1sGrfxTl5uug+JaQnjAYqJ8uX2asrFujx9TIOKKcsJaPaqE63Fs9kZKPoE
jtaM6tkutMTF/0+vqMnH+O2B9J6mU88Vlh2z3kiqoKJGYd7f/hXXNw3lAnqPlDYQRka05fKTCt1u
1dCAI6inAuKklSYvLXIfO3HH9U0j82E47RI8R3liNcqCxWStLK4ZqNOoVR+boc6VgynNm+uFNHrn
0dkcjSoYWZdUhbFW2xT30j6LbM8MPLxKxQOdozF9XnR02ALHbtEjvL2EW8NRhELsALlWKWd1uYQo
jUlSF84hS5e4P2w3LY99GCd/Vfquh8TG10K5W7owQ9XmHl2VvDqc5KShhUMSLeJ/NQTCvtZRshMn
bFwrUh6coJuNQZ99da0APnZBVTLIotaKgftClZ0o6sUQfCax2PcFahI/bi/h1s1yMaYMXH+PgXWA
IO5QOjhywKEC1RAfESeaTh1k+49UNqNPy6y5KY6T43ROp1h9HNpp/Hb7V2x8yIsfsdo3VigWc5g5
kTOilMcMl1ms1WuBbF+0J8W+NRSC9/RPgTOQma6GAjvYFtQU3QD+itBRnlnCB2VpuKCUadmrDcj/
2eqmAf8M/I6IR+aIq8WtaRrWXl6Dm1CG3DjXcW58MK12Mc6eVjTZwUt0FGTtLlvGO90eIdQCqw2L
N7dsqMxpwJDJi8FTmKttpYaRKehLs3ez1v4J0bP4m6R9GvzU0Me9jHhrD3NASL/B7FIXWQ020LYv
oVIwWI7w4LAY5TttJOqNM7UNdHfud/iyW98Thz3GIi3lWVotsRklSTpoqQM0xVG0A6oG7uhriZqE
QACH6u/bG/W1iLX+og5dRgpc5KugRy6PC2JpgPN7jijpOv80x7HvgqZLejBaea5/SpZkNn3uK6x2
YNOU50EYlF5KAJh5N8QvSjgOh9u/aWsFcHwkjoS4AM9LfpHfTvCCClsUo/MLicfsvxSRGIKaZjq0
bEs73x5q6xZEjoilZjeb3pou5SLOn+TUQIMkHcWPlKr6Q42CWrxzr8tFXC0yZX/ZXiWLBFe7WuTQ
mfGtLEHGxJaF5zaWyepPFH0Rs+wUw/CFUqg/Uvy+d97KjdMKAA/YAimarKmtnhOzMuaCMMANxtp0
S0Qj4uYUE1eaJ9zwlsifZxsXGV2to8+dmHJMvMfO0XZ+xFaQxXXhwdiDiy2J2Jefs1mmqkd2ywvq
MHUQ5x4UbTkIB9iwX/eL8jFWiiIJJtuJsG0GmRIhc28t48FKuuSzOi7Lf3OeV9/B2LKAva3hBW32
jhP5OPIabeCqLQQzZ07re6WJR2ArRo0dbyqAeL79aFoErFKCR1phrrsiSpIY7dBI5Z/J8A60//F6
yNXlp5022k7x+foM4B3CSEA2aHEST10uWjsaUzWEXXygM9A9OQkqNEi35jwlcbmzOa8vOIZyudkg
yzsQFFebU+ucrJ4jAXJw6JtzZkuxZtcoz9mMezFIjT0QzPWZo4oqg22qpcBC1wAchZwKf6RUCUoP
tcYIs3rf7dM9kNP1AkqvTWlgS5qIjIf8Fb9dIs2SlHnbQRJRUHWlVJzx4lOiemfUnffmbcFQVAHg
4csUag1Q86bBxQZtojFagWgRdd8DYpEKJa5RnW7fV5uzkgOxfGA11vD8cDAwEPdmaE6hHZ7yomoC
xPLUo14jbXZ7qOttgaLda94L64k+iHG5gGkPrTKNMyXQ9RxFvdSz5mOihDOIJed9oZq/bg93JYtN
2qkCFCZYpL4OtWh1TagIqaJeBsxvybhOfNoqKCV3IX6seAggUInGu9rJtmAM/RfymvB6v+ss9buL
EDTuJo4xd77XCquB/JT247sRz2v9jA4abjj+UjVYzuz85OsuIV0AEi8a87JXuC7QhwSSPQ0RJZjC
yv5ki2n6lFXJ5Dc9hoT8tOEQeU51Z6fGg44Y63OUIJh8+zdcX/GSIoAGEe8XaewaURbP1mhSXUL1
dLQxpqwkQj1u9FMqiooyWK3fO1y7R2R+06e8hUx1e/iNtg3jU1pi/sRHIJMvd4kTY2YPDBSR/syV
EDDYOUGKLP5P3VCwfEAzuvWLKK2+x7MmPsbmkpwo6w4/8RQQoNyN/myhSXuq8mEIj6mHkd7tH3j9
8vL7ANugIEfeeNXJfC3Jpaqj0MPz3KOZhRl5gRZjDhT3Z8Qm5oPWFmJnUBmiXT739M40JIn5LByh
dccuT1qBWTgS7WRZ1rewrireJzEc9NrpDrNqL/d9ksxBqgzxDuB+636Q2hWoK9KoImS9/BwNZGDw
mjlysZqGskGqOwevCN0Hwyr3iicbQ8nGNIEqulty910OpcR6Us4mKwvJmVjNGTOgWlM1ToexEsXe
Pts4agxGhAYLE08bb7XPcGhO+JtHI9Kd2f2e1FV3oE3ZH9R+VtNjrufRL1RzvPA0mmhTwQi3PD+e
yj3Jpq1ZSyFC2AzMntv+ctaetmQ4m8EzxYYuiQJPmzTcIOPQeWxdqzjf3rxbg7F5aSUhYkOWvhqs
ah0t7PsiOnh572Dlp+KT4w/4q4LGQ9h6D/WwNZy8yjjLEp+6bqkMla42lYCt0XgjUBglr/4qVCC5
iFR0394+M+4MgnvKbsQ4qySHEm4feQBfAsUkZ81Np7hL2wQLjgnV9z8Yivaf1LqSCGP98ouF7Vij
cGWEQTSlHlYTixEFbToU/ympvfdmbq0g/Re86hE6YhHln/8WdEBq7wpMYcPANKOhP5QQysUZWWVs
EQu36N6eKFGpBcmMQBsgNPbJ5XCZ0fDBRiUMdIzTnmN7zIIqx/OAyNiIdpZx633WAaJKvB4lKlhD
l4MlOqI8fZuEQWpSyXjkPey+hpatfDJqrfy1hFnTotjTmO9IVR0q5WjMYuCmuTWKNsv0b49eesgN
GE0YOBBMYBJjG9n7HuOLn7c/+OYvldxkF6Etbn1zdWywU5tjFEjksSlqdAxyFy62EtbdMW0c8yMR
XK/50RLX7+tGjefDjArjUem1wU/Ctn9nJShbJpg+c0NjW3jE+3G5cyhj7AEKNt5ujjV/AZtD9mdN
WIpaVM7K2SKYixzl2HqZ8wT/wUMsYzSOlD/NA1qC+Ds3Q2v5eQtp5PZCbUR48G8RXuPAs1JrGkCU
FKNnpgD6yrboT6JXBpDvPIvhNL2DNvJWPS4CPNCoPEtw/eAWrvMMYc3UbT2uTiyKH3S0ogJMwQmR
2nw8a9PbRUHkcHIgfAEYd/0IF4uqt6OK82DadclJUD87wnmI770Jw5TGyOoS6xWr/7wMef0tcrzy
Pm4H+14Mi7OTH8hjuAoHAFUiCkx5HMTfFa4a7YAe/WklMAZ9eZB+tyjUmu3d7a+5sZtI8rm3CZ05
qGuNAmIfxYtCPT702CbeZUscfVDS0UOKsqiDAqDgqeNH+3OHYlii9W81iuHrIsNJxCPfKlrkq+uh
NJTeNWZAN0ata6cC8X8spTUU5URsHqzGUn0XyZGdsGDjvoW7Rb/7FabGtC/vpE6bpKoPqWujhc4R
dGh2wJ/OOYbj/v23EYEgRkDlE4wip2VdKhJc4h4nMT5oi1iSAOyH/dVsxulBmGp81L1sejKnZPGR
KaYsMGbQGroo2dN72JgxGb9N6uwSWFICvZxx0noNin12dEiWUTt3FQElhZP8n55Abe/Glxneat+a
UlUDCAu9fnWtZp1gAeXQ0Y/hxOXVfU0f+bOwle5cJll+NxRt81eedZ58WEusySHw3puihimSW+Hf
fQMleuqgm+wkPBuXFlwWiXOQP4li2uUCCEAOppECoFC85JfRgi4xotg92sWQniuvnXbuyK31Jr8h
M6UkCytkFVAvjQkCstYxgJhKWr8jVkjczw0kmJjW6B/MjZInyCvqvjRnVoNRU20Rj+8ZrGpVMtfJ
e/Ly1L2vSvi1gTC6ZWfArfSN6ggIc4seF3fTajsBq1EKC0WPw2jE2nnoDOfswGo9hFZ4xuTkPRhY
W5oK5fcRAYhfY/T5vhWDdmiRZXtIDbQqh6hGvG80v9++zrYWnjwG0hI9TULS1SOeYlw6u5mRHCq1
ck/pYn8TaLId2j6Mdj6xnON6m6NXTLSG0xUAdnkMfgvaqCqqi2NxiVCTfm/HXfFPh7EuBYWqe/JK
zX6xHNj+nqPkH948RRoYVMCg+fDV12c5VGwzDMMyOiglsnjTtKDU3yaw7o3hDyJFUPSAVGjOSnL0
ajWBHXl9VzfRoRrK5Wxhzv5oxxCXsrbcEw/YeO2oTxkczde237p6P4eo8RdyVm6khc9GHBnPVbXE
b0+N0OuWkomUXwDGriYEOyjOG2uODmUyRJjfiN5rjumI/XybqHtdgo07h2PJ52cF6RKsQ19j6EDp
JEQuVK6tJ68YeNHmckr8pPEGcQgVs9vZ/VsjEjNIg1jJnF9ThrNyKvTS4Jqfmyo8O/XSHKAz/opt
I3oEN7RH+9gajqQPVQ3pNINb8OUREJG6DI1jRYe2aZRD12jmkXuo8+Mldr9krZv8wdeTWQSqB9Ch
ID1cjrcg5hO2lRkd7JEoNwupwNgzjvVYC/1BUgsKE9NTlUCQlH21UcoGD8PBlLZATb0ckrASgVMk
1kvI4/T2aIQ98mply5UFpfdyVs7SQbkqjRz5Yn3xo7BX7tQI/4cY656313koLzGYdJEBa7EaqkkS
zykXMz/MY9O+N/TCfsDwfXxKF2XceSM2LmLaAjZJLXQA3qbVE1E0bgG2PskOelyjG5B1SDCZjSgb
PxuGaWcJ5e9e3cWScSHtceEfXCEtjaF3F4fG2CGz1OYrqJbmsY129U3kO3o1CvpVVLURVrni4QFq
oiGViOzQQvA8z6mLXUaDnNW4uBjywSr3HaGhxJpNxadYOG81SCNUhvwnKWxy72trX7aGz1l76Zgd
Zjsez6BWX/owKT4jANrdV1Ma7uyVaxVP1AeoqpsOw5HwrQHQE72I3NCa9JAVguDC7kKT2rAdjocp
9IrnjnrindKVzrE3k+Y9GMLyUwsA7ykqTTMJqqIx/jatMfn39uu38amp5uHrBFCCgt769dNK3RNG
UaWHJRlUMIkK9JI426OybDzubCO628DoEZlYt+zCmSCqx7KETz0DDwW6j+2eTlKCvsWS2edpdOxH
eySicSen2SsEb5wd6mhcBqRGVIPXoQWMkBmIRJYf8nxO/ysdJXqKxsZ+SNxyp6C2NU9a5qCuKCQg
SbK65vTeGUo+NAiMUtgP5CXZPbGAeqRmbxxH9PqfQqtLzwQB5t3t77jxdvD+0rfRKLcAQJNr8Fv4
1LexWlspc6SPmfzqLKs9jrMx4DFsNe1dX4x7CLCtqVJxprzDDCDTyz//bcAuXmx4RyCcs14dTvR9
B79NE+hxcY6jYtq4L+Gw1L6O1vXLH0wVjppGVAqcaY15J9lJUOJhkU1EInxkrMcvrTv/mNVpOrul
59zfHm5r91A2oAtMbi25BKuJzkB+zHRCHmCwyr8mYUUB5WasseJO/3V7qK2PKN26CTVkhLNWEa1L
5ALLRc0P+ljacMxK7e+yy4sPg0YH1bBzbweldX34qbJRnoFYRUGfB+xyaolYRDtkCtaryZIFOOtU
79ph2VP3vF7Ay1FWYQZOdllZ5agRCD3XvgxlSW1NK7sP00jL4K0LyBUDyo0XhQ9Funw5IU0Rcxvn
i4SNxs4nlFp/KEtl33mg1h/zctjD616/YLJbT+OF7A2Q8Lp0aI6W1mRqVB5caZRRkaS2fgZJ7Z06
LQLlF3yLfWuUuduEHS3PWZaInbjgesvwEzxqA/TxAVa+4vB+O4Z1iOWPiiDQAYSb2x700qw/W1Pb
P4SGp5xzFGreLNCIRY4UzZC9Fygf6yh1KE36LC4jqnTTjlmdaOfFjT0aUOaeFMLWzmEwzFlpfAPB
kJP/bXKtWQvqO015QHymo89Mv+IZ5p3o/Ty0vB2sx9ZhQO1AJjMIbZM4XQ4GEqxzI29EENGE8Eo/
qPSxfU72wgD5BFxGPXJGMo7j9qJttzoNGVKKaPeg9pU0rUltyh783B5s2tOLfkiNyTvNs54fa72b
z24c0u0P9fC/28fk+u7mFaCPB4CBQuWV7pLqZLFbuXpxGKrB842RTKoECnKPKX0ahOY037Pp54M6
F8NOEXZru0pFbIIrkg4gPJeLjG/84oQ1d0GXufM7K51/5ZY+FD4yo3aA8cl4vD1TmTKtVxsdBCmx
w+MPuO5yvDQHoxypjKc6y89RW8zer8qxfJrizgkQYq79Pu7iHaro1vJKDMqr2R205dWgFeIkTd4l
5cEz6Qq1IeEUkggIrhRW9tz3WnbOEi/5qil99Pb6r4NogNQZRhVKlmMv51smdUeLCGFYpe7jwFDK
9t0c4w3UoRR1yEurCmw7nXfS5A1OEI8xnXa6IWwp6qGXoyqlW9uDh0gmxVkUk0pPyc0gyW3jB1dE
1B0jACTlvYJyaOcLJ8RKCEdeAR55kGKr7ajvgZvkNlp9duAgGKVJhjKAv/UyEAT2qYqW32IJzW8y
Z3lAVh/tKr0Lf93eYZuT90x6fwg1wLxZQ7itOmotE1+TQ57Z46FOi6z2Y4QLap9IlgfVSoanaoyX
byDOicJIGIeX2Yr6c2OmXrDzYzZuF9nb4eXz6D7gOXr5JeasKyijoWVdODECit1SfB/kr5i0MLlz
MbQn6naLewsFkkPl6dlJ2OYeq2TjIpUZDvBkilwybrr8DVoXIlmu8BtAC4wYIgy4MbfV3dtnin8S
A716uCJddzkKt2WhhBlpfkTwpz43sTU+m+7soVsgMtaZODmufItAVDwpdhJ/DfNUjEivmOSZt3/L
RhhAq1n6ebDwcCFWiz6lyoxRdJQdFq2tH/pRd+8yrRgfygqImGKExkPVDXmA0kP/ZYKrvHPdXG92
kIk0hGmIEAJQzrlciTkxtaYekLNa5gIsNJaAwWQosT/0ijjcnun1dfpKKqHzgkMUynPyz39/kPO+
nhIcbgOQfB5MXq3+OtTZfAibqbhXcG35Zk62mr99V1PPQQEDIjQpO/96OWxXCW3CtMHDL6XT71q4
PYcMQvoz5K3xgLcqV9ti65/gV9zNo1s9alNb7PyGq2/MwtqyrcbLCRjkVdzrt5kredvmnaGNwawl
wMqyBFAoegBVDl9qUBxfcxfrY1zNSUehXkzlkfJrfv/G1ec30KamdUkaQkK7+tCjArxCB9uDBIEV
PWRzV50ds0mPcao4L2Ofe74375qpXr3Yr4PSl0X8QMoMrtKfVmu7aKhrhAyVqkbrJO7vwtrsj+1c
fFOicDjfnuN1mUSOJ5V2oBWCqliH8DC0BwNp5xFhzcL7WuV2/SC8uH2ol2U+GKhB3XWePT4QMDgf
RJ+GL/igWnd95/VP1aQaP5qom62dj3/1oMt6IsA6WvQyblmDIrlOMtQWhTQtV9xTWdW6H0dlF5gi
n3zLy8YgcxAl0wdsWG8vx9XZliMj//BanyFYX+18C9dPrwchEHS5Fx0b0YgD9Pk0mB2xh2HcnKQs
0EpPHjnm5SEr6BCbmOsNgWML5R3yi6oPmVe7E0Van0bPU05Cb4Sv0u3diYk3R2ZImc8T5a+FZzx7
KRWvZpKuNUDbE1OjPZegxv6Z9aU6V5orXjCxFCE+66qxE/VvLbD8tmAU6OfyllzOWm/rTtgVYxO/
DCKoEsP4t59TuteV6WV7nb6r+5OklAcCpzBIO4ATVycYaYWpbCeYFG5RF+dliAFiJhjrfhrHdjxX
RtG8OHOPSebtXbQ5LLEJmQdt+is5TTTkDU9M2QCFtljOoTHad3o5YeaaLsnRezVqKRKxs3U3virC
jugAg0YAhrW+McFfk0jaiBi2mUixWxb9ARd5w2+gZcEqGMKfhjNG992SDqfb0934ptBI0LN9VWqB
F375TWmRawMMAnRsS7W8h/GfvXeNMf9PqzV9Z+tu3I7UcnkPYa/IDtHq0GRzY3REu0NACIg2zYDt
EjYbdfuU94b5XFaR+HJ7blufErlcCr/EtxLYejk3XY/Qw2mbATfM2DxG6Zzf54aHnoZaimMiQhQD
p6R8K9OLbfuKdqAExg2xvpO5j10NGP8AEiueTiEycw9j3UaPML7jP/h2dGJh6aAxS/NmVcFRWU6b
gzgEAhnUc5IK9dkdRREkbh9+v72Ur2t1kSXIaUEns6nU0ipdV6W71sLcwYmGQEm1/n2vZCmoWd4U
K4DU6sU+woqJOM2m1tt+o3jhdy8aso+56YWjn0ZpDwOtyaChhIY+HxDZzD8Yiq5YQTmqsfPQ5a3j
HZQ8NP/yCMmf0zKPfjRo/uMA2NFl8GfKwG8Gk1GPJQjlxMH35KFaXWda1tZqPHhcpX1qPvVG155b
b8iOrea1j8DC97r2rxYVqzWUkspyU8iTvsZa2tocLUZDyClAU7hYg+Ad/x9Fs9zy0zwco4elG7Pv
Diu53A1lURQvaTPn44HiKaKavRMmH9whLDzf0kukPSjBdvO3KZ8mdCwspIz9pV+GT/mgjTtR88bJ
BUciOZScX27i1UrRhs3tOFSmgIQNzjlOdNFP0VsNzpSJF0c+Wh6Js5MoXGVGfB32NTV6ckVidvmb
fgsiNfzGxNhqWKbVc/0Sed4/nV7pO9t6axCsXKnISwUBai2XgxTtkmhdqxMyxHnvx6VpQ4Yps+Pt
w7NxD1H1BN8GkgFQ0xpottS1m6idQiyqDcsdn3S4N5dOqgdE891SoGGexZ6386RsXOwGDRzKgdKt
l3TgcmqpOXdesRCHZUKUv4Z5iZdTqDgG/QYU4HaCvq0ZAqJD24Z9QvS7quKow9IaaUTEX9cJtmnF
bNYvHcJz3wTSj+hepOLkish+ub2uG68m9WQw7TSUUQxdo73SdtTGCjpJMFVq1wVRaScv6Yz844A5
LxJnuZU9qWaWPOfdqOx8063lBcUHfBFCLxW+1fYErZdopcflIbuCx17ManSm59EukhCojDuPytY+
ZYNKlj04/it6Rql6E5ileAqcsrS/88113VdTe6/iuDUp6TwLMwZ4L+zsyz2zeF4jLPrxAW54M2bL
dfs4TLXxgNgGko63P97WWFL23aHHS21z3aSfeJ3VuQfm3FPjOljxRLjTaqp4SjPR/sFZkOryPFzE
Os5auqNEMhJcIwYEQkM9PGR7BDOd3odZ1dKdk7DxpUjHuLTp3krs5erY9eMyokPKSTBUBMjb2gwf
s1LUO/th40KmgIgjCHw6CbuTv+K3y9Ewy84o5pHd18R0MsZac+geWl3hW0NcNQ9zbts7wf917Q6n
PvDARKgoGFILXz0ClE4aniR3QGetTpQjp1v9D8qU+YyO0/wLLz/wFVra1qAsvKlQD1kSFWe1UVod
NlyF2NSb94/MfiGayJuVwPJyCeIiAmhVplzdlFH8dJodsAF9dR7RQ9mZ+sZWBbnFy0fSRWF8TUpO
x0lPqXMMWPpW9tlqO/tL36QGVLks3xlq40qzqNKZdDY57EAuLmdlU3brRY8lERB+8+T1xc9Os8Z3
iqNP760lU+/cBt8CNHaND29eTjrUUjAES0Ep53E5cNKxjKHBHC1rjt9FeW0QTiRjnftqYcw7Ihtb
C0o+IxXleTRQJrwcrHegJfczUgul02ZfshTys6oY1hMw3fT+9rw2TorUtSNopSwDPm01lNlYdq1i
SABHUxnfza2mn17Roy07/GCIcQ+XtvESMp4jG1YIw4IGvZxa5umtV2sWGrdlP5wiKmS+MjRfbC02
7pzcm+5Lddd3S568VVzJtca3I1zCNHENPLUVFQHTZOiD2TKzwo/oEba+OXv2uwhNj9qvjKH4lvPf
2n5UN9Vn3c2qPd/GjU9KtQ3oCCcFUqcjN/ZvN1LvhRrUPdY5srLi39hUso+z6s3Pttsle4H71hpT
9KLHSW8V+afVGtvCcpPIjMnrMDC/743JOkKRGp5TXLkPUmwOQHe+pxe+tci/D7raSJ2WaktkkwDV
dolj2OLM9/kSwTKOMwfX8jR5VOzyZ0HyK9Xe/uAFoxFKv5XONcI0V6lsplptLEdH3Mc8VKNWn6Db
KzjFlu3p9onZ+pKwPuhKkDXztKy+pDCjiFoSqzvFw3ynleRdOSyUQ5fa2s5QrwSa9c6Valr0rOEI
XAUceP6UokN9MHAGuz0uok4fF0VPH4UWZz8qB+0C30ub5mPT64GV9nd9XdiNX5gigcOQW2cZvBNB
L/ZPnBCWlJy7t/6OezRVb6+J/Ljr3wkVTzKOJJ/TXr197rToNjButO/mUvnpTPGk+7gCNx/bGvo3
2iPap9sDbnwE2BJcWXwIlmYdRoAZL7ss5TjBTMOq0s3b54Ka8skR0fLtD4aC2yShSbRk1gYGxki9
Twxqj2K1UD4aZQYOKpsL7q1mMHYSyY3njccF5D6rSIC0TrlpFzRFac190LjoTysGDceWc/65L1MF
RcyyvqsBU/piwqDv9iw34jJGJiqTKjzUL1dxmT63FLytqQ9yw1busD+1Aw8Cwc4+uZZyAhRBTUHC
PTzJ+pVX12/XYFOTaSwmG1op9OLBFtkHx2nG4+hGytH8H87Oo0luJFnCvyjNoMUVKNGK3WRT8wIb
DrnQWuPXvy/5LiwUrGA9O7u2B+4yKxMpIjw83EMRvI6Dm3iTQr9TWBlIPdrFnnfT5taRHlVSXVMi
qJc/wZ11o2UheA0UTq0ROsZBOKS48Abnw+1F3RxKYvxIatDAvbbCakOFNqnEYZe6s3OHm0CKhmeq
nrhV3kxOkAtLmZ4uIimgvWbSOEqYRQtFQd+t7OAYD8BFXaSF5zDqer8jf0ZavNxrpbnuy/wzKsRo
xA2lw+Rq1yyRpeRRoff+gJb6acnt9Ijs4PLsoEZ3R/HYnk9VadSn1El07BXLrISMGwxPgZKNJ11L
xvMgRpT57LCPjhk8jkMBu2BPWHbjPZSBuaw48V8crMsvXjdOmISZyqlqw+Glj+eEZ6J0H+gLTD4i
xOgeLCqNd7e//cZ7SJWPhIoIjvO0ZosY6CRApWKbNf003NNv0nxPk2V+pyxLch76PDU9LeiDp6RB
RkBEvbbnI741a06ZZK3r4Jzrd2pKOmCdiKhHF5NzzlpnemxCcrzQiPtDLfDaWDSR7XBytq4RuQ9Q
KgCTYi9eLnXcaa1WAs/7g1k670L8Srw+HPfcQrbOFTV30CJ5k4BPXo4yGVqFcDiXlVHX7VGtiuLf
Om9/B0nd7SSS12JaksVFtkHFQyq0rAkIfcCeoTGv96s2cDzEJcVLVXTfLKsrnjURFtQuDe2ghGJG
67WAs6+ULa7wtfFUpHn0/fae2py35AhKoIz6yyr0KIcxGlJNPg9m0J30TvxEdXb4RAGk3KlFbGwe
niATpQ2QVkjIqyNTtKlGbB50fuqWSui1RS/uCy1pDQ8N8+Ulbkr9AyYXe2SyjQlKFj0YIB43iOGs
Jrgkbj+US937E/DcDzWoHW8yO+tlyqfd7vetKaIpD2MVvBnRglXMEiHrH3APk/n0inGqqmj6jJgJ
wIQ2Wr1scrUPdl20gTd2bYfxFcqHpzS263v458XZNcp58pwiSYzjYPTuvRtTgTqEohTH0ayn/7Dl
odfRNie59WTucjZ/PZxVpjZVPLqYIUeAsJkbxYcsCZIna2j2eqO2PoLBfQHK9adIL//8r6EmMZe9
qCsWpqZpLp6q4GfUV/GjZZf2zjbbuC5kjisjAjb1lfxWE8ciDxmOqgkr5rZWflSDTvt0+9hsRKdQ
HaTCMGR26Hvyz/+aUD2POGP2GEl3ijYj9jvm7lMGbf57NXXOcyLS5n+3B9xaQZIv2WFG0ERn8eWA
xmw241zqnB504e4Mo/ukCoHXTdzuSbFtTg2EkH4e7J0BWVYjRVlV1yMjoa9GcEjzmh+HAXpFmTLd
90kR7bxqWyiXjA5lHAxigLPD5YBzZISaXbOWVFgCCI9K9HVCwfJBNwacGxqoNUecHZRvSm/qT2kf
iGfB63s3pHWvvB3hIvYnWJXtRaRjq8/a1mMz4OmItuHY1C9ZkOuHGif7yLP6ZM/PeOuLOnCzic3p
yUCQ/3LakOZ1UlrWucrDKPfRHjAf2hLhRE8X6fR6e/ts3UxgBGD2kFbgu69Arkk0mVgoXvklQlDf
47RPv9WQUj6U9Gx1h9Fa5sLTqMLtvC5bh9FVUYCXsAEdmKtPa9gtf7NpdH4+BfjIdmlwEn2pnG5P
biMukqZsUF+YHtWB1dnQ49624oZRErcbD8GYKB7tfDQiz7np02CaPgVdFj+NJe7UgTns4TDbw1OY
IHunzLiO/kU4iQBpL+6CnM7oYjIrmt5m/agvXXe/2N3y0Jl6d3YnV1CnNYKd83P9aSF1cmoI1CHZ
XQmZNONUJ50BnSBVl+X7NGTOMUCtLzmUkwsynAf2KLyhtJWdK/B6/5Lt8G/gYKIy+LyX+7dwrLIs
omj0MdkBoplz5X1rNS+NyVG9/X3/RESXWAAFQ04lCRZMQpC+y6FmkU160oKPYFnbmMcRFYv3aozd
qhfNTfpdaSztHGi2+DEtSfFCGVN7cOMkepQY+LdKHcQT0rfOx0IJ9qT2thaf0gPyo6RjEh+7/GVw
SAo9tYMeqCSg26dVMFxqsHsucaBqIwwiHdOL22WP8XW95TjMQKuSascNsjag7TC3tg08v3zXTfPa
KxdnhqTeWu13OIeq5SOzkJz1oRp+RAtamadUXzCjuv1Vrt8JfgNyUwBk3JZXBbIlbyubbrjBj8qh
PrdKNjzHYVd90Shcf6JO82YZDwly8v+jPQ/eHS34l0u92FGpOTEw75gDO2FwlB6iBmczmC3WzpHa
2NrMCH4HrC9225qh06OWbDcZf3fGc+zX0RDCZ3EspJqKvQaZzaEQR6PvntwOhP5yViLpCqs2gIIU
N3ouHemolLtq8Whp/a4d4eZYXFPwgdAjJnS5HEsb7CwsKlJrkBK1eZzMsXLvyhRTe8Ut5i9v3h50
5sqOUkjQ1GtXJyOK3FgZXAarajwQgsh4TvQliA/RaOcHdR7TvRbk67cGNT3gLIJMfDp5DC5nxysQ
65gRA2xC4HimyxGGd8VNcHtaGwdebnipJ0BVE3LG5ShGkwqzm0gnZkSBp0PkoHvhVVGd3s2T7X6K
rUY7JlVQ7pX7N2dnwWkgPiFmvwL7Q82aMbLmogmEM/puXMZnOBzKHs1ya49wxQLZcanBd5S/46/A
VulpxwE5BuDRG1i0LSTeHNkPPwZ6O9xeys2h5N+GpqeM/1ZDpVUWJCNVKV+vlNAnSlIf8mH41+gL
ZwcD3cAI0aqjSkLCzUkjYL+clUAfQoKIXBZOW/uN0Za/ymJxDlltpPflIqwnozNew2FUfyZxvHzF
GWmvGW/rAxKkcCZQveB+Xs0WVWyzc1Hq8yO6qPzQWpYTSt3JzppuPAyU+Kgg2GivUZhaHXEc0fKy
yXIYnHO08AyMwf1gzvlRL53+XVe7LWZ9HTgsqt3nWnf3HIa2PinMUUrDcNCBt1fxnl41emQOFGv6
JU5Ok0jrA7oAlFatqTu+ffdA3IQ0L2MPnqDLT9pGk3DyosSEukhMv63n5DCY2P1NRv3mlkL+dqIP
6kC0oXOfrT5d2FF5rhVIf6iutz+Voa0+u1GS30dQw3Z26sYCsjtoejOwdaFdaXW95HNnFGKpqLOR
hRyMPKqPYrJHLx9b9+3vNyprFsE56qPcaautMirBgDwKaKKy8ALEWjegry31bx3wttCvUkxkbn+y
DeRLtv2gVoLgGsTGNZ+hyc1sUOS7WiTYmnl5tpTm+16Mo3os26n+1+qMuIM83hcmbX+J/aHObZX2
yjawX6YU25BjaBVq/8/Oz9o4mpBV6cBzZV88xYrLrZRMZigsh9shK6b6JEYrrU99N+LKxqVR/bZM
6CQ+DYiR9qWNRutdiiVT7ydZVDwbCQ4HT5MZ2RQHs1z52OlTWu2EIxuHWuImiMJT4yAeWZ0qhHIm
U4kT0BPI0AcLgMhHF944unX6Ete4LPJMqXfDXPcA4LqxU2DZ2pKaZmDZBPKrQ7G9XJ3SNsnILSZc
RXjPwkMXj3Go/lR6S91BerdG0iXTBboVLQXu6pwlbhaKmiSNvYddfFkCe8K6iXxzmcade3LjGZfJ
Issqe3chRFxOSifaihB6IpiM6vmxasKZMLZxoF7EeniutRnn7RoU/fZOk3/rKo/BfcfgceXBI2dY
xUQ2oGpLg9uAGlk8+qM2Zd8tsyx2CC0b24VRbMkJ5GKkQeNybtgTqclgQGhRMcg95EunPUZtqv/j
Jol9Ep0RnRCtsg6xG2peqbTG6+1J/uEArmeputwssDEkDrfaMPHgGhlN9YPfDThg32kBDTm+PgfB
TKOdGgV+UNMYc7T7ShjHICq7ycN1ov2d0NlLv22v/KiLqD6XeBCdhiCI7keUXz+3Io2tY5iORnvS
x0gTXpxFLfjQyDV6jMvWqk4zaBh9hGY2Zg+2KYpjpoduuTO/62yUEEJy3CXcAJyyhhtS3L46i8gI
GzP3S1wNZzewZAFXpqOucKlM5ZhEzTPtSDlMLFVedejlf8tj60PRoX9ndh9uL/nVbpY7ClW1P33+
BFOrVyMxhzSmZAiUFM7mY4caVOoptaM8huBOJ7tzaKUm4NvT2JAf8uJD/xmWEhjRDOD6Whq0svEh
y3g4/HB2XXJztz0ZLUTXJZhtCKFpu/N+XN0Pfw4OZBLGgiaxPrQ5sFWFljmAdW2756oexrss6HO/
c7RpJ8zfGop2NSkg4hBzr8kfJLcJxHSKFdK6+dCZRkMy0c94T6t7rGt5e69XESoAdT0SQEkCvTyu
faGZbZwPtGs5TVDSqtUZ/+SpGnylKbM94JWJqmKSTM/9vBg70cbm0KifSooLVIR16Vw3xzJRjJEP
uFgRurea4TlVMpydaQyfJildnddN5rVT9WY/Ij4lDfb8B9SXea/uqFS0mJy0MIgTGue8LtMWtMGt
8RhkzZ6089Yu1WCG0p+JghC955frm+qNmZju3OF62WYeQOJ8mFwkOHPTzA7LYGk79b3N8YB0LUYj
CF9X1EAi+ciUAXxFEcoxT+C214aBEY6D1SZFvr12/s3xyAhZS3pEuI8u50fElUzjEkuL93R87fra
PdAVWd43VgjBpJn3nECuK/R8O92GlQMzh3xmvaCaKGvg8JwIqENd46QITGlOkaCnydd723zJEyt3
Drpr97w7rghfSsXoxvdK1C+sfxKNo1e0euF4Tto7WCAUtGryh9pH+u/NN2ck8scidv/H1Jd8eLU6
5J6Tik4FdROe+6M7OclzEJM1k9hm327fwtdZJmNBHCJBR92bRHN1ksMxLvKlElROhCK+cWarb6mx
GHd2P6s/u6agA1bNG6peXAKvhnCW36rS9M5OvLa1H0iq2Q3AL4jmrHLdYKYPIUE23VeyYDmkUTy/
MzrN+qoEcfytcpTsy+1pb42HPwvsZOkhhIrW5f5DujGjma0B/u71/mUK0g6t+2Vocb0JkvTQxdUe
DeEqjGKdubBoFtRBXIE6L0esw7RS7abmxmxL8Yk2SPVDFAU7UdTWtFA2hePJF5VF68tB8GtZltGu
On90Z+uhrfOPSQsFzUwFCcA0aHe3V3Hrwfl7OPlz/sJdVBU+qeKUnY9yf36IYs31I2RdD22bWMfb
Q23ODMBDspV0qperaMHp88HOKUD7wmnmJzBJ5UNJOP6tIp4rPTFzBXtvHxE0QCpQcCFCl7mcnBK4
VkAe3/mOU493rtO1HhiF5RWhaR01aIU7R+C6dY4dgrgikR+cETLc1RTpZzPNSedNjYZJj45m1+of
NDAd60SVu/koxqpLsE6rp/iIKfMcH4lwQtszm6L7jGndbHvoTqiZH1GAN++5PuiYLzRtiLwyqyzd
i5VMfZ9ELUQoM9PS+wSvN8Mb9Dz5NRp4CHsD0pXaznfb2iLgZNxh6PlLMfbLVWz5MFZpsoquvWAb
DZx76vRUObuUm3cSla0tAmYLlKOgsggacTmU7RSVXZiUtIopnY/NkJs/AchSf7RMgQqwtpfhbk1N
NvZQ2eYeIQO8HC9SFj1Wg4XxNMDNQvS63yETcjaMYG8vbg2F8ArkORTw6HFeDaWGmQHoSInXzoIY
feaxfkrmmUaYtoh38tmN8ApQgVySpmZIpetK+mAKazDmqPd7DM5/B6jZl15lzINvKaJ+gHuZH8dK
KQ+j2dfhzpHbmCY5O4R4nWoJZ291Rzatk8ZlVYAZaHnlWbXZ3aXQJD1bHdPT7dO9OZRkCcILpxi1
9nix1bnR64JgI47D/w1dqZ+0qh8oR43Jzkjy26xCZbqYca2h8oUs5hperNKIdmyFBzYsRHlMZOe/
YVZ7pgBb8zG5N4BRec2u0gzuX5fObObTmWiXelHdjN/qThsHcs0q+/n2xeMZo24L6wxy1Oo7zW6r
mFjG9T4ad7Ev+rF9yPBHeEbcW/18eyj5V12tnuxO5A6hH2HdJj1hmWglGfCK6mITqWmle9aXoT+l
6Wj66E+rQNPjm1FGKU0MxEg8AiJBKnV5spHwbZaqZ1C4LcFTzzOA8O2oneaAPtMB4tlO4rY1SVI2
chn2vsxrLsfTIppcbGSm/N7q6uNo9OMrbuDGHdvJLuijasr7GP3dnURq476U6tzcKTxwsjh5Oeoy
Ga0JEMd7Uzf2MStG595FeAaLZxT1IKIOx9ufcmuLUjmhCMXzDSy42jVpEoclstKtX/ZLcUztXrkr
xfgvRO69gsLGetKxTcEVFyMwwHXDu6wydK0tWt45WM1RUGlfUyND/L1UFFoFbKURWH52mvHj9gw3
7k6pfSv7hxidUtvlinKZBnUjY7yp0aeDkwjTU6esfFfmxiLNA3QvKc2IAk5e7+Rv1xIvqJ2Slspn
CIjnytGgwRzHbXoMTq2mK19TWqBrEIdhfOkGEGhcUHTfTpT8lPRdedCWpvvQuiNi9+hH/1vNSnMM
RVL+B6yFK4mfhSaAfE5W61Hpk96bJQkz9JfxKMxauw91PfAKt5vvrdBUzrfX/5qVJVfB5R+CKJoU
1lGi3jgRmDPYgCqA6f1WlARIqZbHzp0Y+uVVnYvWOPWJGz6Az5bqYRTpkPhGNTf/G5yB2OH2D9rY
8vweTjXqtTJEkH/+d4Bcx06oKfyeaOoJH6vCxPlV+w5U8R/iY6kZQIlcmsvCObgcSYfNDdaSABgg
WhGdl5rs0pttvYPSaebRc+Lq2R7tfeMCoSoJaEBjPPHxunhtq7lZ0STX+jTK1qehx3toltrLOQ/V
65IhjHZ7NTfH4w2VhRie7XXTI8KbVjg7WuvbU2n96Lqp8juRaRQ8QmoKU/5mJX52kxQ5BI5GHOSK
het0Ud1nndki8WIEnjG2iq+D9Zy1TvyXobjMXXxYZOfC+pkTi51FZq22dCbplECTOn43ze4vwx3D
17cvIuExgvE8cuDccpH/2pJasGRjgz06IgNWdGe2CDfiRv1NWC2uUh25wO3htk4AF6HsSYeYCY/j
crgY3ca5Ja/wp9DsPbprXN8o486zxl14biPQ4lNJhgMBEHJAqyPQN65JP3MEoOwYLXbPsXqHunuz
c9NubUJJtoTRBXuKF+ZyQtUS44mnUvHTCk1/qQX2JRqEMs+uSsWjqlvsxOObdxrxI1xwOP6yN/Vy
QDc22yRzOGU0sxTcIYCCcdm5R9Go8WFJx/40d4440PJWSI0Vy+u1vD2HjW3s/JKtmcuWLCTbKCrD
27v8IZ3T0C2h8X6rTpH69YI3uVbZjTdRlTrUNerYt7fO1vfE/oKjx0Ljerb6njGF3i6O+Z51Fqqn
NLRNv3Fd6/3tUbY2qKSjYQqIJgVB3+WsYnIL1enSzm/wPz8Ch/2qnLB+rWB57KzfVnQgi6FYiUrL
wzWvFFixGXWdeMtCf9qPMbf/HoxN+QTckQM+xcujmyImQ+wQfrw9x82V5NBzdUrW1roWa00p4sId
OE005OrXoowruBz0wdweRX6PVahOKixbfMg/kNpYxZPdAMvJqoBo6CYQd9T+4++xXlTIQ47TUR9b
FAEQfLpT8kHx1amPd4KvzQ8puXb/P/xaJ76pxtjKXSaZ65VF5Xsy3yPe0Pi0ucV3t2e6+SUtSi2E
6ghV/RHw+esOVbVIaKpgZzbkDodSDZUzexStSichuAkW3afa1pw6Z9nrw9k8g8yROFraCa/TVpHE
/cL88QYXYQJBbVYORqSYfkSE5881bfj/YaZyNPiE8v5eZSaJWcu+LMYr8yh7dqM8OM+DbP108mxK
j0FriNdk6bvXRXXKnafjD4VhvaEI5CBsAthDg5Jf/K9ltroO0oITAi9Sapnvx1ofVPTqlvQLzAdF
uycDtRFc00T0fkz6yOKdztJjNkQBUhJ4All+l9SKS6MDZEgvSN229KZpUkavrW1NHGejVb46yTA2
+LIPurGzdlsb0gKDlLxFRMTXTTxi1vQ2wWDUR72/PxKRq5E3KQvCZhW6+G/uViFY+Xu01W05l4la
JJrck8hvnaYsVSgzx3n8EC+2sYdHbW1D0n+UJ7BYxFpq9QiO8N7a0QVt0Lp68cnC8jsFfVTfyeby
5LZVtHNJb10tfFE6Y3jceQxXOyFc8iSfBUVbCNLiUUcjUvEMa54VujnnofJrVPDGQ6/20ZckM51/
p9mgp/X2Udi6RGmxk+gzlHm67C93YxpHkbDSBmAsi5THpWrMj5aV7/WvXhMR+I6kcZLASzMWPe+X
w2h8vSRoHZoeymhJzzH+p7/CZkQFX7Dzkf21gk95gU8S2stZfojVLPptB04dUyzC6BKEMKSMMk5T
/k4UetAd0M8dZm8U+tJ7TpMvP6q+6nLf0fPK9pJWBKiKWeYUeZpQ8+o5bjWVTvKsLrLD6HT1m5k5
7A1qqGAdQEfopK8CQruu0iaXnZFTn1svgxNUtOoq6anrlJ33duP88azLPjGKtrQ8yQ/61/VRLzV+
OxWoSlqbhoeghXlHiBV4WgIr+vbeuBYokExP3D/5ZmBiV83UqIkSyDhk/m6QJIVvVxXduwvyKD/i
RBMfKK4mthcmyK/e0y/Umx+7qrTYw2Y45l5sWpgaLHOivnMAwRovUao+fmraZvzQzizlqQpxhN7J
TTdAEhkRQHKWZTf6FC6XZ4EVPLcJQK8BZ+AUz2Z1dIRW+Naitb/mMqpir8pLy9y5FbfiWZQRQPNk
DV/SPy7HrezMquOIVLvRM+NZtKN5oL4R5V4JLEKbMKLQdPaPQ+o7KS3xwyxcz2qc8sgR3zMH2dgi
JJMaUA3Am7SHvvwt8Nu7xV7c2kcWQv8ZR4N2VGsHvms7zOneW7qx4HSHQ9jj7aZxcU0xcgSQg+oM
vKVBXTw5aaf7QzuEJ1I+ZC4zLf+Bl3m/85U3ZsigYNzcJ0SA68IqFk9ouzQLFNqxRp6877V7o1cU
7L27/1DqkQ7KIAE814D38tH4+7yh7qa1TtP6rTHkR6eihDpkk3ZEG3UPV9laSnmqoSRDQLkity6O
M5l5RpY3aAhCwHvJ/JampbNVQRGu0Bp8tI1oL/baWkq5hGQL5M+0NF7ObxkdK9QwJUMHslZ9I0m6
k9HZcAHittsJMDeHIsDjX7wGV/2g2ajE5hAXrR/lWnQO3UI/d241Hoq+2KP3bREAqKrSn0I7DI0I
a5p5HCsllX+ghyLmpKW0CfvUf6LjpM2Y2GToSpp9icF0XE0H16VCroxpu5M6/JG0XIV6oB7Q7/6I
lcEXvVxbw66UakCE1Zd66/Wp5LN+AqgIPy9NZSPwnzrck1UqsvDOaQd6Gyelqiov77rM4cayw0db
naj1AfVZ92PREJY3aH19vn3Nb4Q9OJITiP6p5YOyXv7KIapLZEG0xndQUqaeEy1Hvdc/t42aPQSu
Ge4A9Bu7gC45DE1A9ogJ1tTSUpkhrVjgT7BzMhy9g5IuyyB8qqpF2XvA5AKvPoBsi0MIRLaBYyl/
OTWCvSHQJ1CGqp4C66jPdn+gyK0j9DXUxd1UYMfuqUGAobU+i3OCH3LuWcIUpzcvMW1zMkag6wHT
jdVGqMBv7HgCXlGGGUNiHO4PkRbPR9Ptm8eyqMMvt8fbXGP4crIFR6Essbq0KoUEYVpIynW3t6CU
YQEIzNE9DEACb45HyGVcnXsLxQbuj1XQXE6zqnWWjolRmLl3mIrg86VGyimvuz2D4+tZyaEYROoL
gtWsNmqLOTzWzVbj90oxnUy6gz1lCPpTFuz2gl2fCaB2SCBUHXlJoapdbpy5tlMjKEOJJy4omRtD
dE8RPDoullZ7lAXq+9sf7A8UerlTWUApIkrQJIs8cu5/PTOIr9olFTLmBpiv+8XgmOVpEKTi3sAZ
eUkKA/o19rYpAYzZGY9larh4BxhO2CIxP5I66CMOGl5gF3l6RClKf0jyYPiVOLl2CoK4Sw/NNKlP
rB1OhhV6zO9DFDyi4+2JbFy8oJQ8XvCqKe2TX19OJCjFbCmpaPzUMMbfAPj5fYnO3X2R03Pm2aLr
jukk3HONje+96wTKV+D2Jtw5+VvfT7qKyF5ntsq6ezxG0ymto5RLRljaUYS2OCltb56HQNPws981
XNiI/5CZANeD1EjDD0HX5bTdJtJ1IW81fMTNd8U0giboXSLuqgyzyiw5RZYxPqXcfH4XTvahY9+q
5q780XUIwc9AeE+Dbs7c1/0Txox7at/xxOqhMWIuY/fnKYsGxKpbIneQx7vUSPZg/o3FJtqEig0A
SN1kLQtTkRhNWWs2vts4dP3Y5fwU6HH7PLpp2tP6PaAufHuXXUNViDXCr6SFliNzFbSMtlKUgXRO
qzMBF6BWZj8bNWTNa+pesRAmPnWjcrAHrf50e2QZO6/OqdSmwdSE2olKWHj5nYEDp2qsAODmaDL8
qiiTd86yL8SwOQw9VfxDWoEozOUwdd+mSzC5ja8YNbISgTWX9047z14XaGnrdQijRUeBtOExnIFd
k1gkn8Y8Vg+Km0YfOmfIylMTRNFpiXRn567a+tz040q4HNIp5Z3L3yZadCq1mLO1JKX2STdof2lG
Oz3ZISyXgxqA8R1uL/rWrpYKTzSHoLiEt+LliHVgKaBkjCiUrjjmkWH4UefYL52boj8neL5N0LGd
Qbem+fegq5TerMslt5SIcnufWhQnkvrgCiIHwwq0lyGY3qwOx4rKMIxSpzQfXSf2ijImY5jiLGHN
7nwPuazx6qARR0yKFq+3p/EIaGmcsX7ecwC/mil1CNpvQIHAQonNVzOtYnu2KPDTCyNiu70zjCZE
BENaYCDulynpuVimcM++Re7gi4NEXkpARBJHlyT0rxWuHixRks1Uz/ye7ur8rPV6+2Q2gfpYWGqw
pwp3dZzkYLTASHUPsNc/gfpfr+vcpl2llSUZcLhoL3k/aSe3LuxPt7fp1a3EKDTDI+AjEfTr0o5C
BxMBHQSbcYg+xBUFAqiWFQi2vXjEETRIgmAe2nLea0m+JkowNPcgCB4pqokY3eUJkUKSZSmAyObG
Uf/ptTL6TVRrzQihQg0gFNOl4bQe/8K6e/mC5lHoeuFUuc9B0pjzscowy4QKHjSvt5fk6uTK38WL
ALgIbYm1v/xdtpOrk+jQtGqSztX9ugrUkz0O8SEciNmatjKBQlRcEm4Pu/G90UamlkkPAWngOpqy
JfPZlVRzKw/Sr0XhRCpYobFLf96YHriHLDqDnEJSkyfrr31F9Fk3bAbGmZTknBmRk3qqM8W6P9az
8xncmKROiH74eXt+GztNVoQ1+m/wM6Ol8HLcFMFB2lQYdwkp0hZt052cuDS8MlKXo7uoLl5XjuGB
Se5RzK9XFtFe0jZQChmBrwvF9QQFircHpdvE7t+pgZg/1nHX7uA71zcSwSORPvwaAoqraLiPkpmJ
k723Sej6STsYd7jj/bMs3XAXTeC8t5fz+jPCFmOzQOJC5xq2/uVy4hDq9rpBOT+mjznzMdZpT6nW
hXeJbgavgTlqD41IqrcmwpKjBhryxwqQfbp6R/NqIDM14XMt6LGdwjKfDmWux36cTtXOebi+bBmK
G0lylsiD19TGzhjMJHbg0fTIfP+Myin4NSWZ+pIA/379D2spuy/+QJDESpdrKdRoZKkpWJqIaNuf
cy0Mo6MVxiQrhZKONsS/LD7jx1PsWRpuTpIAVNZSUJ9fV/VmodcN8C+HUamDc2UZ6aOT5/ZZB5zd
2TDX54/EEL4fZx6GIQH/5SRRTTOF0AB26Op3zpVB09/ZbZbhrOu189sOldLx5tm03xlFZO1UhK8z
LPYNTWpyoyqUANakKCIRPO4FZy5sGi31ckfpUupGfY3Cf1gtX2PDGvNTuAzNJ9Mplv+5kFUQEM76
Sf14+1tvXAaAohI2JHaQV+3lMoggSscpoI6a5m2OLQ6Npb6aFY6+s9xb46AnQvufzDKubNlDFSYp
vGz2lJE3j6Em6tOsxXvSz1uXzt+jyF/x12UOgp8MFbo5ELH6lI5dHG6dNoAOXnZVd0Lje/h9e/mu
m/Al8x3mwh9gmaqOfjliCQAoCkQ1fUrQ2ic8MI3oEGSa/VxQZP8+cAc/ANioSOY6o36P7Ej3lLl6
/JoHRf5gRzpNdLd/0eYSoHaAcwOpDTfi6gch5BCnksxRpln7xRJl9jCntvq9dnL74GAZvQd5b51Z
YiAJVcFvQnnkckCz7/KmWwDGglTEdyPV7ENQzelRyirtpC2bQ0nQEZIKt9NVZaizl9FyoIjV9IWd
FrvI7iEadIdEHc2728u4dT1Q7KTtEFwMDHp1Lqxc9EkXOi1AlZ3ZB9NJ+t9dFPQdqtKGlIvFLVlp
YuVEs0Vyvj32xjT/dHJyR5Ckwdm9XNFFdlAUaHz4A2qV7/q5Vj6Eo03nKI0zp9tDoa27cTLBrQgF
CD5Jz9bAptHiiVE3cOZtLJuaRzGlDkbJNTVbnGD08rWJBNMMrUhbzo3a959ogZ9AsZ1GdJ4R2Wl8
UqHSfhSpJf6Z5yn4WDZBYHloE+TqYVaCejy0Tq26Hm6a83yeVTMcDnFmx8q56s3qV93oRnVqmr77
1yqKafKapbEirx3i9sOs0Jzmx1Zl/HLqKf2ldlNS3uEFZGRe3VbTe2xl+tIDSZNBeqJn/xLTq18K
p2ksagSV821s7aE9z0uZfJM+uiVsY6O16FwN0tfY0IlbGw1fKmzm2yjxaBdW3rXJ4FZ3QK40VRFy
wsJIlKX5NQyNlT1nFkAUbFKyc6JWnL1cTK6Dw5TFjXXGlxP1FB2n2lPkLk58F7iBS27vFPZwQNuy
iPy5nNvsSB2lWA6iVOPphEBIdudW2QisVglH9/J8rsMPzRCW36DLhv8UTdF/w4vTLCFr5FVL2yfq
ewdjWMx3WNFin0m37/AMNqSKgwj6fvKFq03qY5DkleFxSST/FmYXiXeOHamv8MlqzLdiO/ioNhWB
Zo/EEoqUUQb5vFUKO3kdMIFJjs4Anc/LzGL+ShtAFHua1vUz/5M6+bJMy6CTEaHMaqI7AlI2RO27
YhG4eyxqwW/qTTWYZHdV/Nst7BDrNHr3Q9+Y0ql9qTraAVEAQ0HrFCKcBdYoYu1Z4P0SP6DwVjzH
th0w08hNH0JT5OYpd9j+Pg+U8a0ckuifkUbYbxAQXVzMUfZXqAck8znnQdWPsWpSG8imBBW5wAjJ
grMioU5QYEf4zlCMeTyGpV0jDhmrU+GFUYPHKqTaOT93lY5bVxEGX4d8UU2oBojjHJpRTYyT3Zdu
RmNOUaXvkCVQIT3kQ/RQqwrENWahnsLOjIwHYUxA3BCEjNRr9TyqPGdAhuXOHGxFHLq+1fBVBQt6
EFHg/EYiCZerKgItYkE7d7ynrSTBFCdU7H+M0a3NkxXQ/uNluCY5nqYijf3aT0U6n2M3m5z7YjbV
5IBaZWme9SDgLxNimh9GIzYFghFJ+cHR6vIFT+Sq8zKlaZ+SINJfxzFW0Ffv8/GHZVHq97URJvAZ
N64shZDXWeaD6gSBDjWJFBNremj8p6V1FhWTHrOFxRY7TDOzhym7VyzkVB+JtQvds3EQeTVFKP6P
oyvbjlPXgl/EWoAYXxl68BgPseO8sJKTRCAEkhBo+vpbfV/Pcexuhq29q2pXwS8yprs4cb8pmJ0c
avjvKEo/XzI17P+JIV0/XY6oBqjdbQZgDHnD4uSpT/6NrGAPPnYTSlExKtNkrtywT1/SrGxWtdVv
mkZ4XIVXwNJwjeeLw7OIhcvi4C8DlbC0dhgJ7hwcg8szEoMxSa4iXf9pBn4DcnCzw38AgbNzEx1K
X8uSk7zZ0HivJw44CnjNyJfjYnk5dDXk+Vk/j9WQXqFNEPPtpTD/ASYmR2OB173WiNaoOrMt9krz
yn7fTATVrc/m4atweFS6FUmu29VQN/7FuO2/8kwVqjMLsTgpfe5g6Y87HXeyqqOl5dVRv+6FsWuf
0nGm12gM1sESM4KPUbpKRXtS2TjpSH7EoYEeI4svMwHJ3e/bPKhGCKxFt9bDervfkjVCEmeIA9KD
B0mrTsdijZttHRnU8bE42NM4HvB619PhTefndTGXaWBuuK9XYbe7Kca2fzOWyEVs6e6MuYoq4kiH
2jUQPe/gWHGJvJOqKcc4cj/HiTr+jgk3+5NUdkTIiBw38QgFQwoofQ5iCy8aH8f2FfEAxOA775aH
RJHSnZFiTqt7XHwY1BceyvOorRVn+7OvHJnuhxCZoVcwihN/CmKK5Qcd+Yqa6L2KKHKwiwqeD+ci
3+rydzFRXf2mid/TCbCr2TzcPGGPW36mcw5rzcbm4YjeVJaz+q9Huyi7avbrFp3jcXBJ1OR+AAHa
uCTV2LKKZDVLjz3bzfq4FfFczGdY6OvxFyySY97sJFThT5QYo3IEmxRSXQaaw6f7fqhq1Kw2meo9
ft/dkbgPyBIHWIclIrFP8E2c9j/zkY7pZ5Qxze8jnCqkhRcjHf5tBInyx0lWNwXPGfORZy9Qzqb2
0bnRZwpzQQ2hdaOXJBKs24A4ir9THdJ1hR/6Lo43OJ1P4n52VpWg9qqA/O5t2ekPuLblscTjEx/0
iVklM4T7USceKBB7CGyOJdfkvUrhdwsgPjsMRKSWSPYa8ULPtBfpTBjOK7UPlYQvA+Snb7huMekg
R0r1cwX+kkZN0HC3hF1NyGjmW4yXuTCfnGDxqWfxWnnZOgDSbmo8rexw2Yt5H5/2pTby7zKFm0uk
JXj0nzJlfX5K8G5AiBPD/xaONzEQG/YXlImmW2cIIrmvIyZo2qVDsTyZ1O37ZUO8ngBVnxl5Xwk4
zNKmXuDXQ9pCSTE8wwpQwmIwKYPPqmaVtoaVDxuzAzxdJvj+mAUv68eRlyVt/HLoAcIf4mEY1SCt
tC7eFz3hpkCbFtl5bnZXH/Ls5pq5y7wcWXoRVa6z6yxcjg3xWNTsJAvI45qM35pZERG+tmE5jpgi
aKCm45+qDIY+SWgc0ybkCxzoqDI+a+LjgGuUjkbwiynx/lnfbDi6MHA0ppITgXCo1EqkWMChdjkd
TpCsVRaOVwohpvtUd4gTXMCPz1MSY8N6Rb7HimSn2ykZhrFD9BjM5PPk4M9QgMOkORwJ+xh3KL9b
YfY8OhMoGp/rtaCkSUVUH50x6f4Zh2Q3DccuILI6Ymqv4OhgJ71upQNnNSF5ppvmgjx77vQPsPk2
tEcWJVuDWWhwd6usC99hpeWAzmNS6dTD8wLWRkW5c+jPhhQ/H1tOfy85LFZaWRu6Xnwe+AOiRhfW
ESfF/R4l8fg4YAfA98EM47NB3cOFg6T2e36T1o1NSOeiwoEF/q/dV8XBRpT4t+3CDjQHJSuhMjMj
MNWWbTDkgwEQYiiaNdY6/ilnvYCO2+tNNmgVK9XUQynJCUl6pj5XMMDIG6tXWXXlLlCZN6ngQ62S
QyN4ID78/i6X3arzNC3B/kbrmGYNGD7O/o6RZVCMICrBngeNdTD3RO1I5lOgwYaosfVq1Y9q5Xtc
ngLis1N4vQ351itdWN6rhNbR78Rs8ZfcsL+fwvRe+WtsN1s1BfTXeK8mNpV9jKT6qPFY51nA+1Tp
fr/qnF3iIZ/WO4PctqpJ4I52vCSxjWP037mXHY2HNfQFJrrt3u/Ou7NzKt3R2JbHgked7VmHnDwE
6CZLDXC2WFzAEk1iLMyS8ypcke80hq4Wa570ZtrQlzWYpjf6hGKczE+pLcb5ZdrXZH32Av5APSNi
E9ifqtwbDPsGfoFSr7xOio+ylcMkwzmbALI91LiP54yHHM9Ghq63h5mom19E4QnpR6mqO82i8LeU
kDk6detLVz6tT3O+bJ8c0Vy6KVWMFkU5EA4Q6tqlaCoyQYxaBsJ/463Zf+fYwYibVAVZPMiwy6MX
8VL8K6qD6p4UVi13ZBblP2MyPXYUxfNBbLB462gxQ7a9oMFd2iQXfOqcqpc3izLxmmm1Y8ER0kGc
08u0Dk/IKyBbo48ZTi/wAE7HDu4m6auTExMN2mPxLSw43a56THHSypWF4Q7n8AYnw3FFF7tv9OY+
Vnp8iCoflXusETD2OMubidS2RWZuUFKVaMdIrQi/mBb9s5LL/IJaXgWQ3Ovy4eYZoB7ehPFtkDl+
6VFgJbN1UPSiMzOR33rLJliEGYqYwb7YPf68hmPyBSsHtmxALWPXbp7rde02HWEcgzdb3WqVc6xC
uyF+GSeWM7RVCTLr9kqLe+pMvHwCntO/hkEJqA5NIrc7vJPlOTogPfoqRk5H8N0LYw2yQ4YPY5hR
DUR2QXc15VvcoMGbfu6F2k+RqlfZpAaK9/dQVEt40JmMphYo8L7fcXfI34bUAR8YS4MQvZKxspc9
QxVYmKiPkyo3w++KqQzXecPdehVDNT4kBpWx91sakju8msN6BdohliZTyBR5sEdQ+lxloBBOs1oR
9RDVU6HQOOyG9HuJpPsfOrXz+iOxcbE2sGJb2YddoqJuoyAy1sxsVbAoWUk9QOKk9l804tB3YPJh
U9Yu9pBl62r0d8CvUzS4MJNIw8kwbqu7cSPz3C5yjLcfMNX0VUPLafiRorbCc4NT8z1j+/gVz8F+
ViFTH8qX65NfZPgFeovxa4XS4ZrJ4Enu0iU3y3kQ4/q9HPcBEOiEi7fC72f/FR0lsQ3ZIPG2hao+
1FjU5kJ3Xf+uhj3oc04Hk73WG8vyXvk0+2+IEld0NVvz6ooyjpKaT+hUtzDz5CEvhXgYCzRVDQ6K
CipXJeNXs2Bgv8D+JiFPo912fbGIP0eRKQexPnIdjvliM8mS70s45PZtTtDvPkgzuTNbHJMQDJjo
DnfS/ZcFZeQ5i4Rdvy1oTMlDdmTHvxHSzK3bOFaCm6y6eZHNldCiPQRDBt6eQ/jyOE4cS+cJ7BKT
5yGtohkOc3n1J45d/c6RK7dfAWZMaWMZX+PHA8FRVzvN1dDlUVaZs9FkQCu25/y8kNXSyyTi6Vtk
FuvuizXd7UVXyXAaAcnsD6tl+bUwichbatMQ3y+4Oogbv7ntwfo+Wa8gXwt2pSsh74QqjuaC7DMU
9VtFPpM4IFBtFwBum2gHknjb+uHACDRJZ/x1CFEbbGVjqBAINP1x2EExBNPgGWUyHtJepYl8hW6U
rC3OzOhebWpjnS0JQhMyhT/cwM5j+5su0YCubdinDHpoPh1obffsK3duXq7pJuFVNBQbucOKBytb
g9mXfHP6qE5bWlbDOQ9LypttC2zvDUIWbWMWPEwdKiiKG/o/91+SjdPaCWWiuKloNf0VbPO0P4rC
3U0WPm6u4QklwI4R2eoeuBjE1mTHDqiITFOOA0WwVZxiD0nFGUPeDufJKgqjFU2yInEI8TuVeErz
aHYX5KYASYth945igrWs7ZatzO/TwPJ7z5YybmJg1ckLE1qFE0CvND8ZUOufxNWpbxWDbecpBlJA
71K27qGD9hZGJEM6sb/rAEv8BoaBUXLGa50mZ4MeZbm4DE6w14wGP90z726JNdjHyhq+wywZM2A0
Vm2Fe6Quiozl+fAEC5SoOglWK+CclJ/ocIyqhYo/CY8w1zR7v9YiPT72CH1iH/BxevSs2F+n0FCI
1kgyj8DfMOjgHa1pDjOzGNiJxp9WzRSV5RtNhrVsppEuY0PFAaSlGqnCutG8DlGbwgb/eYqQYd/M
WNfenrPRl5c55mzrgFsl31DE+Q+IHMasSV22/h6jbLmrjhQi3GiZ4vkqLfpEmDXmtujYHLJXhp2p
n/i0tzSJGfn0ZwaM4gsWIOR9wdtnzjxVivfwxck/19pPqiHEbo97hsPpn93j7DsMrhPdQ4nPng5q
qoCJpAD2AwjN/8SiT4bEUOPSsbUsjaeHaMPFakYj7FUKogWsMdPk5WBzHF3GDRFsDznYgKODw3Nx
v2L7ZO7EOtXyBD0bea2WaKuhO07Z1hRFNGwY+v5/b4Otoz9A6aR8C1Ui9XOZIdmyV0dGbZ9luuLd
sSX6LUeR+BsMOtUWpmJLfiVcm+/xBpfzXkL5XvcVjpsE1b8yDw67iXjy8Z6cZ1fz6LtY5+N3SEsr
up2PRJ2SzPLbulYWnnclNb8abDruDc5P8rEkeaBdtRzjcCE+G15CKhxepzhCj2yjWHXCjDBRgkso
tnRGPWKrgOyOuuYIuyK4rRS37RhC+QxFM7BDPD572nAFIUvnIa+8WAOzmiaVkMv3bo3jrctmLK2g
GztWuDfMwv8yENzKlg3czs1Uigmw4bKPrzCmH2aYcKGBvsCBGDjOnOv5ZZdYajsBrd3et3yGtAxi
xH1rsccEfnMat+oPZht3LSPMjw2wBHlephTYQ71zcfze61Tpk9AxkfdrTrfoV0Bm4L96m/ah1XzM
HoaNyz8VgOG5Z95m349jmK4hHSjv0TLkU5PbETmzFSDEf2QGeNaPxwbz601pC3eKdQAb3+Duz8fr
JlIXTjsWmEwXUCmuGZpp3mOzMHuvB+FA2I2R/qjJ6l5dgaOHe+BEraJb8i78aLK7xUn+4rwd4tcC
TcFximILctNjV2A7g/HUzxzbCbxBaV2fo4Dhsc/Utl4rkIBp6wJ6yMfcLeFsYQKIOSEkfOnTke2f
KbTP+gp7Vv4kuR7WpqT5bs5JpPmlciKd7pabgARDTr4IgF1coHXCGYHN6MEufzzAdA/IeVvS1uwE
7bwdLNatliLsQ+fTyn1WCGvlzVyV5FtUTCPmQVfFjwoxlHtfprX7hd6UszbeMbp1JXp83sLSyP2Q
9ZB/g7MhW850LrPvW5UBrDNFwQKyH3wNGFhU7NdhptutTkPeF5Fbv260x9jKsLIM24JHeFmzBSMc
PCxgvRviYTSNDlR9w4orUksXWx54EeRSniqbDfbJFKqmkFKEvQ/sKPTTUUXomGil5ke0NX7q9DSl
pnNlYZOmBnT+LijCzD5mNS+4TIhF0m8xBrAvGL9WoZUE6ctP0k/HQwZDmBxvA5bLGUqezEgzIy/j
Hxeg2c7eb/IJG2NFABuAWI1nMhV44AA2y4al7NZMU6vEma5a92jlILdLyYLg2xTO3W87FGXrfU6n
4aJxoryJsKYPIr3Fl6XVIaAQXuohvET1mGIlB7FOjQOeCeOhOJLpIz2i/DfAwVxeMcfnj0GJgl5s
UFizxPYX+QmZ/Px7QMUCio0dtwef8Ek0aLj0BycTj8DhRPaxsCLCq49gDjgNe5WRNluqSXfVQGOG
zYoF7yde1dr2ZYTvAuDVlQ++omXWJzAbh7gZucnPSZ4Dn/D1wRV0CrqKGyBOWdSkYxXe5Zajs1De
Q0cwRAR8jI7sAHP7LCQtTaSkDVAPvDyYtICBoueE6W9JEMeC9gFExjVnXsbAUEPKLgCpzRvO6Cjp
Zg+5al+MwUwPRaJx7jj0beoJCKVnD0bUGH/gO5zK65LQkXQ5S/3zwMLyk6kSqzImR4wqqRCF+JRp
hssGb7opame58/DoFrJ8mhwd2Adfiv0XN1Oev3JCNEIF9/xIHiokwt55l02mt0iKwRs1kCkDlroW
f/hc06QBaSbGx1HG9nHXGjyK3urjR0qnkgGBhJkeUuBD2WxYMLmXBeDabllG9yQGZo63zexT1cNA
YlubjFAJ5gZxNHfUzSP/Xvs6PW63tYBfv7Xii5RqGa8Gk3DUEzj4vyvnDJ5YxPvUv8kGMA75SjH9
sJZXn1hGxYeeFvgGNvAUdEN3CHeIrnBkkBe1uNLd82peXzweUH9HpBy+V8i5y95XsZSqHUFBu69C
su0OroMQwISYLFG7bKkDPme2GtmSqPk7+iV8FVQUDit+bI5E9WUATBxdVh2R6JFP0CA83qDEXwUj
hYNFRIG2xEidhs6v8WY7a3Lj+yhi5Cc5dh01SVSvuhmcUdNJWbBpXcjI9gFIp44u++y338kKOuNJ
kmX7U+wxe965Idjcg7Q1bffUY7FzTpyVbTnV6gVEPDa1SjrWVw/nsPR9zieQSQmBpVYHe4uy/nRg
0eYLEGVnHqqp0G98AWv2W2fHwVqZ7AKFvlh8xzEFeMx/GMAbE1yR36c13qcLNYj8fpiCzCVgRywW
Xj0cuvm7HsdtatDEqBEETwCcqjHg1e08GjLhKpYeYHYxP9ncZutLbXfxD+nhGVKxIPBCNV1otF12
8ITygrRSfCGc+xqXBjKy/AL5SelbseXTxUdDJroa7lY3CmkY7kH55JgHprV+hIVOMUFvVjNYIdRK
/SMZJo6OrBqpr0U4inDbQhEvWMRxz4rxzbUShocDTlCJ1IsCFBXQbxTVo6OVSC835Rf8/2V5TN9A
ucKvDKT58F+MiR0mHUsZgd3diy20VZFsTxOiOrdmTKbwC/QvKEIEh+ZDAzdSdCrQk6JnvRlQ3ovC
CHLRcmafRVWjciws0P/0Ioalx8yNH7YQ9sIIF7t5oZEH0PMTW6rhTyiW7W82KTTbdk4m9Olr/pLB
7VE9KZimHCctSdSjnYzGk5rUur/kxspLgv4uAH3kuWjGERPTCdh7Ls/4LmUK6Gvxb8RAKf2qMH+r
s3E2+qj57mE2ZFSdnOHlreR1hke8buZ4dN8qsC6s39MgoLSeBm/hVRIwsgBN2mMEnCWog0HrxP8g
3imQifXqMJxWHMsADtHirg2li1+P0ZW/DjUmrA3/fz5WLIHwzkFYDQ482GSGP3la/4i3MCZgMjT/
b00G2EGLSGC1c1zi4mwqzaYOv5K9URWp5K1eETTS2FRzfao3RTTMhEoPhOcgoBFm5LAVJ9BlGQPM
H2MxwkKmFZpcDHK9A/0EV0RkibntVMkpi7uZCuofB9huPgfiIcVBcYr/rbrkDxxi7+PMY4b0uLlw
Rc9QUm5Q5KI4NCt4zccay1at3GzK4E1GAGHJY68e5ryS0ZXIRLAekUCrfMToSY8G8z4GebIUcwc2
z8m7eq5AP6cYTcFVV6kRvcEhAACZRgDm4Cv3ayNkButbrbvsxzVVmFSOVC7NaqT7guuCxrnnCD9D
9kkDyuuSTZd6okzfZeA3cR2S2wPLpaNdQdF6XXOob6eWlBb4mBYDHIuAo8CFAJ5iawZvtbQQ8MQY
a9fMYqyRp4YDCkoSEvDSRys2f3quDvmk5gl8JLQlY9VgMJFf6J+ZbzCo86JJSrRk3Qo96us6Iev2
ntkSU1Ckc+Q5wIKbnLCEs2xdWEvLHvJcyaWv6VABQMkdva/raPYPEUIgH4S22Ija9hQUXuZGbPBr
qg5xwTEVfxfpEv/NU4+IivGmUAWSIxYkgfNkxvMWDW5u/++v1WtK9Gkw87p+uZWjiTdzHj/pnS7Q
v7sV67ZZuiXAVyOvt6bC3rZvSsTJXOEUAmYhsznPGmg2x7d5ynhy2o8BXBbam+MeVLYdzzrJQNuF
hOKnqYYO5+og4o0grs922QQ4QG9gOL15pSCjdMsXeuA/DAZcPAmwQvRLyaYTemYLb9wYWXcN5ix7
rf2cly1otlndPDvCq5kh6u8oNoKqCx+xgXGd4An1ocBP3tmwe9EKcPUULdNh+cnLNYoajmHiFmqR
yO8LcJWPNfgACzV7kyiYquB7N0waFkTYImfqLgJB/abQNmXfMQ1q+S0jTpV/gbuPkAmUE8ibBYCQ
67gdE2A80CKi66VW/J6PTUvs2WrsrGGfZbgOC4NznPZzNl1J4rTvoONErQZrPvh/RRTwgwZD0BuU
Ghz9OtGBNBD/xBiNVF2fpmrMS9TTxacXzuX8xqiaftIDPDK8WgSFYCGpTcBm58r+gtNIQDAEcHET
yrmr9MkHuacdsAIIIdCPQ7YIrqqAr2e91/er3xCMVyIEBAqpJYemyAgpf2NSQCsQqpL/J8CbmcZN
QKH6ZElMuPfzTHqPfHeDRZdUdTlE7/KKWePQPafYLOiQRVjcpdlNfWBG1PIW8guPEy4fHZhyma9x
y0UWtmfhYQ4BbAw5c42QKG2KQ3NwMYdAva62Yv0GNY/KXuIU9+lnIQMPlwO1vGp0bMbijVUyLbFp
xkBhO7i1jE/gPVDrwCwDhEt1ltZY9YXRWkMBc+FtLfgKmGVJLJA3Tj7AHOHoX3ZGt4/Coux/8mzi
GEFvZz7Od+Lbo971O6T+w9zfLLHGDpdZfip7lMfjtMYpuwJlAeu//P+rhLjiGW4wep0XOhGIDZwM
7NNLP6pmXhx27mpJGTx3p4kRLGEHeXUOLc9Naj1XbaoGWLtoGK/8yABl4MmCOGRpHWI/1lOyZDiq
SvzPX8rmuQWqXsXvhXDTn9iPjDYQncS/hS6L8X7YFHLmQN4V+ynxUr7bzS9/K8m30MPVidkHeSxH
jVyzSsEnlIyw5Q0HnIHvkkTTf0ukq7GFdzSMHLHMGL9iBoL+fAfeTXHtMWSZtIISi+XJjvNbo6S3
K4JObA9LOPrfAWnU+w4lvcUXYEnRVZkCDLllWZR2W71S+1OWWrwhqr6GSCloyk/Ip06hKxinolsE
7OnhIqIUTIniZIN+IKh6R3heFsbpQfMydQ2b4bXVEaoB3itAkw8BQgAoi7zL/6nSwOYX1uvqO3Lc
NpiTbJV/WwqZJA3OHgLmeoad4kOQKIldGfYCIaWAh4dHtWlA/Fq5qOwlHC3tz8OscdYath3xI+j3
RPXZCuu2Po0G/lzpNXVAqjhOsUEfwbwUNiqKbtu8VXfMRWgZtnnLHouBHL6H1dU+dsGxOu5R3mTc
jFWOLBoFuqYXldxCt4+QuN3wWf+wVjopTsabJMMqlJK+XyNWFOD5PP+IDOSBgAgOXPPZQgH4Mkxl
jYJ9yOJ+QJ/wNpAMgi9SQ7ZqgNNg4WRQhT3V9VY+ow0RXyC8yPZU6Zld9jh19iIUfjXMMfj8lGTC
wMNMSfkcrXP5rwgcXQII12o9gYfPnje0vl8gC0TeYD8GAhsYgcMoVElXVk0+QgBxHTIgTBGFpfXf
mYzBNwzqELCjVrq5Q5cJ6YsOoEDkorOpV2o1MRxj4eaVx5RVIDxijEwNdDfoQWMJ6XePoFuc10jS
2dGJcpA1/ZovFAow0PmvCstGebtbov8MHmXsnu2QZ3RDwhPTydskiVGWHWisBzo9H9ot2/s0Q+/3
ECGB7/0mKg1NlflwKYAq6y+Ms/o3qNqFPO18cEsH1cyQ9xE614cgwKO2iY3Cw6SdyxroIeq8GYHv
Hw8whtrexjxHlhieZJQgv+cof4jklU8iFIgqhf7C88ZYv/wsliOf73Ce5b/tcExPHgY677VWBdzG
fQ61O+QS83f4+5uhzWIgrlAyxdU3YPzZ/jgWOHgauY01vPqOwvwJUwZIHg49NFx4Os6PPmYTVFLg
8gFsbBpyiErx6g5NOhm7MQED0vmCLu/WIBD7BEX0Fj+z0aDyYJbc/qzesedlGyI8kiuqfbsPfD4l
OxJZQCACif3067LrxkTIcoYefvBPwga7/ZeL4J6PlJjqjOZ+SPp92E0NDWNU/wxyzjEQwu8fqBJU
Rcl/JYFWsJ8NEedbVgb20xYyovWzdT22KEVW3zNC3Q72ADZ3rSkm8iyj/PiFY9d6ZMYQ4fp0T8Qn
ZWGG/kjD3/Oy1rGjd3I+NBhPtdRPiTyKrPVDBWoZRmA8vdB6X79j9l5ASbuJPqMIqLIbofH9LX3J
voihAONv4NhntqjxnQ2ClC0FZoTvDO8ePIzzXJ2GCjkTfRli+p3Ho4Bb5A7JEdRDfKAQyQkUVOq0
egX1UTeDRXAwlKSaAHzSULWifajGH/yYuO7nqpbvwzSgKEAxkH+DOBZCrgTf72XReZ2jVFC2NMem
Mv14LBH9AsCK0N14mgSMRWuJMlvQWd+RLDjfOjHB1RGGee4vUD0sbsKyP/D2YCC4e1iiwTw2UUW9
3WaRMn6dDy5SyNVcMsI4PVqeQj2THwf2K9I7UyX2DkNbijMNp4o5p1kg4WUG+PWLVd5FrTxKTBUY
M2lxmg5TfgQ4RrMnN4WUYoLl61fuo/LoXYFLgho7BUwlkxZxX/pyB/AzcnZc2FELrNBSQq/Aotl6
WpOC3RcEymNw4hxHKvceKH8IPP0VuayOzpRziq9Tq/SRAWSO8JTaTXZhrAj+jk/TH14TXpyh67eX
FEPAbdzf1LfKRunY6zzHk1lBhPUFlzjAopaSFdJxPr5OW0lpq44j/28pSiiOFkTzfU+WNXmb5shE
UMkVMPexNaJlW1Wi9ThFy55/lWbn/01TYj7gkYHt80Lg8qJPiwIQLFab5sjL8M9AanKc00JFmNrW
gzxwaAZ/TFDxqZMFjVNC3XGjnUHKHdhlRHa2hMAbXdu0ZtK3EGdRtMWr5Pf7UNq13XTKvmcDSXxr
4SYTncNyo/yR/WNeFmijwJ0MJf+AgicTUCMkuFDpVOSgjDFHfJvynSLKdartLxMzVBs4OFUPQwyF
5cl6W9kGWC39GuYjhoo2yhO4TRG++CZiYN7RPMJWStJJsh4Y6fJjgZAR0qw94cgbygQcZ/TNV+cC
gFSjyic6BWrI6MuAxxri8ikCUKG3tYKkJStWeFwfJL2MRxKvF5Xk7rkApcHaHWKfsoF3imMNjGa2
7WYnUpqG5h6kS5wBeP1WzkP0CrkURBlU7+y7MeDo1sZgar2DU8K8Ql9lJ4iesdCNkQmtIoijSGZn
WFlnvtu3slb4hRRyOugfRGgERMR7M26DPAH830AY1n7MMEsYan7W8KD6j2VD+Rd6oPKebDmA5MSi
r4dOZyrqrqqPce8pcWl6Lv/H0XltR6pjYfiJWIscbqmionNs9w2rfdwNSIBAINLTz1dzO6FtV4G0
9x/5DN6ipHL9DBGcORvScsYHmrbkf3NvlfYDYoxgugxqqc1j6XTxM3ynanfdpN0nMZNBdpmU0/xu
EX0jufJtuuMaazYPFBiGcyqNV90hMhl7CuAb6wOGsER3jFB953YhN4U7N/Wz6qzoeyY5N/kPsaE3
HgSqcx8+cxb3COYBHzvjJz9qioGVPJRlmcZSSvWHK1W1i6fRt05yncSGfnXd2ksw5stybAanafYa
daF/BxmSP5kY/v+w6LYDhveK3D4sg4Dct/peUlvgVcBBbK2vNvrX+sBiER70WtrL4dZFgkNk6+IJ
xZqBWJSQbm22xEhBXqbeLF/FoKZHE8ZFdzC56SEIQt3nOAlt2HQZ+D5IwGR5mgBBN7gWM9K/1B4S
Rdh/zenzMbe+1N/EunPPrU0vrP2GrE3ee/Ha9i9BU81LancMCwj3J+mkRi5mH/YsubcCnMpJwxFG
m/RvdBcH7LURTEwX1A9FfGv3RBRnH2hLcfFBmHG9Fu3EUU8iBNIwrZrip8IYHTJ0A89ceS68rJ1b
zkII2M5Fd9xzhRP+Xq+kbgf99+zGeI5yNWt/F2JYB/SJJ1Nya/Syf3dGF1iHRRV2cb55DZCS92Nz
pLJOyVNO4/VLQfeuvNN+ZVpmajFf0bh0Hysh6te1LjwHwKriWLN7LJFQUuu8OHvfm2Mns7ok8u9j
M9vtcXTM3J46Vdnrvh2ZhEGaAIJTh1YkLmzcc6c+QMaNwdiTCLOUI79ZinzMRdqZh8yp0L4gxS/p
WUVpWV6D2oITKqNS8CTE3nLftOS4ZQjR2syuQqVYd+OOX6Ve9Jc/rOh9uqlR58TtYJV5IuDDZ76N
4XnoCoSYuva7+6TjtkgLay3DFOGozh/jyakQDOWrnzyVCTU3mTT0EtxHE7vQjvKOxDuPddG0jBth
Pe3LJWQblYiX7qCblTqywZrnwPjo0wofw3Xq5LGrzxxbw8iqptTfOALYQnQ/jhzkWxK3uwA1U34I
KDRCd1Lbyjkb0AlaH2JOkokmsDdd1fIniuDJMsrSeHmjfjC/LGB2j9OQhS9FhVmsB4XUjEa6TpBl
JZ2pfnerci4PjfRsh5xFLtfMKrsAYrqfZm6atqAdPhRd/LGhnGAgT8IS9EMsSPtndAPsEwphboU8
F8gsN/D/ZWzL/TrlTbCbg3V6JOWhWzLc6ZXebZtZIQimsa3vW8ijLq0SV6i93KiFTTc+94X3Wq7L
HvIVLcZohdZx4lSbDgNFOeWh3PybxmCZ8wd/mTrQaasr87S35+mTiGv9PCs9sjZSdFrtOqT3AZQl
Rpk0aGS17Dxpmu088zQD5jZr/ivgRz55XjS+NgNdUVnLBwFjGE0IjXUd6e7igZTcg2QZMkX9W8KC
y9XxqOdNikNcdhEx/mu1YMFB/ah3xWLbYn/z8UObcmp+R5gGvCzsxlkS5OwK1nGz0JcTK0pn08pX
iGcTn0MBkWGfs2JPiKJ6NDiGuJlGvFpTFemzyQP7rnVNDLTm4GQc0D2CHQTKC692hAkLb8MsXuhs
H2DYona4LnKKeKlBqb5lbqvwAADNf5dLLtUd4MT4OjJ35Kk3JtUjgEIQZ9USePIxCjrzOreevXwK
ryzc80j1ZPLdTuFyrgdPW5D1eWn/rDBl+qHVRGLtUb/7RN47sh6PubvIo4tYX/x16KcK/9mdvagU
YQABqcIdHBrD495+ohIBoK7bhuB1017TfISsyRo4ttK3R327PTLd2gC9Wzo+8lt66wknhLnUXlOE
p9CrXUS20dZkDojYkuHSbWq4J/IZzwU2p4W/R8O254B2v4qi5WyxUNb/awvf/iFzEPER+bzhY46H
Cah9LXAwCqCm5GhmYO2dIYNmhKatDTJyW/ifoGeOzjri1Bdo2Cn4ScYOOwmySdTTDoLor7Hr7N+5
1kl4r+tpM58zF90vrpEt2fshsXU71BxFB6nThN84Y4Bp9Rzo6mFiYy0y4fT1uqPy24r5WuR88jvo
IhRRpQz3bd+De7RDZ7/qEo7zyC+DEpKFpfuskQQPe9Bcd8hc2phExiJQ/x2wK4p/Vpi3P7JFwXEU
Q+SNe0Vh8EtQwbYJvbH/e8AmwQjVXK4fNo81hcEVFc67JNm2R4HMd73wdvfdR7VEiLjSeVLTb2CS
fjz6EOQLC6o/UkWIsWd8r03hipexC8jUN0GItt7fkuZP3vjOnadnICIZMbjum5hk+LyYQZOd1XbW
KxLEetuJrTYvY9Ri9ODunC+tP7WE81sNEkkYQ95VnficyJ6pOXu0GcOnMqwXpOxWEd8Pnhrj2wMz
wvTY4SbkrvB0Uv5qxFqIlBGSNgbYG4d8oYpvgyyo4lohKdTncYp6tOxDyEKQxy1zKGVZmjG5a9Z5
b/k4VNLYOHplYvGYLfgl3KcFdmk8TpW9vPFy6ekkxCjsY8HFd4IpQ0g19qN7T8yps35P0Ad5xoeM
UNQnnRqtkzHdXSIJNtk7EfvQecFq6KP4odY2XdTiohYTzrb9GX1KCB9dKq7y4wRL5991SxMfajG5
zsElKvVnxq1+D9SEGHsBAcoCcWN6+HhtSONo/v9RLKYSrFmZf6Mdb+9SI2VNHW2qV5+8q3lv14N+
tFZ/Vcc2rIH/WmtuSOMNCjA6b+NFp8UbvcCeLnq17KTjB+13Gw09GKTT5/8AWSTmEref5KEfcIzs
ZMVDxoQji19lbUOiMbPOya5pN/AWEYE77wqFYOUyr+BEphlAaRdH2NAMHbg8e6Fo6pOAy/KetDVv
j5gscJfNY7hea3Z0rmR7LLm1B7sc0w2XNdOa32CmrEATw4dlwuSB244DIe5d+wVhxFLvHW7n6H7q
dNufVxossZb5PJIZ+9XyyEwqZCoqcGMWa9yIYL/kHKPhSjyzR39r+3uS2yJ3L8dieosFI/PFkSWL
kjdb+bXjvjzbXmg+uyGHk/NoHcHHLxoEaGPMSXHILdf+nDUjWtqI3rwGuPKecMKDn7RTXn9Z45S/
2UDI4HDrKNWu73XxA7bHNiVHYkjebWaC/2wPdBXojkkeyrVen/ptnXjoJeaYY2y3driX3E3PwC4B
8LbBvnuM4zx4Xz3RWu+J8HLG4SaKP5Xqtl+KuRGVxVYxdU3BQmiH3RKwbE020kLtNMNDzYNaZ1GB
BZK9bA6ru6IYVjgjfidACQpLL6AkgX3wTWyb9zpoouJs12Nx+36aEstIuXgMsEx2kCKBR4lzH1Wv
gJF5dSJVovzCHmMv4HCthj8MsCwdOCPa9rFt7OCB7pwK/ShRhW+NbK1ffDXtukMm17yrG6e7U14R
/Z2oSf6ntM14b7zOC/bjFuv6x7SjCG4nqDsrSOPOftcuJXwXtM1b+wr/HhScPGMMdiOIp/rRvJkw
dXnYM/6K0mFQk7a7I45sQpC1WjTGT7GU1zyavOUF6a13MZq0RoLjUBac2raz+pM7AMQzvcbGP4Ai
VCjGZxRDUKkigZHW/vdoezX3DGlZRLqV8/hEABIuT4Et/W2obPs/byjWy1A4ElCzhjtHIrgtT1h/
u2fkaoUC1iBf5tkv/f69Uq71YZpaezvD3PHoDLaVn7rBsu7ReObju9viu9sTVDqd6L0HxLaaSbww
JXo9X18xuSkGb/sa9ypClpvwBKUu6BORAcFin6LGROroVcXaH/21n5asEAZ5aNyNgXhK6CmtvjyV
6OQRYGCZ7rVmuNx3S3hMLNI8RuP+9jfhvkLr2AMz97AGxzK33eo0YGxQN7LL/UepRg6G2onxGXhM
lidEjdWjXLepfAJ8iMu02sL5L/n+HE8lbvXFSonpq8zBr5xIgdO11bYb8ogbum1xh+06v/Kj47oA
NJ2CJoi6rF49/9iMlKUfyoI+jS+X6MiSkCyh4ZwF2jHwLaCAvVljXN4oHFgR9+usSnmuO9P/5egu
3jZvtKbMqQVUVecN+GQE7cz/LKbwK7L5db6qiK1351czIW/G2bxsdrtA7vsmFvFhIwISN8UCYl9L
PlcaU7iBg2BtJmjexsHo6uSOd8apXn2iIYklJssYrpABKO/frNVqv/FsQP90AKMEA6ym8zCKaHye
lVLqWhe9Q0rTSKHhcR7wan+Q1j2PUGFg2HD3qgoZ4gOfQblekQc1Pu0pCO7G/wrQ84WVvZXoyzEt
A4+7FuJEPAZIcnvH5VfRS1wdKCboApTXU1KAldn4tBhHzS+Ixfq3xyXg8ICxUCNCFsUh6InFvSkE
ojdoiPJhwZRTpm3d++oYBx3i2yncPKjvuPPvHCbzf24brc5hi+EX0p6gmP8G1vvyDDkn/7pVgCqx
mKbpm0OkW9DYM4YesMmpP5VTRTE+Fw6dFI+bq9N1wxC7r9kLcfIEbQ6x7CfRb2yyDbkgVRM7MEmN
+o4iPNMavDXaCQa+a16MMZVo2tf/MQqgIVOzHySkXLSqPXsoJV5aSup5KetlCcAppfo3GTv+8g2W
B4KRIHXdYuG9Tyyfm7Ebhi4+6tVG0lqE7fINrS36E+K58AH/ebU+biPSkxPLPAQjofObwUU52j/4
zgDH8CkUl8bGS4IQ0qnr3VJ6i5NhYMWUGY1hfHVA3+pDvSVYDUkgQOPnO7H7t9uc6NPozjzA0wKR
t3E7vY+8xw1vedhcMcMgdmsNLinReHAW9iqrx3nwfPuwDoXPUVJolPYl4u6LFXDj7GkL048khHff
ceX4/9aul9dtxQ8AXeYrGD1Mj/8odvPePPZS2FJqj6xDFY2Ub8kJlNH12q3ZT4b8b/SKBeIbfkF2
WyQT2xNvtf4PxSPx/0MLE3WSTheeGAAIUmiVhRvJGlp0iKRFin3Ze27wlbBGmb0ogtbd+W1Sridv
3NzpPNeyvbSBXZW7wmoj/wT3rZpdQdQg8RHK3oZfAW0Yzhk5Obw76QYN4iUEcwNSEB78dI7a5Y4t
r0ouDivScD8hQX5Wi9+EJBE0Ffd5zGybxTaRfKkQ03rvzTcIxhFzEu3nwff5R6yolb+rDR/LEWCc
xzyWjqVfyCTy1c7PRXItLesGuOWheAzoU/xrIyKx+b9X0dUu4+I3m0CypdGc1+GZqLa2vnY1aPaL
U/VWdW43XW37HEU/Ate2dYCIsLlEQnTySctZOCkwjfrdJAm0k9+2sIizQwNhNhbOVO4lbvMHTKDY
FVkrfcza4bzc4bGEe48YPNy0cxuDJNVEBFMOsvGXvessMuDSpKx01w1munPzofpx49FXX1G5OH8W
eKFW7O2mz9sM71H5EANv1cdZrQmqPgoQkt3IQf2IGMNz/+N9avJrUyr3gXOy5HBWwTzeKQ4EDI01
f59zVwOteRdJEJU4B3CCj3M5Tn8i1Eg/Nrvky0i2op8tmxh+xUNVTFnpj+380iL43pfYbnHt97Qu
trGJkgtlmcXJVs0M61noMqtcsoL3EYrq4uDlftycwVzbntbthNOX318vjFuzfDfJYI+PtazENeLZ
WeGterCGfKL24mgAgQmMqmW9c1DU48kjEP7DmW/CR5ToyXsb4+NNwznqfxdT6d84aEHpmAqpwdsl
sMhV6gey+KNaKBnUE2Cf9GlAV+y5VJZXJULer0pgx0wtzjV9zkU+/QqYV58Kp1ZMD747/wSOnt8W
QfkGQ6bxDgkWrd9CV0OzRzxmnex2kH9iPbKQS68dU9gslwx1pMvevoTEng65X5VqT3mz/QvFk/pj
BWK48kT03IiliF6arrLzq0vxwZVYk8U7FzFp3AeUs1giiQkyL6Qhd9se4x6GlI48kfzK9oTkJmog
/NMV4mFItRsajz1IBV+Qckl5cnjsuQJl1HwAIw3TXYE8rz6EFI1OxD3a7T8G98CjqCBxbW4pl9R5
3A6xf9JsQNjohl5hCXGXwt0JcVOrqUo4zR3pc9N8kMnoweC2tXpuYCGBhhwRI+tf8mC7bwUjNPOM
Cb1z27uJYmpxZX5YA4CKbI4c90BmV8xeDAeBOC5v+p3E7ktrpxxXXJ6ra53nmQElm0foqdQGH0FR
QGEFQRPTrNi2SErS13G6CcJdl9uGJOkhQk6VYwNDnykeKZWFy/LEoomimSea0hoaOg/kcm/ctTW5
LymRc/r3PA/1Wz60a3Op13Z9HGRuHpiDISs9312RTQ5+f5ejG8VibeUDQ7hnmUcXp7+LryqYrkOr
ku0D9//2ENljV7L6uyinGWY1gNsWYyTnlXhZIoKQDla4kQXMpxJHRLxwCl1EzG1/DMamng8WVCOX
LUI6kZFj0DzS+ctLy9Xnv7Ar++0p70g1IYOrb3/pOo+um8NxnzLYNh+9J5r7idhltS/qfDywhcUY
2QB5zgy6KJikUiTp014WHwLG8JAFV4XQ1lHUbz+d8lFNdFvQ78cqzx8INBmLO6DCoBQ73dgJf1Y/
fViyCC4dJm8+VSi041Kv/pQNiAhNqoBLAearyG1+3JmCgasRGN6m1Kr8RX3WRKz81/Qe6jFrdBYX
TzuR9/PkB0vaKk9FB0Y6hh9BiIBMySbsocvkii4Rgt4psmbK7atywptVCKOfQFBvecgQbqrHnVyQ
neOBc31Q2pGkwVR3yxrsoxsMAzDj5/jn8KlvaY8SaXywVrQij52Mwu9u7Dw0+gwIOtv8JbE/ueG6
+LJQvLdBnXP4puWiNPawJbTQQwRiu4QSPqZNrXkarUPXMxHuR7vnBG/RdO5svP3FLkG+iH2Yu3G3
VPH0AF6e8GL1zHUHLfGp3hLMF++KnIpyccCBHslhJfRPHpqxeEc5Wg6HgOco342qJ10oht3C3C+N
xnmLgbB8MrnbvSAjmvDDsgvGO7I6kv/82cTyHKly+mmWtbw38RQS6tM1waPlBYH7R5KDhDq6RKmS
drAbZn8b2lkKSonxUE9rOJMYMN9cZGsRPoc2VQBc6lYHEOqaYXhuJO55fliLbSwOl2rI4qr3X/Kb
FZaJ2/abjB3Wx508IM3AwVQq+xlxBdK4yS7Uw813dF4apB5AKw0IR6NL7E19UvUDq3cbVUfGJnwN
Xri+hh35qL/XAgfYNCVx87Qqv2zPZV7q9u9sgfqnWCgg9xU89XBCnxvdo2cfYcZ6F29DAqwGDJQn
vPkN0sFn2H8GG+0acn9CAnk+dYR7JPXWYH0DC/eftdHLdwUL+hXmW+c9eFJshNmwAQPOdG3DFBDV
/5yiWP/acDh5Om5meJX8QjdUBPZ3L0vciexilf1rUFHueikVLTGvpuCvnaDMuiaBKB1VgGifOQn6
lrjjnSAyA0YCJCNzCsqDSkS74wHnkH0pttCp1JEzQ5cXjpJbIxwi5jBz0RFya9re9o2maNr2FDDH
8UVKIMid7+vl2jfcX5l0ZdETTuUq7zWs+1Jf4jY3fxTMB14oAlU+bo7WiiiFanngRGTeiiou54Mu
G2BnPbCtk7aBziJDbVU2v0ur48w1ttDJWQyz81yuxC6eHN6bIi1WOT1YJlnNLiF6gSUjGJj8h16b
acdej3UUTmDGuukQPozWX7V/nZLIwbRJZDBmXktXFVHeBb4w/pIc+MsNi7sR0ddXBKEBKVCVJI/7
Y1Qm+4KslGonpFieFI0Bn1azbsPb6PGE8JTyxqMK7RrzzgIvzGcUIk3HAruN7xYxPZ9APTfvfl+q
p7yQ/DXQpOaOZI6eEh2qyro0acfglVxCMgjmSmzcCiz36CExHsS7RNjxY+KMGgP4gtp3gjeo1HDn
R16MUsMpxicvj0J9cMio+KSMMvzDx+0FJz/fbBb2Ad/qwdZyCU9IbMXFoX1U7bwhcADNAAcIhhpR
++42auYhwFl74/ukXliHJxXzz65huMbXXq3znSqKfrjMVR7BoMXExOwAkWKgEZAHLLD8J0BEcPTq
gA8Al9BE91S1wwJicHFJe5v3TLBEd5Sry9u2TkXu7+VQItA1ukACAJTKyNoRm4xWgLw0J1vwAx1R
W/RhZmHlYygA5bP3GCzdJt1aHzO5p1z7uR9ynNgckSrD+1paO2PQKOyqYdtcfESx0Kd5DjlfRK0K
8V/DbjWSuUPlbDqtc/dVrluiTmj7/DC1x754q8KpeJ8wwcNdBskYZEXV6j9AVXxecSmHr6G2bdgh
TCVRio9I30HLwwqMeiWIy/WWMj7iLez/k4aYasI84jVPTdXi+8hxiq4Ho6b5eaNjNk/tFsUumSeN
fCVVZnOOxLNjSMtDvoZLnU/uXHOu2bd4Y9LnanRJVnCJcQd3l6qOiCBomeaHI1u7eF0HjvddgYZt
5B8ASs4irPzzoW4JXUnjijC4vVcm+atpbOE8OqoJz6gBTLUjZ6c4kMAs69PalmN1RXTHhTagZLUv
CaG2KoU5G/FnJOQHIkoKj7CRWt85BKw5u1hP6m2Y/eTNwUTtHzQvzs30rqyj6aq+OPJ43k55Y2lO
adPJA6yuQT20uNHnEDbIDIfFQsA0+byTiXH949wb9Bp15TbxcVKDCfczltLDja7F54L99IZQ+kCh
GBzt7rCMc/xiaYXoo/Lbsd4naPW/VpK7on2NVvgFJTpsU47jGCk61Y06NZ0bNASilGiYF63x9Fgw
JQkiU2xZjF8Vi9oSoCDEXrSQy3YTE5a904t0JI7tZ+JOfV/URtYAAiS3f5z5WQ/Ohn8iIzzDKvi5
9XBasUxZVyBaL9wtuNBnpLkyOOcYVM2+bksAU06OOUlxr/3/DO7j6qkRLsBnDzuVOnCN+XVeTWsf
TO2SiUA+juf/HSI/foj7Uc/Q8aTnoJkTQ+ekuJcje1fliXnmy5tqyIxWfSf0AP/qEPREl8jLhX1y
EntNGJtdt73zFrOFvG2B+xt7V/TBDS+dzKD4ZNutnOTb0ZbzSjgA2++gZnCOBmWvxrj4k/TD5u4a
4mTMZcsLpzgCYid/u7DryrPj2QXB54Dw1m72TLdlPQVEyx2hE161Z6BiDm7UpD83nftlqq1YYWC2
SgcBSxwws0s0GNPZCZuR1yepm+XgKUwE+64A3c/CgFQP8vYo3oX9z63olaQGzBdhgfr2sAEtAuoF
i392gIA7iBif4LWALMWLofE72JE3Rs7BsgwLpX62H3OEIFh8Fv0ifPhoA85dIhO+ejHGdvJgeUX3
AsaI4D7XWv6QsJK/e6HVVifcZO43ZBHBnIxnMzGcxnWzFezN2YXxMCh4rgDzsJwkeXMlPhnucnui
cCqYbhnUCIcZ+CL03m1KBHD7z8fepS5RwGy2Ew1Xf0bbV3RL8SvxafJeJSz95I+Yd4YtviVFYeO2
99fIEV92Hw4LorWOQJSi3JonL6ES8rgwBfOEgws0L2R0KrDKzQdLkBwLv6wazfkJeexAnmQTASjS
PtKiw27dMMdrHNl86bPDR/1Ya6iJM4MJzelsU4u8INqxb43RkyR6NKjLGF9vTHACpmzov63puck5
LLbtGtWmxSvSbHX8gHV2bB8AoMOvqIeSe7NIgYmzFdyOH2gh6yLYYuuwRnm12I4hDlWwMlMV/XeC
7PHSYN5a75C52dvRm/ENH6dY6+kRPjV/NCqU33Y7DtULInB0izyDKxAlTmO2iN6jxsQ2UxD99oD8
xQXHXCX2Q1MwUUi+QIXB00UK1g9qtC6lm9sfcqW+8yTNIt5sNRJxMCk1YyOQBT6hOK7qKx/M9JQM
SlUZ149qvsXAzJMNVrX1RxNU6z16cqLHV0eHv0qJvHDh/ea1LfRQIoGNiuWxvakrQaDiF5t4Kuy+
ricOPWj/DOUCgfDSFiHiC3wE0tzJxFuig2017XGz2YDw6No9kRR8G1fH6aZ+Rx5aEmaT8Kf4MJGl
il4/IK0f24Uw7Xn2Yv1F+mcHReHBX53ahWTIbB5YbE6CUIhsFcmoHpNgbH8F1SY/YyID2YGcfH1b
NyHUnbsgp8sYa2I3K1z0y/ti2Yp8P8YrKsySQCbejQKtFsiyA1PEIgi/v8QuMsKGsuqS+KDtuhAg
ZI4qKaS/4/OTE97eYuFhVbp9qS0xW+/Ii2nfTQRdbXcRnZh5hvq4TODMbJYkZ57b+sQOJ/X9YPXD
k7143ZRN4zxVqBREGWQO8Ze/JMqs6hANyWiOkCsl5bYJC9fSuag8IEkaLsLNElNmkr678zzV+eTI
RFt9HPLF5S0OUPGyd1iN+TMmC+qrLiADEAt6Eh835Ixlyj7hsk9uTuMR/ihH9blwJyH3cKyxSTEI
tbBnYPILLitfNMReRKZLkbR6yxPzoNvtyIQEyI2lCi6uQOB9nrSaq3PHdwFMgPS1u0MJOs/Zhorp
XsZTETzOo0zk/bxUC2S0HJYj8tHqZ7asyKa0S/ClOe7mnkHPCHtyw/b2gg9W8K8tp355gPuN9GGo
myG5LBZOQMiDGRM41NpYZA5xnwRhDb79YanAgIRs4cj1H62APeTmCGyjYRXjVgiam0fNopooHlub
vMANNhLkzS2cx6FLipmcsjAKso6cb46Ekanr4HRgRiQWEcy3edb8g1oj+CeVxn8dNwLbsafUeo/v
rfxhCumam+193Cfzgv7vdpbvWX0WWNlyKV6UFuC7iDdABG1tewKSrdV/ySurvlmyIJBy5r1jBAZQ
3uEWGyjfRn1maOUYa/NazYq9biy9/Fn2jvqZR/zHJDlgLMykM1D9WjYboIYTO2TCR6CdCVkOLjFb
MYcGFxH2ho+y6VV8yQtlPrZ2214J0SB/gWn8L2YpxeET0W9MCMOQnLwB9RZhPdv6Zss+uIkZVhSB
IU/X8+CV4kSlVvHE2gQBFY4Y5y91MLAn3VLH1I54MGIUfO1YIo3HyYnO3Sj1j+lnLJKuxlZPHm2P
dykGfVhPNm6E7qOrCaE93ArC/gRyGc2l5d094lbOx+sytvIfiOJgIy6j9yxApjESP4oH5V8y4ZYC
yUPpy/tbMHhPceP1GaF0Kkm1lzfHRCQFNVENQMhlEaJ2IP02F9w2wKmAaqaTD2SVFfUDITUcxWqS
TLmhB+S772tWxtsSO+WX2IZYzGx3i1Rm64TM2qDFR5f6xMmiz8TdPj4o3rTfvk7Gnz5S+R3BPzaq
5nlEDzJ0vXPLkWezYbYP5ZZtcek8kwON9EkndfeMOgKKe+BrPg1EgUHgsyP+ttG/yz0yXoKdSY4l
fn3LO0dmlvTCf3xZ2tm1ZHCXZ79aXNCajhjEXR7UMrhy1ZniSB6RXx5xUfIV8L+cTrFoa26mwIuG
uxxJ9AAtv+Y8gkMbf5bMKPpU2MRYO21r/Q3sXG6nrTWVe1iE2dTNTdM8o3gFi/Vna/xjkxDkIdMY
t39NQ8zePfEt2juUkz3+R5B9+Zd9ZnmokDY++7PC9tfWTvchY8d759BLHirTjL8SfJImK6wkxiLf
+Li1ZvezYJD8CLZtntOCHISRNW0TtJuTg32WqJpQxFW2z3Vur+Owl+wZuNrjGNX/2BlimXM/Dx5r
ZPYWR6gw/7Evw17Wc+X8qdBo/p6MF33Z3URfhCMIO2LZLoLX2jUIoxQdvlxTMpyv5GOF3q4GmFD2
F5RYk5+VKuI5a4C9/J3AvKwPoFzW65ZX22/X1lrvKagOvoDJecwpJWJTInhWP63kGBBhQGAL1Ddy
pEe/AAhPGWJcRqXWqR6sHj1mmoyFmrPECmuQM7ig/aCr2ECow0AgV3Xnv/4q6ifKfXNUzlxhJFXl
/oBwLqdxeRdE8yLuyOK038eJucCa6pwi2WkBurRjeLY5iFprlydeEj7EW+KQujkE9leIz+EZ9U5Z
7iRyVApIW1rkycLKzQlGBBt/21vxJ02qkbO3mAEPgJlkEZl6ImyEkqelPLTceOgG0OLtcEdpkeEJ
A8cMGqLYXpDb23jlSBPBfdYZmOvlRkW0kLxYLWr8RfPmOuOxRFZwSwQYanauCg44HQK4QZLDEI9d
iC90jx4Frv3jEAkCH5DnWO6xdhb6lXIASA91eBc2HyYkOgtNMz/7WYfDLTq34Tdaez3+FBUBOhB3
s9NdmKXUnZhHh4CNZe7+rqFl37lgNED5EOT3nnQ7c4jXBGW15IX17oAJN7EPvC7h1PW4sR+cFclE
tjWV1Ry62sSf7AbUstmauMUUYom7tFo3Ivx6oUfCYv7H2Xk0yY1re/6rvHjryxiQoH0xM4tMpikn
lVpVLbNhtBy99/z086Nmo2QyklF9o1dXEYUECBwcnPM3ZID9MbUn0m5P2nk195b90DV6GA2uHmlz
m1cxvNfRHJNfTUaW/stQyfeOKJGq7UNaInCzQ+QPjfyupIu406MpNw8ZtpE9PQZKJ7sg1I3XPihy
+g22Rm0/KkMo5PSDih+jOaUD6oxx3bshZNduhxpZaeBDr5k/UzB+D9VYi18zsMjfqR1vAqIP1Ydd
i7rgzDkCso8k7Oh8VFO/i597xW6Dh7AuTIh8kPg5jhWk1zLPI2hRld+cUmxfERTVnYT3pzJN30JK
Oojf5ZV6zH2z0Snp2Dr4wAYh5SevREdnh3t7nZx7y6CiBR9NVDuvUYyPIXLBPxoTTWQkXJz+fexU
nr83ZE2E9ULO79EIgCock8oYjd0oi/wdarv07xX0WdCPHcQns5b1twYZchA1GmnoyTY78TPCzSh5
x22bv4PMhHV37Qm1PSiVJwBKJxAUmYAfUf9Epfve7pvoBfkT+lFI5lWvhV5i0AkdqPuOQleZ7zoM
Gn9Wei48F9kJGhkontnPTWIGZAdEW7TsSj365XAEUf/Vuoiuk96bjz0JMByloLW+p0jYduhNoZ2z
S3gKWjtUmAgCWSL6HsZ9BZ/Ooe16P5WkGzy9BjIDtHnMH2YNxLuOqsrba4nH7ZHLynoCfQ7BBSSS
8wlMeXDWqhA1nirtoSJHBoLcB74HkBAEyxsAO4NtzW22ALSFKss4ey/SQvuegwko7hwEI1M0ymvx
A2cPRe5HP5NQRjOziU4CtPo73R7S5uRo3tTtk4re5mHESUecQN2N70x7aKGtDL46uGlsFP8kvh9+
8QAyvuqmMyD0NlQcph+4GYr0hPZTW+/MVPgCsE3bfgjxi/DOURXH4R1YB3JqQHbNna3nKiJSwMc/
DVlof7KR1id/6boB2EvaoTKtTt0/YSrJ1qemBr2X6Dw5AUQaL5OtWxQzkeWChmhgtUIPpomD94qi
Gq+Kk8AFVmI9md08qXG3KBiYYCXSygRPTMlpTgPwd84/Gs1EUCwKmHZ0O+uuPppdZnxp/cKEXq5N
8sWcABTimOCLQ0SfGqQG2hoavWed1ylnKDDQG4Vo4QJHtiBdFvADd4KGaHhQR4syk94hebvzU0Kr
G1ADO/ToM7VEGzr1+84C9P0OHEiDXhlNIJStBSQILdwzllMeRNvHyYuP0oiHzPVA8xHspNMd0NuF
d+CZ8UA7zrPH9MyFHPou5RA9OUsJmu5QaJ38hvZvFZ4LEQDGDqxGPqJm38VuC4Kf6K7jB8FmU+Rn
tfLNF4+3rX2QqTolQJSgt7nSAsvhgtohTYXBmD8O2KX8nYKH+NbmlZLR+rP117QeO1Qy4F5TnvAL
9TPa88lfdleNTB+U15ODFEWFj/JDnIz3pTBnEx2K8L8yYusI4i0PbMQUu4KaOxLY+GpY9vCadu3w
uZwAuyt2FANBrqfuoQoHasxSFyFauOC7XxNweNrDgAcBvDByrFlWAJrVCU+m6lntNDZID6TuZSxk
jl1hziqBGYK+jEhjD54KbXEoGCZITuUIwAhdqQYTxI/Iz/naV8OsqZn3WH+9C4ji33XV18ajGSFO
/aTALqFWPDp2RHhF4Z1iYCrtZz0JoB+0EDjKw6QF0CqjYJSj6wPBvONGaRMESXOQ07WiG3+1qdFy
kyVcTgUc0nYXaqUSk0+a1b3ZhY7jRllgkaSgECMP1tB0XydrlH+rwZhpbk1XFo+urrTZ1j6Gdi4r
PVI9ziDVSGBH6cNoCCkosjhe8yXooW8/kq+M9/CXteZYSWr6PiEBij3te/TAofPmz2A/eaLSug1e
O7xCQXy3voxc2kE2hXmPmofLkyr+rKD3Ue6RrBytY0GP93MW1OaA+Iwy3P+n5GHCa4guk5UY3DIi
R6ijq0pEzP9TBk7fl1mCE40tU/FY4SPyTapBRBU4FfROOg9uAtLcpfzuN5BOoaEBX0OnoPf/Kgw6
Ori6RJT7shSNBsowogHo0qIL+JXSeGs/l1WQtU+0sjVy+LzyvRe1HcTkauGk38E1ClOYNmWQ7f7j
9FKOGbmdC7YmeqCv4KAbzlaPj/9RCyoWBQVCN7A88we9uuY1k1E4J1DAsATM5E//mSbIjKKTsH/N
WvNIawVgRQV0K7WQIjWP/4E82TjC8pJDbmqB3Asuz3sRY8JzjsAwjxu2UCt+Rtrsq8ZfsQRCFbPn
0B/OWKrwEXeRRbMHkzSiNGUAcjkOfTPI89D6yeMExu7r6MXjnU3hwP3v//pf//d/fx/+x/+ZP/9/
S9D/ytr0OQ+pfP2f/16zGNLpfZPM67pw1IXXYU9OYxHrePrA7gC6hCQt5Tzn4fYoa7ZJSOXpgBpB
mDj2wgLQj8YKyyBeT4pGcxUVxl9K21TveGcM97dHmj20LoxPiROgznUhefsYLOjlYvZR4OdoamEp
WynhQz+12onLtN/rCr4QRir/qcwegXMMNh5qo/1+e/B5GovB52+oWjpWryZd6cvBy6DzY3j4eEdk
VXRXiBC/SqQ6jrXfwBDUuwANnjg53B70am3p+tH5YzgBoE5zFl9wGou+CQxQb1PdFn8LiTB2VpTK
e+Tww7d6KjIxx9ClLdH3wb9s8Rlplg0N/gYQzIqiPmaWk7lQVRt38HBVeuusdJWaimpYOsqEpliY
fOme1hVo4CM2aZkfKydKngZZ/tLTLn339oF4S+q40Ksso1iYsiWqaQBsQi0Andx6N1AReK8RVY/0
wGFn3h7rygCOyeg2JpAOPns2VN3L/QHDFsOV1NH3FmqjaEmP2i6WOQ0LUMI7DDG6tx7ueTxn/lzE
FQ2u3OV4UdH4CJ0xXgUa/4Tmo3LQ2yn98OZZ4eupOTQpBKUNffGp0tKfuM1tEk7syPZeHjlHCKMo
4zYC8RPZmxu+iNcbHmltC26vo1l0hJZHXFXgwaYCDF4i2nqvGSbN3BJ5Ir23p7/fPDXYlZrBfrdY
Q33xwbq5NJCG2E1MWWK+RkVLw8Eq9F8NAoUn8KrBW+OkpeN8DpaP8gAHTJun/sdVoOAHwAUJik5B
jPc8+TkZORCqPbf3lh/jyiqyLbCwQ6JJhx2z+GpoHDQzcQHBGXRAzxi6cAKozuzhrrUbBpPrQ6FE
O//nsPMvZ6V5MFPgEM1nWS93ihaKOw8AYaVE+kaAWjlgkphBLARqS/RffK9CA2Q4BEylAscAQ5cH
du8P0SkwehTXpjJ6e5RiPEfopmk4LOUi9uL10Sedw1bMcEE+Db30XR3PsFNTR79u78TVNdQcidSI
LSwu7Ms1hOSPd44FMTyuaMtPre8dqhyD+mjwq38zKQmdUrCEpiEXQ/mk9LoaDkSpXkMnD6WAO8OD
doHwg7XhGnl9W+PvjKwnfTUAinjaXs4KKDmgGw9JYbRwMsDMPao5R598nIY8dqG/+qoCrtdoCl2Q
CVzy/ehIHrz/YmltYTu6atvSXhq05zzes2pA50HzlBIPJNjmFCurs7D7aCMg//5blxkC/GWBiYUp
6P5q6iI9EX7a5DTE5D6bsuCzUtHB2TUD1kYFKLP3Ikji57Cq9AeaY/UjZnjiPVfudKDVbt8BxbF+
jnHR/QSWndm878Fm0d2Pz1GoUtxVoL9sXFjzybz1cxffR1GAqcamLfcx/Qo/C+jAegPWBxhdHJBr
F/t0bEK0hhEKuf1Nfuedt0bWLncGyihQXHpGrhFvBPCAslxqvzcpnO1L1ewenBkSQJHgl1fJ6lGE
aXAuW2/jV6wdOoI/38ucA5c9//sf4RjykB5J0D0w/dCW9EI0xmvg/neIhJcbQ82H6mq+CChwwoEB
m+bi0FFyiVqoe/rea74aYDRPNGUy2rroyBaICN1e3bXB5GwsCtID+oO2yHmcIm70Wf+WtmPmq/tc
1YtHxYqqk9EPCbV4HdbZxvzUtbW0qRSQkWimpS3djB041mQReHAi4FKj7YsXAQhsr7izSNfvRty+
AKNo5hG5wP654Kagw4UnwIHSSPSqaI75MIL6Ll34M+JYUiw/3V6T+WpYfABIxSryKTa1Pq6Qy2+d
zcufI6EFKg5ipV2Ct9dpvR1uj7KyClxLDgktF5QmxGJbe9NA9xXZg309CiR1dQRSLEPbwb0fj7dH
WgmthG+Vi11jxaW52LtJLzvQduR+dIequynIvLuC7s6eMsrcgjCzU1erAVqQjvKIc0j19qBKQk2s
M6l5E1UXWywdYH6GfWDsHSVXPjSmgFshxiJ/hHKdfL491ZXtbGBxrPNSYGOpywc0CEk4wCVjARSe
XQAkPrXU6UBTTyXEMqzPNtZ25Sua3Ix8Qgy6Dbp5l3sFEx3EPA1K+oDW6vuyj9H+Kxr7sdJsZ2Oo
+U8ttiVDOapGWsPLeWnhjEtPjTGQx2WcWLSAkjpskSgNA0TAMVU79LrQnnDGUjYixOoMbc02DTA3
hqHOp+WPyAeIs4pQZ0IRDdLFkTonKJICTXRYHfn5zV+PzgR65Jxh20Ju9HIoU0FLHnopSe7kiY96
WUT0DcAdn2FVxg44vK7UNoLR6uwck1cld75q2YvZGbJRiYFsGOH7TXlQEBV7QtnEiNwQavnbnyus
Ip/QtE1NkgFfzq/h4YQaHEuJsooJ0og8x8Kv+1AVwDtvL+XavIhctqPp2MFacjGvGBntHPyxsYdw
ZmAwhPqwkuBR2wI+3Nggaxf0fAJ4PFDSgeu5mBZcfWG2LdPC5Mny94WddwYwASs/I6yvoGEcIDmc
9E7W804b+59VVXZ3ePlU91Orkpy/feYmdxnNc4KqYSzCTZ3gCmX16GRiumudWxhQx8GpX9seUuy/
GMlx0MMC38NtMQejP04GrzcMSvkFZIsahgLQw5A60sC94oi3scZrZ9+a32e4qtH3tReXRT1UQLRq
4BQFcN879BjpsuFe5Vb0cO4RjlbuoCba/+I48r6Af0vkpkYhL+fnW+g8jghngyhOfJi2wDDSwFS/
jHp6LibH23jxrs6R9pGlk2KhZ7n4cDkcB1sb0W3ywrz9YIV6tMeDZzqjqBE/whLEcgKtwrc/E4nd
coZWqaR15mKOExJ04OuQbk/AqqqHmTQKTrCxtHcOY38zwiD8cnvXrE3Ttmz2JjvUJNpdripKaLo3
oOOxN0ejfh0mhMarHDhrhCPp331gJ49tr4w/bg+6Fg6oK6Mo6vCc041FOBBVZpV6j1ICVJjBzUdl
3JuJAkGAbvHpzUNR96QmQ1VwLgItVhSX7ZlpRu8A+q/qBlQrHykrx8ek9LqNG3FlVpTJoTkJizcj
Oc7lUrbQlyBl1SjFOkIcY5CV9EISE/lr+9ftSc1/aXH3QvNjU5I/UY0Ri482CM+r40Kt9xJYybsK
0+oBrmeGR+ftceY9fjWO5BEMVU4wpUUota0yiyOkbcG7VM6Zs5KfzKE28R2XCE5NpvUqOzALBdch
JghW/O328HPEWg5vCRNgCY0yk6LQ5YLaVdYaviU58cLoP1qemP4C1Y1kqd1lx3LMlI2K68pZsPA6
pUJOjUvaywjagk20gpiWoj35MI/S3PqZi9rfh7T3ETCZ7SmBQP715kkSs5F/kVIKwUPicpJIHyPa
D1Z73zmI0+WoRLw36U4f0YNE04QX5cY3/b1qi1XlUmR/2tLgDFqL4O0k/UibtEZYrY3jb0aQWt/n
EP9NWFA64U5V6LOrwRBAYZogfYDm8l9SKpCme3vi16ttWKZDRiHJsnAWXxwXyBzIN4UUSoWpaB8w
TUx+0ZLAARUCwgNSCYa1GyHY6Lvbw15vKsPimDJ/aCGINsyn+I9r0kRfOLQxVcK/EMexOJulTLCZ
vIPP8pNNGG7McnU41Z57TI7qcGleDodkoQp1CZDTrAH4Ao5Hv6sSePGDMkDKDnJk5t48v3lF8fmC
BK8yx8sBbXNWJc77GvqPQlsykmnzcWp18y4yvB4DzbzZmOHKd8TQjTEt7hHS1sVFKcsuTHFZgvrp
pPU5lAXq9Vg7uIrnxecgULy7SVG097dnOUeey01MTZ94zhOHVxzPq8tZUqDNaSNxVPH0AN1UDZgM
xmQ8lloUP8ygLH9ETY1/ACSjjfNzHeXnkU0yA97jJvCry5F1lIXGqjS4MNEvPdB6tu4qaWuP6Pzk
Gy3Dlb1DBVeVVOUo5RIEL4dSPC0qAl0H4lCg2VgN43SAWw3YeSo+5h5O3rfXdHVmfEHqSqDrdGNx
q8SpFShTCPQEinN2zMkggfl7yhHpnGRjEdc+n0qBxzEd2k7CWmzSSBvgeKSzfswEAbCrFP+go7uD
wrf8m8avdkLQaLZJGJSNrG4OKpf7hvyKIW2HNJIVXWzWuB9xJkqrBgoI9SUFl6JjSOFj40hcfzje
H5SP2ZeEmqsz2KlokkD8bvZ1HSGpAynARYSmOKLUieIQzjAby6nOO2E5LWt+nNF50siOF8ehEgUi
yY1saDqV+rso4QUZRBmmZrosQ1xbvOokihqygCnSc1mmSJWGTnNoOl8i69GXTwJRtdfb2+n6G5vo
92mU8ug8c4MsthPIax8KHt+4ThPUITqC7Gc/boYTOkHmp6aBiXmOBtiFLjhuQJa3R1/5BA7vTLI+
/gdvYxHmHcsc4OWWNPbr6auP/DGNF0ymRyhNhMDj7cGu8ySikEqblnNjSG3Zfp5NcRFExJ1CAO0+
Y8iFyI419WcvxTKXwpp1l/spYpJt00QHAyjC2+vBFoeI8fkVJoLsi/OUUCIVCDy1ezuOfvAgqp9w
aPcQko31D7enen2AGImEDAopdzfzvYxJbYk1X2yAt9GGDMZxGTSnkHbnxoZeGYUMjAfmnBrQk1h8
vVJxkNEWHgs6OdB+Mf+5VzSkUm/P5TrgWXMJcp4N9Ba2y+VccjRrUZIekGed5bzGQHZ3php9lv00
nf7FSCYZnuRlR9Vskcl2iJbBXukxdgWMjJ+pb92niA+j9yGTu9tDrexFauc8QlRUqumsLz9QYGNL
Y87aMfg+1rAkWuOoD1r/pGrU63eprOOXdIS3V1td+anuzbdXklGfAzKkAVAw6XQuzj0CvdR3UmBU
mBdmj7TDp0Peo0sZi0E/3J7r2gf8DVpwfn++ZUMQDZiutVqtR46nhCYVQyaD+x49o3a41ZmYl+0y
wuKOy4xmIItAUHqxI20Pkyp1hG1Zykl+RO+u+FQopvZJU8D37rrGdtw0z/I3X1eMCnKNB6VK7Wz5
MZHrGYbE17v9AJTyAWOlwlV7x/gX5wCDO+qAM56ARu7lOehHjKGFjkQ7jEN0QSeJVqucqj1efm8v
UjEV3pPEDxqrVAQvh1I1GMuArIE9WViWWIi0HnDCM3a+RI7l7ZtjrqXMIAI64MbizGlVjSlQJ7t9
6dXjaXJQxg5oFB+Tbvh2e6S1aEUjjmtmhlfRnL6clNnI1JkS3DbKqmjvmooXcmaD9L89ytpm50KV
BtxaVDGNRbQqpEfpL4J7WdrYhqDKjxR0ZZTnqcm7jcvzaigmQVbNSxiTLxAmiyxpQmepNlu8XYXR
WSfsUcZz2bfUGGAhHW7P6upczUOxciZFUjJdfXFzKRh5wytC7ijOUv8M/NlHgqgJnvFkq784nQ4l
NcKxI9+Y4cqwJlku9kJ0EbhmllGSVjb7oMALkyuArLr5jG2iekrSWPuJ5KqdIwJllG89ZzwY/hx0
sfkNpHBSPxgmtOxyyGkaBjuocjTHMey78+1lXfmCdPIcZiiB0IgrKFLIE0hDM2FfILx5D2IZZU4L
PzcA4PrGObvK8+ZZAZ2kXctaApi43P0e4JJQDvFszJkMWLMh7apLBHiALyinotPMr+Rh8cfBqjeO
3dVNtxh4sXXQdAFWrwfTvmnU/sg7EPWi0ICqqU5RcY/aeuCi5AUDH/PhRxrL6caBXN1DXAYcfDoo
VKYvJ47I3tRUDlYnIsCEahcKZC1dP0iyRw+JgAiKRokyyIjExcYVvz6wNNCdootGxnk5cGWpSLDi
tEWXL+7+RvWj/EfDhugEFcZyS2FNpxgTyLcf1LlHTjWQ6w8g2GK1+0Jx1MzL59kC4t9TsqrTx7bJ
sv771GXKcxfUkUIFN6++397KV9EVWBGvYKq3FFAk8LrL2Zr5pJcjCjh75BeUCTZJCyoex2Lr5e3j
kHRK0k0HMOmy98Z1oZV2BX/apAw1O+qMlfcQBPBWNj7f2oQIrVQuOHIYMC4mFDaTpSdeLGZNZMxb
c/wXprrb6s+uRADrz1EWxzKI0WhH+EPskQNpTpbpoeIeOLMKkfXmkghfiGSdHgnkTBo0i+sCHaky
7QIN0I2Za18CZVQ/aK1Ftws8kXv7I61sfYukFtd6c+49L3F0GOXYTpZ4Yo/iG2p7aFaiCt6Pd1Un
7LOPs+6uQ5x944OtRDjyFdOkfaAivmkuMglhBZaCyZaKxFxafafy8g+KiNO7npjwAAU/c41p9pZz
LETlb0937SOac4WLagL1/uVWwezOb9KYXdKm5niClo4RYwTLT0NrZ+NyWtuVZO3A3qiMmFdgWYde
T+UbSIRQAM9PuchL16KosBEz5yhxkUazVSgWAuGzYC/ay86hpSP5WU64uAGvHlGPtMq72e/2WM52
l305ahsNtbUFnCsiM7jT4nW8iNHOgGUcNl/avjKy9JAH7XjE+Ws8wWvcqoOuDmURQATpusFz8jJO
iRImFM0mbV9CSjwQLREmxKAM3UlrCyK7uorcftQVKQ3SqrgcKg5B66dWou1rPDHvIDHodwXuKfcD
zMX3vSH90+1tuHbq+GRERo1MjfbW5Xg4J0RNYzI1KaufMXTFc9jAmotxyHUbDCMwr57yjTHX5siT
53fZnJrKEjJQAHj3s4GwPzqN2E9qGUfuWPZpBoceH0ZEqLPH27O87oywOR2uNtAzBBf4spfTNHIT
Q4DRITBHThvukvC35PXgqMcY+WSE61ANI87ZxzAwUKODb6gevVxAM7v9Q9biDfPmCQ/siybNIp7G
lopPVBCCf4ts7VnBkEWA0TD7E+W0/nuWNwbUJWTpu7qSW3C467E5/wRYjPwo51NLulyDQvHNoRs9
7LryqHRbXR9idPJ2mnOEm1S7pR70hyatlcPtKV9HH4Y1VPayPmOylg9dCPvUteaLHW91/WCNkfcU
o313vj3K9RGdBwDtzUuam0IsJxfb04iR3ACW1jMIPD5mWsi9HIei/PTmkSydKDC/qcnRlskEvugU
6QZLg50otYMTT8Gpt53ypE69uTGp68NJI30G7tomYIwrkJlvhoaS1SHQfAdZdZnlqIcLBVmqzPaO
AGIVpAbqLaDS9emk7wwolPcuj1HaIJfbpLUgc7cGID64m+FZL/G2rbCZOw8NzNs6BEf81vWcy0k8
53kn0mtarmfWxXGN/xQyWcHUwvUdKiJDzsPjMQVfs7EZr8/A5WDzNvqjRVi0XtD3M4LIqhqEqO0a
rQi/la6YjB6rXnj7Vk6IT3H13qj3rIQgDdgXYgpgz+dEZxFpc2E0hk/vk457ZD1hY9jtlUD/nCkG
bkUFsqcIk2IfOyBhWlY4Hhup1m2EwetPa3JhQqia2SUEgHm//TH7PHTsoBHq6I6V4twr/eifxsTy
znFaTigMjVsp3fWhZDz60NBYGJAKzOV4CRKOSAA5I046mvNExXnADC2Qrq+3W8WG6w9rCYKMpmom
z2KIGJdDoSYzTGhl9K5RVB2qhl3dvIYOmu1q28QtlOHB+IrxSvXg48a+samul5Wx+aggm3UqK0uK
VTKq6KkOee/aWIU/9TBozhkFWXSvtPoUCLXdyJSvl3XOG2kEk/7YYBjl5VxxzBkUM7R6DBFLgrcT
DTvkNDA6FdXn22fzd8vzMqmzZoArVyettbnndTlUElQOFXt/dLGORaaxT8ET7Sodq1SgfrL9u0Mz
69lEaec9qNwRrf+I5shuFojGowCD3V2fpOZG7/T6QrE0ArAgaZ6vsiUKEPGoVgAjRkXFE5gOIucT
7GWfjb9uz32+ihdTh8dlzIkKJYCrOAhPHNctVUddwa9REILqLvaAfsrwpOI7CjZNAnCAKWW7yHU2
cpeO6Obd/gkrH5qiyzw6xTrEIOZN/8d51R0P7djYZlMbIn4kRWjOojLEPYB5ufEQWh2KfhoUHGI+
yN/LoepIkoXUau9qk9LghZYFqr4P6hrFZ0v27cbjZyUYUizmwSVBws3vvcXMgo4vIZAsQQmpV7J9
q6nwpdHUuZdQVvddo8Jbl2N4giVsv6unyn/2J3WL77n2haGx0iGygXHDCFrOGQ1BTc0H/IVU9XHU
JD4xIZW7LJ3QK8QNFqVLTXGTBH4/WUz7cvvrrg7PuSJ4GOzn5YNXT2oviAkcrqrGBhqUKg3luIMW
bUfGgF4i+HhA1i0qDwU2sYr1Zry1zTegsTyTgubX4eIbNCbQjnaoBtfv0uJbgWPhSXqtsevbst04
sisRkouHvQwnlKrIktTiq63daFM/IJMSI6WBg/K5HwB5I3UTonqjNafbS7u2mwEe0bmlk6mSPF1+
2QhTzFi32F5l5wwvJgO4MBybh6gIt5Aca9FoLo7M6RJYr+VOblqBcWQI1jGWhZbfBZmN3BJGaBgP
3J7THGoX8YgaBfc2nFcYtkvKq5WMXeHn3HB5Ke0HzFGNg5cjQ5S3zfSxMRC9Rm7LOdwedGUhubjn
esyMrNB+oxP+iEDonFq9HyOoZ/pFj4kYXkFuIWeToKpG/GsjLPxGxC3nSI8duBEskpl/cPndRoDH
aSZGLJtBH/cqeueZg+HflAnrOJWdOh16L2xydJfT8RuiDAba8sitIvhbznI0PRXSfteICDnQGFeL
d+Czm/FET1T1j32LlPyE1sbXVlgYzCLdxjfCNsacPiiqr3g7o/I7+4BS+9DcR1qYPzFxP0GZWXsz
Z5S9Isl3SI8cmA7aouyUBXmVWEaLKB+qmB9F3t/7PXKLeGhZ94mOlcKbvyJ0OF6bgGQNCibzV/7j
KyLs19VJkug8cVvns91Y/mOOQMEXqXXTRpq7smFg0NswRgETQB9ZDFX3JTpLQau7pUztj8jEpA+N
MLKzOSB0eHtWKwdibmRRlTFJTq6y2bYO4JO1DEUjfHggubZdtZmC+yihQQfvUnvUMD/amN9KJCO5
pM/JStJC0xdfTk5aZXlIkrlpZmYfQiu8w8aCJKzqQcY3zRbGcG2Ofw63OBBZMj+pqWu4E35Xzrmx
fQTXxIRZ4s6puao6OqQ40eiFONxe3LXviEQmmgG8PimRLnLMEOlU5AYp8vbjIL7EVGs+l8IvX5M4
nZ5vDzXfM4tDT4eFF4IOrApUz2KOtYrqiU+Lzi3HSRwoImLm3cpfmOxg4jUo2j7HAOZXWdOguD3w
yuIysAV0k4+pQsq5PBZGhI5W59WqGzcWOjy9pryAmvqVt6J7NzTgKs1RzTbWdWX/OBR+qPjSdyfG
LSbb2wXSyRZjdl5lc1EgUPKUAgKMdrWGS1M22tbx9ixXviQ0cTEDRui2UKC9nGWNLJjTTgiY9mgh
fVFFU78b9QgLX1p5G+/LtQWdSdx8TYI4Za7LoZQEeliK5AOyo41AHbSperv5YDWZRR+k0bS9Vtn2
c1/AFnr7HKE2SokGE5mUMa/6HwEuLCn9SJJIt/I8LIQaVFJfykSpkFdz0mojmVlbUDYrBcU5WyYS
XA5WWVoThzTX3Szz7E8yH3OMJUJMI0w7HDdyxLWzYczXIQh9wCJLxE2MfV+DBYzqWo5X1fjAqd1D
l9gGal08RCnHzJGAppd2QBWg3QDNrySoDoAfcg2qw4y+SBCJrVNUVjrWBkahdHejlfhny0Nrfl+O
PjixJtH0v1JPmi9pZ7S/spr61O3vujZ9KpUzip7OJD/kcqnxBbWMvi6la8YpMu1JbUTDSc8T458k
rsSdgen4IQD559Yjj7SNwdemT70GtNPMKL3CL0htaIfc7CViYUGWHEZL+iVil1r5MXaA0uq5Fz9g
GGC6PFe7A1T4LbzX2kbjeYsCw6wqxGV6OfuYrnuloDoEolNmCOE2YhcWjn5WkOf4F0EChvCMnic/
uErQAzWOAgu9cjftA/QcA7s9pXi83qUFTie3v+laBGQIQE884MksF8dH8zMVmbNIuvjVS3/fUz75
mfVAknd4u/QPHXbNbx8SqQXODzVGcMlo01wupG/kBVph1URc6rvnFs7kAd9OzGv4f4d/Cg/dsttz
vA6ENrpWqEvMOkmzxM/lgAiMVyZCgZObqFr0GbwGKleeou5igZ1Til/iDhnmYSP6/r47Li9SyMaS
Ls4s9kBpZHFaBk3gAR13IwqgvsjdoRvUh143vH96WOUfE28MHhu/RhF7LDLz3KRR/xTjeHwaO0f8
uL0A11uXLJC0gZ4+dLervmqHyikiEQqVP8wAXgQ04m8ZeMGnIiuzT7eHuj6mZIEzmIkrlVfRMn3Q
JL3hqIomt0Vt+zCkmnMI8Ks9FGltvDhemx5EH1Y7blfrXKeDd7g9/PV2npNQIgQdVnKlJezchylt
Ug5DFQMRxQzVhhiJvAhUA8mZVpWPXedUGx96ZXepckZOUAYDhW4vbjsblnSHYeHoqjMto0vM6iBb
xTlg0zJ9wwOpPMWa9eH2NK8jMQrOVOltblkyzWXpGJMydWhLJAqrOgxfk1R7rj07/4tIqJzVPkBz
lMe/a5MMb4SLtZ1E8AMrDAqbN+hisn6KaacTxALrVfSPmkHzH5QEbH/cxP7GxX6NtbdtMhegFfj9
sJOWhdW6aaukNzC4kIBCAdT2EQrzMUaCduXl79g8/S7BYtaNtH64s1R//Csk73pBbhUv1CaJn7TS
8s+3F37tY9O0pFoPDIsMYHGocReLMDMglIQTZANMQW3A6Bg3+XsPewvMlRAavsscA9232wOvfXFS
Kao18OVAUGuXMSzKMfOKhn5y66LoHzEM0v7GrTW5s2uZ/hiHShxzBA+Oaqz3G/t77UgRvkCIa7yP
KXFfjqzm6GN5JbrJ1Pubd0Ot5sxVVT6hi9XcV4HvbUSQtS3GIeZMGWBx6XxdjpcC1O2tEHtK6KPt
cUCVek/qh1HEYOcbF8P8tRYhmljFatJxJ14tK7p5ihHv7JCJRO7QfKBBoSM43/Svb/501GvmNxV1
KfLhxZkpEQEc7Toace9Mh3KPX6F1V2YI5qhKXByR3KSKVIcN7qKwPJSNfbOyYcnUYP+SI/O0WuKA
KeeWXU21yp38qcA9qyzvjKLX3rVYkz1QLm93gzrkb4/CpBPc7TNYib2z+IQGLX8jDLNZQbXG01XX
sdzAF/ooOuPVjkPtdHuBf+MFlt8RtC75C7IHBrfu5ZaRqNlqMeaOLo3SeI/4c3zAqnI8Tr1hfihk
m39VUX52RzxTDoPAFfFQVcI84aEZv4RtgW49ipL63il5FG38tJXdTLudaEsVHzf2ZUGSVI4+Zt2M
rplb2nPsKNOd1bXlR6Bv2TcfV7iDGJFTjfsq+FzwavweYfkjEI3U8yOOl+Fhwj/gsSEWnUUc9Ru7
Y6XyT/GEvtX8Ctap/i/iGYTwYrJkN7i9kddI6xR9n7ghMjtfaiEV62gp+KTem6hkfO/B/vv73M/E
I9rMKBFsrNRKnOEEqoLGHU1ZQESXHzGNKA4HOfV/o8OlEne92D+2KDw/zJ326YCai7wfsVs7m3gk
I3juZN/bcSzCQ45WmVtaSvYELlY/hVaRPsZVjwlfGyvGxtZeyW+IgiRSaFLOzYL53/9823alBd9L
DG7k5QMl+kkPH7QxTx+4K52vSLsjr5uj9s5SZmOxE83o/X17oVZO9EweoFkA2l4SkS9/gYFYH46R
gsMVGlj7+dhl3+Nr0L2aiU3zpmsQ3j7g1me//R6AccWQM20R4MriHoiaUuvo2OPVp7QFdqMVNtE/
g0oqUKg14A8YvVupdvfmydIfV3XoVqDY5PLRa3gq5lhhL1wch6riq6+MwTmi61mebLwCwp1f4xZ1
j9PN+ObKItVEwjaVE4IYx+1ylQEh6tgiZVSGqrgo8cFxcGqRcZnAYvaU6Yxjvcy3gsUcFxdxDJTZ
rORKj560Z3HJQ//UoEzH6NfnJqp3qtfHWAy2xYPTjd8kGKRjJNrnwYm704DOyp4GcPvx9oJfxyvK
ExDsuOdBnSCHdzlvXUZTH1CpdUGaaZ8oFhmw6QwEnOoMLe/bY61EH3AtgjR2RmHQ3F0c+cDhvSMm
Dsuk9XX+kBKgMlcmgfVFb6u6ekqncbSPjl6NOr7wkBz3tYcGN541ab5F577OBQCDWL8JXeS36GJe
TrwPJdImkDGwZies7OpSDU4Tljkbp/c6yl0OM//7H/Gj6Qu4JbZsXeBtto8zqd0+1AXOBnh61P84
Uacfby/y2oAcWCpH4AZoiC32VBOZrTGkcYcXHZRJO8cxCCtTSFQ4IO484DYbGfLaOoKYnz8nBQXU
7C4niMmmCiCh7lzZVf5TPtXZi2YMW1f+dRimVIFahkS6iSxRXSwjmDmn/3/cnVdz3Ei6pv/KRN+j
D7yJ2D4XAMrQSTSiKPEmQ4aCtwn/6/eB1DszVazDWs3VxsbERLQMlQVU5pefeU1Z9ANWAo3cQsbM
bN/DguaWSVV7u1ieuG0yxbip6qgI7UE1b99+qyeOCWuT3ZCgWive5PApaW3E5piyflzIMsR7C6fx
TsqbeZmbzdtLvc786XoZQD4IRGROx+wHxKx7fYFEE2LrlGGRUqfKU1rozmWkaVh7M47HCaTUxQuV
QXau6/ZatG/tudEaQn+IedWrcUCjYDUQ6R0PmmBuEeAIIq6cUWZXpdrZDcJHKNb+tFT8FOOVHAiz
7j92Tf+tiDvjg0yWfJPV8YTA4OBcMyPq7t9+Oaf2AWRcILMrvxS2+eH3UMWTiaVQMTDK7ms62ogM
3St2Fe9mpTYMfKNdB727YUTCKDXUB0TdrTPJ56n9Th6ASipBjDLp6BMItzRF6/EJRgsHVj8WBYDd
1JVnur+njjEcT6D/8E3h0x+FpwxrvUHHZS5UFHV4bCo1w2kSE9Z55y1Lsx0YG1+8/WpPPhiNM/sn
R+P11D6RJk4CJQeZi/lJnXTxzrApUt5e5dRBQiAEDSaCBgyfo3ABnbusqph4WOaduukU4YRJMWAO
Vim/j9+haQEqno4JWnOU74d7RSQx0TZ2EMwY3HRXjaMX2rEab0Tk1WdypVNPhXAQPRJaUSx6tCn6
SqvyxPD6EEQpSq993230WMfYPI7PdWRObQyHuL6KLOo0oI5fYNe1bm0R32cMzq50tUtDjL9LzJ5T
e3W5GH8b6E9WANZrxakAvj++JxlslHWPH1EoIBGh9V20u3ZqolDDxm379t44Efl0lSQbjAUFCkng
4RcGAMpI6acNYee4SM6KxQuiUkkBjwxyr0ceRYJiAtccM3HmUJ+oKFEmIuSBRVr7T8eC1bEOvokx
UB+aSiwfy2x2khBTTsfXEoB5+6b2tM/ITOOAreKhNgfxSDuVKtQsV4N1TKnYzT1uZdxg+6iGjBi+
/WpObLAVv0qHk67uqlty+Gqq2a0lw7QxNHE62C1N/rnGHgi9cPtMgD0RBQ4WOoo7UlDCjzFoygXc
wBSiIoJlidFZ8ky373VVQwkKt5G0ARwUE4nDB+ox4B57hW2sL4u684ahpfLVlE1roiToqqX6TkFP
8Myip243uJQ2kwHqKSh3RztMZyzQGxKj0j614ypYlBkjYAPN0MAdS/2rUhcqOhZqZ4QpleaI1Yth
3pVGXd/XzYwiNZGjz8iiRHSVUnbuODHT09vf9KkXA4p+nboRUcxjAZ4MO0LbrFFOSTXF/pBjyrox
kl7ZRJlHayWdnBAzbftMVD616IoDZKpK/+aVIieq+vivOmIIXTbzPo2r5xyY06bDnvQC8zD8XgX0
z7cfdI2Jh8UPkwluAYvwohGij3aaSOUC20Yh0/Ci8rNdDZ8yBDJ3Sd2V10o3iItEc5DKmtvqKhPZ
y9uLn5jWkB1zHME/rj4ox+Ta2h1Fp9nr/QqlQIaFbKt3yexEnj9Xs7VLqi4PCqGO2ynR6nHf5sCF
RlkCdmWIfo7hdCKmrzUY8xogrysm8/Aw4HOZR0Ou8Z0XMr8gxE7vxkj/0jntfGlPjdy9/fCn4iza
HFi/rBkeEKij5TKcE5UG74llsbofOP3AX+6K2tpYY4MvOw6myVWERNy7xaq9M9fJqUd16fsw0mZg
RJZyuPZiqGmFpXYXas3s7bxYxSnaQufE97y22LTNeGZysj7L8S5DC5jLZL1aYP4crpcVdax5PeuR
mk6bvMDzWLHbaptZTn+mRjj1WiHT0vYFBs9/HOUbabnMWYGZapg4+phspGvhQ0czFPsuKfcUKt0L
qs94mALT1p/e/kpPHOCVx7iCegEpvvZp0aMqKyLW7kvF3vZKtzqQYR984/K7TWCWaXc52Y27eXvZ
E2cY8A5DT4LH2kE4+jZjq8k52i0M2Cixy32mqiOWZQo9hEQo0/3kGGOzG3TFeJjBsqOrIM1zFcuJ
tw4ahCawvQ7lkPE+/IJtzPzcRREyVNwu23pz/uDUA/bWi95v1dqrLxDfj0PJ5X3mFJ3YWeAiVogr
UR6NoKOmt0ic1hu7vAuVNHGf8aY1d/ms1wypynNShvrJh4QmSwqAojC0p8OHLNXFFYuK7844OdbX
FgPjSyZT+q4d8uFi6fo4jCM7DhwtKT/2WCLakCGAaSyqiQdS5ooh8qEnjBfDNBlhGQFHJLCWqDuD
PJefmtqI8Uwq7fejWBIDwfVleC5gc4+8z2W87POkCQgTluvTlMJ1L7WbfTwn57w1Tj4luolr8w8W
6zEu03VjLG3l2OFHpVQflGm8zFFlm6GY6q3PbH1W8K2clht6rs2Z4udEWAK9ROlDaAK6fLyRddwN
49aRXdhhV/WZyPnQGFUkAb+CTrBi/fHtc3Miy6IDtnI71nj/SnKkb1I3Jo/sQlvWVNHwFXvdL8pz
+imntigAIp4LHhtqaUdb1GmkGMpY6UK16THYKLMiwUCulvNl7eLu+fYznYoFQGrXWwyFT6bUh3sU
19fUyoeFyk4x58fWNdvybukElPJ+lMbNSD9qxvKoG/C2pLrejBkWfW9/hBOEGXAXCCkwuURgnKbm
4WdQ8FoYBkODX6lZzYSwP8qx6EXUUlzbSwnepY2M9iMqIWZx48SzvlqCDxGKIZ32Lavn7EVLivHb
2x/qRGgmx2UcROIO1vE4QMXSy5vcwMUYqOV4XaTYVw+d1W2LqJw3SSv12EdN55xw2YlV4ROv6CWP
3Ip51OGbiPXMw3tSacKhlvaTB8cMz8FGmA9qrZuzz9DEu8rivvr9h2VuDGSVBpbBnXt03bZuO4Bb
RRd7SF1VBhlsoeusYoATeDihbNCWBqrBTXXm+J562lUOENgz7UGupMOnNdREi22x4FdeWt6T1egT
hYQpUmgBbVRv1a7st/YUTWeW/dl2PMouQJ2QQ62zVmwaj6oYtdTazNUVUPkZZ+vG0CSe9IPh5V9n
euj3qdcamZ9D8973s1navpYxUQjFmDY6SPcYo1kXadxQQ/UbVUZoC2iYdViT+UulRC9v78MTweBn
7bgOv/lqjjMhzcrisfZGhK7aUseB2My9ZL61DZQ5Cmwb+/ZcQDi1IGGcMSOFNaH16GYGwVbTVEdZ
S3VqsP6k0flVm9fJZdEhiBC8/XQndgCHiz7FugXY8kc7oJ9c6cZc96EQqfUkW/uxqpfixsVROJya
od4mTXQuAzhxaaBzR6b3s/vNhj/cdTODSjOrnSacKwV7mDSXDn7iao7+rN2MT403/gdtcCjJ0MjX
QmFtBRyuiDuyuXRd0dLIiscM/kS6dPvYnRjiZomHXtqiKfGNE5ljcTkujamkftnq+pe33/WJLxaW
NwLZzLnXnProXSdMH0TRNk2oFQCMZ6c1fCVyiGMxhnbbt9c69Y6R42EIjv4JKd7RJvJyGgIc5yaM
03a4j7R8fszUofBZ2t2VSx2f6eSd2EdQJ/GJQHGJNOBYhdYxaXWAQaEizLXmDrk/nEInNY0n5C27
9H1TCzI8dxjOkW9OZASrYg1EQxJpdMiObk8j11JLl4zGEtA3mxhNiFBzKY7ffpsnvjmkJWlfM1sw
kDM9Cs+J6iWOl9UyzLO+gmJuzpcpru9B7GXN779IJl8MEcip1jWPHmip5q4YjL4LvdJqGj/KAHZl
VeTe8wZe4BQ5WxgO0ea3n8/D2hGaFvNFVM+Ong/AtFrpLkrMomyX22HG5RapUAUsoJaeif0nNiYS
IatS1q+r/WgpN8uQ829qUri+i3+MRdFutFRVr6EAOfdlpZ8jA59aj2kD5d2aRdA5Pzz6fV62LZLX
XdhMptNtuFjTZc879q5IqfSHSfbWufj2mhDG8AHyGcRj2FKMSI+eEWJkkg/zQJNOz5E7GB1EHrYj
ffAi9ZNBq9KwkarxqCXOkl1oA03dbTQ33S4aVBJNs1GFgVhXZelfW2ty2l2kWumLK6x23hZoWJIP
jG1a3C2cx1UwwhC3kSyj73FXd9jBKV4FfnNxn/LKLYrAE6Ue7dycQeCZtPHVmeckcIODJAJnTvf5
KKpSuk29lbQ8JriXu5QrKpyMVvXz2lz2qTV84z08vr1RXy8JIZ+2xKruBhflWBElXkBAZmVlhU0q
3eEKUBLlm5njXe/TI2iXrZKR5lz2QHnOZYavIg3TU2YvlK7cIAzSjqK3THG5m+fICmWKxsQmWp3u
E8EG+N2zuK5DIKUeYNCOB8bhhpWuwEOhwYYGZZNx9mekxINRyY3reXKLr2+/zleHg7VgvIBIXMm8
3rG4CjodpdOjzx6mhhA716idT21r3PZKLDZV0XMN/vZ6a6YJBph6UaVVe/hsulO0mFryDmkoFUrv
N7bwfsRxMmC+nbOFHzyjRPfg7UVflccrBpfRPtNnELKvOh0YVbca5lAsqkZoo6upDJc6LcK2Tfpw
Bq4TWHgNvdcj45xDzLolDtJcVoaJsvLR2HAoBx8+boXDcC+T1A5l3CiPQwRQbZ8inRHoUX3WjPJn
qna8Gt8lcqakVuzPo5cr9T5X8YOHduKhy+rLLjavGwzKR5+sI71TXUiOvtAjnfK80ZG5tuJUea9V
lnuPmUzxQ28KpA9YsTBCODLLCvIs+/giS1vSXg/rsBs1izVkKkQ8XfYppClf71Tgko7oqtRXFYT4
Ar6/9Nmusvnz29/i684zAw/VBu5D32yFlh3VqGZskbDhkRbWUaJeQxXQR9+brKLiY7Zp64+T21sb
Srv6qrdatDKd2WpTX5kSp8OXxHCK/duf6HV3af1EKxWebhal6vFQXZVm3NKerJANM5Nxw5eayW1i
RIuyQYVRZ+CxLNQkpQSZ4OMPn7+Y1DvIQ0bY5wVLqtoyaPFqb30VDHzp24hyV+Eyqaa6TaAhZEEi
0/S2bNQczXTDnj/T77Zqv0OtPttUmJx8mHUHFaw8M3HHwKC5u0iW0UuwGbA0yD0Q9b+9/cyvdzTC
HUiow19FkoVO9OGOnvMGxtVc1iHsPzuYKz3ft0UH3mEZz026XscmGEiMcyiFGOW/4qw2LbyQCEWS
UHfb/nM8mDYELlvDmAdtP1+lGDwTJ07uMKZc1AhrqoAgy+HD4UkXFSsKNtS7dNxww4ORzdtsQ2IE
p3Mo21BpXNWP08XaLAA49uUsRBA7VfIL8PVfB17z8qf3/LeqntsEvfejX/73+/qlfOjal5fu5kv9
v9Yf/edfPfzB/75JvrWVrH50x3/r4If49/9eP/zSfTn4xabskm6+61/a+f4Fw+nu5wLRS7X+zf/b
P/zHy89/5cNcv/z1x7eqL7v1X4uSqvzj7z+6+P7XH9DB1mzpv/59hb//+N2Xgp+8kPnLP6of/7j5
curnXr7I7q8/FPNPBhPcWwxjQA6APyTUjS9//xHlAOOZ9Qskzv28Psuq7eK//rDMP02mNzCqmD7C
z1vPs0Rn4Ncfkf0CHeJ+p/uy0nH+zye8/RVif309vJO/f/2Psi9uKwj98q8/1kPwr0BMPMBZDT0S
VCoYkgHwPt5H1VjpSxcpPoQxse/El6mtc5+M3/U7VHzvnCjdEcriTVXX1plN/LNBdbQ41/laCoFk
X4c3h5tY1RWv0Ef6YlXdJEiUCGfYl4uKLWxqRxeSWGL47Wh3l0UcDXdKDxAckUCUhlVOsHSNLA6q
IpNFYJk9OEI7y6+6kd/kfv00zHQF4jhu1Cvero6mgqP1gZOJ20Qrpm/jqABLFmpl+oVUBSmS1T21
SM3PvpsW3b6YE/17og3onVXSGOJtgvGmbyoJ8nluPtd6mLXzNbeLd1fMRfLcQaau/Aj0f+zLaJw+
ohK5tRUa9Arjrxwrma5PcPwuclqByLoHre5UP+ZOs25ca0Ra9OdG/K1T+T+etYPz+ebZ/X/xVK70
s//5TLLlv5TfD47x+gO/DqNu/rkC32DbwMI0fp2qX2dR4084nKQkTGZXtQNO6b+OossO+QkzItml
z/XPo2h6f+L9BlaKQ0QLjL/0O0fxCDoLkWNFLEAp4HSvaPlj3BTaw1qrUldh7FIvywYrDLXbplpU
Cr+MFMfhjMo29+vM9m6XJrY3RpYZ007vIX2H//bSToSFw7vz50dZs1AIBExU1+Hf4clElHZsJK24
oM/beRMhYbbp2/Z+dqNzYnjnVjoqzGQVKXUZoX9beprcNerAGEiP4/sUs9fg7Yc6jHW/HgpbZMzA
zZV7dowHyB1tJlhoahDBhdstgxyDCZPk0MMCeoORTQ+hUwIWpqq7UlxPfH57+VNP+u/LH73TxeyB
bzEG4haOk/cGymJhEfXDvWN005nIepiP/P2kAB7oj2jQRI8ZwNUkW2FV7CRPydxrCKIVuYibKTrE
HU9D1FDGrbJ9+/EOy91fazL9WHvBtEzwJzjcMhZ+C6YV83gpbZPYVxqFNFNR4kBWUnmnZKruAzBZ
ziS2Px2y/nWH/FqW8oxSbR3Ic2ceLjtHeNllXAoBYn7Vk6v1/XUUQ6vfyGG0xbYyJpy+W6dEusBC
oTpE8itXL9q5dYdn1DAKe29FdA02hWq3TYggMbWEVZVuGZK6xeoN/nwZwj8zbmO3Dn0D58ymPLUr
VjFmRikQmUnUDj8/3MtqAEipBY6Z6bOPdWa2Bx09Tr5BendmCx7xL3lbkD0wOuLC5Utaj8HhanZl
2pCxizjMy0m9B/uRXiAJBAhvmYW5U4x+dvzO8Biode5afNrMK97VkxJtNbzRPugya24kXtO/J238
63OBY4dMxRtYexaHnyvxLJllGZA63Zg/D0nab50KKkjVR8nGAT12Bsbx6nwwOKSlh+o+eoJrl+Rw
uSxqWruf7CTEKicLdTHDCYmzBH0J4wfiUMbu7aOxvtWDPcpyyNuh9klfll7QUZJl6gQ4OupJiHiO
kF+aCmWSj8wGq42Jx9v87IyKln1pBkh7oHXsM186yxyvz6n8CVghrq06JUdHc15MtJzRKQsqlEcH
XyLU5nGZJMld5ZYxE/8+rkU4mLmSB4CSnGuH8drgd7VVM+dYhO2Q2VTo2taTpHjTaN5da4ppO+Ho
dE4DmaQ0uv0AwagMm7YzsZ1YuukDeBBN8zlo1eMwOVPxuCRmEgde1BdJkIJ6c33GGMOwF6JufuhQ
5sEJaW55W8aQN0NLKxn1hU4CzXI2XIXavYY9vVcQdqkAPzDxCdU+KZPbtnLMcV837ojeS9toeaCU
2fJcwubKt0VK3nvTuj24LodM96G1BvNrX1hxvRVGudAky0RiB0YzjqEq6oRh8qK437RILUsanFqL
3Q/O8ffayuRvnd6CLqTRJfH5f9fjkBB3/UbXRyB0U69lnzq18W57oxAd3npm/UjbTXVuxmGo7qys
sYrdXPUVl3m+OI9ehxZWQAtWf++0svnMa7IidB31/jszUGfe9maUtGGxiFz40omsl9GMUQUbtUFA
f89z+c02Z+cpKXr7Ey3zSSOXTu3L2uqWb1JPUVbHRNn4ZGXl8q5Nx+iFYn+8Gyo0VvylEdlzZriV
G7blsrgkrmAlu2zSY/x4auvjDDOg8ofKnh/Stqz6oF4q9QFHwija0PobHtysdu8XZ+BF5YM+j/6U
up2J0E6+7GurykvE1ou+90d17XrCmO1chlVO46Gk5kSVz0txvtnlJNLdkinJjy5deX+gi9BiFA3u
qGOeeWDYZtUZ3luR1C+bNBlrv+D43ZMeOfnG1hPd6f3K8czl44Ta87Czlcm0L2Mmd+Zl4g66kP5S
jEO6Q7gifSwFqXfgRrAL/DIds8FHBLd9lDr2Mb4DArPer4rB1oWJbny1dQZpx74JdKTzRZJaveGX
FUCZGBCUTPR3UFYWCgNNRsI3W8r1TVs0012kqiUS42QVjV+vFWCgIeMCK3mq8m8GsWbaQPKgE9XG
iKn53jx0z/WY9M1WUZQFyerBseb9LBeLo2I6Kb3yzukeDbIWrCsQbjSCpRvQkcSlMXM2ZLXyC7a8
kXbdAF7zxzorTX9Y0jHHG1VX3uELKqy9HjdjiZBAZCNMsdStHZZ6raONPfTLtHXRgrTDxhBsBbgJ
AO38lKukvLJGy0ofq4bM2e+UAUGw0l4abzcjbjHfCEYGyo3eQrF6mlwDVFpZN1azxd96ml6EjNPp
Ihpj/uc7zmj3AY2gKf+KDKYLP3fMEZEz4f18lLaIh/d6p2fxe4BMFqpbHJQrM5pjSfc66tW7Gu7K
k6V2wvUXe67anaJGCv5OSVlSCrJZnaBDqSIOEGBuu3dsAe9JrefavjBnRaBGotRtGuia8JYLGeNE
H/Tektwvtpjy0HBi86HU9Nj0wfYZaFPWnnoz6FKJfOQRmN53ySxTv2o8pd/bUW7Nm0FTiSAEzcrS
niw0HG4djCm+ala/DJ9EUdPPQ+ldiOa5su126YJq7FF+v4n1oaG3qWutVVwJQzTOvrITe3CCYejs
ssIWuNFrzQd94JjviwyrGyv0VJlH+aaNEgapF0IpVGT8AOV9yHurp+s5LQ5pT2mZtW/ENq5lep8V
xW40azZhrwO4CkUa9W4wYq/4oUGWLN4XqTbVfq66Qxf0/GOGbzpT9jRb6iJ8bcYAPlC63ra3zPmi
XSWmrLgxZZ3pezl3snrorZmuZpmW9sest4cP9lB614rWxje4UCww0TNNOP5imdEVpKdpG2d2jNQh
br2TKnmvy1A/ysoQD2Y8DRTQzWCF46LZvZ9PRflFxDme72Oj+TP6s/cyruUjPgQMjbyZsdzoDh+F
MmPdF0UiRAt50+qy24yIBOdxM71L0/xLZQqgcI1Aw6NE5zOUXYs0ocxBb8besDX10fEVEelh3Clo
G0ZtkUNyGgbVt3pNvUL2aNNkbrZR68ZfxvRzRG8iNI2c7lofd9ae2UOyVVrP+5T1nuLD7b5rAf8k
+6S2rulSi5tkQRMFgaGtNcQRvV/VvlJaiIJTtQxbAhBk7F5EpGDLg5id0C2d1XI7mcfYr1V7k3pF
tjEQQBocuZs9B+Ffc7DYG26U+2Y80MfN8niLHtheOM0TDhEVoaie3C8SqTASqbzY0wLrL7JW5J+9
SZ/2Y2UOu6IjcE2T5e48FKdmkIXLvKnN6VvpVU9ZJmiXVvFmNhquAL3OfmIM661jTelNOpU1+CJD
XmWyNlRw7OLZHE0NCjfwPr93HfGVHPaiNBS0r0v9mzvCZwmUQntuskUJujnhNpdptuuLVo39Kh1V
vxbVE4ZI9pOQS/3BIOoFFBXunQJAb1OgAwV6pv+RxrWNQUR8JWXzbXJEGw5NfleV1oVHq3qn6OkT
rbjbEc1mHKm4pbP1XWU5mtRRhtLW0s70ioTatr6Wl8OFiNHZwPnoUibaBz03zKCstDrwUFXYjgzO
96kprMs5A/pQJo0RJAp9oJ7coPBB5KmfRGJ0bSjaaN5ppW68SyGPVT5Ce2nY6iMDonbQc3/Immez
bOKHUh9wR4B+0FhIqaEBuHGi+ja3Z3vbNQDiKV0+rKyqd2NicePoTfkeJ7hLHEf3Ra3XgSurrzFa
D6knLvV2URDZ1OSF21XLZRU57xMTjzOvl9cxxLJAOJ4SWOUaVhCdmlMIH8V1DVzwhwfO6iuJtUJz
fKEvbHv4lSnmcpUuNg5sXq/jVQSlimiADopZKngxVSP3MdfpdYxdhj/nptggDH1RJ8vyYI3Ge7yU
XtSen+nKWd9bMg2GSv0xlmCV6U2+rxW1C4bSBSuMK3mtFN+Em7ahubhI2xjm+3iMhk+TJZULc4nv
Mhocmd+kGGLpeqKEaq1Udwv9OV9rpzK0l3xrSKfdFqUT9i4UHUc2m96eLL/sl2AaEe1PlG5DNgjJ
wBr1sMrdYYN+xV1lttE2dornSA7oZ5baZebWY6CoCHLFsBE84d4IK/c7p/5iegNVqyIflCG96DCN
klH8Cav6D3OPVuLQtFc1YiNhHUdfipT7jdaT5neNeFfkysZO6mZTyia+qjXqYUHW04NBlA0peDNW
buA0mrqLmYcEhsjdsE4rlV6EqQSe1PnLQ2SKXZSmxvruE/tTNTugPOf5ByOWJIyR4pB9sQRJ+7Uu
DMvXhY5Km50EdGpzDuf8jL9JD8yk3yyK110b7ky8nasbk4R49An2rp8v0fjoTklib7pZaXdlu+pG
qPY4BmPVwNIqplYp2e5eR5bqdSD7OnLHT5EV4WsRm/H8Ve8bpmpTNxP2GpG6yPm0yZ557HKX2CJ6
gMJWPsWjrQvfsZKGt1ZE6ILpRuxm/jDq6ovTxdrip3YPAhmAQdoEeWIr60Sq6Eqfq5RXX6IaFJKf
2OWFFkvd9S3FWvpPXuMsyU5NrMa7QPSie5cO1LFbTZjVbaa2tcC/0DP2mG/Elzo3MKA7Ya8Dqlaf
LtQs9/bKhGt9gB9Dys5BZMTxTS82vkaaneeBhSpBskkxbvnBa8wdrohSZUA6e9/b2dUGvxW9OfoZ
mkTMsUBkxVugzc6z108m0oHlbA0XNQyJd5K2Hq9RUcWHVC2GVf/N0e/dOcGHyVC09J3azTILW8dw
v2hjqXER0HbU2dSWTAIYLhlTpMRKxaZu9Qaylqd20LdcQearWwvEeYFKmAwHr1Y/0ut4qIs6cgOP
fl3iq2OTo99bxungozLBfw/m4Gk+PM34Ry00hn+9NCNEIKRSA+yoGrXxcTBMLjRjqJ4jw5g3oyX0
j51ndfo27RX5NHoOaNdpLnlLjo7kiT96qKIEtRvZ10ludCr8/6Hlt+OyZadzdTnUdn3x0Xbm5GMS
FWxUTS+dD5o7cY2B63cTP4ask8NHE+2zrGXKu5qLZaUZ9E1QIwN2G8+NZ24iPCa4G4AbsbjT5c9O
2riYV5Vavdf0fMZGUjebF8G88bkYy+EO5OL4DEegucj7esa1uSobY+PknvXUtaKjL182+L4hg9SR
bC/OFNQj3VFfTz27QyK8174OceI9mcIjHuVWlBJ3MyVCxmpu7UeJmSmJPBsTAUUjH+9Np6m+Z0NR
EJaiRuRBPzXzdY9mnBqYSztQrvSm1WyyxBiHrWogxkCZPJvPaiGsD4Zd1NKvQGFXQTJYtfCxBmjp
S/bKSOSa5rzmLJbjd7svsfVdylVapbMH7d7Mne4uElaRXEpWuc9HsgO/GIUy7Eyry7gvRzsPulj2
8N4Md/kqCqu6mxXojEFjRflHUenNtyFXl/cZyKtqPWaMfew+aj7AReiofO0YH4+m8zww88qY62HU
yyUll7FJWrpliQwkly3z2Ua6c+bB9eSbIjG04soVhQmkyJJM5eMu+VFCbr3rDXCjvtk5UobkCMsn
d6kayT3jgLKV3TCXO6nX+eMkhQZTsyzK70rfmymRuG3uh3yiQEVuoqp9l1AbbfK8VL83AlRPgGHD
6ARSj2xzMyLziQH8jIO5vyzj3AWLNc/XCT5vY1hjlf45H9xWw/1QqSusyoRY/MGdZIaBuzJVfpHl
7ioOOlNVWaJlpB2PKLsj0OkamKLq3BfxmEZOYOi5dW8US+r6Cin+Yz6D0vE16eLCuXQQlfCXMZgv
xbZaNhtFb+uLoR/maDtjkQuxprO1i8KaI4Tq47SbtguIxG6XDbo33+Ac3TE9svX0o1J5heM7qRnf
OeStmq9YY1ttLEbbddhgxZfBSCrKiA5ES2mktNny4hqyhwNS4RNPAjko926sTq6vIiUVc3u0TrZF
wnF8tJXWroJVDlUhwy6bO23BI8FPRrrn+1WUutipkZHftd2Eh80yreMz3DmHhI2lMy0YMpy6fQQF
iOeCO5x6bdguhTchRVnb7pNIaE0HTKJpb0S5gMMjNZF9ebvldqKtSpFOpkTFzfjVOmoolmpR0XFi
rDBznn2XkOLPna3uQBGNZ2Ylr5qJIHVhI9gAWRDTYTBL9+3f5D8GO82Wfl1qaudl2xRGFhopjjda
Z4/7psx/DwD5s+O9PhQAEwyqcV89al46EDlVq6a5rzst0R2AyxVbgEOpKNOZxuWrt8iAesXaA0XU
Vye4o6UMY3TaOM5ZKnLtwFG54ADfT4GxaNZ/gCP4/3ViyTDxrYll2/XRl/xwZsmP/A0gsP9EZIxp
IPy71QQBKsI/AQSG9ieYTQYHzM/pLKvsvL+Hlqa+TjrZIGAYdMAvq7LT3/gBQ/1zhVxhy86YE51J
5ID+c/yAbQB3AVi0ygjiFq2pRxwUbtJ8MdXUCSKZOe+AmyR3gxTN1h0iSABlUjGvhKXhN2WW3Ki9
HT/827s6Maj8SRj7V299PQgIGq0YBjC3fIzjUdcIwqqM6XwGfFLlUZEoOHa9brJqOV0M9OL8uppJ
1cxOJu+sQnFIVqnWMcIbyDgqmm1Xk2XXH4vZ/iySmsupmYzxgx6lw7JTanQJtm3pbMrJPkfRPZr3
rh+dEQwDOt4bDXrtWPCmoYPFRJhCwrbnqdjPMFzsrUxqUsqZHtknkG99vvUmhYldJxY9uWCapWVX
86RLcWYMdTii4LNA1oUrj1gbM5g1rBwGMSXzZA4Gfwomy6LYgxqs2Xu7ym1cs3D6qOhiRYhdaFHi
jWEWq9ySb3+RP7XgD7/IFQwIrnPVB4UqfhRGm3mWaCoYI2L0aGJuvKHnxjXnPkOsXovTr3SWrS0M
a0yJBRL5KJTJYRB7dFr+N3tnths3kq3rV9kvwAZnMm6TyRyUmmVJlm4I25I5z2REkE9/Prp747S9
u7uw787FAQpV6EaVlGaSjLX+cTKPuqvz7KrlYFkOtkFXU1QZZlHFlUrBKemuykdyNJT6q570P0Il
tuvGO5/HkthQMgd4V/5+3UBYS99CgsX4REzMLpNrk0a1FhQ8OpUEOexbUWRXZuJK4752F+ECBsyt
Tqfd3PrJY2lXaownqBfofKtiJzKKPp9e/uLibgzTbxd3+6CbV4voVXiDP6PPQpH7uZmsc8STVGo2
nXB+Moe2PHSzaaaRafcTDa323NqnYjXs7LZbdVYcddoxftrm2uuYUCILvWbThxMeX0fZf5Ec5myv
it8/4+axwVlIIg549Z8xZdzmNkEAdhuJ1kuHO9IJOgpqs2kDlBblr3uvW9DeSkGCYrDUWJ79sALA
M/Cin5q5Y6xOVRFerW0yfx9J7zgAgpXq0nvV96IvjHbn63J4bL2pDyPk09LYN5yZ7n4wVGLGyyBS
FwihqOUd6HPiHXHV+MkzRhH1HIAIeDtz3sZUf67D9C9miD9cjdxHmz5MbEEZ7HVINf+gCIO1sptl
DkDr06IrIrJH03lXmyYDlDLrFNQ56eksVcotYrXY5msWSud6wGUFcdcybGNwLOzgLz4W/P0fXwo5
N0R+Mmq4mGWgMf8gjHsxKeCVpYTbaKvgbLWqP9P4oou9ACFovhd2zZYXJHkzX6p6Ojc5nS9xsYm6
lim8Jyaa/iFLanUOukqDbhuHsRiGl9mc1ZfFEV+xjjjnKskV3F89W9mWUhDE4zDoazE1rCkNtpzA
bu5yCwEFaR1TczWE9XR0zKFA7hiaX1rZfNAUQD5OUD1X6erfLuil2ZiXpYgNJOos8qqOkl7FEEnk
VrnTUxc46jBUy0/Z+4DjXfOuzWGBC4b4uihjGBO89a55soes2jNo1Rd8j3wSwzQPTT8hHuZ2yT7K
AUZ1J3s+L7dqEMajudULGnnv3eBTHw+Eh6UMavN8tWj9uCKFPqZ4hE5rp7snwimewDqtHc4q81Tp
Yr1xdYWTJkyaEvNo3x077YffDCz4EYGI2U1S59beHhL/nVfp1egMLr0FvjgtrZmevMZurnQPUCrT
oATbnRCbR6yrst5Xqe299j5kYxkYT5hoBL7wqTlXFhWF1mTWhzoPBgpCaB0IJqUeu9Z+Fklf3tm4
34jIYTlaDOCbgXAgI2+uFxRJXwfaQ96xgyLWrs0ChsQsptW88hSW/Svhl/Mnkdb9Rz0h0dNjzAZS
HsdKV/cY+XXch0n91GXTe24LfaBp7tPRdj/Gotc0zehyBNVaTH8rDxqK7/QpdyB7sF4e63lS/Byn
Mfjo2QHuhTv7r4NOwk8i6JspAsCSO3/KjFuXwKRjN94wd9huPZ99tMsnEkmxopjNxfRGcCNgCNYR
vod4s+WBkQaO2Bc6g6IlG+tBTZM6p+uQnJ22rtujwlJxK/G+7ohnH0CUBIyjVO3ZGUN/T/hqc7Sl
n704C+hdszqXIk1UTPmse5WWmRFS8Ve5x1lmzRlfcnVal07y1vdgybte/pBlOsx8ac3wjVSi4but
HJsbVLnrIczt5smb2Lwntkwfkq9Fd72StfVNNODPc2YQyjBBYIfED76iGMMuYNQ5QAbulK1P0DAp
vvULdU/dKGgswqFw188VRSJ+6c4FT1LZjIdS+8FwzkadH+eCbAvo+q+p4TlPIWhJbMil/86LtTwp
1+7f8fNX970EMQxNlixrKYg48XNKM2pI9ZIX7Je+QDWml8Bnaw4JajBXGw28YZf2s5dLtcuGlHe5
r3lkBXTRue7n8nop+/UmBVRBXWCWkZ3lN5WHDUNkrjg1no+sU9LjnaNAPxIz9L0z1/nZsrljCRC1
9ZXK/eEgyWiO6tqtrqpE3cMBv02zKw/aDIcz4FhGSylTcrzalnpr1zJ/EBKVtFCl9RBCtD8CERtn
W6pmv/ggEUMdiBPRScMXzVaLfzAo3RNDzT3/K38pzKY4lYH05K6RRnCGTEu/VEGgv0vwoa/Twq5L
HQ2+qhqz7O1C2dbJKif+pjNkfUOyDB9WW445e33RvE3lIk+LAXnARVpOCd6acjdVCSCm0wzVc7nq
B6cq6juqKpfvYk0nNOfT99r1PkXfk47XOUZ2weNUPWHkLG9nu5A/Nd0/zL5O0V4bbiqOhMRkpzFc
/ZO9Onx9TqkoQ4SFaaKEc+65HtePIc/nry6dhY/kSyo8xU54RUSgjrJ1uwia6/iDpgNCkOs6i0qU
kmIfNFYd6wKcJfWScTs93OWYWlkaE1PqgNIZud6t1M33MfU5zYtdhs5d6WXrzqNU7tqh9ONkmVl5
ZSfdN2tK5ANkcnEFdqSPsI/BwfeM8nbQPi0EagBnaobxJWm65LpSg31ewmJBDCCn+74ay7tx4rcp
/u00lk6+KzdR/iD1EtOLVB3TEcEIE5h6zctmui0HulaOPhmN3iGpRoLwlzLv70KI+10+KBKiai9N
P01CjCT8HO99bOG3/sgigVRZxAYzFP8UB71Wn6gQ5U0dNk2cY+25nwtZRxl6L8TKRQHbubzAkjd7
r50QQY/a/4rLQBzAGYFuyh7hwpwklFWPZuGQTE9NDYuVfEgHu7yBTMweLWUP54KelBa3bAVsA2OR
nxGRmC89i9l10ho+TWScelmSQZ7wq+1jhVokHrw8OFHNaPxAaPmZi9Y+J7kdXjHxL3rnS/4WJLzR
SMJSAwbPvIDxZQ8Y+q6NS0jUgx5C+0unLWOFc3E/jNER12FWz6glplne5bN92Gi+wujm57FurKMn
Tf9Lh1XwMOluPq9la78Hoj6MITlbUTat1idhRNz+i93cJ246HBlC9Zueu/UWnHq+zb0UPUuaj2e/
2yob+65EN1p1+uLk63KHyr8/yanf5AmWveMN4FwIHkxRH3WvchXiitxLZER4HNvrLnFJJMoqEP8w
Ly95xda1cp8cUck0V27jyFOtpVFGSYVjP7ftz853FUSQqg7u9m4JZU34X6/DL8SY+8ROEGt3VNq2
DnXotk882dVlRQ2Fb2Yo0yhkAt+5ibPsemN146X1jJfJW8zbnPKtN+3UwQmo2Mpj3G0iWhINbChL
FqEeTuSLmbTDS5+azldDad7ygVOoT0z+wb3frFBuY43P1tVTm0Y8zd9s6T7VYQ7NxiGkg0k8JaUe
3mdZpU8STdxPtbblJ0ln2UOeJ+XBnwz/FI6wUDv0GgQUdPB8EbifPvv+BNXbZR+Tv+KvKj2qMBIT
b2iOEb8dsvJm2r4z2yXHGQies6rMu/xUENC2KwseEWcx+6c2b0c2C5fpQlOHcCz0akVwTTi0HJmn
D7ZN4A0PVpl/UGBmX2x80mzu+M9+dGYOHeLIyY0nlSwvSnbGAzqATO0NZD3wGGLxvsLMexFK/PJJ
Oh4keJsvHlcl/MhsvAx71Je8AVyA752m/vDea7uRVRsLzdUClX9nQKEjemkyQEoerGovBE/9YdY0
utSybB/JsaOPSpjLx9x65FnpehnsA4RW8GanKg92pgWguWP8C59dJA8UCTmiSAj05lc6mLumgzBq
ra+AiYvwBYVpc7CqWXBiAi/ytCvgTNKTuqF2Fc5QIQBPkbamu0EjOHmQebcsDncokRKnPkWrt0tQ
iPgn+KzlnrujTK/JekjVoeh9X+wVHY/ewUZSUkcpdunTPE7i2crm+sN2pu4kWfZ+pj0ZA8wW9XSj
5zW9r1erxPg+zzCySMdm3jti3lxDPhj93DQ3WTC3TZRZ4oOoWOqiCkcy8qRB/8bJm13TvGaezLwQ
aVToHInBbLrJsjfHiXMDPsM/JkbecYo5ePoLYfUGfb+zG5UT882ek6d9q/s00LEVNMmzP4Qj+U7h
unZRY1fkFcrVCrj3Db/HhCxk9TEpJ3yuevTFWg384HkjLfmZrfEt4diqIkbMtiS6NUi/lNpNvhGy
RJTr4hj1ETGEbqMKZd+zykvVHMFVg7emHMox0oYzTUdLLGLY54zlQ2TmWUCUM1Q/8hAmQv/dRwmA
Ei2YTAwn7VjeGnMGKboYXgOViIYuPPhg8o+aYZuZhJhEFAMGYWh71YOi77rczq6rVhq3svUICNqO
6ypaVK7UVZk04bPVO9pDFyc86wLn0RkR4feieG+Qa17zKDfGlWka83RkPJjXY0EcCYkj/Bp6w7Jh
qC4qW6ciQtZIDd48JOZLOJbw03AyUItVanC/2g3CZGb33msjzOHkMpL6jt6NWrAgvzhmHbwgRiB/
1NB8o3HYzZ46BD2Rq7tG1dlAWOgkmMoxBT64nZXfLpQNxL4go5RWXxPZWlcSsu6hY7gxCPB4ywZt
4LuZQyem3tF/bFd9lfqZf4+R3L7q7ML4ZmcWbs3JXblgRVWMJEJ1vrFrUZAdJaTfEwQMR0PtE29k
Da547TbyNmz9vo5bvQyXeU6db5qX921bdfKnAIt0eYyMFv2bO/HKywZ33BV1zc45I9LojqU/zVO0
ZCvEHv0ZC7UWBUjVQbuyayJjNBoDkt+rx/g/4zK/Avb/GfMISN1nqcB8T34CSO4fNEUPbTLKxBp3
Qd+h1Vgztp88RfhRFpQFi7qAoKmg7xEdEmf5TRaE60WTwpTBEW2LKQqqKZ3uWoqd3Rg/cVrvHGv1
kEB5NnqENZ/mt9nWlR8Zpaov5pIiYJ8yqSAYuf3dnW8guIuk2VdXiv5SA1+/KxY2tZmIEzNbxbTr
JxQN27xQelGO9fmvvIy/kwwbaoaHhrqXrUsYJ3lg/w6h1WlrFG261GzNIovyRZhXfZ2piHw79/yf
r/f/gOtw/oOig29yi3tbfsTvv6tv8qA1WdcJ3ynSH64patoVkrH9XBS6Lf7UKjKdznrAQsBuwexQ
7kp/taZo8krrBplOcWdVucsDkrv6L+Kg/wcezIcjJXULBEXg77l/fjgT/fLU9QyYY90Xz2lCqPxu
MFeBOLbua3mtUjKOK5fahHhaCzpsg4oimMhwe9bA/3yhfue0/v6d4EkQm18YgP1PK1La2TZygS2D
hTqOfS+HS42oIU59ZzqsZfFXDRz/8hbAnewTfAfZ9GdukdsQCZfnZr1LFvfbZOjuZfLHNWonX/yd
F/xfGeO+tDV//elA/c0V92+ZqP8HHXGbuf7f00usDU3+7b8wxf3X6XNYP9OWVhUu2t8tsJvPdfvv
/841WeJvPIMs/YCR/ja1ggb+wx/n/Y0IX4APFCiUsJHo+n+pJg8SCnAQ8nOjoP6ZaoKFAtnkPuLB
pklta574X1BNUJy/gZHkMJHzvZlhCa+FuiJW7/enV89N59US8t+Vw4gwhBPdIDCgCm8sc63cnWi6
8W3SM0/t6qUBh8Kwzn7ETAGFP+lJFZRtoBPfkuXVt3RS1vOYBZJ0bcJqMIbXA5CiXnkVxKBMVhpr
YKqG06vqw3PnV2re2xJsf6/HWq47TeHPcOuZukn2YlzMn6ZVcfoR7pXomAMaWp14turF8EYEMryO
0jVqvCJwUesI5yogkMCLc5i6F2G4+euQZuX1QJApegEKSJ+Uyjj2Eq/ETcUxWZ+TqptVnHgBwtA2
ta2TlUubfJaGN2a4hGq4mUQdrsfaHodLKBUrowwrP06DebjkZIE9mbWwbvIlqfbEIvFjnSaUt2pO
CnJxnaqP2E/BglYH6Qqij7U/Tti2kBQn5dckTQcQXggzkjAQK0XMTF6C9mLJWyTRFoJQwyn6R8D0
6eeYNXVyqRAVtXs6GwS6tjoX+d7h5ApjXlpgAKuLcIBSnzKXEXLjJLbw+6LM9Okf2wXsFO/KRfa/
Q1Al7lDMe/RpTMoTcCxVemMUo/9uDHWIki1o5I+2NIMfhtuR2y2bsr9M0NSksA0suSmqNLFzQsSg
OCaS7DkwGMjZAhuClqVZlrc1ePLtaI+msbNDuamKsoS7LAsncMQCC/O1X3bJOxL3hFi9Jrdf7MEw
CZvoEMdYSzWcamj6IeLiM0asZTMTA1e7+bOsCspleC665yKo0+9N5quKnb4NwN3qen2tEZ3QGIL+
xoDTAPzlV5vIr7CFYUyAbvXuQUlqa992nGnstVWgD6k72MnF92ewIdC/Afl/4luXYiHyhQUiz71d
VxRITXI/m57k6vLR+oBcB2cRxZnZoS3O3dLP30GP1C0y7fI7MBo9cD6E345Dz7peUfbYIG9+8jSJ
Id3EVeNo7aqkACslHYIEUSvP669KeksTG/UWAEHRyzFN2vV+CfgSSRhVwfuY2o6/aUSGFRVpvVjR
Go7Zk0Fw+IoEcQl/5IWkd46ZyWF0lsY3PtLy0AR2Ik8eJr1qZ/jSM9Cmq/LSJWVn3aCZCpEgGGyh
qDqHVOx16lsvXh/4zE1ynL7YKqtlZDgr0jPPQDl8Ndj+bEY9HQJA4SV6sVscdpqUSuKCPghvaMtI
0ON1X5aiec11Zf8QBJHQmur0Vlx0NZdtKenLUepr7Vnqa2Xa5aOjMmc5ytFsdLSFz6oj+CmycPwF
4WMiEVXsksAaXTSMmsFMW4tfH9g2BxEV7E+Sm61SDyJn4YUsqR2Adx8p7Ny9QmOvP7IxAJyYKUkq
+ZxmF+x6Z02/kCMCuDohPr6axg4BVtg37geGD6qnJ7k6+zEfqpWfrQIPUGJI47xvW0RvWZpVcUvG
+MM4OvayJ+XM6aIhaaZ0hz/L6Y/CmjHy5G7yaPIK41shgWWnZVLMsdGX6PirBdF/POgJORtPK32U
Iuj054oQ7GFlOQerNA08JEbW+NdBi0Jqp+zeIDdvLdUPTgljw7r6boGRIfvEEGs7RDwCQR7ZflFl
sRFa+nVsbYgfCheBGSaUtuuuUzpvr4s2W7xIaNaiiH3ECLCZmVN9W9O59oPJquAyKjU/JCJr8mjw
Wu/RDnrzc9QlU7O7rlaxx+HHWbBO6waqU7Ph7fNRUIcWhGWmo6ADEI2ynPaKHYG8gEghqlwMN53w
eKOnvnEaAz2oCHH2Qi1AmtovJDVXwRE9p++eiB8Nn4yqHLDX+WgHDgbShVturFpE/jAV3UOfJ36x
h0bMB8j01Pq5NOjDoz6tveIJ23dVXaEiMoxnXxj86xnHlYgCA3o2DuxgCi+p8NIOqZwljHjmyH4X
Ch3+zgKDmHclcsjgYMyGfWv65frYYr0FtTCyOYCE8vV3lvjq1Z/ddj61bRJcEteqJoTt4/xjynJ1
Rzew31+8JkibnRR3GaSMjAeDxwnOl7pKNrcse/+neeRfSDh+lx5spzrOV9ZfRCkeBOSfOS1uozze
4zm871SM97WRZmdO7WBv4NaL7QILYCUxIUEsBP8/JYFwlF8z3Sav+PdD4VP3Lf8ts4Qv4b+HQAJL
bEQ9tLcQegnYtmWc/yOwxAr/thWfIELamifp82R9+m/BkfM3Cg1cUsBIOmGG3GL5/iE4soO/kbdg
bvV/CIQIuPb/N1PgH4ZvVhMWOAfMjjt/q3/+sxhSYeRMsz5nLKtkPWzJCOS90xToO9FMftZxTcsR
47tarGEXSGLf9trfIotTIvGHeJqTioQBXfP/2Iknhtitaiw+cFzhEOMDCdyoXYYEbBOhY8fcorLw
8Z+u9b+44S3+7L9NsvwhHIQ/gct6ZW/pYn/24HaLOYI4yp+zZ4XygV8qu2gkapxSvIldaBcAxTE9
oleNLc6xazST6xFbqPuZCLtK35ImmZ2jP9TOHLUhofSvgHCrtR/tBnN3ucBPWxID+beZ9wcelB4J
eTQ4S+tHXhfA3cjKm/2Dla/28NRt1rgCXqe9N4LUco4Y6nwZI2L3RmISNuupXklm2Nk+L/2oAXoh
qq8yAi8ufFqS8hoPR0SHQn+PdESEUWYbOKrNvhjkDnujnnZrgVJ+jy7XeM78hQrjtM6T4TiFXvPT
QcDsTDtkrf1tbuX9W0jxp3WZNOUBuHOQFaNCFfUOpTdUPqcRESvzjCo7zsfArvZdazCk8kOuceG4
dlw1anlUZlcnO0d3y5thQ44zsssZ4rsnRP9A3p/wIeTJrIurssi/ILzqWG6rXB0zmFRn14YD1xGd
b0Ou/KR7/c5/bQAXdVqqL5lofeMBmrqbDwQtmHlkZq35WNS95d0AZ9fLwZlGVQJYik0ChCDubTIt
e44Mua0CGGiGDzCOJHjKmgZ/h+l53XoKZ1PqqFBavQExV9UhCxcrxXSdZiuGYqsvDyFFHXDXPUcH
4I4lMAdMVgbhLqcZhDYIbuEIeucxWHuZ4/bL+VNMhd29tZTDinOpEvtBgRMRDErO01W3CbZjxMCZ
PixiGVwOIqn72ymjD2WXqNFd9mEqANaQy5jI55kQ2x2w4Mr20ucbcliFX+cRneFeSox2e8ebs9es
CbZhgQQxN/YS1YxnIx212smiqfs3ldfFz5ZM9HTXNm5qfbTeoO9xgaxFNMuWEDRgSfeb1SOcuwLG
UckhAUEOownDxBKP41z0e6J6nCw2UQplz1jL1Hfq45hwW9uceJKq1aTOuUy6KfKSZLbv0C7xw1Jt
8cNcuIgFXzrgOtY+mMx6C/cjBg5KByfopdUkXka9q0Lr0AhB/5zowf77QEnjqXKn0D2HhsXDNlkh
Vh5EAfzQebGqjNhlre+1bZaUG/79UaTKScJrF4XkR3ReM+p33aKPP+H7X6EAmTQ0pM3ktFn94aIZ
W9VuAmoBiTVKROvFrvMyIV6oUfW1S40rxMl+Fbp7A8yd7LsKMpOUi1+3KzNN4n2dcVng3zZKXg1/
v+kGxmFxCJEME385rk1znZWbQMfxqxLDwxh+C+hTI8QxN3puepl6X+0BPPXc0Idn79IlcKLOK8YH
rgn0aZ4t7psxJeW1h9/gzrcUA15VZO53bSiXaSJpP4qyQjvj2MWFMukhlqPtnWeCQCK/6aZqn4a2
PKV18zNlRNyvje2nhCXV5W1Q2UTVuiVw+wGdxQyllEyMN6vpqbgpEvNVS2vm1U9VWrEWpMx1YXDb
BmbzLCTOI46DtH1XlSku1ZJjkl6MBihxLmcbjjghSLFtqxdc/uLce6q98TAtq23/Ku4dwDe8yRQ5
nlLLDINNsZA9V9p7CjON+qWlLQ8rnEkZ60Noq3kmPEK1DOxpUNhcnzHYaOgtiQRumgvdViLdj4md
rwRGpzmzKRm5+84KlseSUE6iLmBo7n2rbq+tsOM7cIz5CxH+/VaIieMw0NCLxBbgBWbt3afekD8u
XVZqrmG43K3N3F+nqiXyzbOYUKvpuQym4naxMYgVangNrbZF2uAlRoFQzmuMs6zb5FWXxdO8Dul5
6ufhmj99tZfhPL9pnNi4M/LkXKJ/iLpqbo9dya0rp84ZtxSG5mp1eaBzmU2KqMLQwmkmOoztIuTJ
LSyJvmots4q3WZX9xCBXP/HGrllJE+E3u6Kj4dUUKcKkLqizOyV6Ucaq74cDzn4sYZWLqRwaGKQ8
Kvq6uF4FwqKIuuD5R5hVyFpWOsSNvcAn+a1dNxlB3djvOEhbKGcj6L/TXIgggDqC5Yn8Ih9jWNob
uwphW7kPlmnCEeUWNjuQ798yaZdnE4bwyJtkvq5VGSDOcNMr2w37U9UE67tc0BKlsz3Xhx7XqbNL
Kbb5ztGIeqXsJ0jOtiAprO2G/RaJgmUQ76d9lTO+BKeq3hSHkibqEiFWKT/IG3M//Uz+TMx1uEmr
Nt1PTFPPC4k0b6FZBu8GId852FT3HeEbeEqx5Ek0mEmIHjeQFh740eNXlSK4FIgExcWsZP/oukuy
D7FR5XvKSrrPxZzGn2Ex9ve84TctGc/eLZEr0w/LmoKnOSPnaFCWUSEpXClwbFwy9YeKJYQihfCh
s5fgWw2T/lAYfo7AIKnjMU/X19JS3mUKiX5pwy65CauShAl2pFeYw/Jgj+P0QGKdgHIm2BeOtd2z
AqUobtAG8v4IxDDe1na2fllhXYuoo7KEcWwcOnkqwRvFG7o8sBCblqosLkqrIWgkR3SHpkwuN3ia
/TcCKXnY7VUKMCqvUbHhWvawBYpUP8FqkCoVqhtfwsHn7Od1EFaUWa4r50mytrssx71GtIicI3ty
OYzRrGzEit84wUHlhdYHToPyFTJI4salIOXieo0M9p0pqiNqM2i0HnlPE7V9O5kPSxuOJ5Lavc+6
SNurNePlviOMUvsR8ZbVesyQ32XRai95HZMvO7tbMbs1hc+475YRw9KMaG5XsScvu7Twwq92z4eG
TPMKb197moUygVev9sYoIYYYgsp96/Jw7S3gNrHHyWN8oi3MzIPC6AfZXC1CgnjYdDMIPR0UeRhr
lHUyFxx3He9uywgELsDZrk3GEoobOq+d832ZDARfjb3tG48qyHEStpKAjjjk3MRA5luV9d7mrvU+
O8Gi72dB5Uy9uG539HJGIc4AE798o2SfxQOW/vneZ1LKr60EvTrP/2JPV6k3C803MTnltSjE+DVf
3O6BEzmUV0SSthJXmNMRggq4xHt46LqPeZm86miS7WEfoW9n0ji0w/FRgWGfnIL28mMhJxMTPDBE
RIw0xIxSHqgp2WVMrbRD+NZD1bsVWJiQ8t5TAYaALRj2ODuluNTdLMLYZsAbaVVSJhp89o4t5s+/
LEnnmaCcujg5SVo82rPmXHU71/vJcHTrk5zQcw3tPriynFEjgqV+hBSGToyaWzI36oOR6OKiyta5
YMTv3KM5J3MZVVgl3Etba+5/g+AFLMeGwsmTMWe8ER9BuIW7qv625Az1IkKBHtwkq4u9OZsCyBah
mwSUcTQJ6Aaj2G7rYnGw3S487BWrW8w+w7COJyn7NjTp9ESDAMfyOg7lzWDN/mdqBQhTjWyJEo9p
C52Wb9yWVd29CytFkVDg+OHb6Gcft5rbqRpRoSxgwpYGBe5ISiim6DX3l102ehvqQTQMOK3EUYiG
V23SVRTj/dEOQP928+oZ10jjwn6/zp5hXbH4TD5095y/CFlQQJuKJvyq6iHd5567ABllefjSO2YG
FA1QwnTk0/FUyMy5sjuw1AjvG4/v4Dd8zMxp7RdQmuZaNJrrvzhQdVGAGf0a4JD9LjVn99mZyvbN
hQ0+lugn393cYZi3qlZ/2JPVP4Q9IcD8iYF9z7PhO2ec/KM6m5XZlJE3z+Z7MpKRsFO/loCssrSN
QLF8QZMbQo2KtV8PcsXTfZpIOsBeZ7gZifRotzyiepKfjqfyi5mbGrVpEOKrDadrMTY0ZvQGltR9
nTkAd8RHUE3I9DcirQMgfc1ICX+ZrWWG2wWOfwrkEIxxJmrnUm1SGduBfsevosN7FXKH7ZrKtfDt
87LwrMGxI2IextNgp8MT47fcYSRB7YTE4IScioUwaxGWc+HLG/L9WxJRjCHugiA7Z+h9vE34Y24S
IB46hY44TOWuHMyaL3mTC2WbcMgIkRC5OJM/B7d2f85AtY+1yId3oTPxlC5JGgecryiowYiJIti0
SuYv2RKP72fyS8vUbbImLFJNF7XZmlFeRR5ff+yHJXizhtaRNCiZy45cHIITlIUr3W/DfrmD/ybo
JWunQ1gG+DLFJtSqfmm2nE2+JW23uVo2SReHJZYadsoQWcMUJb9UYL6p700mjyMNLq85MQfPlmH7
F3tAeJVDdp3WWp+Y3pa7rZ3iq9dtirO6V9nFasfViRlOhqO/SdVswyFNgru9TI/a1fMZi+54yHAd
PevKCo40DoqX3nQObe1JxIg2ErlkU8utVfDR/hLQlUlm8ohS03IJN6kdQC7PCJk3FICITZaXt9o+
c/p8EpOQfvhGjzY0s5w45KXa7MUm88OFNWC+DXygtMlDXhPRXJY98paskCDOday6XPCK6Lg7Oes3
iaGzqQ3VUhAukCPamce02EN/M9qSZBDVLH5RX8jhvs7zJsabI28UokYkyOIgl8k4D75TXdzCsE8y
8SM8ALUb95ZRf4ZF58Q5mQx34peE0vslpyx+SSuzTWXptuP4QDBOeQw6y7gaiJSqYuKmmCznAHUJ
W4jp7YapJ4GsEismWxrOozkZK8LFwra4IgRIPqAS+7amnb5ivJhO5eIP19WMtiaExbyzKVp8kTUJ
TPB4AwpQUsqCV1X8H/LOa0luI0vDT4QNAImEua0Cqqq72fSkKN4gRAfvPZ5+P7S0qy40thCc242Y
mKFGIWVlIs0xvxmnc/gEStX0tj3WcGMGqvIIk+nszzufBoq4jPngfDOgr73PG7Xl4wsfsCdcgPZB
G1K6jsMTkLZdMLXpgq61NKIa7kkHpn5dRsl5WFC51mCkb5qyLLt7acr+bWMpHCKcaLnulTmuf8AW
APqL6xso4KwVf1Ajhg2NCUR+ppY7fvOTHMROTNTB6Z1ASmCPS4LCNp6JyWsjUNGTiboPhp0pdwTj
wJ1DVfpHUQYIgfSkTV4p8tDwmgX3XPn6n0ZVaQ95XERHIJntSVZDDM5FUb6qo2qBXAdTrcUxlFJf
Ce6AeFJUbpXSI0bhbQXG1h/sBaNdTSG5gYbUx6XGl/nT2FrArbgXZOKZLb95NDXtj9LOfbATtEwp
RznJW/qB1VcZ0MYiO2+Kj9Pof6wbACzpE+R8qBUODqBqoOh13mfyYD3h1CHlDG/Bkyn+GyQV7GNf
987nXE1rdK/U4Tw1QTKfxmAw6FO16oR9Rpy+Jx6cT9oTet5agPTJAqnvntD1BTj7cWiT2u3E7E2R
kp77BZRP5Ak+316g+mNflR5dXigE5VB96zQleRtKcOq13xekYPOgP+pPfACFauEd2JnhriBJepf1
/cmycHlwrWBKv4HAodvB0+sgXJE9oLY2AVryw4u20BFA3YUXBHp4/gjWu2NudvbPGuxec5SgRaTb
WlNHDAAluz2PCxXCmvvuSwV3/VJ0SB29nepkOhULh8Ik30J8ZvTsJEvfZlN41zHbc6d0HHR74WIY
T7SM+YmiEVh2M3jVwt+YEaD/snRAS8g8HkJW5nEUVvQlCnL1PR1xuBtzolNAU6M/HfR+LkrQUS+E
RlL4oCpjag8TiGcUmShjKETb5MnFQRnM7BWyYskd6WR+FgtnBS6C5iYLjwVlB7ctoCK4ren3IzpQ
Mr+j1oP7YaNPd11oKO+x0GQOC2MmscR7beHQUPQLjiHP1KmGuPXoG+30CtilEnr63AIYdRph0fu3
EXoF2d9Fr9Xa0f70OyK7oSkgL3SJUjw4RT9Sm4PzY4WCGA4WEJLQw6nS0+izjpUXgZWPWKMj43uk
r+vHZOEU6ZCLZsB9R1QJf1gL70jSEm1PiCzlb3AsORjD2HxujTyMXil23n5uDKncV7nd/mk/saCk
APD8NiaOGL/m0oaK01udmrqt38WdSz5kUu4aogAxlDLDIhkUKOz7t9FM29QF6jPgAKlWzUcrM4kA
BTjl+TAtlSDfiNTqHIqewmUlAqJUpy3oZUdwID9NldEB4AnRhAkQpn9QoMZTIY6A3E3GkH3kxa37
k5lHxFKINwUSYFhAeaAnGclcrQTv/dC2hR+6RUhQdUC2BeNTOWojGpBIKYE/aGuumdGwSLr4pjbF
J/Qb+797NaButoXKtyrmSBEjeI+GOvCUhaj2jGVfIeM1ACP7Cb5rurezTpUXdC3RbpkKmA80tHy0
8P16em0lSvnldsF+QeFdofQE/Gsa1aiTLoZ7a6KubfZNpRXzXzZYm8fIEd05mOglzhRd3Uir6KWJ
tHuv+ImRHZFHUU+3h3/Z8kAHXvALEIZ+gt+s5h5aMlRGk0ryrGph6GFgbVFAdKJo+u7D9+g/lkjL
oisMnI1SPRS1b3EcG82ptqhuekONHO6RmL+K3UlGY3Lnd8qUPqBH4utnjC8zxTWSphrfFrMG4B8K
j1B2nKJeAu+IO3CJoatEk0+izHD9+ZTQ1Chmg1qmOZ6Y57AOqYMjxoBsQt9TnfPaRNNSQqWEnk6I
WCmBe6otrRo8Qj8bzSJkN9cKhsbaU9cGeWEz3VGF3fqRQJUWSX6HPcbvvP6RCN102J5V6cFEJrA/
+0IxiwfwEPwuHu53bThEP52kpVeD5AOL/NRFctAdrD29CnTTC+MgotyDaMJE+VDOzs4heEGShrwr
4UfbIAR1AzPvFU2UwnZYQnGi/9+lTv/+70MHcgWxM62kRvWae0M2JzOiXu9aRT2Zd8HYzOlrB2j7
iAweivNkx2NC+JBWgHT4s2Cn+BXohIcMgbMhOLRDa9o7/ktP9ozPzxA/eNHj4BTpUkW8YiUUUMZy
Tp0QJLRupOxekUyp/TWF4th7ysTB/iuD5Ji6gxIayWOg6wGibQUgxNfBZBbhA53jQF7SFAgIPOUw
Sk+0wJrAHWRjQBqqYQ6V8dINohIArQuKqv5ZSnAoKKCkJuowiM0ZJ6AI6Fuhy1MulZzKPit2kaH3
whH4RcYUvweeSK01quiZQDW0lb/KEFj6u6EJTYAXApkXgOFlsXM6ViZc0rSxiOAAgDdFphTo3eqA
zzQmMtTAwGHwmcLXSmST2nQt0rvHiJip8HJZGOKxqVsSKgA++vQwO2aQ3MNi5M8GSdsbqv9NdHZy
WrTHXJPImHKJJvGDak62ccpMVSrozhl6AyKro3WDazT/qD7aRVQdrFyF12/XXWz/VZpZMt9RdYm/
UOBXp4+3b7PryxQiK9hbrhFj2Qwq19JqC4cDkFIj8WHB2UPuEUEHR9RQ07tMzcp7M6qpB6gozsLI
anVvwiGi2TlET3LL/25FfgGLjHmtVFGskKbz1Jx99pTM4QhoKQbHPIdRU5zMQDMIImebmsLfLR2W
2TLuHN8Iv0RKgTp7GtbLzaoF+ncZSiDhaSkjAyKuCl1QT6lVnjIxdF9zUF4E3+Q1dxCF/MpDSt44
yy7BIbMi2Y0OuZwVwBSZ7iueNChUnm+v7hNa4vnk6LAjKQGKeOGUL2DJ6ztMoqGl+mb7g8ykeqTS
kqdHVCT49VQInEeyyM4/RAAt730rCf/CoY1yomXVie/ByveFNzh5qx0K1XTeTFRG3X6K4w8IQ7QT
PSVNfnC6KX5AeYo7RfVlHqM/peM2gys4yMLRto6UhCmb25OIE7fElKmklicbDxOe+r3hkwztQJVX
VjjgR8hF1UW/wuDPWC2vbpZUKawUreEf6PLRVxN0PcghimapnYFKyI82paf+xB4rHtM+gNQqC+qu
xOSkNW0lwtG7/QlWzf3lB6FkAXwWPKwGotlaaWlkhhERRIDFW+gpxl0BdeNDHDs5Ktqd5lcYz5nT
p77q0XuSEDojb5CT7b9yINlFVJtaGEMDjer4oAXS+YVAd9x6Mfr0ry2RCO3UlUn2q47A5j3Issoe
uz6v0g/qYI/kV0uDk4um/FMvG/lRdtTr4VCrVO+e/l8FPTGK9Sr81OMU9FHvBoqdpKcGNVkYiG0F
6L9vSN9kUyQCH2kone6UaU15xBACkVJ/FlGEzOe46Ez1OdW6lKA85F85GNMx4xZpofQX/MvSpw6k
nhkiuODcVl1Q/oC+SNufRFL6Ha5tKBKSKCR+MXoCoGTh5lbmGHf5FC+tdgjCr9A60z41zkRFWBbk
PvAiagsFjcx5xEAMhyV0/VPHEy1auHQFYUBCezUn5TBpHe2mpw/7/xo7vrg338AJDT9//LwGCi3/
wL9uKsCEMSDC+EqX0maf/4MWV/8LwDf4Rpx6F8cjgzv+H5yQiWUKl56JX4OmckfpxFj/Y2wk/0sA
PV8ktGxBaAPw6DfQ4tf5An7N/ADeVJMbAYcsvPSu78EuFdTTBwTKlBKiL61d6x3Az8Y1KK1espqi
rB4XJnoNqCruPDBLmPjvFfz30ETrmq0TdhP2smLPUxUd4QanSUrI5TUnKdON8jHqm8i1Sy2/f/Y5
NqBE20OBq+LGlyYLej0UVgOhpi/YdejqlYtqPnqgVVm5IGmHnVkt7/J6VohKLBctiGcisuuhtABY
o2iYlRaFxv2A8LNrVMa0Q4LZ+mz0wnBlkLrNQ72KhLosCGIfjjBS88hatIgoUGlUy/uuy6s7+pNo
RAMmhjzWxaO2M8Pl3/1ihpZhLjo5i9TDKjLpaH+lcVxJivJtg1wn7vZEJWlx6jOhoNwdWUcf+NnO
+7X1CWH9APTisYD3s9otTjrAYDcZNWrTidhnGo8VgrkXjEeaHfrTdej1tDF1shvQZ/CfkXVbvZR2
q0WTlpmgfPSJ5krdCXEyzdB6Z9b4LRg6z0Fop77n2PX46JeN8G7v1o0txMZZ7gOd6Up99XHzKIw1
O+Xj9mMdP+iFQ42bj9nu0Ymu2Ut/z3NRkAJYpy/KNatxehUYBcK5Ep26dL4rW6EeFNtsXpV5WIMA
CX/bOxPhMdIxAiRtScqefM6eBZS2MibUcEAOwhEWKMPTapkm3nhMGH6PLPfP1AjTDfSRTPwKVnl0
SmYlSjuTx3Govqd1aZ0DO23fhTLZM2ba2iwo0Ri4xag60fJqX/o9PVpIfyziZJcehHMtOppZoD3a
jtp8zEaYzsdBluFnNfFxHejVzL29WzaOo45oGyBUtN3g6q2+IpBOjc4CyVxY6spHx8c/jd7UdFe1
2fipI0pxbd9JL7cH3bh/2KGaiRaTpfEMre4A+KPA7XTWtwATeAAtGMLqEPIUjINyn5RKd+5qR57K
Lqp/3R554x4gVmRshxYg4NrV/Zr10dghJ2oc9Vyfce3o4P6mWOva2A3srOzmJGnhUOYAem2s96vW
LAZRiCQvjdXC1ao5vhvNUftWNr35mHVT9LZPFcjoSNGhivDb0+T2wTSYjB2hrydG7LOzEmHfGqil
RGY9jNNLo0ex22gAgSKtCHe+5SozeDoswMqXfBqFTnKh1X1Hi81KNJWxgpqqpFOlHSWnuTvxlM6o
Q6WvCL7189BU5geRFSrm3tYPBSjnzrW7Inb+8ztYZyog3A7osF0/nTgy9f0c8jsA+7GdoSDRZnG8
CP7AYS4r9PPhFh8NGtNgGnAA6dSftxd940IkROOHQAiAZrsEXc8jkpZ0LVBDA1Bi3pJ/KDJ5EAlR
u2mM+SkROOPcHm9jLwskDdHFWwJE0uzr8cocUSRDDmwwwJQnpFKES6s1ohev7DnVbVxThmZyXi0I
1AR8q6nNvUL1mSroMfXT4FhYPdx2Q5uGD+bQ1XfoG5uXyurLn1Y5pG/qpaf021OFIIuIryB/wWd2
dU1Ova42uZKyx2SXHTuDzji4wQk9+emf/OP/LIFvTBWfTuJi9KoF+3Z1Q5QIzuQoCBhHiyfozWSI
yLV8NAjiIWxOKdBnOphq4CVAVKHdh5V3e6Ybr/fz4c3VaUJaSwmKSRE82cuWDdTkVDXAvG6Pcr1V
nyJ1ajOIYXIZ8ldytXWoVg1lOInSy1MtOgg9M/+gNy/cwoEiSOk42ZEd3BwPNgMvDNp7QPVXWzXN
6cenTumZSAi5gNQGty5zPucQ/eWEu0J/19/waXpo6lKYgbsAt2ztQ6/qAbQ1q2uxE2nUQ6wnwWme
9b+S0vBPDRjhB8PBRthEwsClwWrs3IjXT+o/o/O6aTonRidFuZ6s0mnwDoAwQyKF0w57TRwS3Wzu
6aZAfkgHzaNUI97e/qJbgy5JIjsXEjDU4utBtQ5lGF2LaURocXYHOj/11AYZQ0edk1+WHSc0Nbth
57NeP3FPM6WQr/LGaVQcX/QbfIQj7CQpQVhVckaSppCXqJzMo1oBIj20VjEenADp6WAuxc4ib+wo
h9OJpBqBE6Wg5ac9e+E6H44O0kG1l7XAV1vcsl4hkeOAy7E0+gSzend7fbemqsHYIR5kwlRWr8ez
QjADuj7UnqZSbBujwLq35IBi/miaCIykVbz0Zev3JXjxnXt+c6pwtsjXiEep6l4PnYZKZvkhn3ay
hvgByXZ5CNt2/Iy5hOXF07i3tCuZzL8/q4Y+LSZ86BdbzuoKVHvdzHP4r15ZCueUZ4i3IVcyo6Ao
5/JTYZlIe5b4rWHHgI/DTxpJztvY50UXKC95Wj9YewHjKsj4+yehO0yVgRYHraPVA4Q8PBWwuak9
Kxs+cb7skxNQZwDQCfLB0WkH1br5CqQYYB0VCcl4GMQJpGK3c3Fev7l//w4o8+h18j4s0ev1t8AW
SBh9ajTeuPgkY1Yy3ycoRria+T+e3//nQ3T9Evw9FHLLVHZoxhJUrD67gqpnOPRUJbPAch6NQS/O
PVyLL7f39dbmklSixVImWtKQ6wlpvHQhvZ/Wc2otc/XISU+pOmmf1M6E0wWi8PdC03+mhRALRXPj
SYziesDWDyuLTnrrjXWan7pZHe8dWwx3g4jD8+/PzSQ4Wpy3dRSXV/uYLj1Fzo6PlSL36ZWqlV8Q
rpwOBtAKN5ja6nR7vK3NAQhXU2kdmjD4VndSU0/ZUAgTvkvdD6fOku2lBFR59HX6abeH2rqOiPpM
g4yY/bGmtiFPQvUkDFuvLWCsN3LOPxaNnbxBDUBHFBmaXqylCIa2I9q2t4d+Kur9W8H5+wvS0MGU
Wec/9lqvfoYMgpNShNJoZtp3jYPQ2hjR1pmsvj3pCgQLHNz871MUNpcwnR310tKwPaFtiK5UCNHt
TRuqDfrNwGMezBQxWKCcoX9naG19hHs/2TvP1EY4sIhZSMdkN3CiVne3j5B3pQP4BNyNvoxjj69G
1FGQzc3DN2Mwdm/USBF/Rc2Un0Q+Oped9dLZ0dfrtfiB0pjHc5X4db0tUhlPFDJpX1thAlEi7HzT
66tYgsRVCqrr4Yx9BtZFjfNXWSum23R0Jw42GtxnJ83rTzR1xefbv+nlivB4kncvEf2iGbK6xoyy
rPrWSkrPt/32ZIWdfQhjq72f5aB/rdRJfEIy236X1c30biqjXbPUlyvC240TkEXtluBhFeT2RikG
p2goeEirOsoqcY4LNOSsNx1gngKE75ziW6dNdb5zRFdZ4rJ5ga1ze0P3X1T71xLsM3UUy+hoSrEy
5gVC0XzmwVLFGQxk+ctSZvOuMYfgYXT8MvREb+pvtEgdPt1e/5c3xQJy4V4H7iJprK1u3dDytbnI
p8ITSmm5RqpjaDVq8Rs0E6e7/2QorlAsS1jD9e7jFBfoXjJUAj79Ww1ywUNQpUHcxArNnYP28lZi
WlSSkLYBO2FZq4M2IFwoUKsrPYQHkI6JYSVCeGlN6zD59vx9zmbkFaoR7TmstxBavT3TrU3Nc8kN
7MD3JSa8flnGOGumxAnLxSdFf/DN0D5GaqCCREZ/KqEXfCGLVS6JjWKrkWs78IKXDym29iQb1Fue
HtPVkYp9pDFQDC69uLPz10HZo3s2YxD5MEu1uGhw6XaegI0BCbpp5rDS9CbWiWqPmSmNTyWDHlwH
l6hS+iOgNwkg2RrnBxBuSDDcXuBlV64uMiIfWHnLTYpbxurz+qK0hsh3Mg/YcAmqMw4fpzizqNM1
/gNYZPUA/DT5D06szlaixMy45HTLWXoW6fdFGUNkTArPalv/LMDkP46iCU4jvIN3iuys+wqVQs3F
2a5x46JNXiNKPfy4PfWNA8tLh6k3pVraCOvaTmPrqGcFbeHVRq99A3SenYU1Zidd1vXO3bDxXXmf
6QDRW6N0+ISfejZf0GfLNq0rLH664GejO/l97usjmBi1djH8m6udz7p1Jy4xJnnNUuN54QvepDrK
cDZOSdSAYaiigwGH0/aTjzBX0OJRU6P/WnGXll5EDegMHcVvXRH4Vur99iqLpcqEuTaFS4CA15+a
v9MrKXKfHnc3aOYUZ+f7YTQ0V/ioIbq3B9vYzUxVsqueHF+sVbQ226KvoNRgEAYB6rHLMvF2Ngd5
QRX0HZc/KsZKpO7EAssJWZ0gpAhpmiD4sMArV/e+hJkzRBMTDJJKezv0Ek0rW2Tfb89s4xqmrMMY
S1pOjXs1sxi5y0hOsvQ6p4acCxfs3k/QqZ0twrEj2CtUW+MRRfLzbIfxf7B9CX+5Ieg+LTYL198w
F0hLydEi3hZ+8wpz3v7Yh70/HnNj1M5mWMzmzv7d+JBEEUsnk1o7O3g93bYHgyf80rMtSOYlEGXo
rNbwJzC2H2qDUsAh6BX997cqRxMEI6x7avtPKmrPTmnaq7MK/JtpWpB3ssSxX7fDnL+HuWZ/uf05
Ny4EAiWgiGJxJmJtr1dUlI1WKolF/CggSpVVosH+zpQHLVo4q2aR70QMG++oYTmalJpBtASx+Xo8
vpUV23baIAsTAsI0OBgko5N1xK7ZBEpeDK9qKEM8NC0SbPM0WTu1rO0fYJPVUDJkH60mLHsLWXzJ
D+hmP/+KhGz3CtI9orlQX16VOJMc5IizL0oMxZe41v/4/eW2gTJIhyYqgcpq9LhLY3XomgaoFi0i
XLCr8NDgMQ2EFsV7Lvw9NNnLesvS10RwbwEy8Ad7WY9ne8nKqLBJmTqujcv4JUqwJgnGEW0PZfyI
6bO468NuPC6CReCOs/jzhG0k2r9IQ1eK3b+5Pf0XVxQ/hp4udBLVAFqyLkCryVAhZ9I64DOH9rEe
YcmCmzJOvz8KaSLXIAotZMyrPeY7ST4lg4nJppXOp7iN0Rnv673elGThrq5bHLN4R+mV0jhA+Wg1
SsEc9RmYqzvCSIZLW2d3Wi2HRQ8iuNye0MuhMHGjgqLig7es3OraKwOLq83EphbHkvzPgZPxyZ4a
LIErDBp+eyiiPaQZl0hbBSZyvV2cMWspuU06Si/BPB1KJerag4gDAIFjYeDGcnu4Zb9fLyKfCEgx
0YhpEIGtkjVZ2/AlBkO44Jy/AWDrPTlM5anukdcrs0HZWcgXh5+R6J4t2TolFG6g69lpyRQIzEF1
ui5h6Ea5WWEwjrOxOsj+EQno5h7gD3g5JNRnBLZrxTjfnu/LWuMy18XOEBQ9qOEFV3V1HMtiwZ12
uttzwTbHQPMBylpoxf+BqUCH1YVRiz8M6L50wrKqR6SxiieCYuDFMIcTLCR2HrjlAVt9AbpugFdU
CwgY5cfrHzSU1ZxoaSZcu1GMrzb6zXD2guqtHqTvJ6VBuL1s2p/hqMmdnbbx6QlFNSrApuR/1mik
rDEbpa3oQ6UovSNdLEy3UoP2ITaFcornxty5e7aWnqoEpQn6JihgLS58z5fe6WbRjR0uVJTRKJjU
GmiZYzbXnN407QATN7IkvRxhqfTuRI+nQb4eW6+jGvv1r17Vqe7d3g0b55pfBBIEhVXdIFq8/kUg
HHXcrzMVIZEpvisqKPClOjkep7zdGeplHL7AaXjm+cyU33n/rsfS9VyrA9WeUPCk9hDbYe8hPdI/
TL2RnzKckA690ufeYq3qRj2q4/7UNL//yYlOHTKdBZ314gv0kKOtPheT21ladVf4sAV0qE9eiTiH
N6BXvXO7bBx3Kom07KFcoEu9RhFFTYqDRILGoTDCFvPqsHrUoJ3cNzayC1ojROUZilO9AygyDtjw
9Iqxs+wbmxzQwhLuUJGmPCeuVz32I6qpKG+51MSwQlFbbHT8Zv6Euvz8cygcSJy3t9TGcUZdjYo0
igp4Jq5P1ZDpyeT4PiQ9Ba/P+4Wqdy+QEkJv0ZRVfaQRhFs78F4YKJ0Br25nwhtLTurBC6IS4zDl
5fc9CzfCWIISwJbWVZCUOakpOo2HCf7GuURPQqKFa9Uf0lL3z5Xez8d0Cv+Dt5IAw2DBESx+uQBG
GtcgE+vZRUdSP8Qd6hWFFsCpFNhN3F7rjdjKUCn5LpgxwkmxjiVHvK4TB+aWi64x2gdJCal8YO9j
ooKlWhAn1p8NBs+uDSn1glc5Asd45EnMzTDqGmQb7lB0Xn58njRB3REUPdHCuvQ5UebTgJJLVxpB
+RggNXUhoq0PXT+n93kOBLyDKgjDZNdB92VgR2Vqsb4DlMjlsq45JshnSDjCEo6pEV1A8/f3Ckdy
Byv78jQRAj0xTthdUpWrOwxDkEaUkSFdjpX+wQ4q/RxXoeHGAseYJFkE729/4ZcXNMMtJIAFdyPR
/7zezUrYgHYWgYkMXJK5uT/OnhDYO/Gly9N/MBSNMgp96AAT6V0PNaSdrdhpbro8xtrR7mzOTYNJ
uj2i4nJ7qM1lXGiYlCgwBnxi1zw7o3NQR4oW+tKFIPBq7OLgFIlUeL3t98cyiqOd4bZ2JbEdUGCa
ZUvV4Hpmqo68o6mR3elTVX4EEJyeOLrlsYX09r6c8cLJNOGfsUCMdy7DzYla1Lo4mvpSPb4eeaab
iozEwJpGWn3sS4E0zxCqj3nbpBf6JXvdmM3x6MfgJQqD50UzXUNudwqog2G2FA+QtyDnOoEkr0v9
/M6MyvrH7Q/58rKlsLYcdlA98PHW1o5xFkSpljDeYLKAeoA8EPq69athzgzsVRITKYbSRIPMSe5a
CGU7W3ZrujQ+KXMtdFCpr44jFlA4Zacsr15OzsX3pTgDaQooyjvG/TwGe/3x5XNdh6qwfVQTL2W5
ALbWHYByGhJU7moTsaO4fkzpYX9QGlMQO7a+Kxp0cwMz2IuPNwcllYPnAJ+UksX1HhIITKUSKT0X
xKVx7wSiOIYxwVNpTz7mbn11HkpUqX7/w1qkleTsZH6w7a4H1cZYONWAbm6D+0197JDROjVgUhCi
DnvzV6IGqGOrWpQAjoly5JNqK/x4+ydsfVwAgJRKeUV5y1fRchtOw4wbvHRVv5X3xSh6b9YU3y2V
uXW7rt3LjLbGow5FVsYzQjF8dUs4o52mGaVFV9HF9F1Fm+kE2rP4UwNZLw5NUiTfbk9w426n7AVO
YKkRmKDHrtcYaaayyDoh0CvQEJ4Np+gkCXkXrf3vt0famBqlAkG9nbIPD8nqFYlb5BwgnyNDBsw6
RvCkmGXkRRG6DHGFiM9vjwbmGsQ1UQmgrbWfcZGkyjhHqoXaFGZGHcJFBwvpUTijCDU2OMfsBB0v
Z8cNBEUGnP5SN1gbjdQV0lamEmG1gIDmyeKBPg6xohyzGE9lHPz6nSDgCQ96fQ2YoHXo8BLbk8qs
5YPLtLfx0CFZqPNJ/z4akf3dnpvsHeaQ6mt1FsbXDJmotyFU7ruo7Krk7FtOeFKzaHhFK0Kl0ZA3
iCH59h8EsOS7t9d/+Zrrn0d2Y0CbIhDnS1zvK0co9MTz0HdNPTUvnMzyqE9oi9weZWvVOSkGdz8P
OfH+9SgNAhhwMdANjOIBmcemwDMwsz5mltPctUq7s4NfXoK05HhgHDBDGpih1VkR9P6IHBvfTRDh
hS6rOEfHL8RBDfLxFEoLddkw38ORvjyglISIG/jKPHCcnuspGgKCb2gu6raoeGFlhzVlnATGiTDj
t9s1hHZEzYQoIOGWQtv1UEjloZuAIZ2Hgv143waWdTDMqvDmFEuyZFCrh7lAVu32J9yYnyQ35PqB
HLEAgq8HxZ92pOtmRsDsJNgWFdevYLC6D1nbtjv9462h6C1aEFs5OPY6Da2wuw4TXw8pqGviV+mb
GP2acAU4CsaYnG/Pa+uASl5oxiET5A+rE0DmZw7DkOPxnY/Fz9Ls6zfDMHcoP9OjOquZKHmojSk8
jrZef0egvsCgJCiwVStQ9W1bnhoEfLpPeOGFj4v0snf7Bz5FnKsjKimGAKLllKqUOq9XvkhT9AAx
YfTGfkoxxNREdB/ppfImjuTCKx5SDBPHTH+LRlD52q+H6LFBSupcIRb4WIlieoP8YQC+AkzqqNaY
fMZ53b3RMU34U5eK0NEBE/QyK2Xc2TNPt/fqpy/NL8gQlNJpgK1OIspfBdKYbeh1av6hKNX0DlHp
cKFJhccc4ZRDmDXtOelK3DOtpD0rPKqQEzr7dZrrgQdmpNxZzRc3EXcdXEJ6gXTS+e9VgLRgxHJ8
6gzEOFH7CfKkQUnQoIKYoOXzHluY7HT7820NyHHhAaBxtRR2rr+e3+YFRnQooFGCx7w3bMR92ekj
Ajt5cVf24d5+fnF44LoxDPhcimdYFi1//1m6hCp7Z0jk249oXCIxBF0FeAJ4hBm+tnt7ai9SpaXh
t4wCHUGAgFutJUGvEiNPahz7oZK4iFEl+qVpMAspjHb07BP14mTK4OaF0+wMvTFLhCvIIkh4wYOu
4y+FZKzJysrAObGzPWhaKIHTtz4aRte9vz3LF2kLI3D+KANaS3983cUVbVxTioJwYUa4oyp+hUcK
jUG3zKwZkYMBYZNsKt6jQd+jXZ7tActfFoIZHxMEjhCMAfpEqw0UMiK4oZjxofQg8Kx2EbpTfXwp
LTPG1pH+eeRyjvzmFGmD9hE5/+kxscrqEiT+sBOuLYNdHejlxwDqgVJJbZq29vXuKkFBaFYA+yXQ
HbT6UJd08ybfsyncODMEC2wrWywMtTVnS63CXvetwjiC5e9PHTZbBwXQIuYoveMib7qXGm7OilwN
ViUdF/Lh61lNEESsERjzUdBRuBvyIH/VVX26s3YvwpJl7UgaFpAbN+I69NSGDJgIEvcI5gr/BwLs
pIGRmX/D7RkTGMDyxlvkYK0dgvPWWi4kHo3KAhz1teMjfup0eBZF9UhrzS+LSDzChGapnmaj0mKv
FfVebWh7RA4LtT2K2WuYXa1XvanheXWskCg9ZAaS4WqAyFEmZhDqMQJ9tw/oy68neBbJxSgiQ/tY
tzYz3UpmPWc8vdOVs4zt9o52ozzdHuXl12MUeowgVRzirjWRBtHsIKQ8DRkK+ek36NXHnqid6fVQ
dhiZSYRjENdXG7mDI3y5mARdeJgYnAQuoLVHI1kQZ7rjKBjQCS+dX8cXA+kNL7J99UHa6bgzzZd3
OuMZVGhw9+Hhlqvng647winYpR1jlOU8wxrzu87RLc/REO6l80cZTtqYeSIDthcsLHHM9d3C0JBK
EDPB+Q+LntUpDAxlAEctjlJP0JZuB+s4tlL36gYTrQlM8iHQ+vqUdePgykwfT4qpiPeqBLt7+1O/
fFwEclxUM+g+cVbXNy7Kgn5pxlxyitYnnl9VGO5qrXVvYhC2M+mtz8u+oixPdIeAw+rmQWx4UHQf
1Yiga6VrlWI81tqkXHRpYcfWtMNOtLs5nmRt2cfgAdaErCYV2gBmlO3ExvICJWMBOzN9hcm0DUO2
mXbS362lBDjCyZSLZs4aWdaZg0m6gIgDPmXdQVPj1J1CG68XTd9rzm9dAwtvm9I3TFCwDtfbJ2qU
xBQYNh5rK+g8hCN7F7vBPYTV1gKCXaCASEhLdXh1PoJhCkK/QjRqgOOLgnhqHkIE8ZHpjL9ZvaXt
3G1btw4AJPBVNIhYxOXnPIvmfJqeemlpEFubpiLCirUzVn0KbM+6uW9gdh8bLTd3NsnLiIcyHnPj
FEAVoSt1PahWTjR/rdZAD1gDHa3ETvd2nMbuoloDCUhejPVbW6myzwbSh/djoo5fbh/ArUsI4jAh
Bu8l7O1lVZ7NGjWXyUnAgB3xXwndVO0gxXdVdNYUx/lIvluSzOSOq5jl8O72yFufl1otAQ7PpcX0
r0cWIyLZ5sB622lZnRqjrVAXLZA5C9r20DVoQ98eby2fRfwKGAerdVoNWLMBYrkeMMfTLjHVgAOJ
HVN40NGqhS0ZdPaPAZPFytWzVM8RCPHNzDWRpFMPUxblr9WxL75ofh6PByMrS+Mgxhz/0GIsLZKq
CDOgw9gVPfLwYToMRxtk3h9NZGq/UorO7TGvECu+gPhPGhiKeUmVxDTjn8Jqx78Sc8xRWfIxdjrI
eMahr5z7cgfesLHFFm4QmDbuBcKu1b5uEd4uMIpEGQR/o1OYmOZBYCniRcjSHsMKM+TJMasjJu/Z
AU2xPdzQy5yagIjyPL5iizAQfYnrZXdE45TSt/GJmFGZnQQ23dgO1Or3IdUahKnjuvvQaoBSD4ZM
WI4sEvrHSptMrGHayPhS2EghY9FdV6jF4vH1VkZd5R90ytvjIcLhdMApe87iQ0DrBe5RmA17AcnG
1UprGMzTk7gBqcH1FOJpzmRYE9hZijG6eMenH1B8Cw4k5JN3e5duDSXpGINKoOcH7uZ6KMRGy1Lj
QLJvgF3y6WjVaM3Mq5G2O/XZjQtv4Qb971CrBzFHWlBDzowgQHbaQ6+X6Zd5SY0OZIFYvYBoHS+j
LObT7RluDovEMSQU6hTEd9czNIwAOZWIGdqV2ecHw2gWpeGhK6KDWnblF8eJFM83antn3I2VpXu6
KLgBL6QgsRo3tJt8DPk9R7UW2SVZpBHL1q5e+br6/fYMN0dCNItUhtubu+Z6hjjpNjicJWTMoZUD
CB6tk2NUtX7ILLP6enusjaeYl/HfsVYVqzEv+jxAU/kYNqn6oUcL52u59KVvj7I5I/ShqKkQNMq1
xKuhFjausSXKHlqA4+dYOe87nDyRrvf3uFJbQ2mLzB4J6cK+WO3KqHDMxAdReBQljjOoFWUnoDrJ
BauecKdUvrETiStohNDCI038b9LOY1duZOnWT0SA3kxZrKpt5E1LrQkhqbvpPZk0T/9/qcG5Ioso
YusC3SNBikpmZmSYFWttQaeicKZRj0OymbkF9ASXxUVxR+q6tYiuWdpoH+apsP6+/yn3NgxsmzwY
NLXIgdeHI4HV36kEG5bPBWcxEYzx6qDm71vZ+4qk1wQUjHqxaRs3Qvl0QIuPpXVtq/+NiOq/dak7
H+wm+4OzzlIIUiCfosK12S7DEQBUBXK7VSyS15XV8IroETKmyxIqB/u1tyjCaUbp8MXkLxtbtWSM
gI3bQIRw7ANLBXbXDxQ1q3k+GuLd2yWCaWhdDOa+6desdwmBhxH6fHyjBv/uZUFR7+r04YuRjtTy
5Mwuk9Z8JQ792koNVfhow4hxcvr2B1Ffcy4yfbnoLOgkbBE+3D8Uu4uStVFJMkzauVmUrXizWbsD
9QlKpa8QfCHbCnMnVIP7dvbuFRP8/7Mj9/G3mFK+ODqKZ8bJGJnTgs609nUTKm0HtQcoMbz8CaEK
76B2uBNOkviQRtNa0GFo2BhlqgWRx3LBaMegqR+GXfJFJHOPvpfjvM57t6oPEsq9z0l+QrXH8uC7
NTaBVaplXTqoHP0W2tjHfqm/l5GqH2R1+0Y4JHK6heH/zas1u6IYdbujwlOI/slrUqD6OkJxL98x
OWCmUjajbnXT5tJQb0RCyzgBZEpewTyD3kOetEGJFAQzwu7z6IX/3Td5uzAqLTrFHfCPMAZvxw9S
rddrbeTs5+QHgWfV9gdNGO6n+1Zu0xtZz9EI/GVnmKnX9VFE5UGPYwZtmSJx8uuYdsuznibumxK9
0lOB0odfwTtxQq5nON+3fHsJsAxJJgVlnBWTY2vLsEXUI7ByNs4ti3eGYiRfADUPzxCxto+GGZYQ
7QNqvm/09hJQSJKVR4mhZRBLfvTfbh7VTURUuHyMX40ylbFc5ugcOOCt/mvJK3r5E3PAOaVssKyb
rc1pSWTD2iPNVXZ7MrzEO4U8oMGU9j9ndBYOPune6vCWEGnjLIEXyT//bXUI39AVXbjimRiYtgKW
F9gxoiwag/6fs6FQDuq5e0dUehM5F0kgskVGQ6XMTE5E5kJuFZ3oaI4PauyaBy3YvYMCHoPC1K/C
zbYElraQ4TGCCNLE65I3JL7jVRnTFLLlsUfjrnEDRufK4P7O7SyNLhKEInLgEaTE5nQC0vV6BrKl
iGY0PqMQGJ89gZe5b0X63HWZEewXqScoZ8nIvQ2Ezcaxiz7HylDMAG2dMvYT0+7eQviVvTiZIc6R
JRT+LtXUbS9upBAl7IKLrqdqGCjGlPpujFKLt9TVSTPL4TQhVHTwAuwcSJs2vexWcURuGoBlsyRm
XfLQxebwt5ZF7hNNrfKLoozwsYdFdhD/yE1Zf045LwvSgh4VPc4titexCpq2ywwXGEJf78x0nM4M
HTsnmGGiU97U4wklruIJTeHig4v2w8GZud1NhiOIHVR6NIywWptoJY8F2quzAzS/iMZvrh2qTQAJ
eHFeqjkaDj7trjFZtGBDbcavN3lNMS6TOiwlE8FN1l4bBAVftctsX8lStev9U3o7AQEDDSr1coSe
8ukNaXypIC6ACFIRxGOO5HUpprPKlTh76TA/R/2EGu4EB9IUWwwGK9MrU7jtu/u/4fY+YpdulXyl
4I7ZAg9A0SBNt8CFAxfv9KgiuH2OkiU+8Ne7VuRbS8BJ+GfKj/6bAyUb54zmbhGM+tA/IPbL/Dot
voNbf3srZKDCKI0s7rEqfW3F6NsJcW2KaEZHudtIFvGo9yJ6SuxxLnyt6ruDDdxbFj7MoPNvMTu5
RX9HZgdRMnCCYGmM9kOvZfZrUSPgeX+L9pblgAkBv6JLfsvNxytSB35blEDBy2VItExQAOQL9Oae
OhV+r0VH9m7fBb7gb/bk7/lts9C+gTTEwp4zK69z8FBfIGadHxKrShnZdL/1XnykQXKzREaK6X1J
AB3lupsZETWE0r+IYHud9NZE0nvwTqPptA+mRJ5rSXUE27+55NhjJIAqlAtr6A2dmhOXS9enaBEZ
Spxc4ram8WMAb+BX9gfOa6sMAd0gtgzZRuCQMDu9iVUm3GMFkW8RdK2YvROKTtFXztL01lkGAXVd
UpQ03eb8NBeDd25qz/iuJqhm+W2mpq/6JdY/I9wIr+icQomLpCZ1pEnQVzbL4jusH/z+oqi+kNR3
D5rdzu+pYAso24xm8pWqPQj0dr8cPosGDC8s3dL14ShraJ4nrlOQFJP9alSd4Wwh23dxu0458MQ3
51B+OMwAyJAso1scwjA5xjSSege5PX+zRrf8jm7wfC3THoUm1FVTcTLz5Ij5bs+qRIgBSuP/myHA
0ouJKY2pCCpFm8/eMtXMPyBzEsKYcyl6RQWmr2vn+1d876tSLGEAGfZGwH4bz7Vk6RA2toIKrQUP
WZvqc9BBwEmdsDwCcu+aouED1gwuQfK79QaOSzcjocr71oMI81EeaZBKGcMgpvL9Un/MBsKoB8E7
GAFZeFqbguhyNEfXRI1sRBLboasWCKtHmyeL44uBrtRf97/i7XsqDQJbNBlBgBJii75QJkptSGby
mE0RetqaWXkXgM7509Aq1asxWrpnZUo7OHmz6p/Ea3WERNPq4EXdOUBYAfrB3BqNhy2Bi1eAHqxK
NwvgYnAChB+rYJnM2keudX7jhV7j24VZHhjd2VVcJzEhZXUevi26pSt6hhVdE3UUFJnPIVREnxbN
6Wi9gJS4/5V3TVGfgnSY+Q7isvWuNiXJ5TxiKmrV6Np1eXQRrj686aw2f7mzAbEjWUXluNNNkx72
QWEapYIp0XhSWty9KBAqnaqyPSp33IS4RD+Syw5YL+TOpHDrVUVFKmFKYQYRTOEFapRZV0SX25Ml
PO+nbTXTWWhQp7YSsQCp1FFatPdRAWZLqi5SCQoTa/MNEZGthshyt1LzXQwKzK21qp+0OhwOCjs7
by0wU4APskOAE9h48MVJ46awhjxYDKEyQdbWH/MQpqoqbEsEQ438ev+87N0HCqdEfzbQFkov66UZ
A0USO5tyRBr1+qlwrOZc1Xp5gfdnOWVaUaANnTYHrkcuYpWxyO38zejm0U3mYhEou+XBFBoCCuUi
nz8y1G1fqzJzHjPDiC9e5mgIP5h69vf9Be/appwF9oK3H9jkesGuNs290BfSlak3npdS7X0iQxCT
nRGf2nL4niGo9TRM9hFwb+8QUTmWdLgwtoI3WRv25rJ0lSTJA7VfooeZ3PdzqlJAwF0dwUJ3TRGt
/XomJW3T2hSVrbyUOk+MFGjvl0J1PlbCYWB5UMODKsWeJcOjk0tuImn7N4vio00m03pZALYuOS3d
opzHqczP6eS0l5dvHLkYY+8EeyASNzejpC6Y2iruBorQ8nEu0hb1z7z40DStcjVqJpZ5JBWaAO30
+b7lvZeLWiT9Fsw7TM5J9/RbzA3sFILC0cLTLYoW6F5qXJpW7R7d2Ua0rZ0QynUS94toYvSoddlK
F9TYDkLVvZtKs5wJK9wCr/Zm/XOYZLJukgW9mXqPgx7D1Yf06KnJy++aC182rZwjWrebFIqLKpEm
khiQPHTblaoTHS3EesZmwvjnZHbDe3h/3IOC2t6VZCgF6iJZx2Dmc/15+yKap7jzMtzrML0tTfbT
RSf4wmv5zQmtejk1vVO/mW3oLA4+6t7DImUfmJsDLOlsUcxjKaAxaos8MIXe1iezT8bz1GXRg2Vl
7Ze0r93vrhdNKDy7iFF3i6seKTPsOXw5gQ8OA3oPopLN4oesiSEfzQKbR+5E+gw2BNnVYFSp3qSl
eTTwv3dj5QtK9A6gmsr+2l6S21rUK9izUitHtM1bAq2x00uMauLBjd1bGuM/JP1Uh7i2G1NpOzld
UhmEPQia+17l2ozyh91DbpfzeewW8+Ac3S4N/ypJPOmaUV3ctvJts9WWMIoQ+p3GD1HbDU+9SqCZ
g+J5cUAHBIOSjPRF9Ea28UguSb48JEqDIq2H66hy2YHKi0vRCvPghN6SBki4B//RjZbP9NbveV1p
UgwuiFiVZPpb7zLR+OaQQDwFc/3ycaap98845dOp84aEprg1vBdVafs6bB2XYhyrA29464f4MZIn
FZfI9OUWUJirimP2S4YfVpL8U1VaY3bKrc58sEfKVX5Y1N3naKjL6CBo2LVLhQWmYReswbbNO+hR
0fYCiUF4UH8iX56cgR44rwaLUjjZNmKFg2V8vO/5904U0xxUCSQJ4A3Y3qP3ZRZNlQXmqKF+uIzZ
xUlH9fVsoKfxB6Z41eDKwwuQJ63v5TIOEf8o29yCbrxYbrJwYxobIZP2SH/q9l7qYDU4wLzYEty/
cTldF/fWYGJqNPXKFxmz7j0xbtBEkfoA3kx/fPnS5KsFwgZYKNDN9dLaxB70Mm+4LaX1Nnbb6sRb
Xl7cPl4OLO2tjESB0yHBmjfv1VwmhquMrCy3E8lNxNjC0hSRPyVJ97HPx/IARHf7PkqICFEzAxlk
ldtNM/U5UhxkUwNba5qLcJTubeO2+gEkcu8UAnuRdP9yln3boNf0ihp/UacB1KZIdiuafbYyWl0D
Pud8f6v2FvS7KflTfot0ysTsy7jHlFtl2tusD9MrBN7iD64yeRSNSPD8TKxvYvCJp1CLEL+BNCyb
nr2yd1+HLdSilpjCHw4dyVPdH/bld86GlBmR7Cv4La7zemlRV6KiLVBQoYv2TxhSuikWw0EDg/mz
mZmel3/JXxzbQEpJ+qGXWZsLYaVCPNxM4AFougtqwtM7ZqRepnsGgzRgsl+FMKJ9mhXbA9h6qG3G
DVaGohYtQOGwOjVtnX6b0A9/A7z0qCOxcxaZS6CuQCTKTdvWwmDgc7FoyLM4tSdGwKyTHcdwKqeH
tCN7pnjwKCxQz+T127ipYVDrifZHEqhGUvtRiDKLiLQeX0zh6P6x33tkZR2TiSpiFaLdTcZkxBnT
3jjdIB9D1Ue6RPuphYpZ+mEi2VVy9NBcxAmCePLUawRr0gkGlPxaDmV5Ggt7+H7/9+wtXcISVI4p
qdWWRdRk1ny0lDaBlF1J3mpLHr7G6cFRpEZH+MedZ9WhRUq3klYlI6Kba9EhfmUXS50EaKWgde00
7SWrB7DWcdIKKIo0VFszb3l46QJ5fQAHADeCeQBGs/XtiHXaeK6aMXTVJt5Zn4bWzyYcgpUm6UGK
envvDUaLgYcx+04n2N5UOID0O7WaJUlQTGPuJ10jzgDW0GqpmOr3NLh17y/t1oWC3pOVVYp9LHKb
pzEpDEqsh1B/gSruC7Xe4szcoHK9b+X2hECd5JArcTloMW8hHUM22Tlz7XEw9aMRFE3awJXVIbGD
+It/39TegphlJTGDs+qWtH0sIZsrNSUKiNgVQG9MKo+U+YP7VuRtXteEsEBVGP0PTiGneX0i4Byl
LSjiKSihpHqvtl56sS14p1pyw2vGX/OdSCnfd83svvyA8IhTXSQaki2nTZrC5LkzeSjHBrzASLn0
3nDpjG7+t1xS1CLKbD44+zsHkmhITjfIDgpDB+uVIroUdlaPvbAtZiBUVY6K8hA9enozX+2cmd6D
Dby94iQPRHr0X2FuZA/XBvO6h1+oIELu0ia81gztQnK66KcQ6fUnmlXmk5EM6UHQsmeUGVV8GJk9
JGPyAP8WSYjMIDKfpilgcr4869ngnJ0OjSvNHpRXth5V7xO0zQ4Ci51bATj4/xmVn/43o6regpEA
AEEn1A5PVbO4zzShxlPb59GH++d1d32E6ZD8czNuhpL7LG9HUXNeEcedf2jaiGyGmyjlJdFnJegK
jlJZOS+eHiMPBFDFlacWDcXrZitNSIWqKc6nILOYUqHrNgcTnORPxKAe9T3LfbmbwR4hGmICMpHf
7GI9LB6iWeUUpM7cnAh1+rMJA+VpdFLn4A3ecQCkdr+IAOl78Rat9y4MlU4gnD4FHb2b5wW+hXMb
GgwZpWmqaQ9w4SjXUFPL15WB4vn9zdxxcbT3ZDeMMgxFkc25yfQpHRpvGXnvxo8dSkpvp8ZMP903
snM40VFm8hh+JmKNbTmEqEkr0XAdgyE2JL3ikFx53usgS+bmIC/ZOZwM+9GzlI4NGoJNOOMlWTZX
Ht7TLenOt5lYqEiq5VNh0e/L67T7SylEfmB0Z32QHlDCk35U48Fdb+CsKgulmWQMbG/y/LjM1QCu
9e4hdcbOv/8p5X6sHwsmuRkTZ0Cd8gtMC2tTttWFmjcy7s+JTL4pAOFOJiNSH6jiFUFK4f+gsrRr
D9QmSBzAR1Q/1vZmEBf12BIPmbPlPhX5lLyO86hm3niKih+NNxQHBm8PJAukNyt52kiatx2nzo2b
cdIWEWgtGilRI/rnpJv6g5doxwrMcxJgJCmBoMhYLyuOl8zQG2UIOLCMNgODeEKfqDxwyjsfj6IN
o4xAcTiV24LRIoxu0HhVAxEbo0FEPYprOEbZF6UdkudFa8ODKsDOsuSYlGSKoD7FO7teVmWNVUJT
dwi8ylSvtSOUc3w8ZH97xwhbaURASy7tbJHKi6tnjWcvQ9BbXfIuavvwSWnnBM88apSTB+cd1Cbt
wY7tfUsYKAhTIHOSqeV6aUmiDMQr1gCmqXB/wPubn6J0mh7iGdrtVExH1De3d5oMjLqjJOlkPGAL
1ey8hpmvuhDoQBUI5cRJ89SaHBiqt0cw3p1do78Csol6G6OY2+nheUi9petLjnwpmqcmNbRrFpOS
3PccOwviFgMH4xJTQ9w+aIuVKq2rsaApzPN3etr259SsUBeMj8hVby2BFwFvzUA9MBlz6zNoVsVO
n1bEIq7avjU71frkFcWiM5zYePHBsn6Nja89ItZ+7RJEybjgzesJ3ZZIEM2bgiGJKwEXeCkh+kvi
Oj68FqRXC12WhyEqZnG1iGlg/5kTCwapMlVJYWvVyv0QZeKf/aJY3Snz+urzOM7zT8Xtkk9zbIqf
xK0eQL0GJrSHmRKz4eejbizB/Q26vVbMAFJggCpDcmZsUSKCwYbMiJI+SCLqNX48FdXnjLZRxJic
a/iQrDOE5Y0H9+qW44WQnOoQQwUQtHLkN4+Xh8ftirjuA8GA15cpXBRYj4W1aOd6GOb+mgyjfTGl
xu6lHRk+t+fQ+E9x2tr2lyw2vQMXdnvPod0md5QQDjjWt3rdUxzl3UiHAe7xLnnuyJTPc5SjXyWy
/jlLnOjgvdmzR08a1Aitcc6svJy/Bc4mUu+ZlvYEX4Wlnwq4cc9ew+xtDHbSH9DPOngTbi87ZW70
yMlKcDA3D2onaKvkFXFl4iQNWIeWG1hmR9HynhXpKunY0nPHVa9XhQAoMG3AmIEoU+9aIYF7oSXV
HpzY24suaYkkqSEPNvHIJjgQS6tVEfKyQaS7yZm6W/veDJvMV7mDL0aHSFPEqAyD0wjeYgjSGTB7
7jWE/8iL+dZSjN8KBzFWQvLpwQ6r6K/7l3FvadBUQL8E36VkRl9/wBruNSaZiItrc3JPLaTkqa+X
Ffxlhp3/fLktGYhw/CjeU7JZ2+qUeuDAQFY1d2b8zOsXnik+Za+FMpdHKlM7ToYDQawqtZsIFDbr
aqepxBNEJG/qoD4ok+f4sN1Vfg0I6bGZremkk6af7y9QLmDtoiEzITZGkYN3AWD5eoGh1kxer0oX
PTUDYMUk/lhk4yDFBNyPM4xhj3UonEs3C+3rfcvyX95ahrkZXBFAP5q+mxM6eZG3LDnbODQUVWFb
g3oE/z+6P+7b2TsuRMdwdcmRNMjy1it0c8cZoOgi7VioEBf0Ef28dmv0Yuvp4GPuOSyIhrDD20pu
ujFFA2EelTmE2ozL56ewyl3qFPqC1G2f7WwUf99f2c7eEUrCEyOjPQP84Hply5QlaMXK5LS0NHRC
QWgOiVc3vlgW7WHu0SOO48HzhbEcEa3tnFUZeJF2cO1Z8SbkA52h6UWbEUdES8acpJEjTZCAFTD0
XvlKi7D0J6eervcXvLOVK6ub72vk0bwsI4UGA/IfZArz+VmLoulUe8MRocv+AmX5WVKGcmzW35ZF
K40649QmNUouk2nPQFkqahoDbzCa6eOzm2lH+hbyH91cCdlUgKxYEm9bW5ykE1YTRBwaLICZCkF0
1EZvwnF5OR6bJ5VOpIyoyBC2lKT5NKoQyCY8c170tc9T50O+OOGlNQb9aOz01+TgdkXU9yh2E0Ah
iCg/829POMQF4dJXIGTszi3eWnE+PIooNIEOJ9UbbZqUf/q57QO9c7on+KCrD8aY9csJ55B9WCwL
z97ntoXAhv1PFJvhiUij+49eK9XX3JqRhouGo27j3q1iko4UjcY3Il+bSmgYjUuV17ycerxIgimo
wfMWcGUFyCiAx7k6R0O5nOnrKwcP6e2Zo8SMS1Rxx3Q+tmdutHurzxwHGiu1Tma/cbP6vVqqzehT
sE/eacvsao8D4z7RgeHbe0U5RiV7oySKEsQWxSCEAWRkpvjbz7Z9WfrGeya7z/1FhOGLXSSm5Bwf
pM50kbaE1XavhvY04bPSWSmZ4XVEHSjtaL+1lKrp/KwzjmiLdhcn80TAIYBjtjTkqtK0ULYMPKu9
NQZJ4tmXAhkNP9Fb7eG+f7o9OiyOvirMPUDKOTyb0x4OemrCgxQUvWNeen3J/s2U0n2LYG93rgXD
flbPIKiqZkcQ/duXB8t4KppzFE+onawtG5HRNLbHnZ7rZTp52RS+qgpeujgcITkos7r9eH+puwYR
W6J1TcULyOraIKFrM3uJjJVdp3l2GOHz8yqtTkU76Zc4ARx83558y9aOxIVLlA4WTQqZwW4+bWRq
CL3U+OMCGfSnpDXGJ0+DgWdG+SmAnyn/WAHmuFaiXnxzab+/2LrpyHq6wQ+gQ7JJZCM9bwZ6guR/
tklfOUoo2vpG4eLDvLY/Zcx3XBgxK1+nydCfNb05Qq3tHOLVD9i+t2OjaMXo9EHf0MSjPQKGpC/E
q86ajgadbh8hggpaV/xeAK10n9c7O2mZ4xVeOQToXXcBdJDmSXUhbr3/RfcWhLfjQlJJhCt2e2DH
0bJr0QxBY9OyD2cczRwOKMGn3osFNChCUEWnNUG4IsnW1wtK+MNaM4chUDMkU0PNzPxyhKewngv1
FCuHLFJ7S2OUkMCBlRHzbcIyUbZTbdXqEFhZVD64Co407qvldQ1S83T/K2o711DW3ODmoA+IKNX2
XBiyC9rqA5g/RpaJvuhh+9msOD9oaXmLjxawdUF1eS6vs86Y/zmGe+etO8RWQadtgGEItIQ2nKkw
Vx+zObRfOVWSxlAQWPMR7fPud5EKjpDwGdTI5Z//FgvQd6MalPdDoCd9+zAI6KmmNv6URLl34Jx2
CifEiUiFQTAAJpBS9drUJNzIazQ+i1rV3aXtKkTqFEq6dZvW56aNP6bMS12RzZm4u6p7cr2lf2Jk
qz3Yn53t4XcQRFBvIyHYvj3NzBjuAFFdUA25h8pqslg+xG32idTWYF4xcl6c7PDO2XxgsgFC121X
NUYNri7SaAymOBkeHVdQrxSCopsVKgdr2/HIDA6AP8ddkDdu2x1qUQHKm0cRlLaBEgEzYo9LWqQB
UiN9wGghEJleFQ/NEi+BUSRHyMud00Sdm2octmVWtzn5g80obVK5dFuSSH1yc+NHgfjOX6I9vGQ7
DpF0DhAkt4xK8BaO3UDRUqpJCI1zWRvnoc/qT0vYJAekALvrAWhOkRn9JDrC6yNrNbkZk5uKABap
5SldxvEc54lG0VSpD3ZuJ0yhVgMVBvMugLy3MVjjeGVBB0YElh0Xn4elK5/y0DM+aHqm+6JGmqpM
tMkvevPlVSlA3pRSqEtpQO28jQtwFE4UiHMRFHmjBYzcEOs2VXqe4944CBh2fYBk86MXB5wHz7/+
oJAbw7dk0flre6+5qFoRXYsyrc5TFn/sKyt7Jyy9f4UvKgJhL5k/eG51HciNDr72ng8grGbAnFll
sJIbX6QNrtu4VT4G1Qw7np8vHf0mVcunL3FpApiOZ6jS7z8LO4kEaGjmh5mipLe75ToxZ93Ol5Sm
rtf0CR1/YSBMZTvP7ozMzoQC2UkJ4Yu6b3TvmsiNpREO3SqJ8/p7z4wSDro18L3Jn/zcnpQPxlyl
7+5b2bsmRNbyABGKMUm+tuKkRmKZLSp4Rh9Z5zAUlb/MWfNm0qujCfPdr8i54RmhcASwYW3Ki+Z0
QNlLBCgcQ6CohYzYJoOoznBB/ttPhficq+ZRCWBvfbxXICk4MS5v19qoWWjWYFfVGEDMMXEoh64K
1MHW3wy5dfQg7y2QQrfK6ZRdhm3fLm+XUB/jGZejidh9tK0+ST40MEhbn41JvlJRBVuupY/5UWdo
706APqUsgEvj9djEmOMym2YP0UJQq/DTRwTxQS264TIk2ngGU3jE0HFkbxO/h1o4GXWKvaTu00Bt
RHzOm7a6qLPnXiJhHLGK7e2ihbK87JSD7N2SV0g+ITHMlQgUMGxfkNxDIXsIzeGMKnhy0CU5srU5
psbE+H+mAwMAgqKfx9nynsqZelg1x0cY/V1TFItpLUNSRQtxfTij3mhgiAQAYNSF9bkf+uQUi0I9
g4h9+QwfHV4QG7TdZE69LUlkwlPGSudsVkrrXWG3c696CwrA43pc7ruUPccFHw4CiRL7RmNhvSoe
ILe0dCECBqlM7VzyPYWcQjjyynuHkGyA0w49E+DrjeuKs4RSu+kSlJp28t5UcpuugpU+1Y4ZdbAI
L0f3e2+7pHArs5Dkrgw8rRfmIhIPYU0EYJYI7aLag3lpSvTYwmnQDyofu6YkvgHB1p1BETq7Uakv
IYGuOpfnDNHQTxyMgZqAlR6Y2tsu0Lm0SCiSkjluPmMbujoawIkIvFB0jyW53UdFOVQr2F0QWHKb
Z5Su7xasBEPX4sbQCAUVUxTX1C4QwLLFUPlJVWcHb9qeHwZl9j9bm33qjcpwUwcAA2wD+ZVRJvfZ
USb3e58z2KmosROkjJb9wamnXwfLAvBy6p0ySPwtG8vTum+GFBdFaaP6t9BaJrii3g0PooLd7/hr
DFcONgO3WZux8jwdypFDz4Rzmj5qeWQ+xVHXtVc1A2N6/ybvGmMOS2I1JAZ586y0QLyqaK7JCURn
hr5RW/HT3LcKqZ6Gl/f/wBqAAPgp4ShCknu9NA0CK1Vk6S8YSvXGDkfUQSbjKcoPubv21sW3Q1YH
zJMcCVhbCrXU0RRm7MAO5VGgLmH7iCTI51hUygHseC81IPcghSRLh4N8E37YS9PaZcIXrJG6+qJM
MAs4lZ5J5uvkLPpe9ctJyU/LlH+5/zH3KhnINMJCDX+LVB7dXILI9pSsGMmy4NFenu0Rke/Kmqtr
OggY3gfFuuaFOb1rapF8hT8pfG4hR1xOsHVn5yquuqudRsY3NRwK+1Vux+W/gyHm/+7/yN19kL0B
fDhUIdvDDP94nWoe75+njtbHNB5B1+ZK9I8n0iP1kr3Hgh4NKAsAk7IXsd5yq2QwtXF4lMrQg6AW
/3CxuxmGfx3sA6peR0PVe0uT0BYiXZAJQE7X9vpSS3hKJp72bIZNrLTTL6bkQK9690+SQCYKaaHJ
3BMqxrUprm5Mq5Kl2U2KJAMyUO0XKLWFfUpq5ET+wCfIp8KFDojxrm36VUmBQaYwCP20NHyAhKB/
KPXEOCFsGJ/vH4+9PQMFJ/MuUCvgTdcLE8KJI3OkSixkAz/S0bCeSpM6WhFlCGt7Iv923+DeplHZ
pGoAXIuEYePvhNn0rpGkA+xlpvIY5TqE0KWIFy5pHx48UnvPLtRzsBxQOJCpyXpxJPNONZvYqoQp
PmSZ3SsB6aBwDvZrx47suDI6xggjPanNu+To3VwWkNUG1mjEj1YxN+c8bIq/73+5XStgAoDhkGfd
dFqZ6CkEwsPUIouuqy6iivXHKNFH7/r/Z2dz1qnggEzkCQyAZk3+7E410K04Oejf3cpFgACABu3X
Gaehu803LNNLhIYQbFDrRjw/2Xk1aX5V57gl0eTZV7VPqu/jXLXDg1HlGsnIEDNtb4Iq+Y6ulW6c
1dnqHjU1UuKgoOc8+GWSO7g33em/taWmKb5qxMnHPilzPQjrkuJCq0Fo+ka0WSnd4GwIX4SlsZwG
5mgzygyp+eh2pBLntsqWT+2ct0ck0TsXTo77wRJDQkLVbFPiGe0R6JiJlG/kutAGFMn80bAr8WBW
aQlN/3w037R3aggHOTe/4OTbTkIWlqZXwwcRQI6bFv44qq3v9HV9lB7vBISU5pisJZSmILatPOhd
U6SiVun2tC2DaDqof6I1NajqQrsubQmHH2nRwVHdcSZyqoIGNAVI8rvNC7DQWVyMno+pwunxMKZT
9qHDns98gPnyEJ5yuCcbPzAiEIWufcmQU1VBBbvnuGYWBbAi+2LQFz6IZfZ2S7YAJC+nnOaTp+e3
CLdWdKErUUnTrlGVryBLx9QfqY4H96/4XqFRhi207iWfN4/o2o7l9ZnZ6W4PA3UyqIHtTtE7kaNq
firLxP7ZdCOzME3bRePrsS37j4i3zz9S21a0s6ll6Jzc/z17+0j4RlkHtSPmEDaXAsRinQIbxeUY
1K6WSNMfQMT+V2r9ETh6zxJ8cIC35GwFM3LrhTejOqnhgkK6S0Xsb6HR7YJiNpv8EKHRg2B770rI
vSSHoDTGdPHaVjZFWd4ZShdoneJor/XIcQAzilSpTibUttkHL1Xc3If8b/px/3vuORlKqHgZOio8
FpvAdO7yttNQuQ1iS0VqZO5zJHfQ53mreZF9YjJ9/oMNpCHKkK1Dc5Rx+fVSY0txTUURhBG5nvmK
ozhQK8PsX9t6fXB2d9dGgCkH+KnGbUkXcjSvzWy0+qDqzf4RGSf7FFqxuAq7Hh4tyYF8/1vunhiA
vDDBgRyg1bFeWktVmMgWH2N2InyOK8VAQsfTnoxYO2py7C2NBrMUR6eIBJxmbUrAVdQLmAMYIe6s
6yDm9BTXTnJxurD/S8H+Qdzy615tEApM9FIrkCUDIkr5g35zN0R/IyynTEEUNHlOhRhcz++n6bme
yiXyx6KbPpeLOf80lIaHlcZt/ME2svLooux94t9/xuZSUp/rzIg6fCD4LDDjM7gJX7AFG0oc/cGL
gbsD6fKLNmGLAYljQyCLwwwNhG3DKTFLDRRn2l2adjLP9w/Oni+HCljePyn8tX3pNXVM4UgjA45n
JTtluj6+ovSqfr1v5ZfH2u4hIsBURSioSETUZg9ds+0mZRqYgq0c+5yO2nwxErcJQP0zamy74yvL
SKtXcQk+ryom89HIov7KoGlb+JS/pv7SZoPDTANFlyvY7+pTGVrWY0/+fBCP/0K/3/xWS9LLw/7J
Qd+81zosiiV0YwOjZW3/bxY54totpabS7+lNBmo7NJOLzOnEVdez9hP4fO9rbBrZBW3e9HtSG1qB
PqXb1UFbj+XBfu2dQpqYpJMa20VSuf6QZQ1vkEYNHGhq6ySnZgzdBzCb1reOcdsDp7JTs8AAICQ6
CtA/bOnUK2qaXRTOXDzHIEGeiuicoVVyWhKgORAm/dMzn/1QT8mR99xZJONOwIohKGAw7ubGt9Wy
EMBR0BVtVJ37ZuKiWylBXaAZk5sdeJiddcIczbg3Hoa27XYW1YTvdRQus0hp6Jq+PUCuXpqj449N
Xb4G9qtfkkz9W5/G7iC92F2npHijDs9rv8XqOF3F/GjOeBJlyhGkiVWcG6gtr6pwjygY9rwoVXiJ
oSY5g+Bc/pbfvGjJ5NJsaA0XvTSSh2YedL906sH3UqSOld51TlrYje8jBRejjAnSA8b8YlknLNPC
ZOoX8jcSiK0nD0FAxT2tL8To6ufF7ZtXOp1rvxwO23376yVlA7EhZSm2OryOmzag8inDikVT3lpl
ZH1gBsx98kbUU9S4zfxlmZ2ggEred4zZObtpePRk7MRWRFX/+w1bxKvLAAfpCHTytd61XyeVprSN
5shH+A7Kp3FKvPddWmQvzwGITWlOc2/Ic7a3tgu9WCkK4COiE6MP44b+HBK2HljZiQLkaAMtK4oJ
UsNlfZwiSFoBEGNFQ9XhUxSnVXpqzN55s4yzeg5jKjUH3mjnpWL2V7ZVqW3Jfv/aoqom3RB2Kh/T
jOfFL7xWrXw99sx/779V/8fZefXGbax9/BMRYC+3JHfVZclFtnNDOLE95LANy7B9+vfH3LzRaqGF
D5ATHMCORsNpT/mXc4fyv+OcxDdQBnMMlalF0gFRx3mps0OnQN7M9dxdUAE7OyUblA9mJiSHpwFp
ZYlNmJ7mPKCKmEosFBI415cqkOd2IfqrqMuwFTEZOSkw+Q7qlUqyVNolzBd2tse+7nLQa9+lOXft
db36l8hYZ78iSj67xhn/Pm3zhH6LWqf+t6LbNrfmiqD16GFFholCfuH6PrsV98IBuGfEK0/za2sD
NjGO9K38Fi30BjdlK95C7jcId1UqmmH49D/skF2iyIGPAuD/ZCfOITrSYiFmcjqnRll2chNZL+NH
B/vMm/9lKOIzEhYgyKeULGvdQmPde3LWgP1dvq5t2oUyPAStc4m4fW7FMLBCaZ3/UareX8n/PBBu
j5K8ZeyXVdd2L7rbxF9Yenj3c2Nln9+f1bl9v0fyO0ccgZLTB5c8fgz0vLeTTBl+hkJdvRhoF1zY
F2cnRBmMrBZxOPL21xMaTQOqyciLRxXPOOLu0cVz2avruTGzC3fTuS0IuwQUM1oP6Dee7AiBS8li
hTzkqtLiiNa6cV31svy8Obo/ItOVXbg4zh1pYAJMatew4TO+nloPFV3gVkCC4C5dqrQZfcjFssQh
VY9DkTs5Xr1b9vf7q3bue7JeVENBIRGxnMTFvjSUWvBISUVdhp+h+c8YhGt1l80oqr8/1LmI7D9D
nWYl5M5lVypKLWaY18uxyAvjsWoDQ8X+nEdJMHr1wxI0wCO57qL0/cHPLSbvJlKmxA6UzE/2zaZk
4SoDnPbuHfRAtvmh8nozNe11eyjs/JIP+7nDAKgLlsFe6QHf/notbdwSUYWdgYW7JmQh11uOxmD+
uawTJmukdzu3jJvyNPwbs4nQfTbGVIvcurFChalNeVHW6dy+ZD/u0nSUIYCSvZ5LnqHhhPcX+3LT
KxiddT3IipLx2Hv20SkdXD1ypKnfX6+zHxDgGp0SYE+AZl8PWtq1LcVAmRDoXnmlRmwooIRcaq6d
G4UrmG1PSRLUx8muyBAAcfyiorGx1AoYAf4y65jVh/fncu6MEa6iWQL6nFR535v/uYSXDQ6uN7Hx
JRqdXwvZLDGknlXEQen/LwHVTlODKcrLYr0BxiK+X2mfgkagQu8ovbaGWRNeYn2dO03EotyMDjRm
ApDXM9pd3WWuTQhCxjiitO7ugYBXX6m6rG+CoBUXTu+5qjFRAIiZHazAmCfvGO08E+AFDEpsk8Fo
Flt0VRmFf+8aW36YM2D8zqa8Y7dJIx5Lv8Gtzs2uNnu95CV/buZ0mnd7DyTiaCG9nvk4T7NdBfOc
0lbSPx23kkkN1AX3M2woLCHd73++d9Az251EcDiGD/B6vCXAYkOPjNfYY3sduHl78F3Vf52cdb6A
qT53GOiM7tAJFBTeuqgX2RpGM7y2fOmjo4iG8suMierVn08IESqiLIQDCSRPJmRVVe5YC1QoldlG
3FhSpKsREr0a0f/AZYOaA5eNnbOLn5zcIW0/5yDv0PeS/pjF0svauLOy6XO1zuuF7smZO5IWAn1z
YDvIeJ4W3IdyoDwW7VJiuecfHTk08Vqp+YhKWg+dIQgT2rKXZArPPKi7tSfpE6r9uy3B670xZbqo
QmucEV8w5F+2DJ3rtp904gx9+Xt1+g2maPEcZdq5sFPOXGi09UAa0t0m9T/tpCvgD3Tz4AdORmEf
6dz/HKbeuzaluBCdvNmSFIt28uPO1nF3qt7rGfoTpulFkVN0y6shWQeAAi1N14/vb8k3Z3ofhdeN
hQOaRDPo9Sh52TVU7ytGmfR864OseWywCjkSHH7MJ+OPNc734RBkgIPOfiF9ez2cqJy5nxT1tTYP
wyvD1H1qTK7EnNVy/vSw0TgkNECEiguEN+E0DFnpYGbtqNIuWvStG9VbOqyyvkNt61Jgvv+oVwVW
hiL2p1GJMO/uJfN6VuYo6qAWqgPmMO9eEsqLg94vj2tjRNcZCN8Y9ZbuRlH8judo+WMtv314ckJE
UCGTUWB8PXyNvFdbDIB/agSPDlTKuo+q3rmlhGJp33Q0vvr1UpDy5hzsg9Is3fH7PAWnc1Zmj61Y
Lbp09ztKBhjpx9bA29MpMnF8f4+eHYqcG0AbhXC2z+v5+RtP7uA5Kg22YLsapM3d4hOsqz5YLzy2
b+4yZkXwgNYkpfLdlOf1ULt/lQ+4Q6VmJPaWvZMN3+280UsslGs8t87oPUPLyL+8P8MzZx3Q0Y4X
2LNIkLGvh+34VfpZWCpdrBa5gnUiuhDt+D98x31aJDs838ClX48yY81L6ss+aaaxuXI8w07DIrTi
cRbR4X+Y0I4R4AqjRHpqaivWwIjcjAnZZqA+OjWHlGqaj9zQ++Oc2xrUm8Bw8tihm346pZFSd165
CoGvoj6Enfy96AhgyhRd6iudG2kn5yHax4So5b/+eOgMRwZlkjb1rS28DgGtxJ2MzPtJeupPnxg2
If0r1gjcww4afT2UYJMYc0BlxFPFjJXzbF6F28JbOrjVzfvf78z1T0MEwjubAo7MKdOSLVBMiJg3
qWh93cXDWpnywSbGuylpYRaJCkL1/c+HpDkA4muXAH7Tn8cgzimYIB6ow1wcoI+6sRyWLbbwzr5q
wvBSk/zckf7veCeRwlJlLOaEPainLTdp1WgkcrHXm1BnDnoNeX6luvKS0tG+RKcvAqUMNr/Fi/fG
pqThufYGs2tS22iaAzVxM6moqNz11dYjdGqre4EiReIsvn3h5L2dLjzS3T6E9BEWfHAy3aDwel/1
3GANUmM3ldicdB7hfEyiGj+Z5dzdBDZH5f01fXs4dvIqJQZSZHh0p+J3kQ1wpZsQaODfDn2Ixrhd
yCNiG4WIP77E2K38QzkDkSWGe304dEtkxl6m0Vot3sswLWu8eFn9qe4DdeFw/Cty/3oVEQKFW0Lf
DpAFVOTXY0nPr4yNmYHI3MYCq4khlHFjtOX3amlaGIEYBSfdUIsx0Ys1PAA357EtoZ7ZvFWi+O5n
JaIKoQs09sLF9/bFIKkmLOSigPoSnh7cbmq7unR9PoPhyE+S4lxiYrXy5f11fXs90GkCG4GwNSUC
NKVefwD8IscqDwlspGnDFi8ML6Z7HH3Wpfpmz2N4oX14blIMSJ5OpQDY9L7N/lMs2Fa/dzsqnGno
j+6xhwLefcCb3L+kbXhuWjuBFq4nIiZvqpvUt5uNjdNBPu4QHhvzqozBmYq4iQbxOGjjUkX/rb4h
LB6SeDS6wQaxdU92LbJOJiU3dm0oc3GziKV9dNu1vfbZXofV9YwythfbeIA94n4O1gwWIWJaw0Om
I/299KMhzcqo/Sqb0L8bRhHejYP0f7t1631RXe7ipivFx0pZBe2r7iIY5+1txm+Pge5enEXm4ZQB
EmSkzI5b9PBwxyaIjag0n7vNrm4dzDcfo2A07xtvdb6tlhFdSC7PLRXAhR2dRvCHzOvrLbGiv7WE
k0NoPbq/9SKix2jrmkMRui89+N9LVcVzwwE5gn5Lx3EHML8ezmmKKDP7YkhXnIp+Noa3XGtcMNCC
cMJY1+6l4s6Zi/NfUbOAW5Mg5rSkXzS+24yT0SPUYU+P+dhbMdVT90aF8yXR4TMPA0PtWR4ZALnX
yeEy3Xw0S8xy0sHrp+0YdlodGpMc4VYADr+tnCFMB1EUFyr7Z/YO8BqqmNyi1DRPuzDWTMWBbu2Q
ykpkXwYXpt4VRL1hufOcNVTUT4fye9HL8cpSIASP719g+3qd3OBEmNSI9wYQ78JJkbMZsiocWrtP
zVnrb1K7iKmH9XLfW3OO4pp2XtAkaPCIsOfi49qUl8Y/N3t4C0DzKLPSW9v3239utGjYMojXw5D2
Yi2/Kfw24iAv8psuMEQSFnL7vCo9X6s2uNRxOLOzdtd10lE+PS/zSUoBgdCzxkUPqQqNIO38WTzZ
psjvgCxUz+9/5LNDUY2hib1XKE8hPCPMaPomLRIwDQ7G9SbcWAPfS+oCjPf7Q505n9R6dr2ZcC+J
nrZGW23B0Ud9I9UmdjRXm9HPIy+yB8TTGtf6MNj5pUT3/SEBUL1ewlA6uDEh8YlzckB31A+zgmzQ
842k2Iz1fhq85U95uijl/f8kQSO8HrEL/FUaRtYDVt+2VPg9XaFx3e690rl0KZyd3H426fr+q3z1
eqjZGKwic0uEWsvJ+VpEurrfJmVgTb0WIKSqyH96fwHPHQiMRShmk4RyE53MTeW+MrcCEdPc1kWc
tU17E03Fr8Iu+ico0OttMHjRIyoIl9g9Z2ILShUgSXd/DrpTJ3ExGgfD4BR9n2a69KEU1n2CuNaf
Z4mw0qjA7GigvZV+csmuXa0dnzQ7Fab60TbV9uBYVgZdcx0P73/IM4cO9z5apVS4kOc4LYAOg2o3
MZFG+RkOk2jzdek84xWB7O0l1M+ZS5Toh2nRy4OSfNqzd1fLHkBV1mnvOHpIFkt2d72G/ocwkDHc
hihpveTT3Nw2blPeSw3A7v25vsU+7S0qxqfARUbM4X+9TbcwmIJmxybwwxcsfeef00QVrzNa96p3
KNRYuR8eBPFP3Ix+dEW0fsnI8MxJgU5JykoQwu/wRlZMmusyFli3u/VcHX3pzh/mLgKevByKOqqu
35/xmd36b9USsjlHBWzk6wkjhz4sWcmEEa/I76rWz79MeigujHLmMDLKv0Un0yPRPnkjKm3lASEH
c8JC+Ptkln4cOXX3EAVK3ZUYH3wkZlFEfdule+fcliKkg2/OZYD01WlYt4RrPvcmRQBhedd5r8K0
kbSSRCHn66EYDHpqlp0um9Meg3CpXt7/vOcWE6oxzay9n0YB8/XntWVZZcqlJiAtZ+PKCb51hBVH
lGx/m0ZuX8jVzh1V2j3cd4AVCWNPFhMkj5s3BZfCxrZZ4nZohlu7KYvHjar/haPydknpujMKHReb
uOuUHNuGUS+nDjm2aM7W59z3sqTGSiMGteddId2uUlFkMKAyfpH3v6n1dpp7RkVa7yIWBO70ZE27
TAw6F2pIA09g9FfmXnGwtdFz0eIDXsXmarvXwTZ7h8CYwu5gBmt5NUxNVh7LNndjc+x6GRt+7aAQ
aMD5mdx5/HHhl9y/9euAENwvBQqM0KkYEh69XvnQF7ItZoRE+0Wsd/a2v0S6bGM9Lg0CWOF4v/kf
aemnkXDnPDYX37sunP6PIWwkGOB4kDjaOei0Ql7/GkhL+EoIjfxV6/g3ozF9FwNWXuvkVkcLGdSD
zLZLtdK3mx6q9s4W2fWpIOLsf/6fWFRsdluIbIDlhCONPBjbMllxhY6meQV6HUXIaOxXefX+B3+7
KYh9Xdp0wHromp3mb4DKAqfSpNoaB5KE5qNIlsnPPgyy8i5UD/5FLLxe24Dk1OW65AGmE3Kytnrl
SEQ1UlSZMbo4GXVZvcVD5kR2bKl8vh0LVMmv8Ifs2tiZwcIkU+Mvf2+9MTmHyJGIu5ibFz6Euu/r
xAj09H22e5wpjHANX1DDVesR82ExxkNjDh/aqcLT7/3P9XaNWBuPD4aQxN7ZPIlSQPa2WSXZlFpW
ZuLOfpCAijJ+izavoEtO9ef3xzuzPGQnhBAUuai7nGZnOCfz44OyTwPpCh89TBU9b0gefu69mc92
YbC3lxOgNXJBejhcvPyf1ztQlVJ6ax/gcl6ZbfdQ2k7mfZ/LGf96JDTq8BHUizfHBn68Y2pUBs6T
Xq1ldgzom8tjNe9C1Wtfqa82/cMhblvfzuPQbPMHURdUyPWUZ5RLjO3R0fWE/UKkoi+dgsUdU0fD
hCGbw+BJbk3+edObsmMzQID+mEkv/xBkob6fQ8MUadsSD8VdldNGLisHuUQQhEN7AGXk4V6cge1L
ZkN7Hu7l2P5dTzC/1mRR81oct7yR2D1CoBW3dVlpJy5bxMuTqFpMOGHowUV3+LsIiVl2IafjaHSh
vpuI8PJvPXhPnAvsUdhoD0Zo3zrCzJ6cpbTUNSpleGI0VtUHFMX88K9NIYL0x/kVIAhKLaCtqVbR
f3i9QgBM7dz2qVuLoIhigS974k2iRj45ig7VmgeHC1uCn/f6yMJAQkn4X0DETll4PR6GKb41AO8G
MFzl3wa3U4cR4aWnZkZZ/v2h3h4tclNyVHSUSADIiF8PhQ+A6CB5dqk9d/VVFlr5XbDix0nuuN5B
O7mUgP/b43o9Nxp57Couvv2lOa3tOOPqgH0CwbtmHm6mq91vX22pC31V8h/cN46T/T2gxCtSIthM
PFVr69ZJS2FmSwI/i7IvbbjMX3iqizYu6f5md27fWz9b1fVdzOPSfdWjK5+KpaWOkhdiCx+RfCbR
7yYx39SGRD6ObMtekr70OzMe7SLKUbWLvJdgcMQ3D5/tz53VN1ns+bWnDrWoFhFvWnovfV7rNgEU
o/5pnLn+ZMrG+D5OIOTQlJjDl5z6Yx33hRhu6NxWW1o0un8W0jB/gTVHxltFmdziYG0I2PfV+Gpr
V78g/ObfVkNp/1onLEtS392Kv4nvenWwFjxeYlVh3fthy8Oa7ojsgud8qoYXLIo26uhGNtSJGqCW
39WlFX7ZINiJx2bITS+u2afq06bzOX8KMscdETgY5FaltjAb7ymr0RFPIsIuDh56AbdVGC0vzph7
Y2I43fTN6OtigJnVF+ux5QigwYl8ELoMWFWWqQZMVlPVyMrnqtxtp10r048zOk1mrBvU62JrokZ6
bKlNfNaGJH1t8A0ZEz9zVxlraD93m47a+Ukvm3EQgi7Yhf19epXvwulEsnTJObuQNE7298wxAw0M
6Gvxe3VrjVF1DzNEBkm/8gcXBtvvgf/u7X2wgKeW4AXqC9DI14dpHOFLrNqzMEA1q2SpdHAMM30J
5PMG+rZ3NnbfPl6mvYDnOa+Hof3udrD5zMSSTW4cmlAsd1SasoMnuHfj3o6WT5nw9J0/dQPiuVXo
znEVmoZMrMbqLiFb8XbdR3w9ccI2nFL4mrtG+Ck2EwVBu1jWAP+JhrDuc6ArYwIv5kU9OuV+4X2d
BR637uDuVECrQ0ZBzF6zXaOkIpE4bbplBEpgG/i9q7FXLwvW7w54qTkHRCGaOU/tqC+DeFC6l9cZ
tg1UttRo2gmAkjF7Vp4snUM72HUeZ0uRWYey9nHdGCBcHKw800/9NAj+dpXvV05UDXE4h604AlTc
pgQ7ybWJtTcFv2ez6JqryJmK6iCNyHrmpgiaQzUu0YfeHpa/6ky4W9wVmVdcda0Yv3mFUk+h7qIf
k2twxPNs4KPPwh+WJPdb90enJkCdRTfox6yCUR+LwbH0534qt8+ZrYzvZSv8xwBRMRNWWi/mxPIE
oqVdrcp7I4qQoSurBn9wt7PbO5nny3Tvmjr81vadu+JI09c3Q74NIim3vDOPZh8u32n8jTdrv0gA
IWVmfdZuOHqxoVukHkvRfqCJ1Mp0ERv2cF0Yllmsddg6ibAD+QAVnN1FM239DBk+uMU6gPAOfWl6
KHWb6TDGNAlHhxFCi74itUKBs6zW7U5UdQNkHEOUJEBz5y/OA7+hDRjgVpvaE/Bpa2yHVGW087ET
7goxLVzkJx9+jJVOpdeRk+XYNsZ90JcqzaY6fxINUctHHXb9X7k0UYMWOBJ+ocPXhPGS2fP3BqlJ
Azjk0vw0zWHzr1uki7ekNOrw21KI3iDiGUSZAH/wvlGsXT9N1Rg+5iE+sMlqjNE/G7/8p6VXGDig
weF/H1tL1olpuNEXc9my/DD4eabStdmsANhQZiPTWzgKP4NZZGOyBpn4oK0mt5NlhEUU41wsJJgc
Zyni2l+j4aWtw+HnZFTmegARrx7Bl9F0cArLu6+3zi7TSHe1E/cd5F+AiYZppNHQymNfG+hF9WhB
OEd6i8HPZqzWXyTxAT+6s7Uz3lShBzl7qyz9m6Si6Q95uGxfPFgr65fAEViYYsZuDEnR9LNxP6+9
1yVBHkqZTkXgP6PfUnzSsCG9O6/k68Xkzzttrh8KZEgbv6ivOEfiY+9MIX5iTb+NkjdxnO7RZq6j
W0+47ZxMxeIvh51rl8fzKKvm0HQ+v3nerJNz0wxL8w073GGJuyAwrnI54iCATk3+d7E02WM7h12F
9ZEyv3nAWoO4dhzxrGfcliE72G7KgSAtNGZveHINr7ITP1+dX1NfBWPsapg68YJay6Odhz1btJyq
TwIqsn2F0FR1V05Z6N0HVgYwUqyuMm9wynC9RMqy8GQsmqCxEw+L2Xsn6jBfMhab87qU8mOT7eW1
pdyWzxkOahmgXuGruM7KeUqiBdzV4tiqIw6xXAxyWjhljz4JkbjOpkJ9gJXv/1DNHPTxuGHnkuxu
Vf0RLRs9xU7Pprp1pVM+CcMVhOWOVsHXoRT2VT0XJFGeqJ0kL3yhP+jMropnG4PfLhlk31ZI09LC
jUmNrDA1xmn5GDh2H6Yo0IQjkq5q+RTQeGiS0ckzQDkirNrYx9R8iq1FFtXR6JscQlOY5dvd4M59
dVtvrvzHyEhbbyop2vWA4U9uHrsQ/dIEIHMQpRmfbIvDZRG4Ra3G/BH/05256xblI9rkIElsNG26
WyinviquZKbaPG7FFtUPk/DFbzoVQXAAyL86R8PVCAsE1Wr+WGa6ujGKJrOX9lbp/CTjJhZqV+lc
bZqyY7ILGT6hSFJnSaeyEUxOMAdAvG1ZUWl0vdG8NYw2EhzFzZkTuUHTebDZdoo/DaOPKreDD1Ng
uX+JIpqL602p2X+CDqyrY9dGeX1sqs58XktvW3ftyuZDMOesCe5AOTYpRbWxre1K3Ujbq3+Yu7xM
gkOpfnanOsyvcLNtltt1WhodG21tvWx1P3I120t+OyHx6dGvsNtv1OzcCXGpZn4pV8TN43kLxhET
OIyi597huLRwULpj7Zbh89Rb2Lcs1hh4KUDiLTxUGmBOXBXewuBDE/7uF+31YA+65oVjaU4xvi9G
dTPbmfmPdLdO3W66tp5x1XD0QQ6tf1uisKeuVFUNIR+p7T9mvk/0aPa2vz3PvRR3BiEqkUXGsogB
Le2bQKjqs1EY5sCDONQ/imVq7Vh1yvwbfm1hx1m2jg99xjZP5wV9r1tErYYW5L/rFUcvj6Jrf5k2
CEu41fbxUJmY5eTzOEWJAviT6gb+SAournfvorwfkZSXaulAeHXlXh6L1r+6aceDR9Y4fgUfMH6o
cmvlrex79B1LnZnqtrUULyZOY8V3okwX43kratskmAAr387FlBeJix+4IjqwjFvCVA8aFbt+q66w
4GtLCLuFdtEHXFsU5j2pXCygR+el7zvuwmLTxU9wu8KOjc6txE2ni9WOW2eqmqesG+ADtttkdw8y
RN7ky0boXdy3dFTymO7KFmF82cgd/JJbH8rNqqPYd+pMH1aO9ZSIyaocMoMxhMdbbWsf+9NK80fP
dnsAirYNVDuGYb3OXLnmaRW09YtZSZnFZdeqD4NRBj+0W/PXpC889ICWfv2gJOyIRAhuqqMqIhnF
4Ajk18KQ6pmOsjseptIKliN6qrONZU05yoTHKUP0PlCQRVp/tmVCKt4fKyVWihDCzs14Chd2Rz94
84Oyum0CxbNY871lLWSKO/3ETTzVZR8x7aZsbgmVfTQMSzeJAFHzYxEyctKpMzN04JXJMq1m3z9a
XWsGV3PRF/2t8iBPfC2KgkgukNr7OkjTGBO8LYNv4Ub1I7W9Cu2owNYZOm1FJR7Qes/CmCKynh+8
3NVBvPFTgQi21C+i0TaqeGlth8KHKAx3TXUbzjwrypQk77h38o72zDwRtb18CPQqsf3KTP+JxCq8
GWw9G0nDaD9xLxXIHgsUOgancqqjK21OYldgAX1VCm0XR5PKeRRnqs/+AUIA2ZcQzsw/BaUanIPy
HfVVWkFVx9KdrPvInzaWpbacl5wCA/JmRmlcI0lkhKm2J9e54i7v7oNdJCHuVsv8RcHAw59y0YQC
c5il3VIRNplOlmfXSzgXZiI7L+8T5c2eTNGusH7CUDD21RAWW9dyyrTMnFAf0XRpPjqtJ/AQXe1V
xU5UdFtsw1j/C0Ys70Y5uKCjrQr3A16Jps2TVshwvnO4oORdOMml5SwPYE2Q0AtutxokdrzOXZ8d
OZJ9l9T+uD24zWBnaahFtcYFIDne1cDtKWwAMJuTatIqv9LQlDU8jI5euRw8fISFDqfrwjas4Gi1
jf3VaygDXyH4wyHoFtN8Jj0qykNgNWF0n5d4MsZmVs0PleOV5U1l8VjFyilQn83omnwyh94aD7ne
zB94rvXmMRN231/Jau6+BuZCK4kcQjx5M4lU0uUIwcVeNCuMVYeVlsFoYrQk/Ca8JbJ2IKNTKq2v
KFwZftrRMTURa3c4u03Oe3OkX2Pksb+LtWHwg2c2yVzr463Y2UPsknNQrcIPoSfIg4SSYK0xfM4i
j+8zIDH0bRAo/LA58zVMTJ2HBJSN91c52GOXVLgEcRmxrXnKKZ/c90uHdtpgDoC0bJpVBlWKoFvj
0h6Hh2apyinu6mADo+cPlUrCnn2b+FvlOUdXUEGIMy8CMc7aQ9xiZDHFalb670EWfsPVU0cv0teh
RQTZu1kR45vjy6vMnwH80dlRIWEYfpxxCaz5C4GzS6Dm+lMYd7Nw/lEN+mGxjX/UcAyNTsnPYbNE
dDRQRAtiz5uWCQaforRfR0F10IFTDocWbKEXA0RXKqmh8XCdRRH2I/1m1MNVVRTu7eYskmmgN2Vd
1V5Zu4nTSmyLNqcptwRm4mIlTqOnJ2/LZ1TmwFv86oTwKzKCIrjv2w7nFLsJm4AnEEmqp4xr/Lv2
Rl4Qyb7c4nLzt3tuBsJqp+0JTXD4tX81ZZ4993XTfRu22qjvnXJaDdTlvOUw5w7SNTtjJUtkFJRf
zGldu2TKZtunqxRGd1Ks3jMrYjlJTxpwhHNhB4eimZYXIVdwLiWINStxp8yRyeKJ4M5GcMXncJnq
wZtXHve+CJsCLhud0TSbfbci2FJGKntDr0k09P5v39u86M5TY/6SYzzC6utp+aY13am0HI3+Z+tG
lLWsyQ1urNad7CQcHOdpcay1oeLXVfdLaQ6AOctcfXZbQZg5CckyzyPmSYnf4UEf945dj0mzqOzO
7hCiS2YIpk5aLHldJZPo8k8TOsIdeNceyEsRFTq/U7meM3xr/LmNqWuOn/p28bbDNORue4u2vPcr
Dwq3TItRkY771iyC6xUiWJsOhT/OcV9Gxpetsfs28SgYtld2rfTRt3Udxl7jQ6Plb1AVq00ygWGq
Wx1vwbRIjl2kipTt6f7N05f9yA2JeFS/KI19OPd5jdl7Nv70ulHbD0G9VcPBiUb/10KXBOfQTVVk
0gSm8VDKQqZzJKm4lTgDKZ7tmr+yOdiS/bSMzf5Hd4JtbEq5CxPAARjokBTrrzUr8lshR18hT4IM
TDJRE/vaGy7wStzgaw6a2RhcjIN2vyASGf4OrNXD18IawzyV0zIE93Ptjs+N9vPviLX5VVpM5lDG
FG6H7XbDa+8XXgDjTUjEFeE8alb/WGZpzry/BTUF3Yf6k63mQlyPJmS76zBzZg6guTS/69me5aEk
MCsphDbOt6Wpph86kK2RYHFiKoowdUQRppr75XrnuqnYU5vbxd7kTl2iQx08G71HlwTFaBcgbIaY
HS931t5XxFVcLm1vX8FiwY216YQTxGgQFb8rLAXyGJYAutwN6POfI8ZGf2s55CVpVNlUKaApXZLO
SN4itj/+c8u8Zzz5kk9dSlRWSeqKunucg8xlNTDCoyYUTDbtBD75fDS7yftmqokmgR/JaYydog3a
WHLPNId+Mb3fne+TT0zF3vJEc4G8WxbAmtlf/N51M8wvEE9EkQgCqE/GooyRwGAxrjsaNGEM563n
cZ403dkS0YrYyWY8bQdC/Jeu7hys25dJ/zQa0T1WXSH+qcs2+7qsRfGXJlqmVo0K9JfOQq45yRqx
fVnxMGd+rgGTtXLDNXbQDRGJXYENDMjNitgqhP3Qr+Q4kE2hbR7WxRJXE57LH/u1HT+uYUG5ZVCD
LEmmO57FngK0To2cFyJB2Vt9DgMsVmNXtMsz9zU1BLkY8w9luO3vTs2tgq5UBH0ybW7ZxBvSfc8I
ejmfMp2VN2QD+re3jc7HnBP0a1EtwL2K0klLym9Suo1yx4ce1Jn+HGdo6IaxSQ6Kr727hl86MsMp
zik3/LCsoc1TUC2BPHTKJ/xG73igs+Jt/RN1nLUith7llNCUafpnjxS0uHWiDW6AtOv/4+y8tuNW
sjT9Kr3OPWrgzayuugASaZj0FEVJN1gkJcH7gAk8/XxQ10wfpnKRo647lcgTAhCxY5vfGF+7xK5u
B10fn728ycfLVhbuxGhycixfbe24uUy7xK1Cym/0sGdvqjdp33r1IWd08D2l1X/08IKsLhCVdO7Q
KlsF5hg7NgHSX24fkr+U18vcjHdRPmYvsMynI9p3URKYIjEeU5F70q+qigbywCj3yumXOsa9yUY6
GABX3vv9UFlPZTkPERHUJuRM0h5vpFfQ/ddMper2hOJmK8wyUXxbjwjmM/cZIzK1VtSgJGbfLRrX
NsxmQW8SZJyFppOq1TRKs7i61+xukBd0N8yHhWyZqd9I4RzOGs5KfkwLfqHjWMyHsaRnGhSp2rN9
OoU2flligednnay0IHEVrwilMOYy6IYC3TMdkN1N0RkofsWel7vXJiPEnwWOuI91S8HLWVwz6UTm
7iGOyikjZVPb6Y7TQHMIu5zhuo+zqkOL2p7KoPDQyQ3yvDMeLbNmeiHwiljnL0qlXbaJIS4SGhmR
P3XQdXeyi5c2jNLKKSiptZmh57Q0r5Oc00dAuXW7QY8vzjZRYuEk0HeDSWLAHP1nNE3zpWzH5XuR
E1Ov1FqbOKFwv8WOVHi8sJZa7/eyLZS9LdV4YDBkD9G2nDyv2vXkL8/ePFPLGs2ib5vIaMtNabbZ
HT6yyo3pNOZDzyw19YfWdu5gLJdf23RS0rDKHavxe0XnPzlLfMkD2xorSsPJjGgFzJKro6NutAKD
QJ5vEhGtWONerK6SlRTfSGqzp2RwuRidSGlizr/LHAvo77CnN7IMcFwNDkieZ1RbjlQbZBjVCoGM
vCVR8Kz0NTJGq/fFCEALXbE5LpjI6H3pw1mvZx8ovf5IemLfm8Xs9MFQuPNFXDea5zeOpRyKUQrz
ONntdBiHckj3hdSTx3KhkXSZoPPYbmMkelNy/ZESxTQa6+tC4ZKEFo1uroeMhtVeOG7kBZLR/yNy
QFa2hX1WW5uhkG2yZYgb34GYKvBV0WhONbXm7cDOD1+tdnauulnJGbLlunoA3J/VTJg6DkJeevml
xjxL+PqYp7eKrnG3d8PYZ2Elqug5Bv/X+O3YERhxcoYT5haLWfoq6dRDJEeNNLKochHaY9Q/LUUF
BrZriBo+kovdI8RF5TVjA7wKkA1JwMwi+mLmenbTCzKIYJlag/k4oi67Yeno8SVpUw3haMc9rodj
WVwU1aDEW03tlQuXwGeHKKSY1aYfnaja532xlIGNeULpN6nNxdP3lnZpmmJwQtQJyL2ogqEw606a
bL1Oj+sg6VrtsNCoZ75Qt8MuYzJm+UMyk7ra5Ti5NNlbUdE/s00uaqIt2UYMus8j/EiGxV525XS1
R3pkLfr3EkzGS20i/BrkWqGREwgULbw4JWgPKMcHjN96x/fqqLuZyiXVNpyM0kHFQ2L1Z3qDNHe2
VqgxRUSyPAnDmtQgl3ZtbIRCz4dsQhuywKln86kuwHQfE+yXdL8DaHIlFelpQeuV2s24rGUmwcdK
jmBN608R1iArqETX7i0S6d5npMZYtyzyi3FNegJEx5QHp0VIBKGsTL8pqHaqu0gvl+8loAf3UJvV
8OimaXxrt+42jRu138+KlnR02zudvoApcxO4geddCU9OXxhZuM0ejlR5pCBqvytFTGToZp3fyEtF
v12mpffILUcBVpRy4KbhKsKpyl3o3UYkETR1HLOg5MyNJFwL7nETN7m7IbDGHs2baWj3NWAvukdN
gfiFxBO+uOwKIyFYmlN2Lc1o/tpybd8bfJwULJfQf9ZuQta7quVdCsOr5x3PWN+YWdaQxmZzRKfc
4O/UFPMsHyli4F9L4RWUow7b3MfqwoQXW45gAvmwd8YU0duntW99s2eHDELvovQVbARyTwLlz8x3
kOjwrhjw0vRzK5MGFf42lrqR7FCL8F0oEJrAmXQ3SRWXql/baIbh/G6LOKyrVnwyPTzDjgODjT6U
BfQ5ymEbdm5jLw2OIThjP4MmyZutVKixQ3XKuGz0LomXnUfT/RF6tLG2jS0qFzkyctpLulaDL/oc
LlnSaTEYo9gpTT/PXJcekMLdwfVgx1VoLhWigiR9WrFNlxwoZKi6g6e2vtFO0tqOhiiV65LeM8a2
TV6I5keTdF1yPcfuhHdBn+YkPPhYGpIomuq5HhbFrABAGWMgnd31kDKeloHdG+3w2A5tu+xIYJpY
8bPIANvkzYA3EabTE+VBF7Ppokav50Ck/Li0iYOh02pVdm/EdjtGvoq8aIGEqGyNTybmu9V1Wymz
SiOGS8fc96oNrQpbTZ0su1IV5UlNyqk8ZPPUOuvvlWl9TNCrGB5sbVxItRR3cesfGIzqpDaM/VhD
NB5MBn+oFWuizF8mVdtbc65PV61JE52JQTNWPxGyHpc6YJxMIbbtGjuOfkbe4uAfbWZ9cewr7HGf
cpxXxHdX4+68Vt06soMZ4fn5M+OWTv1Ujja5UBB5dql9rZXGUu1tUTAj3EfaODJU7o3FXb4rc70C
ekjnkucK6Gy+Y5mOaWK82nFLrkTMCb4YpqJyuDUn1umX5UgKI5DvdmaP1FMNQIEODBMVVB5y3g7k
iX5wrP1oLYPyUFp6TaYxTI3FsCQaOwnEWagtR8oCd+G+2K1hOy+D7eaO2KXMSePEN2c7a3o6UKlZ
fmlcbpnvHqVrFM7ubKTHOU0LcWPJFnHsAN4bkt+JM0fOce6gbOxSYxzLS5UK3dy5OGxMYUHrfLmz
G/79ta+6jAqQ8MfB73ucxnPxyU5UZf4WyZlrg1mJ9PYd+5tHs7Xc29EWH8aDJkauzETVGaXQXpu6
C6kMiDrbvZOP+76c8BIRVZFOXJVDn10DiErabT05Q33RLeqShaNVGvk3lD2iljq3d7uQrqep7jug
JoufVXLRNoYiS4dZBs2WQFpm5X7JOTH3aAJm82UvLaqZReV+DcUskEVA71l+HeI5+dHNi9YdbIJA
vpnNPPqqxF2t+rEyTo+obMb6dla9/D6tS2PwYc8XmCxx/ZkhKmZ5/S3u88ih1jK8eR83/FDAvSGj
Q8xx+T5YbWZtVLDOcgcwU3uEgESPyaJn7/mDRx/Oh1Sj3DJJjYtN7mbLN9k69T18aO2TdGPVoWDq
07Bvk7RiiECO6CctdFufEUpyVVF737qodwBkNvvS8iM7Sr6JPu61YLQ6Mfpl08gvpb7IiUR2VNWN
Nujtq0SU/Ms05POFQrJfAIup7cPQI3hPkWaHisG5wOQyPxhZ1oIZEMslY6CxCOt4NI81p2fyF31g
fNPICINeM53yy8LBJHOibKCMNJqm9MdEb/AIYDDOZJ4m0Eu5aPOnpm4c2qdOMVabtgDevlkSJr/3
GRHxk6p0PT1pNEwxh7CcRDLXMAAhFJoN6CPh7X5KWwvQdF6P3RdwR+59lJdavo2ryHHua5y/n1oM
LQHsmLP13avHXNKMsXq5iaRVVoE1zXnYxd68ajvkDkrNiIYVwTTjgnvZC21CrqNoy8OoTsl+Asxc
X1lQmVJKaovr2+sqehnIyTGvQWyS3s+kq8klpHWrCJohymJ6zz3+vVz8FYPPNnJMv7Wc7lsbczeF
syzBc2SU7tzGuYfz7bBEck9bKzY3vduXyRE0lVLibJiWRZhGy/C4ABPoQ8pI+VLaWvKKkL3r+lNi
zccS4adxK9s2/daJCbiymyTZrWjMlNGl7tbgFuUimLIIvTtSL1G+IsPvXa30hjjQSjsRAUgf5jAM
V5n2irHC+aAp8V31MRztuazGwlT8NlrEQ5JQGft4cSGe75DpdBtzlvOtyIyx4ZXMluonRKDFjzun
IOJpHoCreOwJ556HtPpOo6X5xGAf5MOYI0odsC1pXGdL2hzjmRQrHKHujAS31ZTQWtL2a94a5ifV
m6PCJ+yzb/ReCv1Sabou9VUmQV/iuLcLarweSHfdd5m7JRi5yRYz1WQ7qI0yBA7DK21baF5/Z/Xx
smL/LP2qjjv7FmkdZF7LmiDuK0vuyjBJpbxNgeY+GGnblsfOs+skjMwxi4MW0IEIIyuKXWY9JBlb
t2MqvrYQaOuP1hA39DI1q91qepmV26ExPfo/FIA0YcU8BoPUhm8Vd68ZFBo6OE9QLKpl06pg3+i7
JU4cqomXopLuGP2RSYqsv2jZ4qbhYirus1P3rhG0bTWPIYcb9YSsrEr83efeMw+tWourccblKkAJ
iS67W5bVhV4rtLATjUpuS4Kgf26tsftBDGW4lafq2iyis61Sfs6aG3QZZtCPWdYt+wwoRUEPVmE0
Czwof+ySzvqkzQgTHzXuu7ul1GzygfdBmr/hykCLI6vkonqkktOdih5VhZADSRV92CbrtuWcWIcx
+3CVUyosIr/IHaEAjjKdh+bRCRKeIqW1y6Vyg6ahB+0UfH2r1sA+5WA6ZmnEQYoa+QeP9hs+b130
FxwURiYdxfXv/wa/H2KNmyhCltrEZfiITnL9UGMxsCsZ4f/5UrgmA9ZFPYpb5ZSwhQKPVsi8cYJG
A1dguKnYxXY+7BKtrT7QKjlF1a56yatL+y9TCJToThB6ydRUHLvRDaKsqfw8wi0hd8p0J7PM9pth
+YjEcGaDrIBhPKmRNwMZePLpctksERASD/yA1A/FMs4Hl0D6wQs891QgmuG06sif/rZBILOXTj5n
XgCED8PZCQS4EWn5phgtxr5ZZ30ApzyzNzR83HUSedgSTOrf7g0dhHjfw/APPLt9SU0138QTGPN0
qD+SBzn3/pBGRK2KwM5uPEGJQpFrm1ZJvYAOSPcAIMC5Kkh7P3h/vxH21m3hwdNjR9joK5zydBur
s6gO+UyKoIlf541+BWpD23SuYtyMrTsGWZFE9609a5+ZLA6hDkbm4Y9jCRwfMN8mdyaMmvVV/O3A
Udo50DR4qX0HdD5IPaAqoLQM40+9SjTIXeuWdOnc4f5snCykZwlMbgxPYek6o+ljMQCebFIb/WmZ
mo9kO3/fKgYikMy0gN4SJ72TA6ckWs/ohBJeSfL5hfkJw02JJsIXiHbpRx7Tp4SN9clWrq5trLLz
POHbV5hlvRYx5qDh5WjuVeNUzy1T6i1ZzSvdrzKAX2Fu8nicPqDy/B6gWXdV6OD8rZDmk3Xt2e0U
EnrOgzVa2wa7rqAdTGdbek2zUWJbBqpWatv398vZh8WxmD0D2BgCztuHBUwym23OXEnQzIDLDtQd
jJ/czhgO+sLM21DXWpCkiPv/8fHncVcjkZVf68AAertyZbYYBJWzF0TGUn4ulLK6l0ZBK3Wap/Lm
/af8PQBA4UXxeL3/uI9OhWNSo8+asfVYq4rdnTrJdqctzBHeX+XcLrWoaKEWcf61U/UByvKINqpD
AJ2tDsZwzdxqqMqjBB//wQ10bq9YOswvyKTOOgt6+/KW3OtbBwWmwAOtdT0LGV2bYH++augxqOFS
mdHkkwRkVvj+I557kejf4YKGoyI02vUV/C28KJlK/3Ogsl0mvfxW6LFVbgpPGNPm/XVOqbLrGYRY
6UDotNAeM07uhl7R8D6QtgeVAKogErCcuExoGyYS0CcBMGA+M1jfO0CQ15Ph/qlV5bo8YdxymFyi
i3pq/T6MOuNZhstBhEh2YCLW7me6g+HclKFtqIqPFPjO7Rw0G1ctVoO+/am+ZoIIRyahsQbuoI5b
PGDuIkyDNvijuR9cUh+tdPJiURBdUtnyYmO7tsKi1DB8yPJoU7aNeXj/G55davVo1ZGtQG7s5IDT
zoriLjK9wFRS8wWhCpzQjbT53KTJRx7lv6cuq7X2fy91chmRYNgDgyYvGBMPsWodP9GY/lmIx7cF
IBNvyfcf7TRq6haJy6rooP5SeLZO1qO4QcxtyIdwUiZtB/toBpolvW2+egcYxjxunZgWjiGL/oNI
dvpSf62MMBCcwvXWPeUuZvoAp1HXh9Dtc/dnWdfeIWf6izC+Vn9wBs8thWKiSmxGbdAyT2KMjfB+
IYU6QJod3Z9A6s0AWsQnMXbKR2XC6fdbnwq62KoPvLoxnJ63ohg6PY1BsSrGfMXERfvclVPnM5yw
7wu3+IgVdxo9WW4l56IUA2YRwcuTJ9PEgPGJ643hrKRgJG13Z/0iTcChYGha1/w7mN598OVOQ9q6
KOGEvMxcCz3vJAlNrbEVTg0y02XIuTrm5PsRKZLHDq7wlozDCmny1BfJ0LrPiZynhz/esqQ0fEXK
I4NnPjn4Y8wQrZOlCEvZiZ3It3V9b5TxcFsmrhUyaq2BjNQfPfSZPQQz30PazEP3ENbU2/tiHEjm
WUSEeZcxp7F1ZQnIUO2fcZeCJXj/Ec991pWNb7qrAC6b6e1i7QAwhNxMQJQy0sAr7em67pL+NtJk
shUtYDOlqdUPPqt2Zu9CmUKmFflBzD1OlcqL1InVOG8ESPROv9Zp2zJ1cW3xUoja27fjNH1ykiW/
yESv31HhFU80hY2whbHb4n/DqCzyypTOFHSNMKojw9cwF/8ogz77rwShtgoIgjE93fIzRTqu0hmg
ZBWCXivcxWeXWPuuUPp9Z1vF6/vf4txud6C6QEgHu6CeZneQPavSsKchNEBFK2AQlSIKDRBNgGXm
6oiXarqBvRQd87To9xGaF+P2/X/BL9WHv7PW1gNHbmTjdI8oMhCKt9uho8mprw5GYd7Y5ZG2W7l1
8D/fO3Gab5peLkHdC+uqV5cmtIoaGDdfOGyHIWeUAsDp/X/Ouc2J1YxLno1YhHkqxQOAP45qnRHz
MiXlsZRC3o0q5AolsV7yJnaYMc3tB3vz3JpIPpD7IhLLbXVyTU2Fqi7KFIsQZlAWmFIf11GUcO4y
6Y65z/CObkIZmc4HN8fZdTELWJUqgSWcOqJpTMGXhDYb5uWGzfxAVKtw7IAPKdOUBNqsoibbLG/N
Dz752XURN1yjHETu0y9ei2ROB6sSoaoXxt7JctsGViyyYwTrezPWUmMoApnsg7izvsbTjcbR4gpD
EBsBx/Us/C0pnoD3DroB0wPBzPExTed+ow+29fj+BjpzojD2gTbOAUYv8lRHACxpYQlv6UO7q7PQ
Q3XoAC0AEEUf/4S2PAa9PusBqYGBnv9gHN5f/cyrha2pYuBpaqD2TvMO8gTZ5VrCVioy+5jZoOZd
PJl2ZKh9KCod/YC2/0gw50zQYlG6KWQFK4v9ZP9yk6E063FnDQMzZJRTuJ0lTfXcidLAsabxz88o
Ukf6eknjuqye3pFuvwou264IzUIqx97uu7sEZG+9VeFGpoFaiHgrPUfe/vm7pfInpePF6lgxv90/
AsaEBZpehMqwiJ2stXIvrEYNYdm6tzp4dQiCnbz7Hyxq0t7QkUZZc+e3izZln6qFxc1s50l9nE36
3p1rKa9x08w7tdKvMdaV+Qcn5Uw6QBrAFtZ5jzoK/G8XlVHm2IUZibCOyp4mtzE8CDw2C+6HDgrq
+094JknH2AI2NbuWxU6L/lGAIBzGiYRLwi02oI9dWNNiPCjMMX0Bezsw0Ojeinzpvry/8m/mo1w9
DEJxkF2Fs1bL27fPqVYLV7z0wBPRKWA+IdvrliHkTwgYcps0BvaoRtNZr24TNXDXwSgD5lB09aLA
+PuRaQyARH2qkg2oJvgC7//rzp0q7mUOFk1KioiTj2CNk6oQubkXXcBqLl7pkIdi+4rJuOpH8fin
yn6/Xga9azqw5GR4Zbx9GTJxNadtKVmSgZ61JVAv0GlO7lJd6H9+Aaz6wOBGrVW9+NQMh1mR0Sfw
wcIIjPmOlPdzxSnfEWCoXbzOuvH0Mg///HViiIvuHRL6+O+cHCQobbUNiHsIrbKmV6BVw82UVjL0
IoAlJl5v9++vdy4So7HnegbJnIsL1NvX6VYqvpuyGsPRjNT9nAwaHPpePMJ+1NCeLqNru67zj/oG
5zYNQqb4uCB5uaomvl11TBNviuEUhNVgGYHttSDLilTZAAxUVkkC44MveSZSGCCETYPviRnI6XqN
SwRm7DyFlozzq8ZKu6dON+WOflr+9f0XeubR6JQjBcfz0fK117//2/VtLfQ6lyWbGEMCv3Tc1oFG
bENAVAbA30jFLx+kZWcWNGFZc4kz61u1/d4uWNUmDBTIEmHextG2sqcfpZnqe6zSGtSP6uaDDXrm
VSKnia4vE140JU7LIgbpA3NfdQp7glYIsi/fgWswQZfbH4mH/1J1O0mF1jwIBzRkvugmnwQ+OwE6
ZqfzHIoskXvLQLWgTZXhLhsybWNPoqf8VKvbdOjVi76BX2P13nKjTkP8LUUJ+wVWt4nCgdHtx9WQ
xTGs6CGOuuHapei7YD9k+woSyz6Oc/GRPNm5ggGeAkUqTUfrd5OrRTOw0AT/FlpdXwMRiiBiWfps
HbGoq55qkBxksXKOv3jcx4e6TdEdASqk/BBGnUIKQRCg37y/N8/cYUwDGJNp5DoOA6y3W0VVaoRR
O7aKZgsFsFHprupLI6osILoazcz3i+L1kCtr44MC7tzK9OZpZDOLQKnoNMxYA37wSTyHmep8x3DC
JGFfxDWMcivUhF482f2Y+lPvDR9kmme2KyMQ5kqUbGxXXX/7yDHsr0o02hwiip4AL7NzH49AI7Ta
8SMb7jOhFJXtdR164eibnDyjIYrY4Dqc0WyIVnC+OZU7kDozM9wZcKNcur3T6uMHD3jm+K+RBgsK
EgNVP+2hS80auryG2N5IFE5UELFgtZHr2C/TXBEBkPZogve30W/vlN1MgmmtswnaeacVCqP/Wpvd
QXL60v6615Jqp9fmtANK+adzQZ2l2LAoVJDFuL/50TVZMdqZgw7GCrq8gHuX+vnogjOio/1BInPu
qVCaMviCLqI1p7d9pTUyc21FhlCB6dCXnTkEFqCVBJjSVITvv8L1Gn8T2RARpDGJSjoNVoC3JyfR
hSYDEhbZhBS49DUIbEb9y1IjwPL+OmceithDwaPz/vif93b7azGiB3FryLAY0UEw4XzBf8HnN/bq
9vn9pX7b/qsuok1qTMSm9Pilbfm3i8/OPSQI1oY5tNV2L4a+CXvYlRsxKHJL61s+qVoxbd9f9Nzz
0Z4zVjlZKoFTM6wEjTzIqhqgI+Br6Gbo6X0l6dk5AnDs/2QpAwuC9eHIld6+ShvemwZqccU3CVxq
rR7UEvpzQOI957/mcf/rdf7f8Y/69r82Qv+v/+TPr3UjkfhKxMkf/3WVvnZ1X/8U/7n+2v/7sbe/
9K+b5kf1ILofP8TVc3P6k29+kf/+v9ffPIvnN3+AAgEv6G740cn7Hz3MnV+L8C9df/L/9y//48ev
/wpi6z/++ddrPVRi/a/FaV399e+/Onz/518rqZ/u7d/e/LrGv3/g+rnkd4889Vif/aUfz73451+6
9g8HZMl6jagGyfmaI08/fv2N+o9V5Ir/m/kNsjY236iqO5H88y/T+IcOwGaNIiAM7F9yuX09/Por
7R9AfGgwrRAEog0mif/3Bbz5VP/96f4DEaHbOq1E/8+/IOudbEpqUrSBOARIYZL/IVz1dqcUWZSV
i51Xga623T36EMuFMvQIQXTIMEQLzB64sjhi9T7dAHU7soU/O1bzHQrtt1EaF/ognjO18shWy4W4
3gjfqTGFqS2bWxuI9N08onkxeN64KfT+OU7naSvhHtSrOIaLrgcQyukGGumyRZn/8+TAP7DhAVV9
eadoRrpPXKkEU6sHsom9AOn5G32Yb0tVpsE41is0Vrtyket46KaL2tUu5qyLLzoleZxT8UPPQCor
6TRcV9jf+ko1RiiCQw7hIsaIMe0GHzzci+ZN+8Rur6vZupyd/As+gBcIoMTH2GwhhZTDQWsQ3Bph
7kS6NQSD3dxTMpS7KsNR1RnmYj8txfXSt/ohUoojvqCXrkyPNGnNqzS17qCcPFQLag4qcOFAIuGx
bfPsJlNkEY7GEIWcr1uUn5DwcOdg6OQ+GxVrxxQcza4Mq6u83zk1OmR628Nlj5EF0u3Polf9pfOC
zgC7mcHyyzyoZbNhPMTxfI08V+CZ9T26UPR2m33azmG3dAeS1KBqjIOrxpejaoRuihBmUwZz6/o0
J2JYKiWop+ZTkUf8ZOs8ej1Y2jQyPksHyqy2Egt0W4P30D3SedtaGJjsiWfVlTShkmSqEip9l4aw
cf15il/zDsEwJIUaKZxNjpjUIWlRgM765VAlEVY+GopJ1uJTHEAAgShb9dyYloksbpKFSHaWgRyK
TQFCWRnivV61+9ayr9IChkye7Sru+E1s5ukmzoFRtvFxgugWKEyx4USschsOuEoNfFxeCdRdYfd2
mr3Ve+dH6kZoFzRRuIz54NdoIvlD6uyibHgdTe0y8/LY17ARRHgAdF2Z7xiI83NasVN1FAfRPdln
LeQB1ZDPiIx8o1LcSRcdUzlUl0tRflb6/BZtopt2Jar346cI/gecyA0eXKGG6hEkExH2mbZLGwiU
KfowiPS4L21R7mY3N7d2pSuAX6oqyCZYehkY+clRYSaIeyxEDqphXxr1fMDIcfJH/FigcKuwEE0j
27J/PkeVc60uBT40g32vuWha5FN9qaT4c1Zdu89nowkitQrlkgOC1CsZWIO3KYUVLPBRw8aMH5oK
uHVTh7jUPE0SPikaDC8UAJAQk1dTVz7LqmovDADNqBm/Lo7z3PXiiKbKq6P2SaDM1id6HsXrYKcP
FvSr2dEuDUteGsiTwCDZQzB0AjQFNhO6c5mt3XRVswONd+cploB74F2SMD4mUBbjVg/J9h9aWHeN
ptynq3qF1/l6K3OQdNUnHVSWH+XalhJ6Z8MkAMvuPRmwK4fEuDb76Hlp2d6L0d51br1BbulKNM1+
yWq0G0D/WdhZaNmIkJFn7VF4+u6I4pC53/UCFrja1w8TEjvg9pDWjLGG6eDsbd2KIJEPIrCELfaQ
ySsYbear63TjwTGdctsgO6nGx2il/CO8EFgde0qv9E/8AQIppDnZQz5d9K9s0Sgoch2ij1mGWdta
vkbAaRXlQrOHbWToxU2badXB7qytXQ+f2qV/1EEMjcjRBN1Md7jW2kCootxE9Il2k2cg79kkj64y
bew0Ddrcw5PZ2CDccTU6rrZxx3RfHjGx9OzPXvWYuI8lEmuBRIa90dCHUibjbkwFwX8Zr1RUvstZ
/5wjMSK8CAC7fK1lFwgTpocnqZNwpcz2vZj1UCvsQNAFsub0Ws2A30cQ2wIjtY9wWK7KuvLrIYU7
ytH1swn3Vld/xJj01kHxzR+WjFOiowAiI4GrWG8crGH4mjoWVE+EMPRyTxZ5q5vD02D1wyYyAB2B
uPBIhAlrpXmNhloWNMv4va9RhUINwaALmt0N8/itRJNwR/G2fj/3sZuqO69h4C6j2oLiWj5PCWxM
s+zuahQHywXLdt0i5DpyfJoG/tRDMYcBVad7oXgv9Cih7MzGxURtTyjAwl6ZnuxcWx7GOfncm9WL
HduXXgULw9Rv47L4Qjg/dJEKP9WD6TDAD9CGzyrKkbBh1CAauoNTV5zmlNedSR2VIsQEuTsm37Ir
1W+NsQ4wJ7hA2OlFsVdJlmRcdRmmTVNAT9Td1wK5rs04DUnodavjTelsErsAyp41N/NkcjOtgP3Y
+znRPt5KvRyI8niVzqjWh/Spx8u6jb/Nk/rFzYoLqKe7rkYemMst92PPeUVJ/FgPzU1qqKYPD77Z
NuPc+B6RwXfi6gmn43Zrx+ltasjPpar8GDVE9r1JHEyp3Qt0M/3OdvaR59xNTn5l1uK2LNrneuFS
RYfQd93xmrQWhbd02Aisg1xo8sjlOft60uz1OqeZMnuQc206q40IppQaFhe2706m3/I5Hwlc3WWe
N/vcwNwLlbwG7Pdw70wNwk6KunDcCRkwAIN6mH/MsfYgoqwOEGY/Cq+55urIoTtC85eRGnYZnAHR
oxCt19tUkXe4r83U/267Nev8Fifri7Jx79I6h9O6DJrvjUUBPblNg3SKX/oZBsXoKTeGmb/2ugsx
PIp9FBezKzIaZGs9jW/oOU/ocGeBWPoSlRkqOyTIINjW92lTftGMVnC5F3t8MLIAeH4TLnYXutp4
Xa5plxgu9aJ4LOr+p+JhjbwgOgj0FZTMHCqde0R8dzmUTcnZmtSdaY4jUtMaMvj6oF2lzVcb8U4G
l0GKw5zMx4Ow1OtceIinTy06QcvsO9pCeOi3Uym3hXQcsKDiANogD7R8+cYs7EVqqKc4KByhN6re
SCfbec3ytY74TjZYq9SGs93QxcqN/LnXTSizcj7SoksC3RvvURtcfJGVO6NxdfZ9z3aujMu0RwXH
VGCNesPQwNsrx10FOwqMg/VsGOj9ihR5pGpRITCjC4Nlzq507T4wxwl675I9Wm55kG312qK5zTQp
vWpjZHQA2YmgE+keO6hpqwk81TIrRw1OvdStCIVLD8BANJquH89pG8Z1nUJpw1exiZHn6EwPKcyi
J9ha5mVbloMPmd03Mw2pvC4Kkih+muZ22C5QJHeGJfQNzRTqdMQktolVEBfjCS590gY5jWCe2w36
qr6uHP1ZaxBz67gLtnBfrolzx9EYL4nkkpCYXjlu9exgl/B/2DuT3diRNEu/SqHXxWjOw9ZJOn2W
XKNLG0JXuqJxnsen7483IysjohuZlbteFJCIBCI0uNxJmtn5z/nOBuKXvBltcn0xYqLUJXQkReFG
6jppm6dEodNkwljTZnfmrOl+ZtjPnTo/mH38Ni7zWc0RJtrkw+oBTaK78GqMdPBVUUPY6FrNg/FU
A8ap2AqEGQbcAqSFElk/K603fZ6LsZek893IigtOgExYfa4rgiXtMN5JqgZRptau3eoGJT1yGWF/
drrWHe2ps/xeIu04TgENK8dc1QjtA1SmuvurwvZ5tDAALZVNd5jtN5L9PUIJc8kbGW4GV6IEsWdW
qbcwc9gixnBrSRZuPpZwbcW8jkU6AXglZ9rK0PzISL/NXeTiJg4BLo2nuZFDsM888QmQejH5632S
hQ8jEX82ySSvKNT4SKf+pCgtYRnFpnJcHS+rXxM+ZQKSSbTLNo8Iwss663fdX7n6iJGE6hfk2ecw
LPYJjThJDhdtwHCiz8sT5diUsmf1U9FGlZ/O2rFV55tk2Rx+tBTGzzQ/qWFzmhLtKQ/NOztdHtoC
TPwIi72XxycyEvWKcPrROsO5k5PRjaTpoCXZbjbGoy60fWTq5P/RnqGFGP6csKHSy/5+yIi4gFr9
qQLgJz0k2A+QFRoS5y4yupxh4HAcizIlnMUFObeZJ/eL4YHk74BbhDtDcu7VytkTMvwONdFjKtB8
KBoviaQUm7AtjUOdj6+pDRU2i/L3XkrRkJ29RCLzJNtdHuRd2h9SYV50J8l83j1Sa8sWh8q5qtce
dcfXKnErrYmnjlz1eznLux2S97A1AeXs6sqBASYTDKJtfnSdMu531OWwG+exephFJ/sdhLSD1hSH
xZiekWuPs9YSw4vhFvdsXNsMsgCkWo98xAE8EnyKrJW21CxkbFPkmQBaNmyoGWvctnMOkyanW6bV
MR1y8w3BBmeBbNyD39v0M4gGmYkyVVLtK5nsExUbL3ZdHOPQZr5QahYsvPRDA2nPu2/ZrjVG26lx
GLA4DdvAwQAyVTTbRDLxtQP7m+smux8oyHJjERauMtbxtRHJD9oBlqPeG4fcIJ1EgELlVCcFkKua
QE760A1NjqPYry6ayO+FMD46gzR5bCWXDv4S3L9yKxk17BR+42hcLQuUK7x4nV3sJun4ITqXhUQp
i13e6JWjmotC800uNOy+BuQQk8OMOWguEMFnbtdPJKY7Ea/niyZX2ZU3X+CngHUu4tEsPnGvv5pa
k28bLd/q7K05wQLdmyemWJ2U5dsUOOS7AHlH8UMlfMAZMxeiRHg2rbITvuAPRVTs4YjfbPLYlNFd
xGO3RIJnNBHDJbM9M81kz5wlDhCOXyuJ4jI68irzNNvSLRFXotRAVJSjAa9l08bFEwhnoM8iBqfJ
DBybkaJGbhsPX3bpLwDQYHLsQm0f6t19hSUo76qNAgJ7J4b0wdTunIIsbI1+s1Gtxsvndl9V80Ev
64MpQwiUbGMbhy0l88I8OrIEk0ptbkUkUE0wsWz03px9E8glK7p+7eQb4fdwr1ZQoTjkLrlGBJmq
Ebjhr9Ng0DhZLy8MPNjFzGc4MTRXzBdmug3hC+1OzQ0X5S5winw/leO1SEPDVTsahcryGLfyWTa0
c8cWDHzQc1s2T3llPDpp+aKMyq4VotsYSrvrF90XYn5CRtA3ldPeWxWzm4F4sVuqqMaZ+haWnbLp
W0qLSeffkuSSt/Vzk8NRiESb7lRz/moW/VC3HE3Bju4gInCMB/mSVn2/kQ2huBTZwBwGCZw1I8YR
rTgMAIgZETlgKrmPoUnFh45IsxR+air89MoflvoaD7MIoC7cjrnpnMsKru6gHOQp43A9hHeCiOPe
sMMD1CeeZzM9Fab42Vr1qZKB9cl5IFWcpmUDrCRBFd2SNmwzb0v+Uff3RvXB9AvgYFp4Fvx22AIg
PhLZpWKLhVQJ93l3aRv4mkZYPkx9v/I3cxqkJ/E4a5Z0ZEqHA96Y0y2tx+z1LfkyW/oTs+ZnrVWL
Tc4XoLw3yi5d1i2ln2nlFzCMiPnNcmliyyU+PQZ9U+0YyF8q4jxKOOxo+nuKRdlsi/nDSIwPq7as
fTp9g/7dJygJeSHf1YTqLsZirSSEL4VX9KoDhZNl+1aQ7931XfpVhvwV9jAPl3mGSYGE76qmGD2r
BubVxQkwCEcWfOKhsrXSnBEvjBvmBxsJK5A7lr0UKOh8GvRetyy5UZwiVr8bMdLdQ63ARle7MFD1
MjkPADQPRmslR7PTFJhMyACjmqYeHSmL2/bG4y8x9X+0ZXRhhOD//Xfp9v/SlR8/iv84f8Aw+5O2
/Oub/qYrK+pvhkJsFvCirOKtVBi1/U1X5r8gKuLvliFHM0ZcTSf/0JVXsx7zVBVzgcr//6//+Luu
rP2GrYJp0mpZoVGCJpi/v7j/hq78K7D1h5ERLxTRmzwXqrJuYTH4y/yhS4Cdm5xnkN5QXWldigPH
hkMH79T2yrl1AlWwYCK23EmDESh1vNeTrtrKavqUccH2xfho4PtDPxA1YEvjBbmIRwclFL6Ea8oH
rsUBftAgOWScjHFWseGjJXsroKu4lhT+pBlF36jDqgOYnA4n2frmeYepwcl3tlO8WlFWeQOYjI3Z
K4+DKe8kgNCgB9VmM+R8jdG+VVG/L+p3TAQ83jsz9yQ9hBei/s0V8W9d5k9lzv/+OhX50zTlvzdl
CX6W62yi/euP+v9wwKKuQ/1/chOMcbf8bLKP4uuPE5Zf3/X7XSD/xuW8xujISTHh1f/rLjB+oymd
aS+JYUZ9KrHef9wF1m826+G6T1tTAVjC/3EXGL9xA9D2gV+EifEazP037gJuoL9MTrHBmfRKkwIg
+MCP+4vfTIvbCMIGYC5VX8Qt1Z3UlZlxwo/WExwWci23roMJj+FcFwHQsGpPGSXrPq+zcC+WWvYr
4cgbXcE87rRd9Si06b3C1LLvwl65y6fSOaYgn04OrqhzhKGN/hsgM+ciRqmKF1M/D07jG4al7hme
mNyKQzscpnixiVFHGGolYNHcJcpIPbPUB31oYtdvum4LyHB5myy8K2xP7HYPfGs+RoNmHJVkeizY
h58nvjvQrAaZvRhGUEFt1Nw6AOTQX7t2C+j2mmGG3zhTQeEYvGXblXIRBYAaEz9rV6yH3hOdbQBq
bRoRG0GtarTE5nE2XZMKbWl1LiDxco7rdBA1cL6rA1z5kaNGoW3hzA6fYwY0utH0n7Q6QE0qQUWX
PDRdNXWSg5nlLFAS0pekNcMZv/BwULI6xQvOqGw/DqqVg7i1MYcrWtRRbNOKm1zM0g/SGp2nVE7K
s4AQjsFKd5jQIhC4lEl6WxoFvkmfWLuu08C0lWbtvEVKlx7oE6oe216LvFkf0GvaNPueqKrYpcWw
nUIOhK3o590AYXIvyjC0vKLQgq6Ri50NveV5bKgR6eGOniNtsY6tMJCBaewddiWESeYFcWYcwX0q
bl81yz6DH3vRYhl5zszLwCnlhI7BZKWuanmB+ivFa7PZWlYwU9XYG8Y3E280haZnTxaWy3UZdOOK
Hs0+ucoBkPWaE9i11ASO07ZHziaIWlpqHoAk0ZiJsrizxnyVRQqGPxnCctgCZCF8oQY1NGsXJFXi
sVMzvJrJ3JOi01Hl6ehRKA7RxjSWcFNNFkRE9oqQlQgx5lXQdqn1A+AHX4WjgbeOvb41Wa+YFuvt
iPsAygCTGpmGqANlCvqZpm/DxWlGa4AV554VcoRLwSrvc3vJ9yKvu13lUIFhjk6QD4P8gl/VftLN
sNuOjqJIriNTfpKZme13vTnAmkn0W5n1AqCRFAGBjdTiGDqFYK/VAofE4AhnSmdScxOZWOAdDMMn
dJwZ3VlTa0p3VNVrq0nZ262Be0EuYhHAgAn5h9H5Y2FRjkm7acYZjY5OZ65w/oIM8nuEVOAyfJYD
O1ZVgVc0EhwwsukdHrDMkVRMPwpVGE8wsN5TSWlgiWTaRWmGYwapF81aUQJNMpQ7QF8hp91ZCkag
en5Z0XFR5LxFHdLXua6p6C7gh+zMyRE0NMC6nzatIYS1qeasf6lHZ0k5vMg2zJP+JuHLflaHZu2q
0cdtW+ZbeZrKXUGHtKdKjQzNOL2Vdiv7I+LKK7dqf0oSO7vmYnqxEHd3vSFpvqmuVyNZfO1u0pOH
LIaoM3dTvJXiNL0Pe0CietrZnE/Hqb8AO9KpxCsTTmRFWacvpjpNOyDk/V2nDdbPehLKcbaJZIMj
aTWoqV3swt0ZKfKY5O6U6/Ik+WMkqWcm0zkDi2hsaw8EaXERgCXhjuVGCNamCUqKGVCdlh/S2Mxn
Qb/yFywmTDs6xTZBVSFMTro5bVsUfYJJmfNTCaH0O/y8QErn7lBk+XhU006HVzRvqyx9TiXdoD93
TDhxGlKfjwe7Z8NxF5cz1ehS3aevNbf6pcQdkrgAgJdrKRVnO2p0T7Mj5nmGygFSBdIMpAgGkJ9Z
evE0laZe7WU5KgIRpm3lJerks96ITZxLB9WKRg/6brfpDB53WU0/MxxlNWOwK72AsDGPS5onTwQz
CNSP9ikaKQ6ymlL18InzvpciCSaTuXhJpas3SE6013TRnyI6Jiiv0vUAsBMVEunwiQzNitUzwdB6
Qp+KQp/MNHMFiclIXcAqDNEyjmxQPpdzTAWWP9CyU+K43xLb+DTT5i1r873lDDcry5AjkA+gU8DH
ixKw14XJaIB4OQTHaKp2XVp9gA2fz9JcRif2w7xYDYOkTHDK77WO4SVod2VXLTwpk6W94DvXblKo
RH6U6fkBUi7gUwocntLYmt+xL9k+rV2g8NM+c0GIo/DpS/mmZvXNGeZLOjp3MCrDTTM0X11TN9tO
JcbHg9HnaTFiA7Smy4KJnnB7POyprTx2lircWbevWqYQRZXGH8Uoha9dWwlPSwtG0sWysGw7hduO
cLZj26G9IhW9vqeFEvKdRodLFKrRXQYXweuH1L5mWWxv2j499YDratdgAS7XsVK+02NHfqwGK/3I
8V8lGwpJOdbGcbinjrsOWgpUeNr12escAvuCurwEtgmuHUYukpHNGBxBrEDqxpG/qSwoYIpaaT9w
AFZbxSxi2EKdZh0NShS+aCBV75wsl69NJSxQ0LzUO5ibM8jO9qDaycw5OApfymEykmNc1tn9FIaf
yjhmhwZhxEXvv0aWQuqAaE8wTku5xawNi9GqrL2TxtAXO0O81XNs0AJRadSFSVG1L4yQ2Tgdfnur
ZnXhucyJITGMgAtT9pISDpahTuZdOsvUOESZUl0jfCYfhYqSRsXqAB9bBrEj8rY48xHDkOuoJbxH
9O5ftFR+bUvuqMlmEBwDmLbBKQENpsdhWzZU8io0uj+roVTuonowhFuw9bRo8JFXNDebCI7RUuZB
OzFvVQyYK6q0hpBVHZ5NNasugs6wB+ij054jde0JqWaamttgGUuNAT8FdtInrzHTN4qMLdHNB9u6
RHWoHCOQxVsnmmmb1TtXNRrVZ24ZnhZhaoHIgLRx1AYCvEmdXLg9jK6t04tAaqtiVw75meoCZZNa
GVmPQbdKVxoERMZkBsmT9jqdEh0oMjBqaeiPYa+/dxjt041qS9OmSJQUHqlJB5e6wtALB+0ppMBi
iezlMDVK85RQKMQSolAOMyj25I6KXN8PNaLLLsPB5E3c7BR7J6ZWuzEM9Hd4ZClEZ1sZXZW6soAu
4ogQoi09pmLiwQWFUdp0o1m9LE1SvzWcceUTsGsOblrNgQw5dKIiobKWbYlXNXSX2Hpv4mHJqHmK
dXVb0HniIgAVgWEm9rPO6KvRpO+yM7XH0Qltz4ZcCQlLsym96Kr8w0GWBc6aJTWFnJ1zaXSrZweS
2y+UIkiJx3+VDnBuAsUWGTsSUT7qetsEFkcGdB8keSPhUqltaGsdLVlJ3zVbGd6gzV6LCE+ZqzSr
G9QldHzgd4ZkItUU8EQMGR5zZAl/mabkp50vlree0PfIyYqHyTfd0YdR+XwS9Y4+oeW5mEhEDfl7
raucoEO63CycyGwh0lPhsBPLcTZQkBIo+ZtFr/jGiuOTbiyPUWMCIWaI+ZF0xiVJu+a+zdJozz7l
2uj1NjOrC1AwZgEOyaDioZadn0W2PMST/qmlaiDRVrMby0U9GWyWRnvcZ5l1H+JZhGSn7KcFJJ5V
QKNva4jxujD3TQREFRAkrndLTd3GYE8/yl6mC3jb2fJjSsI17jjSimo5XUL1rjDbh3mqFbTDuByp
nerLXLqWVmeA20/jT4sd7FXFcfqESqmBs+7MZIN3K7qSoKXeTc4QqSw185ZJyx/DHMF6cSbKlurO
PsAmjvwR5O2dY8wzOQanGdjmxqF5hPQqmax60do+Jo3XUe6jeetkssRsvEkeop4vWdEhjTKf5bGS
dowA451dLZwWRMbqmqOZ76Uok+6tpTRtZL5uuejZEP+k7yfiyEUtU2w05YXp34CzITbu9ZUUi+rA
yAF4t8zDWDODnl3OFE+g8FtAZMzyWobYOGs3Q99A4NUznsJ5JXbpGIIoCxO85gUfsBHz/GHt1epj
gnzqKnY0nfNOp2Q7vtHGyBvRFpO0L+aMHURuBk3YTy69yBbNFlT/3Ffr3D1R7Yds6Qqv6G8F1HIW
k/4xjxmfWv2SMw0Nm61tg6qODOtQ5N14EJoGahzQ7lXU6inTa8jE/UJvYFS/ylKjPdS4eDY0cbVe
AWD7bNYgtPWxLlwrwcXUUEuxN1QpDErZWfyZLfidFdvqWSg4x+rc1AMypDW4bau+JjmXN+O2caVT
4h2bJyTH+AohHsB0N0r7sVqyczjXwLDxHCY+ZXl5uu3iIX9YuumrT0plNzIw87BCATCdtUiw4+6l
4mRw28Hub1uDUQvUdUsduWWjyHlQ5jF9xcEHNLcLh0j3x1FunxqbumbOVA7TlJg38RTFOv9I4+ga
h2oxuZNZVP7cOIsnFJ4I0qKYeNdW5JRe3CJqIS4K5XeRN0AWPRlFbLdwlSU6n21KBvOMTyvM5ANQ
WoouBkYCa243tavivh4ai2NkEt1T/+RA3i3yB8NYuq1o5MWtTXxsOYraj2ZQFg+eNJcd8PT6CwZn
+Wp0RjZuuonn0CZCYtDLmIKj0cC7h71PCcrETB+Hepa9EVrYtluajIHKkp7jRH/iYmDz03ezfFik
ts79plobiiep3nd9GPt420vW54TPV9Rtv+H8oa9/i0DLn6Y7kt32YxNV7AnVuLVvKyD42I42Fh42
GOdes2RXo+ThyV4M0kb9JP0Il3lm8t3G38hr9g1He7KnqGV6+s/SyOulI2e9iQ0F9GlMVY7A1rej
wEhxY0v+UOxkPP4njR5LgtBBP4LmDDu5ZswwA/y8VIl5SWJGZZbpROwW4ivHzuSiTMrvIdb/ke/+
hT8adeufyXfnj6zDlv83q/Xqp/719b8Ld/pvuJhJ1xD5lVe1+L9s0Yr+29rYjQoN7Gz1Rf/DFq2Z
v8msiyvFSnVkPk5CK7/L1xrCHWrdyhkh1asRnPt3hDt+1Z+FO6h8jr0G1FbCG+7ov+rXMnN3KUpZ
5ICsbWLb8hGTEU9CtzD7a4GvNp4/Ok27V7KPRdCR+9yXQafyvJjFVe6TQEsQQpITs2+/bR9HQKpl
u2tQIXR1xx6Uc5viR3UJgDPzwmVnK9dFpTzauC3V2YwT+py6zVg9qVPQsTUbjlL1Sa+II/kK7RXP
5nSVs8BqEJS9fMCKMxX7DtFCqzYlNx/nOCrtd3iAArMKzDByabY/lPwrax2hxjjkcg8uP/ojIb/m
ZwYIuMENLbf3qx+p03/q5b3JgsSK84jfyEur7wVef+jcZji/Sl7/oEXxrpPnvYT/Qk/BmEc71v5z
KucYpJrNlN/s9Ac5OTcuI9dCgpI4cBD885TQLUfHbxjgyeknEuGpNB7lUA3E8DFp5YthR/4UjliK
l3ajjeUuD1+codgqVbTNS3Gkhcm3NMoJUFqkcuBNRNBRhm0JV6TDk5JaFTuY2VOmb1hqwcDYy7rO
8bte73+1PJRAoI+CJhGDCSEqgDs3lxyji+ZEfkjh7bj2223ydVSh7jL5p7J82ssTLRo4MN2u0dbz
AUn8Hwz3MIHG904onkDP+njTjCbymzQN0IvcybrJ8bKfJYqEqtGXgOr2RncOhxb1Jgg52IvEbQmc
OEXmRguxxKi/m0gkxXrtqpStpRoCn9CCGbNyZfY8iQffmqqLhjO+VT2FAkV2QoxzW/RNlc1A7Yv6
o8gibM9cOrHuysdxEIdYtAEnY2ZzlOJiSK/IXS3lowa+O/kqdDJ1gG4LvIN6t59sfdM07/IUe2qZ
uVAxN1nSuFJh8vlqwUR/FrQUv7Ai1wSqWPCjNPrgzXbdOHqUUAb6aJ2Qno4W/vQi1N2qiIPFvqvw
E2ONiGiy4JR2iMyXYXijgmqTZ+esDflDeQ3cCetvjIx3pe9hpeO5K95ScoYtm25Z2yfsDafRr5rZ
G7TJq7nb7AoDMMDOgdK5hdPNHDJ51qVtW2tbmMi7gsE3igevHtOvMlHCNXmFRl1RvCty7GFTMXtZ
QXUL1L96UhALJ0+3VHSMe7PhD5dPg/JYpaxsofeHJ+HvA7M/Bi9+8RT+OCD79YAxyN+prHrwFtZY
xh8CSBqHCroRYlbK7JuTsNXmz+nIZxnmW3bUC05ROjocWkCXxj5hsNrPKNXKIPxqmbZSOAZlFm5J
sW4HTdlSxEOC7z5nr03Sj29bSbA/iumBw9Jie91PsTZe8j24gxXWR33G5lNuxwTtPaWoETeneFhg
sFuSm696ho1/YcTerr3P6DEaplb5xZFKX+VuNgcMlTb3OKLncjL1L4H+nRQSfHcqKEova/eJ+GAm
0FIDO6SBND5lvIjCbl3bMDemedeKh7zDCD0F//xN/UUZ/GdvKjOfP76pvcVmsNR5U5fsWe7Se0bW
nuC4skzYO4r3GeBAId9oc1zsQJkbn33kv/hctf/XwkFyG9jNig5jlfrzSygGSbLHlixBqli+xtFl
Fm46eVF7n1F5Zv5YtE3euouwcElhvnEN9UE394V0q639FPopHRk8l9QXala566V5TwYXbmPmeCm7
d9ncVTRNSv2/F8telzuShAySKafh2P/XyLnCFRMrToazwvnRdxmWM9NdrNOcLv/i/flLtPb3X4TF
e50/k5X86ycU9Rm7c+yS3GWc4TDGcgaxKSKwkVv+1e+y1p/2p+uB0gqmbuwj1ngT2f0/fxijjRYM
lo4KTulkF+aDFSr7uB13lGTvBgq0Cn3xKJvZQE2+jRW6lqEFirFPS4AGtIXgK7UojSkWvJRz8ozS
vVHSbEsJ1Nod90qPkEeHoCskcrpyvsuK8jHBrzfSesrNy3Dziypqn+e/62T1nmY7nCw8zfuK/M5l
bD8VPQ46Y76nzaC1R8ZpzWG60+UrERNfYwodzXjBqJxTDOz53zPwAUZtbsSNKXGmsxPm1PSbygso
zLB6H7AUlfJ0mjKO5gqPEsK9VpORr3jJOK32ot5XTURjmrSLyOgs37l0T17m0IjAbi2Xq4IukMnr
hosyMIXB8p+rXgwUNV4NXzU2//BJzvaxTU9et7OKa0mhiGZV25GOLoWTbLPGld+GqNmO1SvZk3UZ
pus+IEwpdHOj1cxK8mVHE7I76I+VNbvwgujJPaP7c9T7UuRTateeudBdID3NCXGF7Gu284Oc+4hL
h7lnxON828qXxVugyb6EwXosPvoUay5VEMpDQhSi2/XyPu0eCMPwqKJvSHqNUiKQ9a8VgBNSR8Cl
thkeKdD4KcZs1dNInQR+cGmmDxMkSEbEZxRzsGizZ4qKKlDL19fQBwJDNHltOfH0pPADO6Lenmps
uI3pkOekAn7R9t2SP9lZF4iImhoqrT19GKk21ncTdrWWMuKEZhj+eA1dwWFpW/qeS+pTrbnvsa8t
il9SpemQe2uYHaluEipMTD8TUSN+DmiCtVeqqy6vMSZ0jeiUUdNT6pzJ2Jvx6wph4mHV9wklKpgO
U2s5jOZBbQPGjEwTmaow5DFfsLr5Q1/vLPO+63Ue5dZuXVI1CgHyCTGMjcxa5kadGb2LJvGaixF/
UZZ3pVAhzEimJB0VMs4Ws2Su3lCaiUnwbcSztEkPIsOmkQLbOZvHWRyMxNkbuYVdGTGSqZxYSACE
a8bvYVGNx0x7HozhrGGxJA55UCqKcp9t+oVoggevrDEy9RkseSlDyjx8SPlLbOlehNi4+2vdf44T
x8JmdAdm2bp8GGa2BJS6jtYWf/ShdUL2MImn5t/9aLIfMUn9qg8F8bKsGvcKTYlq9V3KO7N7qBB4
yccwwNmEq+AKVyQFKOJEtxghaWa4mgH9KEsSbM4927/R/rmYFA4J9nWOiy4EM/iltu96Q/GMZaex
48o1FvHcYaGWnowYoeEJlt5ewhDsjOIxhcW9DCDwCuzo6l1IdM6qqNhoP6WSz0u/jYy6hCO8eUSK
CaPHdUs5YlPuHeqyyKXoYgCr81m0rxVxB5W95pzegQLedv2bHItnfcIrTa7EJPLF/k5rd1J4bh0/
sl+QfjYLBWFx9M0UIJgNXN5Y1STFXRUgNt0zG1IwmDjDOVvkJnhii0v1nq5XzGJcK/PDwnbU7l8t
9RzxmG2H15B8hh5zXYKd6fTF1zEDFvbkzeqthHsh+RXCBPVInkBJwN9Do9ZWU+8xzoneW0tWxEst
0Sra8owt0xdnHFCrM9eODaJf2LiV7M6iNsGsiWkXS4D1Hk9RB26UkglqznOR4V2mNg2Psxy2xO5s
cK8T7QY5XcZ7rWHfYlLBY3IbN+9RgwKY13s+LXKKL33yrBTfBXsliWIPA5C5IzOmwSoaJy8tpZRL
qXjJYzZ90URCkVm/m/KKX005hBl083IQOT0WIW3torlKLcLYsg8xOhZYsM1Gd814Fy+jp5jqJsL6
SdqOklUGecUjSwNkgk3WZU/yeBQNV2m2H+xjLX0oY/HrpXQlfgTpPh0zz+K8EkW4SxteaUmTmEGG
0fgcRwMRn9tWbjyNq7WTXXp6fGhUm9qQtlxIKEgNfeWF27MOpZxsbTpKIsPA4fpqzI85HW94q9wl
LQ+k3hT8lDzyemYTHMiDKBYbYZBNca0fTAUGZzfqhpsaZ5isx7B7Bk3Sj7jxm4CWn0F+G3uWze5U
xzRWWcXe0O/Is4JpS8drIzGf3EVyUIUHvTtp0yO4rTpkkkBvr3KymDmrmHcd2dm1tey10s92utGs
rrD3gTjntanKs+BYkbdJyHLV70sBWpffk2eXvEneJWY+g1G/E+4mT0V08mVt4MZUz+NF3aIuNWBI
QU15AxetI0/4CtRNEeEHne5SY/bGkRaRKiJwbF0kzt+EYLYLNuRmKN/teJfSSoZWfwSJTF/SVucM
m/qRPD0pJbzmy5C+Dda7ombPSmNCRfpeNep52VZJ6c1C22QT1+myFQx66SJkL6h6y/s0NG66bPGA
hxyIRMx8FU0RjK/dbvrGC/WcDjsDQDkPcKKeM+UL9GjygVGnwiDe8ihn3ahcqlPfbhaOrhVW4sGb
cL45GFTtptvWYUm9ToRceWh4mBoV1nxtNyjPi6NfVZDI9Khws6RB2uBUsSFzONJrzaN+LCmd4Xgl
qsepPfWItcxvN1lYnZQMqwveeQbkVEX5jnXjcH/RbHSS+jmcfkrSfGHCQhqAKZCqky9Iv2UMJTVe
60XsSY2jSvDBvEko/Z3j+ATQVusDGcbi7ORYqdfkYNp7Rshx/mnEPZNTezTlvd9qnFe4rClCJT5h
MKon2YWxtRIR7ipqJOXOJcUGNSl5YjjJ02Rd5NIDgieBJlpwYSTTEOubdKEUqgeHyZ0KxnER9X2k
sbnYEwKqE++uxl9okMWrl+KsqhWaM2N5lhjKIcgSs57j3yid3CvknciTQ4dvKa1mLxUxPXLs5Mrj
ULD4lkQ7dTYno8vA083l6SJxLwM523Thdz3lXqtmO1GEnmHdT86hghFrk0KLaas18eHrSxDpkmch
+aSqEayZabs0mBQsJ40TvxQmPwfZIBFv44OpgkardnqbbXPZvoh1l6K1d0k8PWuVTBfWTpnz7Uzl
XJVx9cjVmUyjV4Y6h/bSS/uXKczxRiOvQ8deEhI2mmcm0yVL2Xam+bnq7vKU7Ufe+Dj8W87RH2pS
X/om2qvMF4kRdB6Vapu8J3+peIOZHfpBIaISEawYOa6CiK/vl5miqzyhV35hHNwSi+NAT6jBzL80
S2wHHvs1Ta5d895O01adWpwK9abMDC+0WB1yxU1Vdp+8R7ZB9zSpp8rv5KMmL97EUDOSYvjGb7n9
2DMkGSKWv+LG1ayHrjKTgWOWlXTCS+m6TyPhZeF7C+SIDu+dPnNULhdvLF8addkW9CJmJSXdzxwK
1KrdyouxJYf6f9g7r2VJkXRLv8q8AG1ocTkRhI6tRYobbKdCugPugANPf76oHuuu7HOmy87M7bkp
K7PKylDg/GKtb3GGkTj3kTfRAfEdjqjPuarPIw6mvvqc38bflJRmOpjlzptb2BtYsZCaAG3Xp3Xo
gcCZA0O4wG/OE6WTkOXfcWn/M5f+i7k0Tef/XVT6v+WPVqnf5tL8+f8zlYbVYSO44LGeEKWGDuwf
ouq/8RSjSU78GzDSYwr9Tzmp+7cwAFBl858iD2jUn0TVSLGhDd7+ItiaZFwH/52pdHLDP/25nWXA
DQfLBw6XhM6Nlvl7O+sm0hp8hV0sy1r7WzlV0aM/Y6pcQqRpqz2KjVZNe8qGKH6bomY4ZmNvYYjq
uPvt/JA01i5h7jLzZyqxTA+RTx6dP83l+6x8RtoEq+yIKY6R6iBXqebpu7DV1zUnY3PC9Zp1DXHd
Hjll85gUOBra+tSE64i6RFIu5r76qpzyaz/HXzqzVikE3MsyZ292WHh7OWDvyHpiyWJhbeEgv3Wh
M96vpvqZYTHoW9LnWxgCDDXFp36ZJjLwlujsuu1w8NxhYe7KQKWyNI4GZx6+E7MIw7vBJQK6xBAy
uEsMJ8Qfwd+qW9yHfI3LvXBwk0u9rtv65mZcDE0/0g7ueDNcBuVY+yUf5Y6WYN0Phvlt13o/Wn/N
0HCBVaoDcWC4O71WTUf2Zfcjq61P/pS5fNNl8MuanXM8l8VrVivSSiNzRKnaHK06ocsXgFSAx8vL
Hxfr/9zTf3FPMy76d3f1G2HhP3/8r0sp8x+t+PPS6Y//8R+3N9LuP2icQOUwlTF0/btnwor/FpK3
wQ0eMS0KXe7Yf9zfof034vHc6EaRhnCMn+EfWyc/4T8xv42BYELAjP5bt/cfQLt/3t4BqCHXjyDS
MhK+EZz/dXQIvrL1Y2xH2331wjN2c789Xp4u6a8kPf4Vacu1f59T3l4MkBcpALxzvgo+3O9nyVpj
q3NGpyALMiLKehO2Kor3ZmloKWVH/sFhqZvkohBdUBEwhnpn7VPuY4usjMbOIqxnJo9/ZRAnfs3c
/2d0xvlpwRm+n0VUvsa56Xazbhv1sq7rfIhk3z0CXw0v4eL6n6XpEWBCrL+ZjbuMpVCw2F/LeSi/
4hWPmOt0yGeg1FEPxb50efDOcz+RIFmrBWtnPHkHQMz+i6mrMXmoE8mod1irQQJCACqb5h6gx1NC
eq2DG7qKP7tjbMm0HdxJ7UjvXlEbZiL52aFDMschD+CRZ5nle7tkIZ7voGq7AkuiY9cFFqON3MmJ
JK193pNwc7Iif4qfmeCTPZ+Vzjyf/EzgiS8nLeqzHVkNX9/IpMYIbz6wa4iTt4x0VJ2GTZ8fhyRc
eIlkFl8KosAeDPMoimMTW9NRYivnbI2XLO1i7INEei5UFwiqKyAheYPKUhB3fhCen+0yVxVI1Ewe
XStwiaB5aAWa7ZxNIVSeyddADshs/jGsNqJXeoIlOHSYo9VjYUDInJbKHlj9yAiKCmCD5oXyPXyg
yJ3L3cyg6M5d2OxvgqKZnb3bJ9bEEs+XX7ABlN1ZQVoItsu6OnutF++bM5Ak+dQkZkE4WQCW2gbk
wRNuzBpkXzU2nexQF91DRN8yvq7t3KJ/SzrZ0ziIRJ8GFFjfSN4mOzUrJCu6pWL2I1GQmIuqVPyl
8POoZiCWG0ZP4MyPILQ8AjMVZzv5esPTZFDjpSOhOa/JEFEiR64lv5suMD8m8E6f28XYd37UlPCD
8uiCWVmwmMunKEpNMiEUK+xbMdp01isxQ+I5mad+TM1SRqknih5Hbs5koKRPfekagTezByq1G5aW
mZY2ef3eOqp/VK3XhGxLjT7G6ObwxOcVYzW5TtlHIMr5e9vzHNsmsV4PY9viR8dEIUjGnJOw32Eq
6IttL9iUxtYiUXpW9TGsLO+9d4iQhYKUtT9VFmjWazdWx4aYVHTiykQfeRG469ZzsvapVPR3UK3d
fucUUfSALALLrV0DxYEsktzQD3bOIEWKBpvf6GXVR2yh5j0UqJL3iiCqOwhZ3mMdYsXam6Bg3sPT
Ha2yRoCxaWDWDLf2tQtOpOk0d9aMHnMvuW2/hYsD4aYWk/NXLMdbgfPPExLc2Y0zfCNW3gCBqApv
dps/Lc0IfqW5GkJnQ0ZES3pyqPLjn54a/8Ve7r98BaSG7OHJekKe8PsraDSbaqx5hV5tFCNRO6/+
P1/hXw7epBuNJ6h9NgKhJJ8hGvT/yyv4Nrh84odccLS/fwbSvTSXCyOtMUqtwD/2lfqLV3BvW6x/
/hAxhnAYhjHBaTEPRJf4mt9fIu/soveqm+9uaP35DgaL/QK3JP5U0qM6F1v1iFKjAUeNW8fyTvpl
tnO7qLlzgpww5tjTVcjGdRSfUAL60VbnEEc/K2dijUJtqFiRByW7DNuyK5E6Td39FfH299UQn4Cr
xwEJimIkxqv4r7FTfVvPfdhHLEtX52oTDp7UeLvtXWv+e2Fvf38l5CoYzm5qEv7l9+/KYhdT2I0F
oHrpXrNYVRdUVk+yEH+1W7v9Rb/9KHykm98T026Av5Nq5Le7Y20A/ZTA1TZYz1PBDBb5xHuZmM//
/hb5z98cIXKAQAli4rf/TzfhHKKZXm46YJsBqTfZzDVk/GWW4dEy9V+81u1S/f0jRR6IdHoyMIXU
X/9yw5cR5gobzNdmjOeTrPZ91W7mbkUhcSmi/b//XH/Qw//lxfhQN1kR3EwiM28f/E+nSx1KiCNz
4TNe8rZN+G57Kc8I1t6sIT6im6r7HIsrPOS/wJ6Sz/r7sXO7Rm5JBCiifDfkCvnXq9H4bOY6CcCh
d4PxNYJNGmInT5po28Zj/iBNMnvbdmkiUGQWAgp2ks+emdodcKTeT33Mc+2RB335AMqMiXsddrIg
zinD5xMGo/W5M6I5TEFnC+ZwlrxgAOjelsTlagnGanjNltL5Au0x+ZrFIft8HYv+Br7qs5J59U2f
aYkxl7uSYJsl9fNOWeCIbO8KL3I4tTHV3aYPzfSNjYoMiQBzzVvYxXO0Vb0TAp/R8XOAH0Y/5wOO
FlQb/jqfhZ3Z3iXvjP1t6LqSxQK+ASwRWQ8QLbTWs91FkDw8DCLP3pj/5PkABWe25ZjgP0s61PfL
gNmFDATnxeiwdC9j3Lnhmb1a/9KvRrWnuQvUfuks/aNc8uExkCwe0DjIo8AAvPMH4fSboloK6Gzd
5KrDNBJb4PmGYNue4sRmtRi3Nvb61vLTIYwim4BIp/tWlbc9wzquHYXnUov5oVt7DVPO7cWdUMv0
kcVje+kB2qZF39tPiafjR0e5DNrwsV4RG4NqmSintjlGwiplkNA+uESYi/00Dfb4ks9Y2zZg4DTS
qZqt4522dG4ueagni41RpudwW+GcGw/aLcZgI+ooWthktualQ6RTALtgtJqsybnivDsG7Qw7J1YQ
3XydvJCxAJvIAcPeiCLa2qMFFYZu590KnexqqQTilMjG/NoxgjRnfkxG5300p3OcTWcs0QsiXIX/
Bn5iJV8Ndw0b2RrDlESn519H/ELtxnWLKLgOuWluizfrvXNXzJawnPQOWDK7rXYJVfFI8RBte10x
fAirsKvAFrTqbhwmhMaWVSFK81R5cju45M83fWqHlRKzzwVSXviQFHF/QirLw4PsMrO8ki+1ejDe
qh50TOGImlqlAYaQvA5+2exGN18vapBhOuvOwGrXLdfypnTbeA/kFDcSFSKOt8GOmnOPiqo6BP1k
2NS1JSKKB4NztvoOOTN0dhkBFhYQnqQxLxiRqw/dWkl7wXQUneACyRpdVMv+dBFJ8ApmVZXXwZNA
WJJyEVgk2eF8RedadUPqj2wq0TKxa/HpyRiCV0PjobdTEapuZYcjqj5HfZI169196ULI8vCT7qW/
JC8FeTiI5vxJM/l2hw8XCf7et0ZztBajHmc7CSmf/e6X6xj/WNnC3ZeVFR8rIIYfcQ8iP8hLzc01
N/GUOnATVVqWPSZRJLTTUQNZedNZhZVZGmFHmyofix/tmMTPUOMxYlgEm39SnscGKOqa9SMpKrfd
BrAl95GZgrMG74XgilN3jyVn+IyALP5Ylh6IUERkzwG34fA4jUQRBFaAnNpVvTiXISOaj0gXnnNA
I2ztxhz0GbKNbG7Szp1zxvdYyMy24JCbDjWpyld/XT61sis+hBLy6shq/V6VYRYfjBAJ61lCDpat
LwrbHBCHgEtSXVa+LaVCsiY0ttdAZJZKb3niJRI7W/wyQx8jgfRM8jwBWggPdtLhwbVHObsPRVRq
Z+d4XcnEP1DDeg380mbjZuWLvRXBnPRHKLMrXgQMLU90mKa/Uw7U2HcxBij8095GU1+CMSNaF9eo
KtDSu9Y+qwp73pazO7/yvmXqu7H5gKQ4dV8GuiWG7z5HBwkKJEoOU0Voj1dFEnqNRTEGIaW6cdIc
JsyZcfpDFFXtD0wCrEVB5Kmz6JVltuNirTscQ6W/mWxtPRd2JPK9Df7jbc1E8CZHCGJLJbtz0jkF
OUcjevY+HpZ3lHfhSv5SaePNW2dQlMquUXuWUj4OVlUcRs/D0Ds6cbkZk65w92G9dh7+7CL23poY
06ac8+7SqFxB9Rv82DlhgmKMV7fLmoR415fOvND7Veu5scuy3UcAZv3HaPC1wGTes5IjOWIsn0I7
FDtbjPYZW2LrfMXD67DHLIPefzTUj9fewbtAB7ay9uiNm7EkZ96fT25+z6IofJbd6PrbNWRqyPYx
mzJEsXiA5Y7AgzD/CBW/633kj6yYGRzM8b4aVyc/wvNZ3PehbjsaLZSDF4if+bHVXZLfLRN28lsb
rk6La7UvopsSPOdmKJtLHozBlMZ2mzw2uXGT3ewuojsvs0C8yYyZiaUz5DBsxkzpXrMhx4eyJZaj
2Ve6QenI8GitL1awYqStmF88Q/BR/XGqQzc88mxQx4DBi7hXSUtIlZ0HnwQYJMGqlGjFfeYgkVmN
Iz7hglk/rxwALPX9Uu61FS9Vymk7nfomdLhLwkAX4F4L55DDp3wc1nKKrlhT4Of505I7+1rPqsdZ
nnjP/rBKvtkZsj7ex498KBWROsQSvni1tmkJ2N+GlQtpd4xxqS5UFYdIVOgL4QlQjmxUgMAtKAJO
sGh12kOxrsiDmjXyTsqeHOdaJ6GBROq0mXz2Wz8CpDZO9osoAkseNOq1YqNtlUT3gbfkz1gJOXvw
i/hva1E8c0w7iAHtm+Slz+ax+lzXeWLuhYVbNdKSlKLO8uNrmWubMZFq1HhpSapk7BFWDAkGCXuE
hlctPExtZCyiq6wt2oD5PNl1s21XSqu5Hhrx1ZqbhvtuiuGPgDGsUcyS/YptrZ79Hd42OXyzrN7Z
CbMShpSzkTv6WGDqq8iIpTuWsWfVqaMqx1B55gkgByvpF0Y2TqBxsGQ4HTHcNI5vqnczOIiqZ9Uk
8X3orJW4KDa3ULYwmME8IfP5VKEpASg4rYjLE5s5RJwP7WFiwQCpzSLZ7IjYogxO+TrW8qzrukrj
3gw4kYSu82cnW8cpZcJX91us9ZCwLJnvIWusVFAdXg7cG9MLAQJbpyyrc5z3CnzzkqdIho89RCjW
j+ibM5MU+3zAzopCJN/n3P1ICUZ2pQ2uuONMiMOuiQO1puBZ42sNmE3/6q0p2rgT/m3TQ4fQjWVJ
nrXEIeOK02J6moTpkSNNbp0cxyAa7otE2l9EP3c1B8nY3fJbl4vAl8/yd8DKg2DNnpe9CbXfIPmr
UGb0+Pb0Rt8S8txBK6re0p+u9jK07l1S++g3WHc03yoerhQGN3O0rEOWMG1twss8mfCxylbxOC9R
G3+YmkXje2JLFAx6TSoeaWH0JSPHZV943coe0RiKCcv+Ys1+HG+ZROun2XMlAlWhw4srnJihQ1y1
uyQxt00JYfPuPs5ApRVLsc6nbqJcJMG0m+XZX63smyDyF5ylK60vtFHjuvVL0mVeIlnEETOnUrQb
vnvsClVWLz/cSGbI91XrlPsxEtbIxqVU4iWoC46Qoe9u6LYE/YHLGDcFcOWAwSq7ZOd67XJT+My4
4gHyvo6LoE8Qnb2cF4aEJ8spW7GJAUHFV54YE56DJK82kd/3v+RNPRcz2UR0Xp+Wur6MLKvkIuFS
YmgsdEreiHXCLlTvo7bIketU2cNc2s0r69aBUl4zGdqUycQNYM+A9x5WGJUTt1QCXog6cl1Tj5RJ
2o16jZ6MW/UIMFcd38d9JXd0GcH9aOM5aH0x/kKU17xxy8WHqKvji046dw9UyPrl5NxZW47m5WTs
JDPnICt6+7LOnUfVuMj8Oz788dCvoOvegGIgjK7aGNF5C5XZudWo9t4hZBq5k1MF03uX+LdQ3QSH
aD0PzU4FFhp62iyVqqGur7q5wRbYCdzW3H3rHjI1Z+upXNclPzVW4ZdbRwv7IDB3T1vTTKY6oToE
5qKqPpfXuAlbYsW4aD+XKsJJMDYzboNhHVt5rcfVoOt2veXEsVicaKrYqINdscsd2RDLd54GlUR0
IhACzYXtnvP+1ndBXOVV5YCWnET3Y5UPGC7tLtTHrsoL8xzPfsRwDKzD4wLS8lsfaaR7bBgOWVQn
QASScd64fU2M6Aip97M9DZPaRHI2o4vrkDAfkBnDHOHTxIp7bZmiR+ch6yrxOsiY8SSGT6DYvdfV
nz2a4hr+qJignTfekzVn+mussU7vijlc8Uzbw2UKGv9jFi6qgtwXCEdWDHw4m8tBFc9hZiOWrDq/
bDfeaC0Xa8oXs0O0Od/X0SCP2p+UufUmOKsBowSbspvUd4wL44OFfFefmDrW3/zc74cN2QFDIJNu
vy5OVt8FfbF+CRzqc+RKCpGPV1q0hEAiP1WD4+IB5bHbbCdm9Gw4p5tDYeD5M+BCdJPUwmKQhoBj
eAToqEPFYUx4QqiGn1EH1AwJyPsFycUeYcwE6H4a9gsJQc+dM+c72+7hqOJNlxsj7fiQTEX+tWK6
9koEAyFJMsOk3Q9N+dQqbb8reLLfgOTWDwGzqF0zh9reMDTIvriqixjQOf0ldkt1X6wtLzt3ed9h
8jPTpyTsyl9N2xhq8jmZD4lfLPfhtNCXD6GaD77DMzGVYTk8ILFxsVaHjn5r/WA5F7oo09WJ0VBw
ywXYkG5oOmHC76F2rbua2ToakdyWT5SkGHMmx9eUXppOdtU3iJ+X5ZCvl7wDWDoEdJoshdyTF/jB
IZyQItVl3Vy5oh2kGn615633T57bOq/Gb14ySZkQMN1A0Fna6Kb9xtHpbPfrLw4a51wlJvH3GaC8
00L9jlhtlfITFEB87/xt/n1deHWXCoW0mU7W+x7bUb0zqm9PZo2wtctOGwz2il4kgw77Je6FdWxn
ZF4ba9ZjsfW0xSOj8bIVJbZfdECGBnRoPefBu8WWeO/SSX4Oi8FvT662eobmfSjPpUs2QtJk4Mwx
dtRPVhnPXyyVi+ewd3Ig9fl8aVjWXI3KWi46J3Lu2zgUR+I46mfF+n9n3wTOMmrah0GXyZG4G0zE
Mc07CgE1ijQcQvN1HAORDpGrw2OFX5SxjtMHI7o0uwZjalvJweOBYm3MzBvYlr3M3vpwjg+r41pp
qDKH7R+uyhDZ8KUo9XrMWRKc1JyMGXoob0ilmfRZkODzihu7eiocdv8bE8xZuCtL0amNCCyUuszh
X8bmpsydNBKsOZwIm+jLpT62bsbEosUS1ZPZEYKMd2A1E+jLg3iBeohmcJzqm+hzJDvKXqKtWRKk
fK3+wzTdOPOT5caAOBAeXP1xGtK4Y32YFUt5CAznWuAskKWZqvI/6USI92apXARwnB/LxgmafO91
S5IavgigcqE7XaWTKL2dBhX8zDVGAZ708isQ+u1QxtVzph1vuuvWEdU3xfPbLX7zhYRaDA9OG431
9zVOuk+Lsvxpb62x3TzydXD7zN20RHAN2m47jHHDP1dhPThrGLL0u80GqQPmGNGS20bLsayw3l1l
7gQfbek7HMbMRVPl0VjsS+x3ZkP9Cgtrqe0kTZw+qraFymBXFhOPo6Gfvk8Z5pLEDx99h8Slre7o
pDYOYqXrOHHrRBbWrol76lHLIP4ZLkymFuEabzvApf2cYO36nOnFPDMEo5dMAJlcYu4uh3Glhv8t
+5oWuhhdlnErC5udKdfyJUtWyNkeUd+JI7OSgAE3qlDqchHgB9Sjt4mjog+2VulE12BiibqNPZU/
hWoBl9Gxiaf65coDnb6Zp5dsRfD5bl1Z5EENt53OPumWJT+sWRo1fbWbrtwlwvoxLGOGdpN+/Gc2
hpazszK0Y9IxxT7I1HoxCt4+qpLYLo5GKv0R+cI/2FHrp/3YlstxGRxe2mgPSrVlTwo8Qec8zA0/
XFLfQrYTYVJblDDqhTNk93iuk37T976L4wP1SXDXlfq17caPKIZCtsZguP0pKa/rclNIF8jO1Dk4
FE81l9+RyIMGLbhPPY7FExDTWsooOhPqMHPatn17x0yejM2kvRH73bw4wYlE8KiCPnynNzRnE0uz
c8EpobElQOlHR1GJkzWJRTp1XBobB/hBGjOdStfMATZSwPZ6H6iDvzVtyO+AnaHVu3rwUFMXcZtQ
btv0ZHcybmVyVApbNWLQGV0kZWd/V5iY05eSDexatS7yLQE65aQlo/6HuZiSdqNGj4Oj94cW1ErS
T9G95zXtPp6GSBNFTm+B6CAw39yRkJMDXITx5BYNlMiMWv+jHlH5FjB6PyzPj7s0Mq5zztZqtvc0
D4j1yj554LZ8qgsmBwXWe5DOc5CdEjX6wT7RZYPVgDo52UfUQ3ddPaC7y7MuSasuV3BcJn+rtGYJ
3iA6/aRoeZKtO8Zm3rT8ZO8hQ1ioqGulvWevZVmcTZV/CgXvf28bC3cgEBDKJm9y9ZJCckYTOTQ+
g0HPhOouy5f4BwPNn60rnrKiRgCr59h9WIKydRAWI3Df5RDMXrzBJxtWueUvr6mx9iAFpvCMLTJj
ZNSycd4sSyKuS1VXuHGtIsfeogPJniJsl4+8i4W9pe2Z330Ukv0mi+vqQoAQJthxbBzv5K64xw7j
ao3TFpeaEjtQVwRQjD4Y2R34boUa0yqWeqccwX4SIMqUvQLFUwOicyJA9iyYswVrrJ0BrUpwIemy
I5molo1Hqszg4lkU+ZIghGW+f18QYY2jUwV4BQkLKb87DMcnzM2w5ytf9ig5/XyJsEksFQxaxw0/
kDg4ZtNROYVpkjfjAV7RWj/lTh+/dqGwp+3IlX0do5H3gUbbrk+JqS1rqwKGLDnS0y6sHmE+WkBW
pnZk9M9XBhlD9+ZDFNq4297r+4+JMd36Y6DRghpE3XuSnIHzEQA/zmvdue6Tk7dhnWa1dF6tW7V7
zH3P0Ui8YNEMg5Q737LEg8pC/TI6dcDcvLedn2vpFftZwghEqQ5uHfeq1yGRC4vq2vC972dPhUyg
HXtPbVLe+dOQrQd4/upJ5+6IdzkACx6DlXgYMrt8pKwz99LTmC4BD3YMFOyIPxXO2Q+5jDYmVWIL
vC272hwHlqwwVdqtMP7FC+SNbKKzd+nFdioyiZEU2QzGpXhgCv88QoEZtiUX8btYJSVjviJ+TUMn
F+9qXOqFjNaxAVozWYYLKGd+uhmtvHovFeMAzubQkpumydI1RF+cDxkHc1QT5yIbQkWidv7gxYAN
IfrpX6zVUm8NVGo2azyxfvqiwkciKnyhnBXDYQrjGBpfSKaSiOFJX1rGhQRkrwjHm7b23GsZjMmv
ZqBzxdgxQr4oYHmYA2rfBbZYlPs3V1EXT5scZPFxljXal3aOEJmLGkulklN7qPO6/yKCJbjLcH6d
bHTgL7YHia0nurHZZD+TrrOeBNlV+yr5UUabBSi8k7LoZHIwU4BiEZQ2DjHyXeyf2jEI/aa5ivFC
y6zyLnUhik8Qbzq1K8eG1sxWXM/slJM3poIPU9G8Zk5Qt6lH5liPLVl3/IotCpJhHmk0uuoiimU4
6jaMkKnAHbwskkHI1c78JN/7Cbj4czeYoTuNlZSsDPip7/2hJxJZjhN8qSTDnLBBtWzlFxuRUrsT
ch2ufgZSfM8vfrPq0VI0D7ZEl9KBOG9TNC1Fxpsscgb0C1srFCUKUDU7w+f+9tDNh5grL0w67PIx
d/dXFn0EemhgUdi4EqjipYLJRIe/uq8ouuXDFEkqwZq5I18V3RsM/CmvD1XU8FyQfUx7ZkqgNGfH
maLPDr6uC3gzvTyodhidTTB7xL1JjAo56PAyFabt3U3NPuJb7fSy3Cu1NuZT17Gz2PTYqMqD6jwe
tqqM2t2EPZpVHVObp85M66VIqrkG2rD2fLJ4yJtHZwiIayGEW56bamkttNeR9bbqzn6wcxSwuDkZ
GwV1L+wdmdM2TR0uGgqdJJzvEHZGnzzoQXmaW0MIpUs24ZVrKdtTR9n7ZBlGeZ4Hx/9Gxck3FAQO
ji52XW+thrHDD+AN0UYLTSKaK+J4SKs8r9xXnPg9+W6e47QMFteR1xutecviKA/ZEoTYCcPY4rhu
wsl6bzNoUVXEI/XGS12+8cOR5BLpqv5a87FvtE3XemEp2rBcmepiZXAXeS9miBG8w9PSae1AoCHn
TRnCCkZN/IJIclJ1867DeaiD9bUKIKSljZnnt2HxgO0vuXddGFc/sUWvvsqhV0cyFYU6RdDzaxyL
EhXYHLg7tIPMKEW2RGrnN7p6kc5CupzpanT1DCaSF2FTDtw1WEeaZ0I9YAqIGDDRJptiYIpIGDpo
o+oW02Rk3thUI1H4y0L00pwG0w0sawTnI9wG/ObFSA3xrWOJs7xZoXSKZ50JXDKAX7yGbDGfkX4Q
K/M2TZg60mwuoeSbOaFG1jFTdLbrlgVkibH5fiWpp3gasqFj9VXW+ouX5+LU2SS9+UXrQdSpmvW9
1J6P7nGuX4qgY67kZyaz+O1CaIHMOex+U/XljM2hM519HUzulPd1YBX2MwB+rvCKawvOHo/sEzFg
Tnmu2DLTkxZ8+5sldscPFJykv9QGfpynk/CpdDmHiUEcxCPQP/3i0fb7m9CauvJMSBYQvNwhtcS4
rtw3dZt/CSmE9GaaM2aNlU2mlU708tGDGIq2Y67LaZsrHi7Q2cAiXKw1L8et4+ezTtt5LB+9vPHA
ywZZ334iRsfcN8Qy0I3ndfNJ2igQNrajh9chCNXrEoLk2PhhZzHsL9tzvPaqSNfEQiideCM2rWWl
h9iKvnYZJnWjuDLQa5547xAOSLkc/O/1MiqMMoF6dEIKE9cnD6Hrl+KuJd409Vi5pzA4p3PI2ASb
Z8DmALOdspb8sIRBjyHEa2KFZbSpovm5qgY2n5Gt3KdKju4P3+7wUJLsNe3rBlHnl5IakNnngi5i
w+oxOmrul5MKqvHKzg37VjfGFy/2A8bqCvYfAV5ZfTDKLgWNYOntXb+yn6bWnQ5uGUK3FeXiv2W6
4YSdRg6kaOiByY70xGwthXaO7ujTZJUyGfod2lkCM1lO/OKRRers2qk4zYKq+dCjUndIC4vHdr45
ZbmsENeHzP/aVFooITcSwez43Lu9+6jLsdyXYprv7cR2PztqcK7h7JD6QxbxR8/2HiNWqQNBci8r
RIjoHa6fduEq8aXYTMaGfOtNVhWfWf3Mn5gUyT2VM/lYgiDPi/KK/C4KuujdHsOKNYM73ndmTI4l
HCzQGeyg6VecnAE+izFJTcri/wf3UrabOp08VmpkUtUQm93nobfPhWM/EOmFhJKksphMjdz7NNoU
9zaX5g5NIzD2ISsw6mY5td8VEX7WnvPY1UWK57jujxTpKGALUxGfBivjpXK0+erhGoOkGRpNVU8g
oPdYlFmnj+j45Lka/PA4J9S5N2NZyxVtW+J5Qd/AOrPqq5+2m61fXB2wGbHZtKkj48rlrV/twb4r
2ADyXfiiy07GG1HcmqT0fnrchofMhh+begO07I206uY5z0nT2yBkcZ4NM0wqKaZuG7yKOGkLi7Vn
Igb83HnpkbIHejn4D87OrLltLInSf2gQgX15BUBSFCVrsyXZLwiXZGPfd/z6+eCO6SJBDhHubtcW
5VLibnnzZuY5Z6N3rVGi/hjS5AblfOumEYTIe8/yhcBNW6MQtkQU6KIk1AhvIHeZkq9jCM68E9L+
Tiaus+wxxsttc660A31/rbRLpjR71EyCnNGDXonMK7TXPG9Ej7hlXritVxNUP5DnNP0fSG/IHJQK
5pVJpIrg+kDg7tuwplkaUG3Tveo5YRa8lPVge6WgDftWnlSyziaJNI54ySMS7jPXwE3Cx1iDNg0o
6U5J0230sdjhL2D5RVM1BDzfxM9Bm1GWZykOsJJP36i2w20eipIXkT9U/Bvqn/7XQgg5V30bffEl
nSQ1jXo+HSXE6dHWyASesDzqORcTE9Y6AtGzO0xCCRRmCKqPqot7eJHzpvuBqgZOyysRyanzxhrc
mPoW1LpRloOGjsXsucXqszpm6cHDjX3hCaM/tM1QPcH4DQGcLGZULLq03lqewHvFbOLOmdrCmmP6
BGX4vFaNTSBr6U1r4ocdxN3FZwpnJH5hM9dh0tNUbz9y2XS3ja63D33Z0d+YlBUsRpVmprE9kFkA
uu/pwFoltc0flUiV74dMCJQDvXXIeyp6SIrLrMT8UWiymOJOx1Gh0h/y1iirB79SNc5Gn+0i4puD
5AXTT6+K+5cKOnYq8JPW31VWO9UbVGw9OHoNAqxtYdHkCTVb0u3JXMuvOpH3Gy3nyO16mkLZQS2l
n23uwSLDsfPyx6EA/K8iE2YSoo3qbR+HlfWWDGJ1l2kzyUrAsiioo6VlinCPUIAUbSOqXmISP0Qd
E7QlTACSDVttrVMzNfXsiSpEML7QSZBU74Q9VU2rWRmA5w/i37UomsIutZQueOQpb3a7lnjGVeoE
0L3YgeKyKzU3081cxgVWqiMvRiuDBp2jVcV0Lok59wekVbtqauRvhtQOVAt7NKGUUfxOax+UCRAM
Iljp8pIh4Ofm7nnEThrpCGqmCW457SKP+lBNTdfKKdcoQyPopNYJAGISfXdRKKt3oAVKCItojANh
6auvqiKidGvIwacp8yk3lToU8Fm1kP/xWpTITPHFQwCTdT28Qbsd6tvQ0isRfSwqvnbHZei/WWZl
fvrjJMf7DFZO7Z7uRAhFCOCH2NGKXLofrYrQBo2y8b3J1OifcMiUn6XZ1QLNYJn5I6CzqXGUsoCW
UNV98zOgfGHh4qm/kELtjdIR6KnGdQkVZaIAAo2oGYFCSPRlwIVpjMV0A3rCeiKFSRuI7JvhS5dW
YvEl9sQejPkYaQQsal90D6kaAIGXuuFD5F79hexqMDpdLON3cnjc2eeRObzLhaS+jKUgJVTZYS6+
mcMzg2ohqaUt+Wx9VpRBQPKOXjTYm73UlECsylYDc2LsHaIhiKt9XncQ57c46hGUM8VkgBby7Kl9
lAxQcvJhCi7U0kfWDIBevJkmj9x37Av1q9IO6j9BRoDvKAls2k7A1drchl4DGzK18+GpiQXY3P5P
M0xZm1UdLjyMldwVOrX7bba10gASjcLnuM1gEdLb6G4c/B4AbFOSgxXF79fbUs+7eg3TNOj7kHSi
KFGdgTxHXal5L3WzYICCCurzGMr3KQfXMqYVvfgLjbbUIkWTQij8P6q6aOgWi8gTxiaiGg/9k4i0
Lqw4Vv6FWm6hPl4f0IVeV0uVDfj1qL4gOLMYEP1ZBRTgZHSngBeb6H2Nc+/puokLc2YZoCXBYzIe
cQlu0pRCGNoYE0rxVBhfM2hHLfe6ifMuaBPaLhGKQBGAp/oHzHW0LHGQ0wsTlCpF6d4tBaTXIH6j
TXYC4H/dknnWA22Kmipxm1so8mozaO14AyC/rVhQ5dJLUqAhSFqvD0WeCDf68JGatyF0XtftSWfN
/TAtA2tCBMWkixzCsFODOYy3FX22ql2jtduRPBSl26zahdZ9FN4Do+4o9+orzdfnKza3PdPDJmvw
TJ/Rock+RU2L3jgIqp9liDW6DFqQdnN9ZH/axU87vGGDojmH5ZJmTZaF1v1gCDmNJMTQhds7iJ/s
IEhwBVuwITna5A5BpovSJH+Ubuc0G1iuXfTMbAJDG6k7l/LDxnA1t3Wuf9f5ieCzIK6U6P42dHW5
XQszacNK57Mk62FoXxvz7vrPV4BKLtroMcDMyjIqNBKQh9MVRSCGLLUJbKfczOMGzutCv+WQC7In
+99xg19zqJA69Me4/xk1vZaO70Kh6ppOsXKCpHm2T1ZjbrYH02PoomL+B1d5vLGlvkg8M5Uglxv3
qMBI6DlZdlQ7+ku9lb54N0J60O2WFfgW2C+fa5Mun53ghfn53B2dYLiCutyLMI+CMhg3+ck0nGz/
4wEVYBvYmZnZ4d7bFjcftLLYmQ0ec7R/9zZ8DyvLv6Cto/ufc42jApBCA7uOpz/9kpq0uzFUOsQ5
CIGXkoh86Vuk6U41Il6IUK4jFIKtdD/lGhaaakNKeh9Gxv31TXLmZgCngOThjoECTpLlJWooT0ED
WOjMjYr2kAcFHHDN8xjptdML0qNcRi4VqC/Xbf6BVJxuAYyaIqhEUTM5+IsDqScWLbuBRG0lgo+9
fCt6gsha7Z9qIb8bM3TAev1LRmWR6hYSGYC/HgcTOigFIvRyuql9/77wh+eVr5pRJedfpcD6KjIZ
wE5O16OqR4qdoL9sr/knL9SDSOiuRSqcMvm9CQ2oPyCdl7XfLPTYBTQcslT5R1alFezLxQWBiQCS
Gq5l2VwsiCFT5PUHWq3LlE5dDeERcPI9qmckyG5iMnc0jX1cH/lZFDDvgSOTiyMhV+hRlxkmKza+
RqIMhZGeGm1b9agPrbj8M6+3MLZY+0HzaYzvMdbRVEWcR/3b4BV6fURn9wpGOFmGJqtcZizm6VLS
RztGbYaAgzhqG2pNuyKmN5snxHUz574E9Dc6dxr+2zKBVJ+a8Y1ZdblRPB575uOYib9hWSSlltbf
UCbJX68bO5s4UwV3Z5FKMQz6A8XZ2x85LlmrulqL4O3M8u+Keoj0lcFc+vlETmx/pg2PsNj+hUVr
qZ/TszZO+T8NKY2pN1aGcDZfDOHYxPwJR0MQIqGjnwUTSHu6PEXtqDccA/1WGiWuT9b5BrBUkcCW
6ElXdULOU0tFqiBVoKH9jLL3TuJB4ivdK0d+Jag9P6yYsYAby7BGg4ybB3w0oLzx5a6ZLM82pNcm
2sIRrKJhUoIAaN8NJLSvD+r8nBKsSwDVZlgcCLnFoHqkPRr0D0lZYxW6tXbfed0mHtKnGIr9LptW
7J0tl4E9iBRk/DR/XbqiMDRJp0uyB5v8P0hJfUmG5hmZAVvN/P/QWyBj6P/KH//jZI95cc8scRty
gBiUxSRa+sIDCXMlOIt09IRq44nfiQpLV1HljhTTDVDvuD6PZxEIEZGsGHMQD7cDMNDTVROroWrp
dsXfIQSivkja7x6sVSZSYTc2afeOqt3musWz7ThbVA22iEXEoy39ETIPaexDcG4ja+NoIVQE2i8P
8rO/tsITDpIHBb8HHnQxLlK5I2QxOo0cw5eh+K5VHnmvlXjhwkphw2StVF4KorrwEhSLCxM4Pg8f
uFVJlKnVrYHuUPt6fSjS7M1OLmOeBCoRItVKKOF1bfEy7RoFNuIE7jC66aQ78P6NWxrlsE8GJTqM
rYYqOUIOpU8+t+gQZR+BNFZUSDcybKYru/Ps3Jk8V3XqEbPXJVhfuK2+LhNrgI4VFQ21pzmHnhYz
VZWvCkp/UDohOOGrbbYSvXO+zqcABOMM5aY7nX26mOqSbshOKYGEuq57cN1793DP323nX9utvd3v
bZu/3G+3W/7O3tu7xt7vdvbzjj/9v//pwE/+sZ/tHf96z1+f+X383s387/mTM/9y+J87/8lxbNd5
enJv+HW4wZY7/4k/HH7Nv2X+rfM/uJ+H16fXw+ehcAv+6XDg1+dh/k/4zsPKaT3fcYoqQraiQcFE
TmSJ/ldbUseUVenwaSxkyD9kEb68+M7Tv17fcuerrKiKztkBlUvb8hKw7Y9aOVUNXcM5u64roLcL
tUNKc1cROoX1+7qxS4PikKoQFBsqdhdrmypdD/Mymcc4KR4Biu/BV9Nk3N91snBz3dT5NlJQStVl
kYHpRBDzuI/uqNhXom7yMwPW9Riyt9e6RJ+qpion15us+aAD4bq9c1+naDMPtq7p1Kw5OKf2AilW
CiUKYNvu1Oogemni0qKQ3w4C4oTXTZ07ckwhOCxaxCsaIeypqRAxGlWrY2CJnRnvJYoN6PyiOTSM
OsqXVD/1W98YuwNtOK8GXTgr/vbP1J06KXr55jADp67MN9ipfXTCMpTKUcXU7Nz+8Z9XtfJA05Q9
bviUXbcFh+qmzq9+C74A4eMXUG27/tDbrf1auKL9+xOe0q3hjrfCyqmZfdLy0xQe2qQ85jMDBdnJ
qk90aEZGjcxZq6AzJMMKoKzFWOcmFI2DMt8GhqyeHZihG2MawlqDNyoqpAKw4PL2+vqe56Qgmjg2
sdhLhWS2BoqX7N1QmuXOhNHVxrzdVzTYOtCF5RtFyj5joYMcN0selFYs/zYGmr/AglFjpmbifbz4
gjTxvEDt+AKJkhw8kdJdjiqpmo3vibHGXH7BKQBG1qCBIh/LU3zxnACRMVI24WmUQFAoCbeidZ+m
RFv1yt5YszPfvUceoUJ6Ox8k7NBh4PbSvUcHEcI98G6vBAuXdogF/Z0yU+vNeeZTQ6hZxn4r0fVS
5tJTWfgfkbG2zy94G4DNhDsSKZR5q5+a6IOYnuKEVEJF469dK52jzZSRyOeuHHZpnv3TE8XCHFla
7IQBCgEzQCnNblUQjuHjxMYLfjUCkn7wUAoVOeH2Z02fPwJ3K8fgggvH9KzQTiGAv1kMEpXCsaGF
EbcifQ19ZEVvVfGmrB97eSfSyKCGd3l3Kw67Akxw9RxUdzRWtdYWbZcp/7nyLZcn/N9vWUwDcu0h
1FdMA98y5ju/+ZKLPzw4YRTtDsC3ru3C4SXxDgiY0ZCy0ePtOK6ERhe2FZGhLtPRS3pTWUYEUqcr
uV4xHUWF1KHSFtzX9KtdH+iFQ6IjMS7NJHCk6JaJsZaGfLgnqJeBNfwNTe4WrMQvQMqbUg/+3tRM
JafgZmTePjPl3fF5LP2+VItYQS3HqN66cHwqau1Ab+2HFxdrTvt8+XghQDlHsYdbAX3yU1tCL5cl
HErsYkXYlaX5ocQyrA7W97+dPczwIJZFaj6S9Ce8P3IxY0dT5qhhxmi6uwCWWyBAMHmPG3IPK9nE
S7fw/NKnfEFLEE/Websc2bJUNMuKLiA5RzrBfCqosO59WRH6t6QpymgLxz8vLiqR5puqNENEc8XE
bYUOcQ/zuT+Ge0DxOmoJ5Hruvarof8F0Z013wLzAHhk0QqRunmo8dpqJ4u2WzoXk9+gBI0W0INRe
ZUDpj2KVWLdsmaHhPdJ3X4ugAjI4KGjbQpSRJTuE+gaaAIOw+mbok/+1DpvoO4XjZh9lQ/vLM6Jm
Dz4MDv6/XgligH8DgcV5baau7wESmuB/ETBN48FHiUDsbyboIzY1yhFfr9v7U5g69ZNUuWWJwIw8
lUGV7HQ5EDif4hYtUZu2SSiMi1s0BaDv7WE9oaMJmij6qr5CsvGsRgMM+mCT8uyQA803QL1IcvR0
/XvOw3qdgiNEAnC8kjXRFhveqqYoCQ3Bs6VMfVZVH5QyCizIckVT8G5O0kr0e+6bGDcgH4pavNvY
kqej9+NCF+RWFGhKCL27qDZ+9xN6kdfHdHaIqevMDxUTSlqkW5ZjKocmayMFTjyeRK7U3k4N+9Qc
/3bnLKws3NIIRdYE2Sw6ZCNYI+oR6Eo2I1UzQ1xxgOf3259CJxRvDIpIcrFHtSIZlTKkUTQt/wkt
Si3mZxlCh1h+iaK9Ia9EJec7Ys5qmZQbZQN/+yfoPPIXvDEVeigb/IWJVIPiPdHLY0ttd68SbSmT
99cRpMqMcCAocZJPM+cdc2RO1KEHkWrLJLeFOnG70ZR+a0zw+GQrhs52xcxGTFZQJCszF1cWDz1q
p17u08YKt+/PMBeBxRhbQclXzvf57GFFBzVESguDf6paR8OJC1gNIL9FQrSWPpoi23mwAQyCAWqx
6jMgxObuLzc7VhSukpmfWZyv49P5m9ps7GDjR08u/5oVYP3RqkC0emXyzmtSlEgNdc7vkNUiN7g4
uIk8VIjAJIFzeE/t2PbnpMnHm7NxnlaySdK5i7Cot6kkdkA3KNg6HVBAtOHRjxM48q5ySd/sdne1
m9hkVq5P3J+ZOfXEp4YWO69XZNgZQ/imQFf8qX1X1L8jR98o/JPCIOc/Uv5/eH93763N/cPW3g/z
wHePH6p9p9qlq22Kjbb5sB/B/dr0idhvu82Lc/P0+XlYS1+eR1ynn7tYARCbsV/5zItgQK8ftojI
ZVIBd48fPxtaL61EkecbeTZnUujQ4QmjUnC6DPTLwolEy5wTtcMtLcRbsTRuTWh6BqScuTJXlv38
dFK6IUmg8FwmM7LU2oJsJgNcHoQOCIXbukRAJR77QyELKyWJ85zI6bAWXiDxBKMxS4YVIDWjeO9A
DzYx4ldTOyBByUNdS1C8CzT3+mY7Gx6NHHOthd4eela0Zbg8+WqtmEMZO36OBDypFi3WETJYESy7
ZMVifDqvY9pilHnwR84HUS+LJC9tcH19p82cHRNc++HKuTk7n9x7EoogpsRbCzLQhcMp47IQlaxH
fbttbzQQArjCm7+eLYagsxfw1joQ1tNxtJPfKknFOCavewV5va0pr4iJ8fd7juuNdwUcg/SSKYuR
qLDFltJ8c0cmhMszRa54Fyfv18dyfnnPd+i/RhZhAoDucUx4FDlDyJxJPiAlxGRg0nMmnhiJ9zsY
qpfrJi+8xS2a44iwcKOqdPYC7MKiBzgwhDz2w6egl7cqYOehEj8kyUepqgPZI74BqKFAUKJ7Ea/s
kDPXYbHJRZjEUYmV5LNt2EIMk3QzTUcvdqXd9MaHlRnaz1JpkaaiNcBNymz8dn3MF7Y+B4vmM+oi
FFHNxZYZesCakZ6HThVB7qtrMPsRxYYbdOGslXBMnvOmJxcH4yMMw5qpE8Uq87ccHbMgMjXaD6XQ
Gf0tnFc2ac5NNr16CYxw8WubDECX7kBqHwI0AkDtp/SnDzsdUY8iRuOq/VJ5vwxjr/UrwfUf5b6z
D4PCnJou6rziMviYKjS7S1UPnSmDX4K8ckQUZWU1+Bw6xtP7eMxD3QErAmQtFPS2uUGzS3sMElnY
iGHVejdpaPrBbcXNMNrEfooLvEB+6sEydG6Frh5MLsIgHEzoR1UH2T9oS+Du4R1YpqXy3hohXff0
hETtiv8839I40DmLJYnQ0c8H6nTOKzjz4jFDOwTa3ghqCzjaJ30vZk43bQ0Zvjj0A61qE2Qrhi/s
K+yqvL9FBJRhQj21O5VozwgF6Arw9I4Sa25eo29oSJvr21eef85i6ea7gXQ0sbBEOHxqR68HS0ur
jNdEwmIVAe/vJ8v8hhpbDA8Aqaom3JTereLvuvwVDoABTXFYOLufRXFQ56595CceSCRc/6wLvp64
nH60+VBRwl/MOgD4UguBp4Gf3gG2BCJfr/iK8xw2C3tsYv6Eo8PUDiUp0hoTxQfFX0hQoaTpbsf3
/p/h+1rC9YJj0sges38AJkJOsfDF1lQOZZJjy4RoaQQWVj80sgoxBtpZK6+oS/uG96coWfObg+7C
02H5hq778B1whfnFDWBm14+1PZSpK9N3FhTy44mZSI+xPbmTz8IZuRtQNoucgvT4HQmryS36WWtt
6sQbKfT1lZv5oj1KGlxoFJXOLv+4mjqp1mnqt4LkVm6++6EMa9lWVP9++uj7oyOAfh4ukmW8FCYA
dmHeZFxj+YUb6wNuw50vmF+v7+9Lw5mL17yeZC4OY7FK+MEpIHSOnCT6IWmfXbfVlc8iWAkBLlvR
JBoZSWOay26bEBxP0IYI6PkiOpifE5vPHx7D7vP6YC5sOVK+KMez7cgrWgsXEiUNwa1nhU5EJL0T
Qi2F0FINkVgKo3wlxXLJX/3phSJa5+l+dgdGlINzI4wjRw568RVWNLTPsiCSnoZRBIKEHiMwBVGQ
xX/qDMVJhG7abwlkCXcpKDXjEXqgAnWqiZfyjs4aEUiMWHufNVRfX6fATz4Mo9ZuoAADpDV2pvFd
jXLp59/PF1nlWeFXlCjILsqjZcs91Yte6LTq6HoBUE0rv7E8y71u5tLqH5tZ3CCZ7MXU0DADmAOq
qhsfBUItRn7Se/0fDKmUGnVaAumEWvgCSy1hk1WJ99vUoEUxG1T1TTLj8pmkjfIx6QGBwXWLF3Yc
bTTkUvA/NKEs3xvwZkujWYQJ2M94L4AjU+Gy8Zpwd93MWQg9Z9q4fvDcDA+Pd+pLlUr21KYJEsdT
KwC7sJBQHrwdLfiuNTJ8Rdm4bfv7f7FJYwmd/jxHl/d+41Xe6BvYhJF4E3Zs230hPVU5j8b0Ed6+
69YuXEyoK8zPBAqcc9XmdISUojU46yDMVJCCQY5in3aGq7e/w4b2WqPbXrd2adnIrBCdm2RjrbMX
nGeCC9KA4vmTeTtLoEimtpHrFRdxYd9TrJHI4JBc5nW1GFOrQUBiCVBiiLm+m5MIUVrYPWQjML6u
3BYXpo/9zrOX2g0+drlBaitScChD5JBbh/NB7IR7nMg/Q1Y3YMrFbNNTQ1rJj1wY3n86TUnlk8n/
E7AexS2CZwolaVTgbT1872XvpKIAACW98fp0JWexZmoRtpgTtZEyJvEb568FtBogGsFxvgfqiqe6
sC9OhrQ4Z+huNJqSYQdwoOvX9cZowpt2+mvpB6rdqEuQ4SNXwftw4afEUKzUCmQrM2e6rVR98SD4
guJ5ZZernJlFRK0iTacjQ0cTKgM7PVNKV+VR1M58J9Fbj2ykprz89TGaW2tMEgfU1+jDODVQeEUc
6Hkbo4Tdc1LTbQ7ZIajIv9/cc6sfAB1uWWo0i/tDRCQALXWffEuS31FQoxcBUufsk84eqBjG/8Gl
H5/aeS8ebetQhRXB0jm1SmV9TeAPSexCm0a30sfqx/X5u7BAOAjcg8KgmMPF/IVdHvIlmIL5dW+O
xgOEgyt+dc3EYjSjFnR+4WGiKgbrefIr1OtG33++PpAL5/NkIIudFoxARyYLK2Yv2BO+R6WC8awI
a2+lC24OO3MvMN1jFN8X0SqMbOKUgROEdVB9mZtuOsu7meQASu74XhHMtTzOpXv3yJ6xCJBGE6Yz
38u5Awtg7nUV5E7e+Ybty+V3z0MVIPR3QR6vnNuLVme9ORLPPGyWb84+8bXaD0sEl/PklrpQkfyS
wSOBuEQz3GnNFXOXHqAEL//am/fQ0Y6X+8yAZRJ7cJ87I0SIAlSbkipCLv7Saw8peWINYrloc33T
nLfwEtUc211sf1WCpgvBoIRS17SDHkstn0YFjs4dSo7o8u7yenQgudu29R5FhevGL+6kozEvzoXu
zbolKbapKrFz4HcVB+FxTHykiHpw3unfJ6ZPxro4IeoAa3OQz2OV73wJiusaHl2oJa6P6uI5PBrV
vLOOVhLNEb9F9AxuGzSTB6350dct0Ek/okd1TVbovCA2Lx8ZVlCZ5C9owT01hii539VoCTuNBpF4
0EK7WBofCIfBReF9jW7y1laho4TpCF17ER7D6Ken607nv3f5iv+5sJUIHukooW9FMagxLByDaMLZ
kXhoJveVpTxnkyTO1RPtMGhTRXMuTIUtgnpO7MncItCvbdrWa+1o1pWoldD8XxbbtNS5Vk2H6/Je
7GRa2tqiIUcV1r9SExafFgqSxPRXLsaLy31kZ7GJFZhbSTWzAoIM1e0kO0IDPdb0A7rhlUvx4jUC
/IIKFf0ElOFP19ovifQgduS4CKNlKzk8lqhPrBiZz/siXuEtBQRXoyH5QtuWIg4pqh3QVcOSZ/rF
nZZ4d21jvv79IeFJgyIW4DtSYIuxGEUnBFTz2Q2Rnn3VxTHZVxAK3wWypbxqafx23dylxK1ukWyj
y4m3zdneDLqZ0zYc4diGv79r9qRB8u67zmNuvG0FGKCN+6R3a2973e685c9mEz08DgZrBub9dMly
9Ja61he5K4XwDmo/dRfXo2iLuVY/ms1tkLwObQ4B92oD4PyDTw3TCyuRpJZJKfCiWxgurWlsQgXd
IR8GddgxG+NOCIZ3oVbg/yLTjvy3+YaaxPTW9MXoNtGoOnUcPvuK8qOX/FfFrOIvgj5OuxgwLsw9
1BGuT835bub7mBn6kLjdxWVuLRHEWpjxjnapfG2Ktz57v/7zzy/w05+/cMNZWiO7E0jkVaVdLLwa
MlyZT0m600y38NcAy+en5tTYwvWpUaZC38lgvMQV/QBeaRgBYaW7PqRLHlaCZUAix4FUrrpsHpHr
pqPgRa4Y0IKtGq9a/ENRvgnZYJfaXSx/K/tD3W3h/5QRXl6xfWG95hwv3YgzSp3E3ulWzowuT0ql
0WxZ+i7FSLLPtOlQZ/82NIeGmaqGsVnrN1b/zYvrrWfdr9aV/1AALDY1n0CbyQxtoilgsakFCNnN
oWNTQ32ygXMshqexDG8bld554B/CQwuLexdxjHU07KERzreDvJlalCbcXn2UC6cObkoi8NFDOaVH
w2nXwUAxvPRwRYkzt0bslFqw7U3VGT2IsqMXtboZUTsdzAqp6p9g6txYuG+KH6n6q65eLPNBtXYR
ivU+nS8kGJP0pTVus2ztkXchPJxdyL9DX+zmMDS8KUsYOrwpMIci1sATDL21QIWVwKW71h2jZw1K
seurfuEQnZhdLHo0DIKQ9Jjtxm3bU7xlHl/IwbHZ/DtSbCuh07m7PBmlsgj10QaIzdrHXA6NdAN/
jJjcxgO8Y50jS6jljZ8iFMPXh3jh6B4PcVl+D4umgyy102BN0h2/gEmfttMQPazrZmT53CNjx+DB
xBN6hvicnh9vHOGQarEzToMDlTE47pcs+WVpt1L7ZBiCjT7DFEPj+NZXMfxkW1n5JG1h95oOX2Rv
CxS+CuW+H3Y1DJ2CUKwE43+u3PPT9e8Hzg7gKG71UmA60FYzERC2NeZtBId3pqaY48xDGtb+SkbJ
nsnLDf9xCn/kBe3Pqd0gyZMNljOGsA5aTyBZgJg8mJ1vV8YXudZX0uXnnauQ0xxHmQsnQB5SHMea
efQn2RUMx4q/hcEeVV6ZfqQISkrVeDYpwZJJt8o36rHt8AkN1cpsXdw1R7Hu4jzKyBQZscdXiAAn
VO+zpG0wQxbh+qa5EN4zWETALZPGaUBoy8GK1lTAV6zZSfmEKlxQ7RU1QRsitQ3Lba13I/8uMuG8
jPnjpzbAeW997yv6R75e/5I/vvVsdxx9yWLA4GkURan5krqb4M+8aWnHzOJZmOLWQmQFSnkJOk9B
fhDrZ1Hc+tOXYfymCoh9RzctBcgoGm25va2oX9fmJtUaJ4L2clAbEG/vkDby1ix217/5QtA3z96M
LNeBfp31t8P71xsIXms0db57Mjpr3wUlsKta3Q30DXjd5DT0E9BlLzUrp/3i9mDJZqIjeIGWNxVk
g3rehZOGKBlCUW2DTnsqdJ+wjicrW+T8+TGP8V9Li3XxTQ9m9wpLVPx4GIBxCbbIcez1Vl8Z05ql
xV0gpyyaF2PJV0TX46qcMsoQyaPargTNf7rszvfaf8e0vAYgHzeNMcDthOWsMA/BL3+b3BYtPLnh
UytEGxnf5EvOJHyRxJ2s3PrhQbUIQ14T610pXg1z4h9+9OM9aXcA5A+ZlTpRucnRhEPiwXpa2WgX
l3vOIAK0I9X75xgfuU5dSTwqhXywLnhfhgBsYWVAi47aezMo21hWt4M4kckxXGiKf8TeR1UhEoq2
4W6yOnTv1yCXl3f+0Qct/MYUqOVAC61mZ/q0zcfCkUSY0ay7OpAdRMvI6Bxq8bFvdNsI//4+pYVk
xq0wH8ibLLZJKqdCH6Y4ClSKyFcJ916XbJqkWCl8XBoidgxKfnML4FmLs1DH9PcbeOBBEyJHQP3I
RikWTZgRnnIolIUt/62384C2QqbLlZbGI8Xhzkz+lwFTVCf5QiULJOLi3iwB6GVUolHHifaJ0W/D
KdvkzVoTzHlHMjE/yYz/2lkEEEjVjFGQYidCBmPwFTe3pFel0V15yB0r1148v9/D3n1nQcQP39+T
3ksPoaputS5eKapdnvyjb1nECm1sQdWqscjtnOzQdmgpivp9Di0PVOpK71Rieou0bJuunLT55y48
gwbvCZZxefQCLfZ1QqlDCme7cXQLGb5jNSvVgMsjO7Kw8KdSh1CzmDHLqfXFN94GZV+nN3H/pgxP
aX5L95oq3/X5yha6FN6fjGtxaKjN+wH61sRexjdpevMEb5eIt0L2WKHv1NBFQW/LWjrpgtOiZWJu
O9CB7FOCPd23WsOrVR8ZqapzLjz1JkVdIc+slUfrPGFnS3ZkZjGhFfJmozGbQVTQKfpdgCZgBlHn
cw6WDhL9FVc8n4Jr5hYzSZQtw23KLRXnj1K6FaJ7msZD/xeKd2QaYNznZnTy7FNSJUCDKxHH9SmF
TPZ0SpMoTaQmwe0qdQAbsfiAysJ9l5grp2DNjHRqBm1RclwJYyy057p5iPT3yXu+Po8XD9p/Vw1k
zKmJPBQDsR1YtXgSbLFHSkFYsbA2iIU7i/NGhPsEC20Q7JSBx+Xg387SNtcHMu/i5X6gK41eO4CH
cy/y6UD8EkYDU2RJ6kqBaRuFP/NeKhsaGw+CvtYHdylKJgaYOw1IkiiwoyysoYCj1RErg4ZZN/7W
Avkma27KfHD0CA0M60GcYJEbiEmMBCDpTjTqnTm8WC0KmZ+W+kVUPnPjU1BQFH60msyt89xV+4Ng
/DT1yokbeSWmu+TuTj54DvqOIpdZGzFBEppLJZbrBzkayYDkzYdigWnlX8Q0Z6fhKxII2SEYp9AR
evHBDNpk7TsuHFt8EHHD/DqmFXOxTEabSx5iS5rdDEW6CUyrdBGoEu8kD46IDjoyO8n63lGt6CVI
Ugik+wnETKjJXPU0sknG2gG45JIBmVkiT6+5OeXPzB3NjMCiVUajaPaUfLcS0dayd+iybaP8ppv7
cqgdw3gRVOHvt+vJeizmgRQb71vohO2gJAUi643IY6vt9jE8hJAfdQWCH9Ea1cDsExdn5MTowkX7
qWwiqozRdNpkpND6bLSrMNvQH+a08M6KyjfTWKUynb3UmVVi5T/ZPBmyrNOtp+aDkukDJ1PrK7u+
jRKopwU6Ol3zS2I8ZGP1W9XT50oX9tc9wqUsKnvtv4bNhZf2OyVJmOX5Uf217b9L8u8/lMTm17za
NxFYlQli2kOJUmarrVyGF5zeyTZfzHQgtzUJTEzrsBGk3fceaEyXrXjWC12R5omV5czqetl5I1Yi
rtgOCahwfAUUz23rKubPClrxILPJkRo57PiiM8XoQWSI5o4vRdS4kNDnzbtskSlN7Gl6X5n9y8s+
F/RnNLi1zLfVWVakxchJz9tvw3hIlL2SbDtgLwMihSO9l4dUdWDRvG72UvqNOfnXrHy62+IJnIuV
8ZDsLZKJswJxwJsy3DRAh6raNSE+z72fXQQPXQUQmmqQ4dA9aiNhkQjPcO/LhgOvY0QasjEP9dr3
zQt/dhiAnBGKwYJLx/Hp5+UAhctAYFZ0tXdn4e246WyrffSMfR1/H6eVLSKt2VtsRCH3E/SGmI4o
HG7I4UhhbwfStiiQtr0Ni2+d+aJp9+h0BENL6vEe9Sg78n9FgxtKT3qxytsxT/+18S+2rD7pqdRF
8/Jo71k77atk2iKzbbfhN1lw4vZ1VGWSKV/LkS9a8bn/H1f/38lfdpjAracNEuw8ZFUbYqq7xCu2
unfvUfhKeT4Vn1YAKcpKlmPpCiB3ANtMTyPXC6CSJdQil02zC5SgdkqEUTy9dDTlrYnXgCPLdV5a
WdzvSZWpYjxgRYw+amlTt24ZfEC6PqLqF62xGJxFE0tri12sCcBz4XeqYRGoERxztOYRqv2wa922
dgPUrLRiazSvob+WvF6bzMV2lttSFDSaOlHo3KF4OiS/hr/m+l4ObrFF4brLJcQPaseSka9+79N9
Ou1M3jKVIW8nfSW/Mf+04wOxsPYH/XUUfmhjFbboedcoL22EFskyV8w+BS/aT2gXj9ZhEHYrHnLp
mJcWF6+KwkTYI6xYvGQ/Uy7fwllT3DX/l7QrbW4bV7a/iFXcSXwFF0m25CV2vOQLy3Zs7vvOX/8O
fO+bSBCfUJPnyc1M3VSlCaDRALpPn3NNvIzGh9ZPwNvj/Jj9n9lmuBopinCCRzD/5ODtcxHaIAvE
2VKMGKoHkFy0nK4QbDnmfudzCgoyNHV/s8idBtmhlwB6UMFibZdPfbSzyHVXP0WZZ4koZ0WG2FCP
F2/C7TEPYKiaIez6e5GvCtR8RreH0M3lVWP799KQ2MY4smQOQDRNOizJ5UcJUS2INdQgsCwF95b1
tQGNBWCmoNjiUaxzghajzExbJ0GdIwfEz9YFB/R6oPpjgdvBsxypUBxhfBJQXJ1jxqQPpTVL3w+l
RAHGc9vREuR6vimIzifvj01uR9tGFJFahs24qJ9T1YJaW1bUKKFk+dZqKwjpENyNkdhL0vk17vXc
Sdu8vjYzS4LUUyxp72q/tB/9VEr7BumbvTxO1S8dPQI/oNukH1C1RZbBhr7zFjSRkJKrzAYtgp39
BW7l4Kmf5fkddPiRU9WT7s4pbijO3EGvIDXDEB0aVuDnwEKX1K5IerCGcDggkxLuYtmcnpKuO7Rg
P1RROdEntyZa/DHYc7WzU2JsF6vVPyMZLVLQsYZaqCkZXqJND3Jl5Zu0Nh60SSJbHX2XXiPFdyWJ
Rdfs1T2AvhbgJ8FWDHj6qWdKhWo1aKdvnVB5BT33DPV1EJLq6R7q8pf3wNn5/R05jkyxTzneBM1I
bOh9IjIn6s6U8NC2txV5lXRQ1VgQfqyorEPA0rlsdi1CA4XB2rZBEQmxjFOrdT8mUqFjT8ygDGra
zEdjqDMy3juj2EQoe805Ovo6+fmy2bV5BeMo4N6MbgPkuKdmCyBu+9nOWidosdmt+wF003CQ9j0B
5kJWRHwPayfrsTkulAWRZUigT2ydVL4fs9Zr7Z9J929hBmwBj41wUcxqbLKUA4yE5SfatmJAtLL7
ulFoVl6rgYhD++wB+G0ORwAowVmrK8/UFmfLCCB2BTWDFFCd4G0EvBcUtaAIT8fHHvsPDRsEb2Co
RdJAeb+8fqsTamtoSEETKPyHW79M0qvELjvkD9TfQPU7MSBYtSCyrQVTsJb8Y4NbtDoHjUA6QQs9
BeFuvGzGUHUtiAQUr2r/W28FOdf1EaF7ES3+gIPzD3lbg6KhAdEop9CgqhpZnv4+GaXgPrR2AtlI
xfzXCP9oT0dd1qW0xHW5bJ+iwvCLhnh/szJ/THAXILNaIBwgYRyQCkUKCuxQc+eYov7I/+OS/M+p
w49kDharMVucOkXoSdVGnyCNlPS4/r/UMiXSfil/WkB6D6JNtrZM7AD/7xluc8Mr5khR+xJXhQKK
6wrQnQFCImhZ//0kHlvhbnGSlRVLmSIq1rNnGD2q7H4UfF62sT6FYJVl+EHsER7bG9ZET4sZRvrk
IVw28vhzMTYpnuZBuMlj6IG9N9FPvGgvm13bVWgg+8cqd6Lpklq2oANhkfctrp9iBdKsw7UEgbb0
ITVygbXV5Tqyxh1qmRUD06DBmiS9xtqHDgKJRXhyrt75j4xwZ9g8lQkk52Akqe6D/lYlN5MMvEJ5
NUduGyI7VDojIG+VJDg71w4x0Mj/czlggz86sasI3BxLhxPbaoLNMkFIN45u+jG8aaz5zWrzv7j4
M1pwoJoRcjU+4BOtI3GMsqkzKE8ddMfAYRcviYtkPbUgovvv3eTYGOcmWqctapnCGBkeAvNOAWJt
NN7trHQNaxd1/xLmzs4yzCP6VHAVQMzndnUA5TcrUPrW0VToOVoNTSbDK9L3y2Ni38zflI+tcLs6
kRMDkGUcWiW5CdIO74xNqt4lmcDM2pXq2Ax3NvbjtMz6AjPhUmyzTt+0Q08bzQZjCbI/SEEX062s
dIIFW9tpx1a505KkQUhGYHScUH0l/ZfaXank8f83f5y/xxbRWjQkIGB1Uwbl8jmiFYRuAUO6bpUf
l22tDsdiEgZIsQJBzQWOwsryDnJ40AaCJ4Cr7WrUjVeo+dHLZlZdgoCMgx35aKzlzFRdmcxA8LeO
gacbiEDIHShev7Sw3OTTtLlsayVcoEoAKiYc8hCD4CEWTRLrdZE2jWPY21u1qZxxuNFiURGKrTPn
5CdWuI1bzHqJClQLRddmWy0dbUTXshX3hgGkd0GRZ4EmiHPv2ZzjOQ1gwEhbyMmCfF3R/bJ/XBrg
CAPpI2pz2tqBoEFl5dhCI4AKVkMwf6FdiFsoEkSmFjZdA6FW3JrkgE6mfm+B2yUp9t2+MpL7y4u1
4hgn9vgzJQQlZiDBnjRAJg6iYeU2y3eLkNvkDBCD0HdiiHu+F5FpQqAKhpR6V+k7Q3U6E/0VXkqe
gMJRkbzP0u2UbIylpyAKxiNwEeyBla12/AV84hgPI+hEq/iCeT5kgCur9jYttpenc+11e2KEi/B5
2ON1xNYvlWYvmHJHTwiFHPq+BagttRKvRzSJlPGhxJNHMMD/wziBBhroT0CQw+2JdLGWeVR7MNPj
0gg6K9Bx+ln8XOgPUAGjqE6gFk4TEZf26kYhf6xyLgumIxXiU0PjWL0P6blCBR9R68vgXilplac+
CD8uT/L6Qv4xyPnsGGhFLi0YZtMeavuWTCjSCx4wq1MJHgKF0VaiE5zH8s66FVRhNcJd5bi7mUg0
uXI9Bx6EoCGGQIqKgk27pyRSoaCuL6jc6aX2F+MEsgXwPHCDokeRO4dyE9Sw6Yh2vBDP2yCE0OBy
E4maj9ai9bERzmekDJ1JC+honaIOnSl9yUCADvFGyxmbzeVl+yYT4UP2sSnOUTqZNE2QYTzm5IVo
+qjuY+M5qh6mbkOgVjdWXpYeouwdgslLv0VX2wJNnBi1vNfLH7IW846/g/OfLkY3VtbgO6QcuE7t
qZBnF3drmpBJsCPXPBUtQHhqG0zqgE8fpCgbGVENqQhQDzszqFxQHqtK//JwlNXxHFnhrkQRqaJM
z2AlMXJXge7k/G7LV4N8HdWbwLgerNwP1H2cHhTLmfpXI/0Klnd0017+DDZrZ6t79BWct4LnTR47
UDM4WuxZEGIaS6evARGBbInZIG/Z/c3uADAAxJI66FZ4ySk02gaZBCkLZ1lI5WatgfqOpb4Z0CgT
rKK2dtcAbBuURTCjYR1PH0BZUkdpxRQ/gC9xa29yAVCiMzhg0xsUWndQ1fJGL77qE5p9oQXJj/fJ
82fl5bfqTewqGxxmz5kT7eXtv22HYYfq0Yfx2GuzGQF8GPFhtf2QBhGolnepiCB0LUCoENJCHARx
IboxTwe/aOOcZYXWOHnzVMuIEcm2m6+MxVNUUWF5bZ6PTTFHP3poxjNRpkXDcLrWk1G3SNV/S+7A
JuzYAheC8rrLxnSBhTKfaavUNBVVk1ZPjmMTXHRBF1Ye6wNMxMnOaK4j3Rvzt0jeJrrXS1dBu1cm
Qb1nLcqoUM0B9TbjVOLPqr4p8jlRmBfoPmTV63hPRCa+K5j87obCG17k0PIEwpDzAsC98HIAZY4D
jNlV67cbQtz2I948z27vVzSHtG3AxF8hPtluS08SnMdrIe7YPOcZEsQC0M/EJrVqHBlxGjdjS7+K
l7+xg7u+LUMSECqU3KXfNkc5aWMMc55uY9OFELxZ3hrqw+VQubpgR1a4gC2r0siY8hCwExldCFsz
RLOjqDHjm7mTXzKIW0LvDUAVYBa4sYxq1rM2UKQ27PxGkjcNevPspyB86heqGeV1Su5y2Ndtn2Qe
Ee20NfMqWpkZHTeeUBBMON3M2WyGkVLOraNOty1wMpN1b0XPxvShFo9STaPFbc0rcFD22i3k3i5P
8EogYekjIAKBEwHZHLfNWwvvTzDHt4C2S7/tqgYzkSGSqlqzoaKpzECrOLjaeNmPPh3abiZQ9YVS
RkWV2fANKxW8zlbOVMBgkUXH1QHVBx71LY+KmTaQqHQMaHEssbcsOm3srz722qmhsYjXZGWXnZjj
QpcZzbkcLzAnjeBkk2zQfEy0GXCnN6bt5RX6Ppo471RBzwYiRdD4QD2FO1MjWx+agGSdM16VFF28
TuCW1Iho6vZX5QbdgdDT9t5tt6bGj8GJqOWgsd39yN10rzkytV5F3E9rc330QfxZKpFMHxcdHwTQ
rxp/zlbkImRHTUYHaCM3s+Chv/YgxgQwpWgcSgbaI073xxAapW4VsKcolFAJTSAg33U+2pdoS1L6
Oua0hJadiKvpTLkdxk7McrFHbQakJ1uYfcq9SaZhTfsNOlJosNPv4v2yJf5wjYZlSjzyCyn6nL6R
3Vu7DUKq0dBv32/Kxe382Qm8yw6xdovFh1noEMLTVQMs+3Q+wi6WUavEhwU/Jb/ah2730dfUdoN9
6ClgSqGAuTr5TkQAs7aNj82qp2aDMJOURYPZsNWoog3Ufr48sLNW3f/M+J+BcQutyaMx1BYsTB+D
q211L74pb5KX9mfsBA8GcsA0fNBfKlwnAUdwryIvpV//z0/gFj2vUiPMwrxzZqelvde9K3vdLX/e
5YeP1+pgbMbnwMFKSy5099z52nYE9tnanW/2P1PA3R6IGoaorWIKpO1hus2/AN/cGubW3n28lBsA
94KCSr/Qq/5ANtb9TH9fNr/28DxxLe72MDXAEekxhm/c3tqOuRneFXeCvmB4/6E4ldN5mtNMVFBo
Pet9/l53yHlA/wIiBcjpnXoWSau4ype0c/rAaysfvOrIjoPhxgQftCN3Bym8QulQThy7c+RfceRN
okLA6hnM2H0gdQag6hm961xZlWmNmPcFMq6Z1tEUrBcIyo5ebzRtV5Jbu6XQk6N5cbPYN5Xo/bt2
oIDGhSk5MsVV/oyUJnUp9R72QSxkJ+gu3hUkRD746fICi8xwe3hEk4LayljfAMQtS13uVcX8kJro
h9IFgrv2WdPI96oCmQx+NjSoQBH7dFWjIuoUg/kSuQ2czo02wb3tZbvp0X5UNtp2uJ5+SIfi68H4
jVuHj6PEb92ZTk77LNpV6xHz6FO4YTdJa41QoOqcdMa2HfAGxtMUktkOGmcm0D84Kh02sr9cWbvL
8732xmF3HjCMKGDsR/LidBKmWZFB1pJgEjoQjlnTBuQwTtdgaad8Qcf7fIsE61vXaaAIHQXBZC1g
IzUOQR5sLVC9cXe7TGq0GuR1naOGAP1+DqJekpXLOfSf2K0EWwaPKe7vl2eDjJAjw98fzfMEXvXS
Cv1JCTP0wudhLTj22N/GRUboLuB+h6wxdLp5nmdwhUWFJaOmm7cZ7STyUDe2ExsZteNfQyViGGch
55I1LhA2gdKAYpxhr4rQKbJD3jhBYLml+SMdW5q2B10TuMq6RSRegJRnxXjOU4DZ0Yu0RcCz4sxr
G7wT9ecEolB9rj2M/VcWhM6Qiopqa3crpqaEuyWKrcB7cUduoidDZxoAhyid0xogtgipqhZQ1vbk
cadmoJiBnIaEovmb0Ze0SXe1JrjfrqzriRdxV+kkrNu5nuBFWdftigYqkq3mzfaANiidztHr5Q25
uifgskB7glYUkM/T/dhaSjj2Y9nhKIkBTWz3k5wJXsZrc6qiYZqJxCDLh8z4qY0wKWdZ1qrOKcsZ
msAlBUM05BNsLw3K66EoroIxRPNBvLUakAC06NtUMiSRNQfim6IgvBbwgW21UM8Ez/JZbU4d8lAb
+qZzCsn2qqlDqxk6UeZsMwXTFhrnflFkvjU+KKUJjl1tk/XzrlAVWtsVbYxkj25AJ5LKXQ+anD74
lRRvKYqVRg9O2TQ7zLENBpcuQ+HcEgSv1ciJfkO8ezQDxNR8HiXV1UgKZXy5Ur9Y414hVO1eK3vT
R3dGRafi2kTv/2XnWEPQMSKof2xyu94MjEaWW9gMGf0rUAeFJjnh6OWa5Mvl7UQOSpahfwXoRL//
i7TwiXHObaIsUKdkhvF+lH52LTrB7cdW6bwky+kESih9fhcMd23rHQ+X33qFbbRTx4ZbAWuJHF9U
vKZISJu6a4YmHWtXa7YyGB41HWmXjmbyJpYQDT/H+doin4KvYaGGC7kn42cB8iinibpYFsoTvsZC
JyCZ9t+IYQM0AN4SpJ4V3NXFiwwSoyJ9rrNPyX4Q2Gf9cWf2kbwFJ7muoxjPhUIjVZoanWyYf/Wx
wS1Xj56QfVHVnWGir9UnKbCGotr82lPaOrLJPTf0WFGqSR8Qe7OHaPBB5zhLJiWaP0wVLUNBZFoJ
fifBnrMWzaMmhQSHmmaVL0WLrijSqY0g5Kw41YkR7hzT41EKQRAI9PkQ7sIwdkzjvgE5PipJfqf/
BXgN1lD2Y4I8zH04p0k6K58WnJoklj1LXRw7flbi+LErbX9OcEFQqt1lP2Hfz7nJsUWDa7PEtU1J
hp4hNoHnrdRsG0BFIc3+IsMPM8Dv6Lj1oE2XiwYSqNjHMgGYV8KTjFbS8kuW3y6PZMX5Tkxw2z9Q
tWpUGfZUTootEqPUnCDh7Chgg5ugFadKL5ftrXoGaPygoWGiUszncbQpBoCsrDGkgg6S5rfBbRNv
bLBhF7N72dTaGQy2/z+2OFcfCjKDug+2rKWU7+auOpDYvO8XsqkGoKM1VXpQ9bilCjLKdGqz+S5A
vscDTd5Vn+XJbWfn+U/BN60EuJNv4nYGGapxIDG+KciTJ61sf+VydZNl6UcwPuUoAKZB4I6gyDDS
hC46OleD8EM1Q1HMWbkSEIJ0LF674FoEDfTplqlCDTDxGtA6MEiO9VvfuSR9zkG+Jhgu23r8Rjm2
w73/kMeoA7mFplHngh4q9OJtgE4hB4GVGps36TC77e3i5W74IO1N77LxtU16bJt78A1kSGarZLbV
dGNkCVSsyC4H3fplM2tTeexl3H2hLI0+sRnivi1uBkZ514Iqc3qy+u3f2IHoGJhlQenOS/YtbVGi
5Ac7cejY8sYK012JFjYhoPQ7qvBrhlLAP4a4baMbwxRrPVx0sD/kqN+Yc4fscmD9DKNiq2WvJrG3
ij1Rbe7cvH1u1eGuN8hzBWdVivQmmWU3Jrkg4q7GqaOP4vZNCSzEBC5vxCnG2LfXcTWD0GtuAaqM
pp9pFizqmu8czwG3qJIk9VKjYrL7GWWEzoU4Wwlo0t+sKFYTSEa0iPCVyFGeimZKgJysKyeyKj8o
C2oAx5YqguN4ffL+GGJ/fnSrKhMzGOakRc9E8Vs3ljsLTGO2D5nAfv7QApFI3vqG+GONO46bMWpj
oHaxITQNSQAqk3YjQYSCyIIAvxZcQJ/+v/PHn8IlRHgMSLq1ThS/tihAZLKbd7nTGc81xLzt9HoS
keCsZSlxy1At0GfYqg4ZoNOZTAOAQL/7KJZ82k71RBUgQ4q4ople3qTa5Ehm5dvGb6jlGMWnik5k
PL6oXBDX7PPNZfdZ89Hjb+FWdTHUGiSVOLrbMQHrCqAY7lhrkavHUbq9bGptSY9NcUtaGWVmJzpM
pWO4ywaFhnG/S5bcWSbVuWxKMCq+OXjuq0md0I3gGIp0KGsUTzR1a1r3l62s3g2ORvTNM3G0JeA1
WWkFMBNI2aaP9WepBHje6Dwp1GgG5q9UAShwNDeThfL2kHgWCO5bXafxKOLbXNudCLYqmL8ME1ln
7oy05bGXagNu3Iajk4Ey2+wspyXGfuzeYwUMvsUiOrPWbmGgfwFIxUZSUuOrzSMufE1kI5pqs/aT
NH1M2zLJYLSo3VpToU0TKoLNejZKBdhAFdpZoA8C/IJ/WQ3yCGljyYa2hbwzktkZoVNg7DXlqRl+
CHt6z5cXFQSmYwlYsIw8DN9FwxS8hkUqI+fFf/d3n3cf3s1D6Iqosc+oJlihAp1bIHtnEjXQYj0N
B6FUaX205LHzZFAIaVO6h3Q1dbytoDpCzjYgq4iwGUTyE4lPwp3JaqBmpRpWseMeoNj9cvjPj+8f
/AOFWfzCj/ff/+E/NnRH8Qty2v/9M+p51Cvofu+42/v77df91r2+f7p/+v0kCBXfJIgn1wcUZ5n4
O8qEIEHBPf90TgAaMvSg7KFN67SO7/ux8/2zjQSn5znIhhkCZB6gNuSe4VenhuSxzNN8xuS7167r
uz4G7VFBNFpbYXDcg5QXOswmnpZcwG80kud1XMeoN15fP127h1/+5vlDp8+eYInPG7/YcI4ssQ10
FJHkIlQCEsHS9eGAZYPwuyDknR2XMMBqECpSgRpiDTeUuCTokItBdHV9cN2Xg/9JN3AHZyvY6N9J
eN4Bju1wA1GGvIzSEnYOv369Pz4+hnShj1B1xyUSMAX2zyNMe3vP2T58Vc7D18NI2T9fM4rWEfuX
INh/1w7PvwhoPGKjmwOUJ6dTC3CLUURMTthl22V3u8P0Mrl7Z7t1HMHwv/+yS8a4q+NoFYDO18yY
C++n/o8NdiYsuVtXYMpk4eXMFEo7yKwixiHLfDoueWrDuSMtM3VgO8DfsW3PAgGGh/G57NdlL1qf
yyOb6qnNkKRT39YdbObAOOA3FOLx+xNGmzqx87l53tzt7/Z7T7CI51cv5r5HhtnL+mh/9PWgRnIK
w4iAJfX9x82rcyMKKqv7/diKfmrFChUVYhpseO4BjJ+InncbeOpPkZucp5m54XA+acZZw8DyMPTi
+rsNvRFZOMeuMAumroOLCsog0F49HYqWlIWUQiqDrdS1RV8Gv/dcf3P3UXkf36HS2bI9IHhrrG//
I7Pc9k+1IEd6DGaZf6T0pXdenlpvxHEwIwvQeoPrWtgVFCelTjv8k+E/nwGiAbIATCLUpOiFw+50
BQcTOcvtcvPBnRd2EUHCRv/P0rJj1D18/4aNwzYPO1FxjLLNyn7D7/jZ49/fmwnbCT8u28aX95PJ
9svZHv4zXfwjRqqDupdPvur723z3P6c3+wr2LfiFE4H9iL7gHK+NeQEEF8h7iHDiHsPNS1mC8FZv
oDLBDONG8f2DEPmDPmP0N84VC5PuvS+61JzdacDPCo4JtPOxQtyZwK3WtJE22LA79HNDexM9RgQ9
IqnhaZlIQO5bTfRkmjljXFTukkJKIlvD4VfS25CGFBx1zkA/8V8L8Fvs/8HNzcN4KYa92d85P3Y/
NjvPw/C/vu5/Y1p2PttIT/fX23v3/unp+n7b06/QHelvUdrs7HqO+zGbFFwI0JcEdd7TnWukY16A
IgMPEvS0AUQ8I2PqLYqGhHo9Bb21QetSvAubIhME2ZUlAW2EAdQGQHaoF3JBCb1t9bzoY+pMCrjJ
gRYFu1W5vBizkVylBUgrBM7P+z5wNrg7w/uh76Xo/COs6UurGZYJPIHAM9VQZCeeSphYqnfZzjn2
gxlC5RO04IaFVihuXOEYy2jygiEF7YiKierOBGKciC5Q+tD8SHoJg59t4U/Fs2ptoJUxqw+Z5Nnm
RvAd7PTgvPDkO3gvTCci9wG+w0wCaquBnxHfyu+A99UrNGcB2bW3EDgVry4ArQMyXRKwW7Pge+kD
OM9qF/SfzSo+QFci4E/skBoy1B0MSMIXcurlYeA14M25POwVdz4ZNXciBFrVG8kIo90UeUl11YBU
Jot8adhK0+tfmALaCCJB6D9R+faLNiC9Crn7FEzwJYjTN5XqZQ2aogY3EGGbmM+cTSVSCCaUwC0F
z3f8+dF9xE5LSw8b6L1N5HbpoCf8vIgYu9dNQCAZr1gAbHj0VCLrQ1Gr4NGM5hoYe3dWvrLw5fKM
nV9E2N6A9vP/GuEudFETBQu0R1NHbqEQDsEPufUkLexf8gFIdxN5n22YLvJDMSGFnlXVuO8qMLl6
Uy/FuzSLDdFDaHWTHH0Qd9FD/XWpYlD7ORGYXWSniZBPt10juLZAOhDdk3hXEz/ukVKzDrHhNIro
A5iB85W1UEsEGtDGA/N0ZdUu1RcLxRBWhHY6xcklT9N3pnwwUC8xYlpKLkH/5gghpg/d2AnW4+ya
8r0ef6xz6yHN+mzMNVy4lDdRd7NYAVXjd3t2x/FZRodq47eNYMTrfvbHJDfjZEzroWgwYC34laU/
5uqQ61+Xh7UaA8CV9b9zyt2ry1pelIqZgLqO3HygyJ3bt8MCkSqR0rdoMOzPj/alnpeoMpeYPy2Z
b8r+l0RkX43+Nfkkt0pcJCcp+EuagVkBrC8CKlbfjLZjgfrWajyLCMI2u4Jd8kgubJekSA3AUhBr
lrtxpDq5Mc39VGxiCIV1V1ALubxY5yUgbnRcxK6hV5r0EuwVYGZ5Cb5aqm2X9+w93JW75AdQQZv0
EQ75bghuw2trp6H9BTJwSOyD/eN07UytzpqgJKlTodt1fAsTqGyIeMEFNr4xR0f+0aupkqMGCzLw
NIDEUUpVdM9C1uLyFK7dpI5G8p3tObKiQqdmNGtYyTPtUR01DyVWeRhTgOYFm3ftSMf9HZJxQHdB
2Z7bvFDU0hsSQbMGolVh4+cQxphf+rinvXE9BpvLw1qdvCNj3DZWMsOcBgXGxmD0zPA+0SFcPbxf
NrI6d0dG2EcczV2ACIhbIYxYOPbU4ZCbfobMuxyIQu3qaCCexDqO0bTOv3zsrgiXucURXgHeU35M
w0hnI3cNxWtq1bOjhwxyQEqJJ0Lh9I07a7fR9Nb0gs9YHe6fr/jOcx4NF3CDIZYqfEWR7PPxbTKu
tOwhkARba80Ka8+HHKUJbt7vbMGRFUJwhpsppKa75UZPXWLfSJNri1QC1mYU12tG8wxdKiByTpfO
rIaoHQHORS1jgnj2awv90TER8AKdp9gQnmzUEqByA5K7s5fjPCqQUGdWFBn6OH1WZzrUmkowVKg1
NKkQ/8HjAz3exgtTuz/Y9lKhc2Ccy8NkWi16ru3Mrj9HCblSaCqWIVGdJYl61w4z9VNuMyOBgl0I
fcXSKOTab2cIeHm6nXfdfhi0Sd5kuTHhZtLole7qWhGKKptri4UGakBxNaT2znDOGdCXUh9D4LdW
VLcIvFyBnJhN+/nfgsHYRBrAqQLqpuCmz50rVaVotWRhIusmRGNqYn1llSEi2mAxgT+8bJAEQGiA
SQjxkJ+g1yMJQrl49JTtdQwF0bCIBDFwdb4IVLWYHCzTQ+Pcboj6elliaNEC6+FO068GPVDmZICp
oBbBitaGg3o9ejUZHAGNGqe2AtQd6hlUE+gjyKld3g/Z3eXwt2oAGTsF6CgV6C9uMOBUNaQsw2DQ
nI/DaZd0H39jAFpDYNdCLPjOlRyHgjCZQqJHYIwYrd8kkx0bOjaCp/33AcevOrqC0WGNtTcgt3w6
TWWj5nWToKg4tcFGiT2i4kWbu5LpasZTmIxuLe0Lm7ECCiyvT98fw+zPj0Y3VCH4ObI0c6y6eAOj
qKOHqmDbrLnb8di4A0ppMxtC0hgbWLXQmexqkyfZhj8bgtOWRcuzOWQoA920FDw0OU9AG7llo8qe
OY2lBE5Uf0ysaWR8bobkjkwgBdGLbC+nolvY6vAg9oZOUx0+wlc1c5Qfu2CA2XkwI0CvNTdNrPes
BPeH9PuyK667Cc4JRhaPOh5flJKRLC5Mpls/VJpjBnurvJ3NmyjeqdpnWW8N415SH61he9ks26Nn
E2vi4EA5Wtbxfj/1ET0uZ1wKMEKzie5UNHQWv2uIj9rpRh/9y6ZWT0Sw23yzAeigDDo1VUe6irZu
hHKpJjdjrDrKqO27MPUum1lbMyT6/zHD3dizVu/LDp2qEPfVBqqNoB0E53MMybKkzwSzJ7LFHfJ6
Ch5tsOBjzYpXO7su0kNW3fQiketz8D87nFB1BUIRIupnIiphHs+thtPYwWPks28Tp5Z7amURUsU6
zaPmLi0yt6zf40YkCL0aQsxv8QJkJaHGdrpmpT5EVq3CPeoOz7tWadDQK4R9i4xw7/xEtgp4BozE
Y/o0BvKjBVb6y06x6uY4q9BSye6XfJOwNFtkWiScJLPUf9ZhvKvGGVhisrXHX3UzCDx97SECcNQ/
1rgBaTIe+YArZ06vLLhIy72HlCsNxzc7kp6DgdwoxvPl8Z3DPOAi6POHsC/6/iFTzm0uw9KkPJZg
soyq+xF4JKWKf1qgwAdJER0hWG4UitsVVUUD7UUjs6v2utvblWc1IhKF9bn+8yncBgwANs2yGscO
MUanlrD1brra64EoykR9oisTbUEVEklznAx4KXPu2TbqUuff2o8TBN/bTWK5kQGMFGC09i9J1EEo
ssYta9zb3bDkBbYh3svm8rMOX6ZQRZ0GTyZyZYo44VaCCyhTALUAhAT4PZMLLm3VGIs69ji+DWuD
vF8v/Ta6H/ZSu5d9Z+VstXCLwwOCIS/PmqL0CdzwTT5kTgpVlubRHLeGdFXo6IdqaQOusr4SFEbX
5hHsZCrYCjEynKunQcXOeygeBzjpsuVuqp2omK5Vb9cn3tC1AraEFV9EuwAy4Oj6IiqGeGpKlswm
lCucOW1vX0+4V9Cph7S6AShikFp3pv5v9RYB6IJBNLtpGpoIAXA/NbiE5RSkEkJ1MqqbXrJph5LG
iH12ec3WfOPIzHeF9+hq17RqZXTMTIBnUdIegM8NKtWfVEEkW7uVgNYfEDKotqET6PvPjwzVxOi7
amGcalUDVVm0Dae0K9T6es70e2lq43s7nrWPoDaBTyzK1I8Ss4/QLWQWtXN5zGvHIMqyBOVArCXD
VZ3OrRTZat7Z6A5ckn2FBnRjRIN6wO7uVNN8SUZAQz2F1G+X7a6665FZdnwdTQF08PJpiFTc3yfp
vi6xESPzqYzsjUSWu9pKoKQmlAplQ+GuZSdD5e7VRjAFWltomVOpn1PlTcNG1Xch2VtkZ+m3pPvZ
536Nbl8j2Y2B4Am5Fg+Op5kLqmgqUyzQQeI4nn7F8q9R9bOF6StfGbITkpbGoiSraIK5uLq0QR2X
JgyWswT5p+d6+ZmDN0QtE2fMfynR9vJ6rsYE2zQBWNQgM8+jQfqxW8qQNZl2MhpP221nocHMduQh
pGMrSFefMymweICcAhrC0a6NVspT50nDKRikGGPTzEpGbjwGAGScoUiW62hmVoIPPUwqL41G9QpM
gA8SeCLd0epMBwlggkM8ErUPrI0eIAMo46Cojac1F6DIWNWJUejwrMD2LKO61pNN0vq2lG5qSB1d
nmqVLR3vx0fW+IweFM/CrkJbOtqobnsFbB11A+KY7h7By4lK3R3zxC0a9VBHfqW4qmPtzPixSvYI
0lL+Qwbr6N3kSq6SCD5s5cppYWVQB0f6DA1zfCjRWgkpNczChLpoWle3OBp2l8e+FqLBioSuK+QX
bHQ1nq48CKcjkBeyaJXGVurOaLRqIJeFPvJmqWM/nkj38O8tAnwLUCPI1pCS4XxtqFExswvo1y1x
k9z2YYs8mbykh3pQYjcIu5ZetsdGwC8uXiOArgAjAdpmbhLx+DAkIJnxKG8lN+h3Czw2+rxsY/UA
OjbCRV8IJ7TyGMHIIBFCpypxplDyMkNzu2Sk5TBtFmRSioTcTxaJQXb1W/ABK1VIMHX9WUe2zkfh
X++7VMV9Hpd5kjhl/Tb0P83FGxWAJZ4n9ZBHeEi8Xra56p0ITPBAbFL9jMBVlsI0aeA62QiCpbzd
j4GoFX7VOwF9RWIVaSkAek9HpQRKugBYg077di9n1xbYR9QNGe8vD2Q12KCDGGh+BYwfFrcH7FJr
arNkwSYs7lJNuqqj+mG2Yy/s+5sobNzL5v6HtC9rbpsHlv1FrOICbq8kRUm27HiP7RdWnMTcSXAB
uPz603Sdm0gQr1D5TlXy6hHAwWAw09O9um82skqQ1mEWRsS6q3089CVEk/1laOu6s2r3YM3Oy2Uj
a14Pd/hjRPAH6LpAzInDiGmOmBVsPCXLg0b/cdnKarLzxewOvIOtn5EzFkhmqyy34PekvG8Hzc9c
uk+HZKdEFCGF7Bh1rwfzt+3+pzwL5VYbERLOZzjCuQYBRuJGqYuHB8MpS980DGEnrR7yJAIPbLkt
zfehHrdAaUui8jnmFIRmXzaXmTvknctZPDpr2sjArmjOS+rh7uoK5AKjHcTpizHpO0Wxrjr61MbJ
NVorgUvAHKkTaGlhyjBDgtLbzyRLdoQRQHp+Xv4axlmK8vXDUOrWlhouOgSnP6yNM14DzlxAVE7p
AoXF+VVi1qruF26aveiROr85buHuMS44gLFzyoOW9ehPgzc89+N+jrwGAqzfq5aqd1WkZ1EA0ltz
mZbOGfHqYewhHoeRYMizWkZg6wn9xTIeD4GulOOvosqg8xW1adiREdwyQ2rpH2AIMPfVMOXXU+yw
0Y/idn5gbqs90V7N36KuWYBxSRdC27krD1C9cW9yldeSGv3azmioHtp4HawBygDZ5GUHP7Uh/rVV
rFnfoNu7p7Rt94ZRl8HkONGiXsYlr8izw77QWy8kVcTG5AkAbaefZHQSO5tnyM339CmqUGYwZODD
s5MuWBDu0wG0O1NWJiUKlhRZ78FiV5FMr+csQi42CPrVKLJhiF3kuSkn4NndIcMqtIM6Boy/cTs0
8v00SMLWl4ue3NZfltBEA7+MCmItIeIzI7PjKUJ2wEAo1wcLVN0OEb48/THdzz69B9eU5CVxXpUS
bC7Oc3SenUrvuYU3oz+G5DO/HjZOMG/rQ3Hb7EGzEZp72Sc7e7sIBoXstjD71rI5DKrb+KF8Tg/5
ftxQX324HA9WnB5f7c9eimmtSdPEGtolKQntEPTNXWhiOVySBsisCP6XVQlq80t+Nf6cg/g+OoDv
VAn+mWnpdMu+UvjjbxTrEciNYSU7RGB0TL53Ad+koS3pFJ1faIId4VZhGunRboMdcq+FfNdftxvE
hddiK0s6Vo/t0cdZAsfRgmbdLpEfwJCl7uYoiNt9pD9f/v7nWSkSXnQNNTwhEfVwhE9toMPA1X5O
UWYt3ijYmZHK1HwzWQ+RHTouZHM+bTWsbUk16yxp+7K6PCaX8+uK0ztmwiILsualHy3y1mnvpdGu
wSVQy87t4llCrMDyQL+7cP+hjiV4nlawotMxU+Z3FtvURgPY4fdafcWt70GHaONwcIZ3CtsC4RDE
s5R+cOULIulxQPUBARXw5ArmKYkyl9RIsaCYNmxoWO3qg5H59DraLfXWLRiPqq32GH+//FVXtvfE
rFCHKLJeIwldHqvd1cx9xfgFnARkoiXPpnNMGZIJTBhg0GBZHPhMTp0HRV/eoxuGAjlvocyeJAm/
QXowfKYM5QiVMICRrZyOH05F2G01DhSKezxHmQC6ZFeDPbYPBeZWY/C+zeVzm5L8rikU9kFdZZbc
7uf1C/xW1DE1PCjBxHbWOElLai7ok8LX79mL65UbQ/eSQN3PV3VYc0996naXP8LKtX5iUPgIUKBa
ysYw6Hb3BggJbRkZxtpXPl6REId6EveOgmTN14wNaKxrBS2RVPUzElxeyJoTowgMVImNuvPZMInS
8IalGvITx0L3g+W3lYFaOm8lEKCV/cLzGGn6wgIIWkXhWq9K3mQDxiR85gxBqiDxHP3LC1lLUTDZ
C54NY5n9FB9xAxgbB95iIfoEiPFGrzac6V4HXH6ryaRLVj4OaiULakpDNwt1+9OjwVVCC45BdBSH
PF69t+O3vt5kucyrV5d0ZEa4IvgwNCAXQy40bd1HUMrofv1gXxfforvU7z+r2MtTT4cYthI0ktB6
XhHDNehADB7QHLztQYl3ukJi5H2U51ih9mg+kiuyUTbZB7n/MG9RfwTN396pPAZVWc9P94Y/7TLo
ekoC0IrLnPwE4YjlppvqzrRscvVmOTeZTDBp7XY8MSB8xUxNuZm6MGD+NFKvj7zU4x4JUh3CoRv2
YcmKrGuJ0vGeCp8zSYuEZwk8NNmzmxpjcyB/nreEefNV5Wn3ynb6Dokq/8V46iUp2mqGe2x6iQJH
yYaiFEZBdCy1fQVJ7T51Av6deE3taYsj+f1DHv57gDzZ3OUIHVlMgAjlRbrElbHyVGUTj//c9Bdc
VAgp0AG0+nJZU6Xne4tnu5pK1rB+zP8eguWDHq2hgfBMM09YQ1PFoWuATm/8bmECUgsvh65VOyDA
Xyb6FmUrwRFNjgI6aEcw4abdzyZa8M6P3rh1s0QSIldiPUQD/toRHNCCuCY0SPBSjJW7id90w3eF
yTxtCQxCTnZiQ/C03Ir0Dn0oMI3ED1mELly5qdB8ioddP9/o7X1a7VX3x/QfrssTs4K7oXzuKqmz
BAviM4x9sEaFFNG1IftUsi0UnS6pMcDNsLzIeTTptxaoWSMPLruDzIbgdlM9R6Xew0YbP8zOrgaJ
J5HOTa9GVwxzgvABT/ezIiTDHGdMgPb1G1BWMzNwwfQFCvqi8m31GfJxJH1pi8cO1OWRBhXW4kmR
ZR6rTy1MDQAvBPoJ8HcLbl93TdnxGm7PmtCAeHgZVhq4iBtQrbkgIRo8dTwUUjmptd1Foxjoe5yE
5flweqh7M7HaaSkbtsEYRHv6MWMkvvFcTDLH30yf3qgP0COWSRmtZahLf/qPWeGjZoqRYRfAm2dt
bbwrxzD2vPZ69Nlr89hcy56xaxHl2Jrw8LOtfJ5azUaFstxRcoOZVKcD7n9z2VGX3yye9SMrIild
65YO6MJhxWxfKxqQ+caBVgjYnrsxjMrXy8ZWU5Jja0JKoinNODc6rIHTfTsGMT5Z9s2+RQqUeeUW
7x/9NUa9KHl4NK6gm5kFkLfjMj2Ftdrv8Xf8Gg8/uhPqkdE+gmSwP397T738Zt6BzurR3fzW910Y
YdCGonN4fS2bk1z3WuCmLICmwQsueO1Mtbx2VKSCRRu0bYsysm8rD5d3+P/jo3+NCD46zAB9txPW
1oc8MHfsFjXFH+VhCCIwrQ87JsvwVjMwxKA/qxLclIHoQ+80GNS3WhFG2/Epvq9fx9nXLE/1ZEXM
1T0ERl9D6g5iGLFcgHEC4jZLvpdWSJ4PfbYbZM+cdRN/qr2i/Hw9tNmQjghppMw8ALbHPPY6LrnG
V0L3SdlDSIx5nquKk6LsUaejVzm3miz7X4keKL8uzXcd0GFIAZyGyMKG9s/goIDTIQjnyueItlty
k8gugJXNOjEjrKNPjD5tXZgx4kOcHXiyM6PwskuvbtXRSoQrZtYVp4nzsvQh1RAMnerR+OmyBdki
ll9wFA+UNm5Rj8Ai0HcBvu4z4b1n0vfLRtZOpgUSOwzfAxW6SD6dWpmBdMbEEaxkMfEgvOFFSQGe
a6+qblGagb3RDOZuQ+vnkT1HsgnN5RgKcf7EupBc5YrBMwwXIj/l2bZz7UeVA1kFCezYsDYgZgsy
AJoqp9teXvUS0y6ZFWJeWmQxXt9Y9Gw8dNGhMG9G7c1o341ZcqDOvyEKBzaIx0AhjR6mCGEswTlr
daoNIfZahUQTa25LSwFxdiIpjJ7vI3AcwIQRCHagaHCW5/es6avJwoxhhbltdkPBFdeAWc3Yqz0G
a++qQdJ8WlsYJt6XoQCCUyDC/EZaWhgAt3O/AJxde86TB6V7u/yRJCZEiJ/JrMqNapigJtu25NVg
VtDJRnhW3q+OBf47UEFBoRI4B8H/I83t8UTCSNIMMZdPh/rlp+vRa2ga9a1nvys31mMe1LvLSzsP
HqdGBbefFGoPwwijjY3ZSfCbD7JIvpLTwISzQBahboBZayHSNn0fJ2kTwcSmeuJh4Zdhtq327qHY
d4Dr+uBvrV7sLfXvB889ZFv3IBtfP4/1p79ACMIlUaxKTfELbA7C6r2pb7jBcWe9XN7LFTNgqlkK
jBBwWILJaQDD8QI7AUuxQPZsutfGGNrqE5NB9L5gYachA1Rp8BAXgrSYD/3K3o6isdrpblMWJTJS
r3zIXzTuxZtM81HW8dKrdBsFhWfEfnbDN3FYPrrS7HDlNJzYFxKappj1DkpQ6F5ezaEWFCF5026n
UPeKZ+fml7398evytq5cDCcLFlt8AE61ZebAYPRuat6g+vkLv4bi2sa8YWOofQL26UlMnodlNDxc
AMYAaV9qn8KdmqmT0pqAD+MBpTxmd80tfwSg3TpYFOWzeeu+az6QJpEPTWBZQ3PNi5yF4gGt/KXS
K4QBU5ksLYemGYa0o8Kbm+ihUNntMCvdXoNoveT8ry302Nrya46cKbfNbFYMDA5WaZN7hP4Yq+JJ
j9+cWd9N/eflbV3xHCi6YBYDF4SJiUhxVzOaRE2DD+nWEKFVf4wT8yz6eNnISkRzliOogYARmlVi
jXzUxr62XYa8dEFDeWgO2vdIAR2JV66ZsQxkK2AkAr787DOlTpnZyoAnNgr9EIShzr+n8g4KF6Bh
BjkiRhVFlEDqpkqp5wC6zFUX6PYLhou9RDZWt/ZJQBEKFOpiC6Ngp9+f2EVKBweNNsW5511YsABw
vssfZCUjcAgoAMDqiumlswbtlLil1vAesJQozOfXpB28DFM/aNNqIWbH0FwoZcf3Sx1IiJG4cdAl
wbAWViX29ZJZKd0kxnyIAXT67KkkmvwyUqO70bDh53aCSho2kxLfdjgL3CEZvEZzgF1B6QviGth5
pfPJoKDin87dsB8GhbyUUYfXSKpyusuokc8BN5BQqVB5T7ZsKMB1zJFcHbp2YAe0G9vbRptidk3t
lNxZs4WbZ57mUO+n5NrSS/Vdn2qMQqROt2c4iKmvaZjg9MhMtAaDLbnSek3sWp+lWo/hTJzpI1Um
877uovIxUbr8O8Ug+TUB+WFowsY9dWLrmlaVngTl6PIrUljWKwfOb6vnU7LMWwz9FGixUt3WqcOD
WS2gEDG1Kv+BvBvIYz3WIKhjwd+8dgAF1FC1/XwNbNoQ3bmKanzLRhf6R4NruD2EbpJ6b5vJ9EJZ
m4R2yt3Yq7UeQxBDbm2T1JhTNKtrCuJeNgEgOkM351sB9rDXvJmj+7rvUuDGbLMBTZGSBTadhvaK
E/CJoRydVNcVzesrfEYj3hhuPv3WG70uvXnIy6eU6RTlM1NVw6rr0s+ub6AYpNhthSKQbbMc5TaQ
Belk6N/qOeaJxxMn+9Di1thgqJxAObAqjANJOlTVeyuSjfsuRQTR/WBcQ+URg3qYID09VSly1URp
arz5y9knUEzRlX47Z1Cp6amPKdbfmSKrM+hrAQnDNWjVIcFHwBBs8rJpkrhH3FMeUaCqDq81JCa8
8oaA7PSWX0Pu5NG8zTdNwO7Kj2TjIA3TF0XQy4d99VdgCB3ktCA6xgDt6crNKLZJVeKwG3logbWa
jdL8Y+WCdMDE8seEcGUZQzTWTg8TbhSazNNvJv8DdWTb0+/cKjDum316aD13L7uYZUsT0jtaFXbd
D7AbGwD/FJjlq/b/t80TalP9pDGwjCyREuerS29H/f6ygbVUCikF8goAgL+A6aefp8f7o676Cblj
rSvvNrfttyqJUURsnApdH3fuirCMXPAhkNLis9cnUaoHgF2Xv9rYyOC/aXdN04HLJt/WNvf4OhVS
gyKOxiEmuE4H9qwgpbUSSXN+zWuODSw/4CjRcdo+r3XIufnNoL/kerVtXNC5T/Sq0v+DpeMrVXht
uGWFiJIBhtmN77lpBRmjQVsNALHIqApll7ewaWrNajoouLy7aae1Vx2e2jLm+5X8EAMTBPkoxibM
s7H7lE86RzRDNppXYWnWYbm1HsEuviGRtr3snDJTwr6NtVrmk4Lad0TTHSj9qwKwxD7o1Zvkn+eO
CFKro1UJGzdqdszzCI0KjAgGvQXBPRIU9QtRm6BSLP/yutYuAwjuQSgasqwWVFRPPa+Ja846F1s4
UD/tUo8mvkF2bmt45rgfMplTrDn6sTnB0TstJ1MFKWx/KtHt58Gkfkbc48XL5VWtNAkWuQk0tiAP
QCxTHFuAqkybDJTjGbhhG3vnPv5GD/knrpwWvabUM7bqbrh2d/R1cAMZtnTN8ZHko2y7KPOeAXos
NjKzMGE7UXoP2G4HOBFtrjeXlyixIr47J1DoWOmEGzVLKs9JMKL6YLHwso21r3W0ErE4Us6YQMon
rMSkprUdwN+GBqF2A15VDW3lKHv8v5kTzlg6kaboCpgzjJ+F/RMaixg+G70k+37ZzlexVsyAjtcl
OH3WlI6mLK+w9If7pKLW6M0HFM1weR7sDRpa4F25dcL0Q2J2QZqfmUXagTQI6Cjwqp6etRYhpI0Y
Zmk4btDSxNz7A9MftQll3DRI6rCf5MiGtfO9ACTNpVKASWphqW6iJUO8TNYYdUV9OhvXNWOPbKAl
RM9vOZrMiitBTa2FSmgvWFii6tqAaJ0uE5nwYNjLXKgyEAZizDszZ+BuTSt1T53mFQoIsl76qsUF
249WOoTfRKEni/Wka3JcNfVU2MADaOm8y4dUe9fzSEn8hjRRsS0xkiLpCqzkBZg/wYQk2H/xrBDR
vfjEVW6BNMGvEnNfsxs7araXfWbllEO5F+BhyBygTyeOzikAXDuEAT+s5nm5MWc1Cay2G4FEtH9f
tnS2h2BPAoIW9Y+FSgD/Tr8aBuQmbXBZ5ZO+93SonLJfLbk305+WjNz2LKoslhbFbrx/MT0kfi2W
sd7Wal75HBSqmdoHRrqzUDGLJJfAmesLdoQVZZ3LUBHFigwbYq0s/+lgshZEaGFeuG9mRK5oLgMM
ykwun/Moj7OrARWrGSbxyAAhWpAkD90EBeIanAk/E2jaXv5m6zsJnCCIgPRzMo8Jk5uFbg8VmlLo
lvBbOmQeT+/N/J8TrWUrTXjGUupBy0coxMwQw9LVEoa64rtZ3ihF2KK2ULmbZkgla1rdwiNTwiVQ
0dG1RwOmJgVETbqnl2xTFFcxOIfy/GD+M4ZNWJkQH43USFS3XbYQtHV5El3Hw7C7/JXOkxHBhuCI
JbTdUsKW3ZveK+th0kC+MnrOdNVnV+0c5gNonLyC7tAPV8zJt9LnwX2w+js0qoCef5L8mmUDT24h
4dcIPprprK5Vgl/TclA0XkO8zkNF0uPAiVPr2o1aT1dDjEUm1UYq1nuON1iMoyaJ2UdMuaOZenpA
FKvJY6ebKqC39LccaQToB28VEEE4Wr6dXIg+V0AFte+VWyAXjUrZp1j+/tniQeiI+q4OlSPxOsRr
YRpSZSGn1CyMnQGaDLrFij2rFjoUpbFTgPPiZfSDWO0rUSUX43kTDauHqjwqL7iqdIy6nq6+Nhi3
Cger58P3obKCSAdFplP6Zty8RK6+t2t7Q0eICk/jJjbz12GoNpHVH9oSOneX3WAtdBz/FOGYmZFp
QD0cGwG+WhonG9X9bSQ3ahP/lx0/NiQcMCiCqniSw1BjU7/IXwxnq6sU6llPFmqbCp66vPMyemck
Ul3qs3zra7uXqxN83SpKCqfb7YKqljcutnupiRh0Y1q/DPUeXPHZaG7y7Fsy3Zb65r/s61+bS3g7
ugFmgpPFGtgEVcXcbHSQnhSBlZXDti3S8Y27dHi4bHHt4sZC/3eVZ5R3fG5ZQZBEgu4cmuhRg5vb
vqnSx9KtfJR0g8vWzsnPvzYVA4gQoEDWI2pIFSBcqZmq4m8njpfMvqrem6TwqP3kWB/ZIscG9Xby
Wkff2D8THZ2aFqd+u1Exc2eC6b4ZQ9CNlIwFpYEaeC6Lkaues8jLWdC7R5IgeI7djsrc6rBU1i9J
FLaTr8c3qDSDi/gKuDZ79mcZwd5qaEQD6o9NwXPseS4qrYZNC0q7uR0WKvGV6OBkoWJeW812jjaW
EqTaD8kHXQ6gGBKP7Qod05Q7Cis02MWIiN+6+7a/NS0EQr8fDiUDcrwPoiLE8wTDHJElmwFYjUN4
i6FHBeJWEKCcnhety6bcLUm1yPg9syEDiTWEb5KXQpEJxS9/6WydR5aWX3J0MvuRF+o4wFINljOa
JIHB05Aq/0xjDSddUnYQBi+iIGcANI2P4HHRsCAFJXY7y2LPiRFzKkLec41JRhrWtg81DgPK0PhP
REd1mrbUFFWpfEWvfHABeW6fgH2/uY+ITLpvbf+OTQn+aaALExtoz6CsUbZBboBqFRKXVkAtGYnn
+ft82cOjVQkuaYNYgPMSpurqutPfdffOAl1ic0joT/S1DIh6ay9atNP59zp/0EYA9beXD8VaTD36
AWJxpRoBR8L0F9KE+ldZXqnOQSOZ7+h3ZSrr5i/bJrrlsSkhJ+BNRDo3jmu/m+3PPHnJKwz3Wzyg
aMI4NAk5KSSLW7OIDf5zLQq7m8wpLflyYZjkV6Zc59RTotpLRt9Qb7JCdsDX3OavNcTT02MXac2U
6RT3v13VV2nd7WgXIeH8ffmDrVmBri1OHIZRTeBOTq0omaXkHY/gnJW5dzv2zGgSNDzaXDazetyO
zAhZk+EkRaoRmEEWed3XJJxhIh3NXVvqEqjaylfC+D2mKgFetCyMpQgrSov/dUHbHbpNERE3GNSy
xUiCfZf1ihqY7Zh4AIq2knxieY0IDmlCRAkc1zrsWyKpTEWZlZRlUqMLkyoPBittEKM6XOKEi5OJ
VqDijPckwr6DccHT5c2NEdWlgYdx2bxAM0lND9PsddG7404eJpc9TQYMPm9BgmUddW5A/MGbu5Bs
nVpsag6Sv0at/dShnoEhuoJxj822PzGU4gZz5+rzJtWJl5vK3mCaZ9vxxuzTbT+D3DwebtMKOGxr
2MyW/aTWmuc4xbZw8zBz84BWrp+DSPuyu634gIVvYMCrkYQgNzj9yXOOekKhaNDlsZEmF17jbKxo
07C32GigJyCxdj4OssBSAG1FLwCFa/D4nZprHRQU9MWcXWKu5mPAPDfaUZZ5b887bdgMbKuY/uUV
rgRaxCEbJKBo7mHOUXgdmLXjkGImtQ9GhiCN0eSzN3V82zqHhqSS9a0cXjiAi2sSbEYL+uZ0edM4
FM1IsTx05QMaIV/NvCL7Vfb3l9e08tVMDMOj64Cxbcw8L2s+SjRsXilpzrGmsd+aOmp1yT4envQc
L8x+ZyPS/9/MLT/nyFyttbNqL1s4xs+1m3iae5vxb0n0XA3cK//Lowqrw1D60tqAWqKwiyVt0rFT
rdoH6UzhQES797JcCzr9JXW8ztzP9U0deZeXuPblbHw2nAEcBdDWni4x1pk5JsVQ+7wNepAdVsXv
anoa1FaylSveCDKDv3aE8B6XLhRINAQl09lxMLVanqkQ9G78gkpRQItniwEQ9xR4tXSAgNB5O13T
FI9tS1LYsrW7kdwpo6+jHAFtP9Zzz3RDWwtqGrYAbmXG1uG/L+/o2lmHc8I02IDxTxTMKy07s8pp
/HLSXv2ZN++2Gep8R11fNQFkYdtilJyLJVqdrfjIpOCoSR+NVWfhK1oQlJhn97E0ZAM0qx/wyIQQ
wRLLmAaTw4TSJIfGbEMlbkLepjdmXnznySRBd6+92Y53UcRe61bRUafHLtrN8KtNvtmFCp22+Bsq
ilcQun5UYid0UfbtyWvnyDKrtaf4iXXhWLi120/UxWqTbp83myYD4xN9UNivKH5xkkNNH6EL2BpP
lEheHedIDdylR97jCgclVXS9mhxYbpssUFr0z/rkYFrZt9aqnztahNPwMBnJVok5mPAfJwNA4EIS
zqWbL9wduWFN9UCx+Xnzq4juWTMEveuX2Tfe+AXfVzNe6987GfBxNRYtXWWEIoCoxMRlmmJ1rAis
JlpQ9Y92dxcNYVZJkrC1OwQMTP/PChGy5jyLWK2YsGISZEgMuUo4azvdfNcX9NvT5WCwkouhbATl
lIXEBeMXwqlJ7akiGhi/fNd5Vqp8a9GXyVUeWxU8nLV1yEygp02ZAInEqFjMAYONpgw9jPIalDjP
EKvLUHJIoN+hHuw49SyZ/tgSUIXwgxFXNELBlgceMvGJgCErN9Zb5H+Y8aa97untfgL27vJWrnjH
iRHhYJilVUY9eN39ebzrUccB0yWkT7B9kptKthjB91PF0WqbLnacD2BW0VlAh1XG27kSTZF+YnIF
VQwMKIuuXjWYRMzRqvPRWSXFi1tvnHkDYVOUa2UfZ3XfjjJdYT2ujgGIWoUpGn2b+e9meLTjR7OX
vKnWfA5EOvj4gNgsCPbTO9fpklqPHKRKdZl4db53teekfnXG0TP7nzPQl4gZ/+4PSN0B6MEVD8ih
cLSmxiqg3AKLQNx6Sh9BSyA+aGCb0ot/htYgez8yJdYs0HPIzSZfTIHQHgxAO0X/Do5Eb66du8uL
OheH/TKFJ9QiOIeeoJDhdqACo2Ns1v7Ut8WvKorrD4dqyuugd/Sxs/XI3Ex1EYN2MikOxTzbB2sC
JfdW09xknzO7rj1nTEl/B3S1xjbpnDQ8UI2SSzKOlSiKRrYOsXrgu9FuEnafmuPYscmukVNBVEsP
re7OBBlRgZlQo068oX27vDFrBwaoB0ABdGSpaNif+ldsMcppB3tJ33h5DWTw24gE0lLvnDSRXH+r
a0PbF017VOLPmhsKaWtmLGubm1YDwWwybXSb3rQxxZzlTG/zok53WLwE8rD2jIYmJVp4i9Tn+Yst
KYwmRVGTYuTcil4cyEY82DHRHud01DXf4EX/NlhGvtNJaX42JnN/uGPCNx0HsaA3ouezB4jafMWD
JZ488Ic4D06Wm/lWqckwBFbDk2TTciv/biaQWystowsypdU+49lAvUPTYk2aiq9U+8HwjJk26G1B
PUoEREcUPCpDDvAzrd90cqO7UMGw7ql+r+tjkIxXHdmgJXnZVVY+34nNJSAevdqIPbecOB31lQJN
z2IOyunHUlc1i8LrAd/t0c6/bHGt+3hiUji14zTEo00Wk+1GBSsX2YLHe+nBavaOaiCJo3s3vkGd
qW/Cit5T9+XyD1hfMsjMoJKEmCGmGbhswdlUMLAsqje0Drr+wenRlwNHMnoPcIbL1tZyVCz3jzkx
wcgxMkQjDV81U4Fp1He1ezvxPWt8BdNpiwBAZL1QMP+hyWP9GluZhtvaC+vEvnDZQFMV7AwxlhvP
+wzy0el3cFLHqj+lz4mxG81XGmeSNa9kBScmhfgDzW40JZYd1vX7hP9WoVvIPi9v68oVemJCuKgp
58U8qtjVBCLDNfAZqhaaaK+65a6cg3b5spvLFleCKtivQBVigCENdHjCPiqD5g6zMYPM2L2aHEiC
Op7bfqTR1pZ+szVTeP9D4ISAahU9iNND6bYlRnFiIGFH5b2uAhNiPE4OJrvSG2cZpGYl48HkD2ab
kFdp7llNg/Rg0wFRD3RwS3QxqwNy002W/eTN7vL2rfkhpkrwlkBsW5DFwrHXuGpFvNCoT5gJ/HJl
E1Z4pCBJMHR9PXtTp+qJB5n16mApTj8EZYZxoaCJx1KCPV9zTw3ktRAogNTl2Qgqj5PIqaYMvtNg
yCcGvysG6CPHluTGK18RmhgadBsw7qrB5U+/okpUp9fmnKKR6hVgVFb1RzRO3fzDkDGIrh0GEGQY
KibHUKIX+XN4hSkjAupD3wHzZfVCp8xTuysQ65XKuC3rZI+LT/I1F28XXjEL5R1YPV0IN6J0c7o4
R2lb2mg1rl/1U823SGk9jaUeZvT5mIe5+1bXL7HxklUyWtbVXf1r2BZepCNludobMEwU7jcMZAdK
kLl3ZvRDL7jXDGEaXbnN1px3qet35K61X9P4ba5vOymTz0oh6XgPxIgw9lPJmYWfoiitb8J5Bw1A
IqjQqj8yu/ONdqeXh3gOqsmLFWCX/aga/0OkxUuZYFwFl9nZ5IFtREZMjAZ/2nE3mfktScCXUr9J
PvZaYgJc30LjaiMHEdkDdLvXy8iCFY5uxBAW+o+o3DqLI7dhNl21Gfctm0mWdl5XWQQvtL9yDcsx
PkpNakgnK0UJlpZYKUNSbe35LY5uybTtu3jD2ntdfXKMT2iEX17t2VcVzC4B88hs1/aGUxoA05pZ
HSqoeVrjv6bMiwXgriCVAFZVgKFPLbSxFhtdh/miBV5oaBuNP2fKlig7lmd+kcqmzc4iPMyh1YDp
XRxW4I+Ei8ucQTvvJIB7a9oBd5if9cTvsvdaSSVBYW3njg0J135HzSrubMziElo9srl6MqTv2LPQ
vawFpPY2epFgcvsaaT36OCmJCsPhwHQn/asDgdUGVBmSsH2WHgomllUemTDVvmjKLzmh4RmqGXYK
SkZi+iwG3OeukcFeVj/O0YIEJ3dzV23SCB9nyq80ICEVm3qDgxeKDEogMyS49agAcMlz7FwWXWnO
My9u2u7BTvaXD8/a94FuKmbnlkhBRMz9mM3ObC0zQ3HhgBFVeaO0wZhSdX/ZzJqnLVATcMjq+C/W
0KJENWdiIzQ4eUau1UhjXtxr2fNlK+cvFbgCgOguWt8EhPciKEjtM7sCXhbzGUx5Z42x1RXDU0C+
O5m5N4zJYegQA52gmdrQZfEmxpFyaOwXzPkvwRAD4gZaJEhazijyDGoNmDLCi6Gde+JVKR+9HFOj
LakhwVD7g+KCBArkdTT1umz269mS/IIlKJ1c+F978fcHCMfCcpuitJdRGAvyIRULc/u6Ak8J5Nfj
Ut0AywsxKslJXHPZ4zULZ8OMBrzvY6CX3HYM0/6jS7f1YARz/yH5zktgurQ24WyYlTultoa1TSYk
LSrwlNIBRBZ2exWDA97DEzKw+w9jzrcLEjbTkecYMiDs6nV3vFohPyY5151h2eAOI2mFviVD6RHn
92z+bKyPKbnpAavMybZjkubRWrxDjQiFKbD8AgUh7LJjTEkOJXSEVC3bxbbruTWY+7PH3gkyICl5
cHmzz/K3Lz/6a07Y66aGOosC9WM/Tubv1dRsOLGuKEM7YRE51NzPy+ZWfchE3rLQTWOeV0jCMYqb
uShvQCySOcHUoJd5O6vbbJIlg6vLwrgkCEkWVLeY7CfpXDOSwk5TPi6HgjfbUYsDp7lxZBptq6Zc
UDkBlaMCPiDc57QtE6vNGoQCVfPVeGcoQVmHU/QjNSQF1jXXWMbTTVNHpx05y+lVmE7O2DNIcvta
v+nNwNLuef5NtQb0ig9dLznta1fHsbHlxxzdu1qaA/9tw1jFu2rLM031MHPU73Vm9BIflJn6H9K+
ZLlxHVj2ixjBAZy24KTBluSx7d4wuu0253nm17+kX9zbEsQQos/txdmcCJcKLACFqqxMJgFLkrki
mQRTynDQp49UOEF2jGNjLfBA4IIMD3gZTAYzX0lqADgvYgRE2aEG26HbDBaPUhaAjORYWvXmzNJy
up0tXAztodksYCnAxJSgALPkH/r+/fY+Wjv+z91h9lFc9UTE5B6yYhLRCjRsVUQlFZX052yqaDMe
q8q5bXF1AU0CgCAoaPBYZ4IPl03Q5RPm/MfwQAq3FLcRSHdiTtTxrDBRhxec2Y0VrIASxKSg/fiJ
IugukuRjGvLgI9eNciiBYsfisQZ/cCAtX/LsS4XADUqxgfn9DMlCnYOSySypVqW0I196KmxBti7j
+lF3QddDBEQC/qPmXOMrW3oZOxEXeAmareyWHku0AcvlJ+jkS9YdAFlKddsXNRX1DxDZc0Jz5aha
xsEAroNqIVo0zEZDXakAnFSEw2qPgqPgogD1TLRxYwrFPgswbXc7ZggWkLnIl4UluM8gZ301pjhL
9dgpCr7mLGrOoBkOZDlvW1jZbIYsE2iaLHVAkIdefkJAttKpRncB6OOfZXAAdIXGKYdzn2eDiUmS
RqKeAWcHpdgabIo/E124k4zRve3JSuRfeMJ8myFKVCUoEQl1jOp3Y6WgBFGepFbnrNhtOxjXuFwx
EMugPgYKeEskPS3EYxhBOhnVaB7l2zd3C/vxURMAbBD/MXWWVFGGhHOl1HhWzzVoX2lXT2VCQyKZ
ti+N6HuZRhEWTtZVpuOD6mkbDuOwHRtwQgSRkm9I1AE7OWmoTaZDmNizUQ3eHIaxC2vdn1xMxIjW
KBmejNb0MyepYwgRRuMc6DSbEn9wWuw6fdNBBleE7lqjOElayoBuzeMPf5jF9zhogjszKqefY5Dq
/kPSyco7QW/MLkIBYpuDqAeekUrapx8l80lP5Uy2BaPPvbIs84FqYzDE6OjXne/Vfqv3d2adCKDM
bhIp9KQgCH/UQB39EOpKUay8KML3cjKkiAqBn+WW0QJXBdXl3B3iOjY5W33tYAGKdqFwAIQBowfM
Zy5xDWYSBrz9HHQUqlcjfS3JZqzuSuKgu3Y7eNe2yLk1+dJaEHcR4NywBsATBcYaPW3M7qG4cdvM
Wuyem2FuvSYBy5Q5wYykfErZQ+I/9t1HxVVPXtaGjVx0osD4hhzVRL516U3tq6GphBpS/+qjVGw5
8xRyTMIYxFx7Ifb04mhWJ017uO3c2osDFLJ/zS7en11HQxsGKd4D4AFQPvtepUX2mDYJ1XpHxTCm
SI6N4LSRJXRbjuGVr2cudXEcn6AWBhD60rBRza1gkhZ873r0QYqfcw9yLvUh6F86CAZpweQYeBAE
ibod28OcAPirAdAZFrtJ0b3bv2Xlhrr4KcwatLWRQvQWP4UMkoZuvGoLKgjMlRZc+EBmgEyLs09W
Eik4jhtKAgJcxKjRpe++5ucRyYYMg0baU5ECy2KUiaVm/qETii/ojG6aqXkqCY+K75sZlQmyc8Os
/qCaSckA0iAU6It564spkh0DmPpWIO09xk7HASlQEu/jGcCBXRIK/l4E711kAUkQfvmTIgpWm2gS
RDaz/iTKU7yJQV9RUCIkqUynzm/fw0QdX/sAYtw0JmG1C4de3U2imJ7EGBdyHvDEHNdCGFkpuiyg
FAWLIYtejYO5acN+hK6Z0Pcognf3otGoOBXIO7D+iVPXyTMqMic19UAholAodn7dDqDrqWpMWOHZ
DNYaEZ8TNAyXH1QPVL0ZzS6ztOlFLUU3lLJXc8hpH6dPJtoigSFiBqu3pKamUjieIkD+WzV6auUn
0sX3vvQ8YiJVUHh8ritrA70usC7q2GdgLWTXBsrKCqnFCiIfOUjnKqWVrUifj6gtUb8InXIWaTz9
HqG2kDYffqU+3V6YtU0O5hsobYIeVMSD/3JdSKiDMzMSIXIjZD8UgDDNRn/VpPTf0wuQfCxVMZRh
8FZg750hHjW1QlhPw0w1iL4umh+hl2GW+7Y/Kx96qTiCaBKsFBgSYNs9jYQOsGRMIPCR30e8vMkb
IIO1ZGfzrhdfSOf6HQUJk1KNNIUaCJgA02gbBhtRscCpxfk116u7VPJR1oC4Ky5djckRxRSMpNhY
KMepoH8PgbDBpB9PSWvlzMCXw+GKNpeBkq625NtnN4SQmkhwQ+jb2u798Xn59+hRau2sp4luQrrZ
cDLf6/sWWmoqZjDACoh9zbI7d2GvK2OFGymAQC5EwEcATeXXseWAXq6fCZdmmEMf6aNSNYteH7hY
6EAOk8njXrq+VhYLePcsVFYiut2XC6emUyRlKixg1t6ZxJd8tpMcYzqz4/8zH973+YNnJTqAQGCx
3SRNm32EAs6fxIzbU5tHkN9us38HJ8HM+WnCrBmYPdRea2sIv1am21dotU7CBIqb8DD7X3UTuRMg
hXTGe2Lk1fDWFhP9K1yXuDRxyDNXZlH4kgK6TZyweDJH/T1arEty5I/7OflnoOTi5l9bLHoxGoA2
C6E/bClzC3IGA+RneyXaG7zXyqpPqoLKGjBzRGbrkkmoobYN2BkYWloqiQUFN0w3HdL2Zy54nIPr
Or2ET2e2mF089qQBdSps4fGKnPyPKCEn32h+YRH994wCd0TcQnH78fm24RUf8RQzwbEB/Qi4yKR5
smlEjU6K3BqyrwCssXKOm5lQMd7pZuz8B1soMywEU4DPfV+G5yfVUGc5OARzywQyXSKeLHtiqWIi
oaPtvzdUJcx2oDeNnAPQeDZ9LdupkoOpgq3G00BDlpgogEmYVeGs30r/6dIQs+dKZaq1dIShLtsn
4f1ceqPyKRsOCBpz9Nv7fI+eiyi/FsXWaJwu4TwQrlNVmCfo5eHWw6AaWyvKVTMNkIyCJEUdbCFr
rDbSrGHph+pPOfB7svKZ8GauV26AC5vMvabgNJMzApszSV0zdqXM3+jKTm15HTWec8yhUlatGpdj
jQY88KBgxodTEwU5k6SC7JD0ViS6kfF+O0iv38gXC8pOU+Auh7i4DOdyHTW3XdvYM/k5NwSPfGuM
6+2/W0NaKoIQDE8sMFxd3kHTKPY1yuh4+BeRo0yVldR3Aip9CVgrqm6ggNJwkpK1DX9ukfl4qtph
NlUHhYMglV4zAkiaWIOhuVGYgQuWl52sWpPxgkW7RQKxCpP5AagSh0kN/zD4ZE+5TlVodURTYcvB
ay7wHulX3w7wOOhfYlBtSTKRdF2upj/IQ991koB2qwXWawlsh6EmA9R5b8QPeLHd/nZXGcpiDfIu
kIRAend1PYSRmjepD2uC+avJAmsgnBTo+yK7eA4yFphLwQ9JWxUx+hGaN39Em3Trzps/iifsytfI
+t3TxAKSyMbiuv8sfgLLmo4jBZhDJEffUhhnR3VfNHpUpbpAcxEvIVQf2kNTvMYArSWYgMgwmT/8
s24NY5L5eGkG6vJeRngE088UXU5MFBUxzVO3lH71Bsaufc7eu0rPGYPM6srd3PY56rZ0HA+G7CpQ
Qpci73aMXB2VjA3mevXnYM70EDZCHMk+dCmHjgKqXhGOL2uxiMcVKjUodCIamXMEsP8mlCPYqcvn
VAGJNE/UaH2x/hpgjg0taac5KxYD4xMqEpL0EI6c9IDng3m5e1t1UuKkhQkjBF8uaCBnwosxjgl2
BrOQQK6ULcvUAINHglfR5HyH9WUCYwD4ECD8RphswB9lrccQLXyImwWGV9ePsvZ4O6a+jzH2WNAw
3IzqiAESSza3GbRQE7QeXmgvsveGqcnXFLT+nuQl29xrNlxU8GoQn9ljnKpytRPlEvZ6V3qS3vo3
2XpMLB9aDqe74U6+023R022OkzK+9i0nmYgm7ZyEAJhhJYPEDirVqmt7Nvd9B1VtnWr6MVxUBQBn
TRpb5FFprsYJcNYA46moA7KUwFKQaIlew2Pdv6+yo9H86xt6ORbO/j6zm4K+72OQZeDqmDSLKL0z
GVSc71OeKAbPD2ZLVZoSqNNyxBV1SjNp44s8RMD1fNelKyzWtyadEA8BTKDOoQf2z+hhvus3HyDI
Db/yfUo1N3PLF57oHdcsk1hEvhnN4wCzpmxNjw/Zl2hFNENGuB/ef0x2tn0x7Uzl5E7fr9iroMSn
k6AqiTSDfcF0YieI6CUJdDZptVM/ZG/yjPvqq7WfT3FKp2OIvRDYNY1fxD1PNfcanb8s9Zn1Zcuc
XcrgeQcmwseWmFQ6h07xCnXjmo6+I3jyj5Bzc33TQV37CnoXlHqAYGExR0UWScW8pADxXfVVvcoW
yuF7bSt54yNUH3c1BY5mn4iUF7Orbi6IYmip4x8kkC/dNOJ5nIcRbo5JQTXVLtFmiA+1YinTtlTt
2D9UvP7nqrPgmcUhB4oR1GMZm03i910pwNksAwm46OQdrbx8rz5iFvBucjGZ/zBsRi92/hnbgG96
bpg5W7WmaqtehOHEPLQinaRnAtxipW5uH6drB8G5GeY0xbdEn0CGGVF+x/wa+kd/bhtYzVXPLTBH
mqD7vuwD74kBNaui8q50yamlNLhrAlujBn1pNrn3oGzVE29frFxPCtqZIgE3DAoZ7NCKPJahOteT
QKvmRUKvpgIJ/nbkTaSt3OywgstggUpgJo05cJQ4M9W0nnHOESdH8ySsE7SveaLfK98JRQuMhYuo
SgKFwhzYol/rSpdD0jg2X0z9QQw5g33fY8sXuxoVSHAAY3YfWkmLstDl5uqlSsVkcxZa+9E2rGBj
HhVqeLHtuxVt3WifOO0+eyBW4IxWa82vp8FTDxpeGjnNTs0RZ83ed8jhMHtgXNvKNLBfUut2KF2t
NPMTlzU6O+ZCI2oFAHpDTI8ckmGfaI7i/+t2gAl8Qzy4QSWEoXVmmfsA08Ug8g2tMr4T00eicP7+
sp3YVdbQ09EAzNN0wFAuXRB6MYiyoQitVvmS6qeh3Q2hC0qoMOIYuor9xZEzQ8xaBaaPfRFAiEHG
dNbg7yL9J0kdLtmNvOxe1qHvXEhRkNVe7bF0RllSKTo4ZGuvIwX17B2G3Q4/SxvACivw2rto11vZ
NqTxQX1IH81tZiMD8ITnwuE1za72CCDrIjpgqNpjOh9diMvFVbIc3Gb5EFqS/NVGdoeBl9sBuLKo
FwaWxTgLwKyNJW2KYEDVj7Pvhtm2BCKVh1tYiRF03RB7KtoCkHRnYjDxM8lX28VKdZ/6Dc3lzUJx
YaToqNi3HVrZUeemWOlvaTQLRRphapxPpPC6ZtcbnIx2zRtUQ74VIzHqzV7aaRGSoWsVfBTyQUro
WOz9BupjaKkmnJBf+/znlpgbM5e1GfgiWCqgiRfn6GJzx3Gv3h6IsHMTTISZuSGKRUmwXq4u06ih
suPbpdME3gRmBpyb8+ftD3T9pGMsMiEXmMA4pSMs1oK7yCxQYlVWvg/uKqRa5EM1LB4Y+rpwzZhk
4q8VZlwRBCa7XS7cl2iZWn9Ma7TEN0gIqBOVMluwJ++2oyuRiEo14h2oRoBL2OZhOwx9QhoVvKOo
0CUvRHPimgOI/m6mMWcVbGDyCLwDRMWpdbl9FUGb+3zUQqu3q0NAdWrs9GP2CL07C+w7X5oNdTer
pcldfvhSnIEeAHuDiEdGfw00+H3b3+sXAyZIz38ME61GnTUqZBxDa7Ji6JyaoU0wsG/Pd8QKf7eO
7+Z0rKzC9i2ZagX1Off9ylF2YZ6JZMxn+UbrYy1S5Y9BaFCqtIofC/C33/bzugvN+MkEcLxoUjUz
DE2OQjPaHGpXdtJnMOg8thtpM3svvUVcCLo6xG4Ppmfuug2aM5zJ01V3FfAy4JWETF5n7l3DGExQ
3Zghpj3tWIHUga0Zx5nHdbNyAqFbDLwziIHAisaO8naRIkfa3EWW2gLT8hxlL7cX8/o1gsU8N7D8
gLMLqA5Qz4taGGg/GhxyJk230T5wjG34ez6IR9ULrCx0HHMrbTmW1/bnueWrvRNVctXDcuMUKe3f
yFfnzUfIdQLnfC/8rO6aCPc6L4PnLSizSXq5y0OQu0RWmbhNdmrLr9tuXYfFMtyN1vR3Mfsq3YtC
CD02dQDUaSy3G9NvDwaZm21bAEhbjSEPPnb9FkJDYOkJoGeMEwh4o8vvl6ZzmXQ9CiKhYg0O0P6Y
gmvt4ddMDbvNnJpObkxfk2eUDALrU0SXh7Mdl7P78gjED8AQD85vzLASwnxGYowCdDjxA/oIh81y
2pFjcBoot0hw/eUuDTGeViROUzmCIfUpvQMqd6ZAypf7aJtZP+QP2TVMyiNV+8ZE3XKOOdOSLJ/V
RoNNgFefxZ1okfcO6/nHOEYWALo0+80T/lhbzm9pWYgxYeuxpC+9LkMid5k9UyuVktjJQ3s0T4BA
irENJUXq84C6qxGEa9IEARkQa1fEuuLUa7Ewh5gEvVPseJs5g2M6uDnQHYEgWfwVPOv3vWFNVLfH
jw6cRZwAWrlEF7je3x/AfNjI1DBfreMHZFRxhQ0UUKU746u9e/s03Gk32sF+3GM6wQGGu6D5Pnkm
wBNa4u7QzlblU+AyOL9odQ+f/SDmq+MNNM5mHKG4MDlaAxbF2o2QKmNo//ZZsfwdNroAx0Ov0kAW
K7OdlCadO7/rIJgdjUcpbAD3dYfy1MmNWw6/bptaCytwzIKYCU9RMDczt1VSqUBgEpgyis58SHJx
fBjSZj9PSb0p+iay5Gn4rTTTuE+i8eO27dWNK2qmDgZsaJuwYy5DoIxCbWA5VZxNvp47DW9qernx
2YUEFeDymMcoC+CXl4dgEIPPLNdiwKtUyOoJyH30FgTi0Y9Wn6weyB0d7OX/wamzc5c59mKli8Ky
xckQVacYzM3tPyORgbA750dhspwmbYnYKyLkD8PxoZk/iuithbrDlIDffuZl6FcRvxgzFYzSYyxS
xIja5QKiLxvUcQcyFry+kRnqAsF0X/5WmPqbkAKOenvtVqwtartgzVnyJ+BJLq2JkQ6esiKurNHI
fhhl22/kyKidEFfZQ+9PPODDVaIBCkXwkS2FLoAkr7ZZGPSRUZlJZYkYR6ddlUC9RpITOrZ4kfy7
ZyAnX2bDF+ARy0AXpUFvhmJdYUCg9MI6d/K+346Rvmm7hpN/Xu0qeLWMHeHiRcQj8i8XsRsGkKw3
MGXE7SbTRy/UG/u2N2sLh5kmHBdozS89+ksTfiiIaOvkFSgiQAvYB82nHgqdLc/6n9uGruvwcAZZ
NNYMmxgX0XJ8nWWhFbLfsqyHCvolUHoTuz1EMRyz97elqHtiWx8SudpJSelKPg8If3UyYkIMMxa4
fggYCvCGY0ybyhTMBQiPxE45CKnhSMW7OT7q8qs8dxlVO3A6Vf8+3Q2HMf1DkCaKiBf2mgeZcxcD
EV1Zsj85rT87RZtupax3taq+R9cVlGcNzQTFzjLVy6cw5nzaq6tnsY/2AyDDgBwqbFWy7vJWqRSx
sspBAz55nHQMv/YHsD+HDomFDPN/neTc/spr4XRmk2U+64QeOwFVYXB02dDA+ymCCClPoad928za
6aLDo6XOBZAhYQ7OTO9TdAjkyooi0xOH8aOS1A2q9htUlNzbpq4x9VhGIKrQGMehiZcgkylEtZmS
Gehhq4CI8DIxSnpiB5DQkqLWTqBLb3SVnfWvCQjW+j7w/o/mGVeNETJDQQXzTTfqTpaB4ZxEA5II
AlES6N5buEGOyFsmvMSD37oa3/lG/ZvzI1bYgIAGB6oMewftBLZRGaFTAS0IFTWkMD5pKkTrB/Az
mH71S5rkXewrXgeFvC7E0AHOLA5uae1jQ61RBUJBgmq8yOze3Kgnozb1ygIn0v3QjI9lMD8KgfhW
zeb7bUfXwvfM1PcZdnZGLXOyEEExYKotO7uY8uwY96hCaDXhSR6sne3oF2DyCzVwFY+ryzNJnlpD
gYgibizoDihV+T4Q9eO2N9+Vg4ucCaFrAgi4zKKjQ8Me7hlmTpD9ySXYlbcVAa4ByeBnl2zSVKF5
8xa22l4LXqZy649PlfQZm6VVpfdC6WbzRs89MkHFyykDTy3dQdne/nHXXxVTuwDsYZAHeTHGOS79
b0Y1IEUflZZU2bI00w6Qt0n+iM3H/2DnuzcDAkKwXTAX3Gj2Sg+q8NIqUp+q4CqOgZlKlR3JeXrW
qx7BpSUJBoSWbfqGQln7Q5SW1oRJhnZ+1Mnb5B/HjJPmXwcOpFJRSgXLK5hegSW/XDhzVMlg+OCY
a4dUsyqh1SzfR9b/78uGnYAWNiZcwF3NhGfTCWpThyBb7Msx3YOhT7gvalmzZQhkYdqr4dAjX2+8
hSoX8+lLdwsUtsxXkoAkGWcfdGO17iNp6zy10y2t4CXca2sHIADSUTRdr2HcyOaVJF1wzKO+yfxP
OX27vWrLYXy54eAGiKrgC2bgkVJffhs9CftJy/oSw++2UlIfMxkk3EuyirbClnR/bltb9+avteX/
n51WkuRHSprAWjSoziwGd1rKw00tu/DKof/NnK4klJTUqDR0lUqwDW2azg1VbxItYcy8SINcBOBS
gN/fdmolEmQFFddlik1CdYQ5F4wxjM1+VMCIi4aPObvCLNrgwLlt5Lrog41jgkRqYYhZ6LGZePPH
oZjANQG2fjWztWK0dEPABFKMN3L8Y4q15754xVPWTvwHUCt8TGK5hzhmbSp2JfPG2a45IpgfI19+
x2YAOaW/5OCm+SDMOHFbJ4Asd4LbiLbGj7wr9j1EFsxZcNLhfhwnzomysuR4EAKchnsIyshse1ke
UTeIC/QNssB4xrstsMAb1lhJk/KSqeXUYMKJQN0HkkILtAIpxaWnRSlFEWaGaqhlE4yZCi0CaBZP
lR58qFp3TCpQTN3+0t/QYtYkcnAVrF4YFkTF9tIkGvO5MehtbeV38s+lYho5H++xDc5hJ7FCt3ZA
v+F0m5eBqvTh3wcIDUxiSpgYAVwd6QubPBJDCFV56GqrmWhT0+CQn2aYtVUnuO8t5VVJKV51h+x5
k1CBl7kuccO4DrYgDPMtHXbUg5jVDpD2C0oBxRP5vrwDLmNnbBPrR/FWbBOXJ0+2FsSgJwIZA/YD
nnhsF2NUfJAhtVhn4amx5g3UMDyQkW5nB8COTcy5LrjWmKMvTPVg1ky4VjnaLtgBEH1M7QjSDcd3
ss95L6mVtys2xplzTBDpZlpJUg/npgewp2AQjgK0kNq6F/Pr0csdcfXVzmwtacbZqa5JMbZqB1vD
rnN+o1jndW+QrqfgRnLHIy8NWzsJL1xjLnqJdJgFXVxr3zC2+Evf97TfYYCL0JIGT61XvzxkvD15
/Zy4XE7mTZNDdmyQCtg0HrJNaIMIzJ6s8M6kLpobld06xB29dygDu7n3evs8uG6NY7QCBYilAIa3
DEDPl8s7pKbQTDVsSx/mZ/LL9e9l9DM6F9WBeVdsue2FlSPvwh4TqWrUiUm5fE5yjyf3ESq16Ny2
bxVQLnNA5SOUY6z03rByzhW3cnNf2GVCth0mE2KcsNtZpQt2yd+PqieK/HBd9w8SB4A3LxBWJn5S
SS5Dyexxwu1kr/uT3St2aAP4aJlW7fS/ou2vcNftJ+5w6kryA//+2mViyMwxxEXiAaqEb8kvVBkC
6t/Vv2tHskYnT+nLA0+EdNUg6uoQqjPRBvsOrLN9qbaKmstL4AzCfIdx8X2b8/ivlNUT+8wGEyz9
jIHsPMJ1MVkE3ezGOUrbyTo+vvlA1KFLQvWDvL2PXv5odHoH/osGrhfuI5sczOcX498zMRWjnMQA
IQiKZmzBbojUyIhlGTuleC6nxzT3Jt7uWHkyoeyHbM8EPndRKbncjLNqJJWfqLWVktEGB6Mkg5XD
vw963lW4auh7IBWvYDwzmN0gFLFUJDmp0ei2pl20man8Tqj6oEGMZaCNXd2J6H3Np07kLOLq1YEU
Ey9dxQB2gu2dhqTqqmYChG50e2NTngKkHY52FDxMG94+2lZ9PLO0/P+zAAXvAgbQR1haCBYtQL8o
lCH/gwkI86CmaAC1yu6BqEv7YEjxvar+JQSfiK9sqmhr8DKXVU8WXg20R5FMsLlEnaNg3U+IvEC4
0/JHuULD0Jp4mt7XXVFcBagoYTdLoHrF1rpcsMTA1Kmva7j6PkYbDIc08XQnoNrWuAtTOjvtLqSH
gRYb/17f8kRWl4hjr3m8O2R0s1CdAZ/FpXFzCsux0hGRutGdJs3YdK3pRgPhfLF1J//aURgurmyW
IOI1ws60wxB9r1jgpxIsycMZ+Th4pjOrNBQAWyqccGm5mtBysXueOsR3c+naWxBSo5YgIydVLr3t
8iiUkgKBo903v4zHAI+uOxDn2tOH7tab8JcyU+Vn7QTP4ga8fB8RpOs4C7EaU3hxLKqDQCyzWJ4k
IBmEavALsnk7jA+6X2EYwDEgsPAftsiZHeYIn7LKmIoQdvxMcUNwGiHCXro4w/jhxGkPrV3xC0vH
/7jEHGoLm1tsdDA1CfW9JvnuoJp2URWWLPWvtfaR1iWmHTnJ22oCdW6V2TVCmytzX8PqvHChJJiY
+TNJtMKsMdqKOtmCZwZthRbUM4a8lRvn9vKu3MIYgzPBtLFAUDH2fxlINXL+PM59BJIeWxA8g3Dv
v39AHR1mIIFRGkDLiglVwGhB/77Q++dSSCfoC+rvoPWJZvu2I2vriEoUeEeWi2Ehdr30pJQDQCa6
qLEy8DK55ZFsfVe9Fz9bp3egUwEtIJ7FlbT7wiLz5XR56swGZCFAY6VA8cin4WQ2FGCPZlPzCBPW
vtO5d0xa2MtJVxaLragCNlK3BtT1bi/gygF64Q2TAMp9M7dZAAuluVXBciE0EEXkLdkSTsy5dWGE
OaWzctS62gRuQ/S0h9DuHGhOps5gP02e/nnbn7VMAbMgIJiAvtUSF0zgzVmTinURY9D8A18Fky8Z
xUU00trT7ud3jrGVTBNZnQEcBaayZcI2J8cI2g6BmjaW7JlH0Zn3vmtaJSbNfkFjz+Mi/lfD4cwc
E3qVUiqDmuWgnOwVu4F4hGTwPtVK7fXCIybiEp/kM/RyGjCB2cMD8cKCxm6tU8kz7M6kraM8LE+S
khZ30Zf6zFlPnoNMNIKmsdLmHNY7q1hKS4ffvSta/gmqQU/FZ22Ff24bXHl2XXjLBKYwduJYlVjQ
wTxFqSPkVFaghuzTXOFgftcsgQkE8AqgD6HQuXh+llYq44jTXiwaa8r2NUihfZRAP4vIbnlTNNfg
ZkxbnVtiTkRZkKtZkGFJu48FOuw0T3WOp6NY0nIz0sBL6Q6iTx31nY7XUF7p8l7aZgJ0rmtdbk3Y
Lh56KlHT8o+J1ztfHSCdm9ufbi1Qz91kArVKAhlso2VjkZ/5XXhsN8K98NBwjPC+GhOPbZeFUV3A
HxO32CAtg4hKBeEzCPTxeMnWkjt8t2XODJzygDEzDrXQiomkpFocml1QxgSoVUHL3hm39eY9dIs3
815+Dh+nfYwiQfI7mTip3VoN6+IHMM6CoLWpzQE/wPCBua/fquKwjLUWH+pk56CvGj4I+ZibA5q4
ilpTCIZz1RquR5q+g/fvIjAbss7mDkJWyyLcx9vpQfOkveGNmHAVP7NtTwF9cns6AqEvYdY1cnUM
vIXeeDTpq779ZwD05W9hB3SqrO7EacJvmSGR3msPpODIaX1Xddh7UVvEpzSUQkCQwnzypI6qORLr
xupRlkAK42W0O4TIYYIQVVGywRzVZj6JHm/vrBV+wbj/1zDzqXMBo8XNCMOYC523It66IlDCkLpd
zvio5EKSl31/y1HmswpgQE/qDPZaSaYDOhe1T2UJHM2mc/tUWP7QDUPs4LshTGDsMvDNxMnSJavx
9yTaLb1q9KlV4irhx2171wM7S5D8XUm25QqoVxyDBbyxfga7pqJ/cINg184Wkl5bpB1kUjkJG8/D
JSU5u0iKAlSkgQYPu3iTl3ZN0PdxMxUzD7TMvnSeubX88Nw/Jp0yVIjSqu0SKeADE+2x/h20J84a
rmXU5zaYu1Edq6xTJdjA3KfV/fGf073wM6baQfkPbdGLr8XcjU2rNKSVsHhtZ4FxNZMOac+JwGsS
BCYimDsw1Ugb/P8Vc6EfZ8m73M48QHpaRESybVyg4TfyD/J4exG/qznXkQ96NUwWgAqBhYqqVZq0
mg7XzCdtp++VHyaqxw099ajFgDrOLa0fODmtFKVdcSPa0vt/KDdhbf/+AOYrDlWcRHmEryhBy626
A1F/qHgjj65uLUNEtxkQZgVwS+V79c/CH4KHujCjFgjaLxGi9Rk1uYOGS0hfrSTRUUrFvAioFpiQ
D80xFTsDjmge+mJW/BlCou8QnQQ7dVJv2Ab27U+3njWdGWRWrouN2A9NGFSRYNBpoD/eZdo8TZti
M3BOj/UwObPF7oAKpbzah63CEX1HA69CQkVrpGTbomNPNQph7ZN/+igfA6dF8yq5UyCVwvkVKx8R
ii9gB0AfAOKL39W2s4+YJLWfVjKI1TQ0rynarnavjjwRpOUOYz4j5rUMoIiAVcFVx3xGoidzG5sE
LaKqtgXNq5M3QHLnHgMq3THk6Z+vuWQsqo6wKS6d4stjuUqJNtchgGhaKs5PWlu9TPikvIbtykMa
6EG0EtC8BCsGy0QA4vFqxoMG92dg+6OdNpkdaLQRX+X2rU0dY7yD7u/MoxFduQPOrbKXajZDYanp
FDQai88yVX/ItewYTf52exusWAFU6u8KMjlJB96vokgBUBwi8D0TeddqBG8xbXPbzEpYgCUXFeuF
dRotTCYVqWJfivM+xBKikulWvQ4xzARqInleHKvaNB59UlXPUcpl+1i5uAGcQ5IH1AagGyxXfduH
fmdAIRp0ONvAcDrzVCO9je+r5CckgZLk4bafK0+XC3PMNUQCuK8TmKsn7HLRSYTSiasa9UVbQpje
NrYS/RjuBOmBhsgE4og5VQJill22tC/natuDuzCFCPZtCysZ5IUFxh09TdUybEe4U0LvOk8gxPhI
svuiGe3bhtbW7dwVZiOHA+6EJIYhTXxoBoxRBaUzV3upyEC59x/K3BdeMTFfavU0FiLar90sVMcs
TEanE6rgoZzNBzFvZY5vK1sMG2xBeoPKZ7lBLw+pKetIOakw15sPebato09ug2Bt+VBZxhFIcOoC
dXtpoq+SMZvkGY3s4hSpdOg2QwJp9Kc+5yQ8a3kWaMv/WmLWbvShzDmXsDR5vpd9zW67/z2jKaM7
6iN5Ck6lRwJU/W5Hx9rpcW6UWUGw6UBlM4FRI95kOJ7Ek97bpLOn8DHsOc/DtU311xYKjJdLaXQg
UggL2GrHp2jYGbw++dqDH+f6kuIABCtCbfnSQJDrsy8lONfnY2FYopPdD964cOzjtYSLf8ADxrTx
gOHxhK2F4bld+dLuFIQjCsKwGwWLfNKP2E9tUeB0WNaN/O9VyT7MhiI1y2zAVYnnppeUSMLTYqcY
PKGmtYAAS+wCDwc4/EqZyjchuhYQ+KKLX0W6GbLHuUhoX4PQG/fy79vRtxrz59aYU1CGKE+bRLCG
oQ7tpxGPyVYzIbUCpKw/gxlFUf4fad+15DiuLftFjKAn+EonU1KpvHthdFd3g6D37utPsuPcMxLE
K8TsPY9T0UoCWFgAlsn0R1jnQ6tQwwUTanGwILa8Q69Q40MTmLlj2je7KM5Mb6hb4rdJ+ev2J65l
SlEsD6VydHqA8oOXFWCFlk+ZOcGoEtXv2/cOj+8uUr04toOh+lYtkLSBLxB6Wq4i98dWm3RnqBDx
6j5n8pBG9U5S9D2yRidDBr+HLdLxWp3D8w/krG+sC5D22/hA8zgGMaiU6DbFC01v3XCrP2e7fB9h
Y2/Q0XR7Zta28zkudx8dIkutwhg5gSJ5b/VjJgrqrFni+e8v+GeX6kKP9UTX4S5U7CoNNYNt71nR
Po4fwt6xM0HWdG17naMtfz9Dy8seurjoFULn79dUL3HzN0PE7rV25p9jcNZudmQeqhIzJqVBnLxo
iN8knjo93V6XtYwRmg3A7IX2MvAo8S9nSHllY5ZiKLP6BtJEt652tdI6BSKKxsZs9jrKCSpR0GNt
bOeg3Go1tlaR0IAVDv1rmrwYKV7LR1P0Kll18XDtUKyDBvnStXe5TDpqWdgEdTe39rDxZu/UbJjl
Y7X88hj6BDG/wdGfRGnLNeNAt7aFhBja5q6aZJnV9ZlKMKNDmfisQgau6d/m3BTkVNYs/hyG28kk
I6GcVLCPqN3MhYc97fQzOt3BRy7LiaNrggN53VLOxsVtYak2m0H+a5BT645gr9fRKIbHxCHTYm8o
ZAuMLtEJ2kSOXfWCm4doTjmDUSMI1msy5jSUH1n3mXSbehQI2q7d3c7nkzMWSbWKWU5gLGxMn3oC
bSIC6lqrfqmj3kclkWD51mKn9jket79RINCSMAWe9uzp+zSwPjRIzj03wexOO+QXg2bybu/1ZZK4
mIBtaWAnQx8iekn5AjYkxgzWhEA0U+n3FA8/81QXQKytE8rklw4/PNOvWGo1lurtYKMcSs8ehuQ+
tV5kWeSx1hbqHGPZGGfOV8Mlu+lzYFiqO96h3/dJcplv7obYmR+7Xb+HMtFm/FR+iZiLVgdHUDcC
xn0UW/EJi56klCQZ7h/G3ARhnzCnaEonC0NBoOOauQiBZbTk4K1loMMBDaqXI5wMq53McQAfwbO5
KXzlWzqF2NEuvY8YImSe4qFQfSPvSOfMk6N/oAx4T77l7+iNBEywoivND8vHQIgThQVg8uYjSS2z
qAkRtRblC0ZQ4LUBIhUocFqBco+G0tihoE9qDtpvZUdTJ9/EG/NV5OquJ/7yExbDPltxdHVNNajt
weAR723VV1FdJ3raXJ9IgEAjIXrhwNoJ0oFLiKzRlUoullGWv7r6j633DkMkq/9zewte2+4lDGe7
CfLtkVwBJoX4R/9THnZhcSzU0ZlkEV/KSn5twcILB8EyROX5Jr9kTsY5CoFFx3iTdr9m3bxr1R+I
z7vmUDoKBJlR3A6G+eR3azLPmvqjbUBbokaVeUwCKX0YafJye/wrh8jlR3FeT4dKedjLVevi7QLp
kcaXUOU97SbmaebHXG2JfK+JBFEW87j0e8AkC60D2I+uO/bk2p4KTUWYKSPyY5KZz2lsCa6314fx
JQQ3LC1KpHGq6tZVc82vY3dQNnLiSSXdTdI+AnXv7Wlc3RBnI+KstensVooawEEpzRnQvRelDbjp
KwHMqrWewXDWOpglhO9CTJyZKFvaBEWM1Im2NO+hgWX3HwwJTBjwMiqanfjKJTr0UdxDXsVVkEg0
KnDhtz6a1W+DrJqfDcErMGWD4FLmtWnMvE7bMcOIauVPhCoiROpwsWahC5kqJ4vdyHRUdXsbdM38
bFQ7oiMVEX+ojly6FmsezYoYWKwyQ8Ntrd2nQy24TKx5r3MI9RJCqkCUUjEMS2KxK6GPCSoVCI1r
5evtoawZxDkOdwVkVYJZLYGTWwmutSc8rGeU3EMft5UE9iCC4nx+pRZK0uiAStTci4hT1ipKud26
PaTs+/aoVNEKLdvt7Hyp88ScMrnF9G07UCGqDjm2O923XfWEnk0XvLFgG1b8ebMnp+jpNXZfqWd4
tz9izYOcTy3nQVBuMXRyu1hml/tZ7g9zEQyoRzCUO4l6kvTrNtyaBzmH4zxIBY6NqSCAQ5PTi6TO
COmhm7IqEa+4DbRqmkt5B6oSsQl48ioF0Q1N6rrW1atg1qAgdiT0xyyyltXZO0PhPJVtszRDw2nr
smwzkH4rgdyJhXdjk/kleaBdcHtQK2VmaGs5w+MioXlVlRb42Vs0oTrkj0Wd7EPz5Eft3cgc2jsl
daU3lEBs1fsqaNEfRp9vf8Dq8mkawm5opEDFFGexvWZIYzRhvFIMzR3KXKa7pkgSYnVbnIFwJkkn
M5L+TmqIUj1ZfWed6IBZKcVZ2oOWvtaFM1rhC6XnBKwgY4h5zKVTVTzk9LOmG2v8Zvqvuj+Z8d4s
j1TaJPLLfzB/Z7jL0M92fAi2iCRadnwzU0+B3Kph4UaUPd1GWayAv3icj45bJanus34OgVLl93rx
W58OKgJrSOzRModISOoX5r/mObmcT27JxqKsbESnYBfN3o4/oXpIm09DdFav7Oml4hdUGCjPxo2Z
OwZ6RAHmVgVKGUpubGlBilRRQk69wgSnwEoIBxBnUNxCUYgED1aOpxCU8uxnpXfmLTvOG+moP9S1
k+1A+HFnfyqCopwVd4IsGAKhCIghycL3KJWN1GkQTW/dtjyScHRMCL1AGVZXCgTU/a4QhB5WdvMF
HDfIVhtSKCAArlQPmfSkxFtFEpjitQwt+D7Oh8TZ4miWA6lkYNTGE+T/pBp8Q8cu9focQn3MV/o/
rR7U5E4mj3V/Z+QPDTtBJ6GDY4sEs7v2pMS3EEytjp4Fi08GK40MdfshwXg9eq+dOqxs8UN3n9ih
P7Tb6KkLMskJtwsdsunso9dGJHGxcrm4+ABum+ShhEx+gg8YwyAcgzLyIvuzt+/LyHJvuwDhWLmD
tq5kljIDUBr1qngrG+gy1X9Fwe/k8B0H8XuheGxHQYSaHzqHvZQbUD7f/gTRYLmzkZBitCqIvEIO
0ht0TwdjWJ35jH5p8dt/h8SdiqlVTG0OXS4XrD99eFel+yl9aqbnkIkOjmVHcJ71fAH56lQdjEh6
XAOpVg+1/tUmggv1SlUSmgZ1FJOB7YEsPBOXB0Sjl5AO0dPWncaTEZ7Q4zKmQaUFc343jR4Gp9EI
YpMiOZ+/rGPcwNBUjk2hgXQNxdDcYyGiTVOCdb117Vbzavi3EfTn8SZubUcd/JSAeyhxqW1us/KO
9kcpuoNG9GTcmdr9YHyYwyOq0Bx1gvQf3SShFxe9D7LpQb5L5mAoPGvGy0dzoEYSk/CuCyeHkdHv
oX3e5pLbQIY9KtF39UPtNmlmulY2OWVyN9Unq5WDMXJtPJgo+OdFHnDFRlUo+ihgC8JV4Eq4EAEZ
lHbOBu4B8ICokC3sY5K4tuxXRu3dNtIV334BxTnbYtDnNlUXKHZgptdEYLSDli049EHNXQo8+yoY
uhWRX8F/V8TvdB66NNMAloIye8zmQJZMp1U+pOFQdPdx2Qa3B7dyMi9A/4fHObaumUA9pgAvkd5k
NLFo6gttzGDu/Ns4onFxXk0B10zZmMu4jBDai1lA1O/C2GhztCktsiOzqAJmBVBbaJGW2q9FoYK7
ckhqRELVJJ2r1L5Myx2bv6b2KOXViSn+v28pRxBCRUcdArCIlfPHf5ZboIWjdueqRuhO5euE9HJk
BkMusI6Vc/8ChzPFUtEivQGDopvbpzE5psoL6wUuecVRXkBwx742azZDsq1z21CH8u7gmiKdx9VB
gGEUAUa4K1QBXHpKddZMmkeYLD3q3lsolvdl9JTHgjvD6jjOUBb7OLuw9wqRTCYDBdx6jobK16LY
3jZp0Tg4jx9Lka2i8qhzq+x3WUH5FrEuhEn/KxC+k1o3Co1ig6ACAJJarbEbiA7PK8hOC+aK5+wh
Ger69AIjkTvjFPWqh/497/Y41oLLaDH8v1X/y0Jxth51nVStAY4ZtNTPR2YeoOnnDgU46ybNK1l+
yFokA6IBj3EZPHaWX0Fwd4wUL+pzxxjkTTg8t4koT7AsEXd4XnwU5yRylAy1toTZzbpXUjxX0z2l
d6Cv7ulRSfy+ExQZrjjbC7hlHc7mIA7lPo/VxSbZsOmZ7UjsPVU3YSLIvIrWk9vDXW+TprSXPZzE
D11d3WX5y+3lFCFwx0ZRUZuMMhAG/SPMN2qrCOx+LfB6MVeclzBZOqMJBnOVGvILiWOIZ88DWJbt
6WHsJd9OSDCywmmbJ5sm/y045zwiOqNlYAixIeSXLKydCJu8O2XzQ2Pux9gGG8tdLqkC1FVjRNQL
Rz9yDmhpu7SOpiYm1aUIElTwWGHuMz1GqY9rjaCO/GE+ye3v22u4Zo1/lewRZ0b9k87NMBn1phxt
4HV2/yeri5cRsbBOyT1ZE06ourLRzrG4CR1acB5UCUML7gFF2DVFvVz5wzqGz6/qU/1dCIrZVoqW
0MkMBWHjf4fGuWYS6ikEyQHXf8v37M16Tu6n35UNVQfwtmu+Z+zejEdhY8JSYch7kzNUnoe4tFTo
2KdAxevUH/6gdN446juwekROKWIHEyweL+VHlLKQ8xFYSHR6OSjP59xN4iciIi1cO+TOx7Qs7JnL
iowYjTIxcDLN3pmpfhcNkCCaRAEiEQzniDslqrWsXWAM2SXDPkZ0TRS1XyE/uLAKg3O/E5msqVtA
JBDfkU39Eb/kB8XL74oP/Tk2HSZww6tn3vnkcTsabDZynyyL1ORv9AcUf79a8I5JPtv0LspGpd/l
nfqC4kf7MX27vbdF88n5Z/jNtGY1kDXteyBvqtY4lfx6G0M4PM6B9FOiSPJiG+ZRQzngl+K0d2xv
5F43YEjFx7wfHxLPKB11Q0TPbYFDMTiHglPbjMYK2MiLo2JKOelIxDsmGu2p/ymjrMAS3JFWym9M
sKqrxkKB+5ec6nInhFPG7LJV0GtbMrztT1m6T2I/1Ty0/3ssfp6qYx5uu25TTZ5U3cfJRjDdy0v+
0r0sH4AiblSLIzHNv2igKEvtNNfRsjbUTtKjCrM03El2sLbgyIrRAByZ/hz6WekLkK1lNm9Bczun
IJQwFAyAntO8Q8lfW2dgENomw44lR8k+ZcWhrj4KbVNbbzbEnlTmSIWvyb8V5YeJN4rhyGPyaC+8
LVT2tdZnw5FU4XbuE9cqXxAlUaWPrKg9u4ydBlSHbf01RrLbticKWmO93GpqhATlrtfREIjwRXNo
5gSJmi8CelKp1d1xChR1G4PGNNsZ1b6Qcr8adrm0CeOdmc9OiwJPsjGnTd0/J+Mx1E4GzSHJS70s
/0UhTJWBxhG3igx1cfNDGp9y1TPVAAWHJWgA8lOc7eIpkFvcV/O3DNXf4Ta2tsR+K8pHrUVEADLR
02MKLRsl8Ui9tapn0gZZojllfzDMfUwfzeIggcDKereR8J8PSX1XaFCCSXZW8ZQlm7z5EQ4vyJvk
9rPVbwvTsaZNop1y7B+5B0EU+26gt9aehjmAmI/PQMmefcjNZ2ExFykRB5eixDxGxNWV1zx+loof
2tR4NprTcWFpTYrpAsFbpe8bybPZt1oYrk4/5ek+i09SCWJdJFLUHnX6JID5uXHxGlbgKw7m9k8L
pQb7IIcnhLH65pUkP4caQkzVoYeAQQuJYRBu2qOb9AHV/UZudlJXHVo6bQz1lGqDIxdkQ5IPVAsF
GfMzW5R3WsmugesMVZvoXpORFuKJRTKDhrURdUsxjqvsrF0dtKBNYU56aNCG68gP2tF6rX1Y2DO6
8ybBxW0NHj2kEPaxFZRwo+Dr0jVUqVF0tQr4+JB6qju4kJo91eA9dN6fzQP18v03EkfvjS9qDVjp
T0SI/gyZ25hmMZlWjUPtb3lQ6Kv7ypnfaeVkuLq6T5ZvHSH5eJi20c7ySi/eSKMje9C7FTiIFf9w
8RnLcXR+S+iboqXQznTVhYoE0KFnbuCMB/AwvOYOTjjPOiTOh/3rNvD1Lehy+Nwx15cJmWQL+bKR
elH2Vap+U5ZOp4nGt3w/5/8uxseddHKSDZVlIH+VOdm97mp3UZBgnJXXb6B/eNdsO1cUUlpJZF2O
jTvhsgjM8i3BnGZvlRPt8qDSQeiA+KP3oz3epxvDHQTXZtEouVtzqtWgKV/M2LL3mrEJx3tN2t5e
sLVT9Gwm0VrIWQropc2kBkZs0p+ysZ3lfFfGjdMMP5Bx8ux0/NEOqgNS88SBpoQ7KZB9YP1jkohe
mH+Z9v7/i4qk3eWn2HaqlvaSksdl8NGOoBGW72IvuQ+9n8lm9OYnnGqQYsudJiBOD93N1h28vRE7
z7fn5MqIoY8EoTtwJS9ExiZfdD5I0ZTKaohr1ATBSTQbVnCujXUUlu5frS+A/tLuonAfLpwXFbXT
OS1N6Hgg8AY6PjN3SsnX1OD2aK5XmEPh9qTaa3M6NkCpmUPQ2IP7mVPEm3wbPhc7zc1Hp0DySkTv
Kxobt0NzdCVYtIoHVyoe2/ilNIJBcW+PbPmJC3vhBsZtSEQspUbuMDApluVdmlTZuyppZuyPxVQc
rS5O/0hdPArimGvWAX50UM1A7Bt1G5yVJjHKZPo5HZAO3Mggu5PRdVHfqdrH7cFdP5n/ju4fHO6h
N+sqdDFQ4+3auNd5yhiYG7pXPyXbpQfynD+Vd8Yx2RluI6qEvH6WLcjgekKtpbaweHNLR63ZHmyW
gKR4h123s2TnHZ0JvrZpdrGPW5qIU1cIyC1kR6uO1R0AzSM0vxEZ3tiu8Wh9DSCAjvbkXhiOuAoM
cCPkHKtkTPlgRQCsDDDXFG4PNhenxk0tyF2hjO114v4S7W9k7eww7vK06CcZaKOnnMim/4YKagOG
TXd5n80b89TgYgQV9B+wpmkrOrdWNyLeAhCigCy9zKfqJ6UocnXOBhRWoaS13w5LFMswRVeu1W2h
gf8ZjXPQC+GTCGZLrNLGtOKy1UHfVYaeq3So9uXP8MHyIV4232cPNGhFgufrtgPaDqQulqsef2ig
x6qjJgEuEkvf+iMK64PQS3+qL+gndKtT91OwLZdtd+V0zvC4bWlIatpGUQGiWBWVLG3roP7UZZvG
k70BhDl4/Qlm9rr+YDGfM0TuMmt1YWpmEkZIvij0nRCnDvJA6sFrB/UpCAqcJpAtSbsYNEt/IGHx
Ve6lg4hqf7m2Xo0abaLgw7Qx03wNYJ2WDSm0xRmlB135Q0QiJuuDPAPgXAAqy4aMtvDl7Wiiyrtw
oALrxjJ5yjuUp3aljXoXpPLr1IknHSHoyAlHJLmHaEvLGCJ8hqOaIZRCqtNQDruEaI4y1M/E6BHq
k5jogXF9zV/W5OxzOQfSJ6CsltXldDN35tciwluYQfRcbp9K8GiS7yyYBy/ea/vRVUxvdCfv+V9X
wFx+gs1d3DRJH+vUwIyByraSv6TukTBIPL1DaE1ggauLv/AMLlEOPOa48yDujYrFDfzXjFxXPpf3
4yhvBNtq1X2g7Ugh0MhYKEIu735jbuF5unhk8DQZIKq77+4D404Dncxn69AXYw8NAtRIBnVwG1iE
y73X4rBONNYC12bqTi/nA7LULi0mPxJRba3P4j8jXPz02SnQx5MxtxRIxH5n7E1n/u2RLDuE36Ko
ckHJC4oHcGnl7iVWU0Z0oBVMkhqbBkGP8AHqhkO+gcbwfSYq91gbzTka5wYzs5yjJgXaZL93NFgE
i28PRwTAGYRpMWNUFgCTPOvKL0iH3v79tcvjX/ZyvH5QqGNxO1hRJ00z+3pwe+tnY0BxedOwAN0s
NhXcUlfv32dIhNuoxQjuXysBEtPkHtp5ESLOSXzM6C8aJgFVNRSXpq2X9/b7wHLQFeXtm9yjm8Eg
xX2YNgKLv67YheMAgwsUaRatT5R1XxriRPVK63N8T/IHVCS216KoqAEf6j2KlBAQaWXBK3Zti4ER
Ev2EoPxGBQ3nPnSm6SSqmsGlIYgmrEOpZeiu8YvGu72iVxedRW1NWV5SFlSdoLNzOa4+i0F/U5VQ
Hoa8zuwl1SNO49sQ14GlBQMarKYB4VcZ9U6XGFZbSWUvN1Cr/xpPMU6pTR8EldNvUfNsu2i98kEL
PIFBPfNEZfjr2CYBOxrke1XQfV9iE7MeFUba1E22ceeMzzm4eiNIwTcIQroSYh/279l05yMNxtlp
7oS39NX5/Qefp1FCYqHU9BH4iK08orm8Rj8j8Wa32Az+bnaHyFPcZ8F8X+3SZb7PMLk1ZWMfd6iw
geg9eHx3zEn20CkunJ+JW32jmA3iFz7YNN/Lo+h0vd4ly+sHQp8E7yALctac1ZZq0SE+SxFVYu9W
6MpsV/XbESqIhDqF9NB3iQdO69yUUQa+uT3qqw3DQXN3obIdlZZpgFatcTcq/qCY/tg/zUJe62Wn
XxwZHBBnUS1TlTCfAQRhqF91MH9ke32nHdH9ZkB8h+HeJXC61+wal4i8DcVto8epDETwW+pfxXb0
4tN0pE/9NnWyIy5LuLTnj3LAXnGztfalYGavM2QcPmdPeQyNQWYCP9pJJ/uZvqW76g0xpgN5magP
vUsI1brVi3o/SwLXcb17LuzJ4g5MJW2HsVWiBJeo1DGT9ygvg1YSjG9ZsBsLanGuvQ7ZEDcDhjeD
pzTvEMVTy6fGRoSnld8oSCGyJZI1iARBrmMV3LQuh/nZ3WbEuBL092NZN/1BjrcIMbns92Q7SDwu
4kbjXr0jge1pL7d3yuqkLsWEoEOzZQjoXeKWQ5PIs45JDVOoKMWbungLDcGcru5G3KtwcKFbwubd
rlrRXuoXjMo28Xo27N/JrJxaaSq30A8QHM6rA/oHjN8fva0lIKUBWKT9NkDIjsITKqoguK7kWVbr
DITbBFaEmkkTDa+uLh1C3evNQ2z1fg6lilrdN+iSK7+R/ru9UoJZ5M0/imd7UkJg4p6de3UaH40e
zDmJXUg+Wnv7f30XuBwiZxiZHOajVaDQWtYeo/ChQk2N6AYsWirO5iM7jmaLMiwV+Ul0R0Ne1KIC
f7m+sSCUDq47RQVp6PIRZxvLQH26PhgYh2EfJQX0dMdCd1qc/to2THcGe7Ek6lIEHWhQGSc99VA1
obai3P5iEFdu5ewrlsU9+wqobJWTNeArxnona44KOQK19q3kRzSeQH3rDMguRVBxF123Vo3mDNe6
xI1QgKWUDXCn+Fk1XTXZziXzTCbwIqsbAjAgE1MXiUY+RNbMXWzkIXAkHWKmOsahmPU2DAsPou2j
E02ZW8mKJzXaPqoF4eTFTPi5BZMdyOagYa5BzuRyjJUWM1ycC5gRnZDeqfwkFUUAl2m6glj65yGy
DPUpXl+rYiDqUVQML6nIXrfAAysjczJqX5DW3VHRGX/deAH3AonN/4WDyN7liEY0MheTiuL/FIoZ
1u9yVDyK3HjzVEKArs5rLyqCLB92uDD+ex9zDsxNJaqLm0mlAM5jaHlp5o6yOrDU8KmnQknP5bi+
mlO0BCzlgWDU4a+HadeMkDMCFmky6iDFAgH42cmN1JtMvNzK0V/+f91o94mSbmF83kwEJCPrE332
Ddw9seqGNk8HfINkxeFLbUnDXWbmkhfPBd6Zcql4g0TnDR3JtC+ZWp+ysd60hAyiSpz1yTCgqaRo
JiiTOC+lRGkGPRN8iGzGbth6fYdijG+pDRIDBQgIjUFYC5OEcpNR5CHXXARyaKAAJOj0A1vupbGp
k21ng1lhDtgXSVCf8cuGPq7h3rasNV+PeB+IYwjk4xAvuESJpVGTirJe7hnGvjOLbdQhiD79vI1y
HSnAzjFlEHktLCaWzPsCKy2ZQmJco9QeLnYMyVtuQS7SaEsk8LtUfQ01LYjbLHRDMvwcy+KjaazH
Sg9tV8m017DVNYF3WnWNaPJDAyVYh1DixLngPpVwMNWgRE3QiB1q4ROzEPWeK1caWugis0e9y3xj
zHwqUtFevasvhGY6yIgU4PNLixx/r0kpoMuH2hw3rNZ/plPiZO3TrLSeQqPfJMGz0H7t0fPel59t
jFNoqNVdYyS4qKmOaX/eXqFlR/G7HuuCijNIHuAqyHmYyWqqqp3grNkY75P+MdOmTWpoTojUfJH3
QZiImGnX7PsckXs2lL2dThMoGd0ynitHw3WtkdNPZrSuIRUC/7lm5edYnJUrUjuP6gCsBLdpe2CO
Vb6Vg+BKs3YYnYMs5+HZXaI2QHui2ACZ4B/juHIY3Uj2PsRDXkRlv/YaOofiDKhI2y4qohJcu62K
ik/fTh2LfYUJ9VS886D8DSZtgU9eh9RRNwB2d7CTLH8/G108lCzpTYxODisgxW6dqLvJRmLItO9D
s3GM7JRIs6Cu9W/TyZVdQowRstzL3Z0PS6VhZyIvBf+kb9i77k4OnrGH4qg5qXsn+ZMb7uzD6KFR
xcuOpTc74QukZ/XduGcv4Uf1Sxes8dqdxkIHp6GaKgrnDc6QQBJtTJECp4x4EQhSyT2jwjvbqrGC
99BWQeKA+xPnmIo8mw0oV8ElP+pPSlDsqd/byLSogbGhQeKVgwOR3dvbf812l0UFgT/IQUEGc7m6
RYnYQdG0uGCY1lQ+ZFM/ZF4Cr2l4LC0HN6at8dQ0hSUi/VwbLDTEDaCCbx4cyJfAdZnhrEfpsptN
p0QL2hxqPqJb4pqnIQjFElCzo6SV75eV23HImTEkbtf9kOZ7Gr0y+9Ukwe0pXB0JhA+wZApiwrwH
na1xSnGcYoMQ9tx1/VtcRw4ZZv82zGr4juAcXRRrVXA4cp66tcOQyiNamlL7aES+mdwNOapHN3X3
IBt+ofgaHkrmQelfbgOvju8Ml/PX0ah00RDNiw9FfDaJd1r1VGQirYq1c+h8dJwhxpTNNBswi5Gl
l26tWb8X0K3N9NxVy9wKWNkpXpXnAnKKdVwDLyXQD+JM5tybMeSV1rQY3cwy1BOQu94yvWkGuR2k
x3JFCkzzz+35XHMl8CD/D1HnHhNhm7Fey2W4koKC4ebe7kT59dUrzjkEZyp44emVSQFBkPorO+ws
P6IPdHgvTTQzb1XIq0Fh8vaw1s4JFGMokCFeeMb5iQyN0mjm2ICZ9IVPjM8hL0DIOXha394zEGO2
enaQh2n3X6Hyk6njfE/6HqhkPM3lKe4e1Oitlh4afYsKjUoXWMvaXjgbJJ+QsTW7SyQNcEP8XKR3
kaaDSVngT9Ys8hyD228F6JBNqgJDT5BWg5izHjmqlEI1wJtaf/5P4nPncNzGmzKSTJUMOCv6kebg
6Br9uhOs0nVJi66CuQTnOMx+odXhQLSEtlWDi4TbTWnKUEff00/I6ZrfbE7swC6U/HksSHIPbuwa
VKM1lU5ZLptIhyR0OERVmt616JYTCaytLCeOc+T/wYxtyEiMXB5CJLdZ2eJ9vYgkhFCLglYT6UV6
nmu7EewBuownNa4P6BS/RKlBZFxoPQKFw1AZB4lU6gPNjLt0BBU/EnybqVcHD3e4I1JDkxPFxeze
3iRrwwQVINqEkB01Uf7GfYCFTHqW4jEbkmeiPxRkqwiLllas1jzH4FyO1pdzbiNm7rZge0uS2dfb
whlm2bPC2m+ZdFBby4l6dEApUNTVbDfJekfOFQfKDtspT71RU1FH/2UhJnh79Cu3gIsv4/YTsSDF
3iyB05r6tvY2dNhDeyrKcK14dRg3MXX0nENChw+4mX3aIIyAV6Va/0nql6h+vT2Ktd/XQJu5UATi
DsB7HrPAG9608PvQAgXdau7iwL+NsGqn4DNAxxg+37i6ktG5CluD4nFRmHd2ux0bnxRuan3qaJMB
7/Y4IOQiSKSvxQcQb/oHczGrs9dFHRmm0tsQD9GebcVBN4ejOPonqiXvQSIbvzUH29MFsd+13QD6
AUj8gfwCs7n8/QwyNdEFqBfLc006pOZGwqNNqK+7chia5xiLTZ5h1IocgshrGVblKTJiRN6cHUP2
KkOLXXU60RX0uh4T/hX5D1QLKrgYXnFDQazKUpoRz5PO7T35dWRO7yAN4hLIjLEDOcnI4Et3LTiI
RUUtq7O5iO2CGHh5IXL3+KaZ6CIcgfiBstejfTl+EWGP4+KGubcgCtf/weCMBEqFepdTPIzkjeWw
LfXVz/DQBfYmcswnUKUJIkTrQzLhsRG3WqpKLhcvq3QWRTOGRBScCt9DdpxaAQSqcdbGhPc0lIfw
csCevgRpoWczJUyK3VRi1auM8+knhP36N51k5bYrQ/UrbXJ7F7JYurfyuN3HmZL5MZRktmEhRzsa
1+2nPobyjyouwq2s0DmIJQN9OXjQaZuip2EwUrXby+bcQ/7QyufPZEIbm0nHFOYx6nLpSBUB5dYU
d8eWpbCRxixd1nTqsZks6VRXKEh0ZDLNm0qp6A81VtKjmXXlY1g240GPWfuQSnWHqFRU2qhkyOwx
YB0Iuqis/iRz0sU+eglD1VFxzL50HWM4FXp2b1g1OH2ZweLZLTVUgYCVwWqIMxdT89aaib7BxA1P
OFLoTjEqxUeHWTQ7XUf0bVSCTw6pqao+ME1bvgztdz2xDU+tujwHi1AUo7+tGILKNOpAzgcbHeco
x94iVTDszDBj1JXnSHul6Uz2gwnRTbQO5hrz0dE9leh4k/WDWqL7jg72GDtlIzeQrcYkBkOGVkyj
nqXPUUH96rbvoN/RoWnHDmKzZ5tsts2PrI1QcyDL0kuMI+5rDkl4aspB9yUl0jpITela6rDWmnRP
S6ne+6ijVt61GbLoIx3NuzTrlB9orVV/6wWTHwYrjdFUpjC8KUM1Sz0pL9L3LDHRtk/tIv2Vh8a4
jzUpe4uVvt8VuQI6pWHKjvjnHXr1SO62qaUdQ2lSkIDVoh0Z1fioMqPy6mKGtGiFtNC7Xanm45BT
O3bsrtYgTayTdAjCjNJ005WRuivAVvyIXoEqQJ+Jje4aTZv2/0PalS3XjSvJL2IEF5AgX7mcVbtk
SfYLQ7Lb3MB959dP0jPd5sFhEGHPQ8ftuOo4RWyFQlVWptRn/TfahbJHpQpFJVPKg32vEBlQmkhn
D6Anr++YX8bomrXmMMcagucgSbOnPJuM3I2LsDi2eVl+DYgRosiuVP0H6WKpspkyTvpJDVnzHidU
2sVoLTn5ray9ZG2h+UfSJ9GhTdTpUem1DI2Qo+5IvkQfdVr6R3TR6ijdE9TwvbItfcU2MhRPHBIn
Y7dndT08sqIbIcDILP+m16X0YPhSe/CjQgKR+FDmnxmAOi8a5iW0y7CSngNFrzM3ox17yWMyPKtB
o3yzCit2AmaBKjsu4uwl07ryQ2fIPNpqBgi5HSZh+Zb3zHr0LdAe2VmhaftWIunZ7AcANNpu2LG8
7l/UclQrO5Cq/OfQ9YOnAPHwohoRtLeZiaKynar5UHhoEQ6ftcSPb9JIDyELjPfrizqq0i73Wy20
5VxmYL/1h/5VqwJwebO0suysN4xzD/6wu0BrcIBzWR9wisC5FaZFd+77RP4KQmroRCYlwafrpp+6
Y5fTu7RC4stWsMuOpR9JcB1GlYz7CDpPJ1JJycMYTy3kFUhYHks0Xu0yvUFeXZ8g6FY3+nAjIfb6
ARxu/6UAN8sxNZkFQBuKBeg7Db0sGMvQLaq8+ghMP7yDN2xdqUrHT5qqYGclmoQnZDaEaFcqAE+b
xjE4R12E1501Gv4eoOr0eYC73slxrc5dDyQ45lZR7kzNTG5JkcdPkj+GByPUdByHpMBBMsLGC7Rs
QEPt1O3yyUi+omNUsskYtl46JvTQy7QDxWKgd25VjZDAkxS1LncUFIw7MlLQSpKy96I4I17eJXq/
LwyjshwzJToUPDSltuw+j8rGVYEpDZG3qABf0Qsoc9gd0TKvpVGjOTSgiWcoCQP7iIZUalYP0gQX
plejM9VkKsA2Vic/QyODWumQl81rmVu+N2pV8ZUSvzl0IUt2I2H1Vy2QmkMJKmunktrGq2hVgGIH
kx5m0vRGlFb+2ZPEtClN8kfAxOhN0KBJlprmdFSwEb+0qQRE2nZIuRp6z4kxGfc33ll8cKDLtT/W
uElTyytLtFwzeyxdE6xu23bWbmwdSu54ZgFsDSd2eZn2aoy3ZYLIVfNPqvQPlD5MJkiDi0zM8fki
opP1EZ1fA0y05rPVRXZbufIoqDqKbMx/X9jIk6oDZwsiUzP/WSZekt8PxdP2TK2vyO+ZugpMzRaX
EYZRwFWU+puZf/OBXa1E6d2158pyRbiVjxQ1DAwddrL2pGtf4u7PEzHG8ve5kBCKfL3lE0xVmXpl
yJxaf1XM1+25Ei0HFwfGiap1rMAYmvoUt2+V9Zz4j9smBNP060m2WHHLz6ihVDChkveQldhVf8rm
hocB5FZ1ivwG/o2vKYxym4wyaHGcVDlFA4QNIlv2RY+4tfh8aYRbjE5jPZUbGDEe04/yLribDpJj
uO2u79BZV3zIh+1ZW301Lg1yK5MwQFZnsh90Zim42x6mw0N3BvTqQdt/sVz5RvTIWQvWwd45d85C
pwYEsZcHUzYltbQa+LExBd6jfzClx1a/Dcx7oJO3h3bdMTy/5BbvAi5boRE2VH2Cd4FuA8K6q96b
433vBaZj7OMHw6VQVbD79+Zk2Na++Jk5uCK+EMU+9EiseNvfsobGuPgWbthhJI2JZvqx02lPU7ST
AQdR6FfVept77jB0CWLE4450u227a4cCEGULyHdUh64es+CaD3NlRgxK9b4cUptVlWCWV5/nCwuc
Mw/aQg2sGS5oteO3QvkBHjDbkn3b0FDxir6DUPSBNCLd9tX8CvS3IPcBRISu8CWvOq61Wol/La0K
7k1bR+LhALkciKHcR5/bcyg0xp3JsqZxO0gwlpjIrUVHvdu1OPymvovCwxC9+eRHXP4UGJ03J/9Q
X46QO5d5FSP5n8IoJIG0Q/UjPSGt7JDvsosO5n32RWBuHsO1OTw2dPA1o87HXTJELsvAl2ZwyWN1
o7ns+Bk5wW1j09SOHPXB39VHFCHMu+BeVK1a20DAZf1nmZtdq5rCwJ+3aMV2xZH9DG7k79VrLGQE
+iX4uTVEbkYzK4n8KoQhsPqC8ut1N+0jG3T+NrGNH+mt/hR+4rl3hxZm4676YgrOyWqWAggesJyB
dhhgPi5LUeNRp5ICC3qbPzX35gMpQGpVIsxy0LPtxN/yh/GMR7Xlpm9/s7YLy5wf1K0wt8J5KzXv
pm7fIyxW9oarUTv/bob2uKvsyK3P0We87zLwsQisr27khXXO80WSJmUInGOnRCe8HRzuFWqz195F
I+o+2on6UNauFwAsoFOLGHbGWVxeL1EdMrR6YpFz/y6K7N7YNcW+r299UWlpLaJZGuL8XjdWo9XN
AF+pemmrdy04trJgy6w576WJ+RMWEU1cYrtGs2ud6HFIAVxQtL8IaVBmRz1J0yzIyXNHIreQtVNn
nKLVn/sRTUqepQtSxHMUzJ+6RTGDB8grdVrLSoeSgTSZN73JTk2UuEoeOVosEoBeW/tlaMEtSYln
aJiFc2gh7wlafyvTJsbjlOxzyxVs6rnMczUqHQRfgF1AoYPXWY9ZqhtdClP+Y3xPFQ/3T3eCOonq
aT/8p21jaztt5in+P1t8YKsqhV9mIEN3OsU1yd1Edl3/N7Ez1ZDFRwFh5ie63GnVYKhM8QGmgx6C
boGmU6SUsboLfhvguRZZ1uSGGc4lne5L1u+M8Jz7e0MTBLOrMwUIM1oJiYJ/uAND5Sgr63YuFdB9
H+ykMrHRhL29GmsjASELuluBcgCRO+dg8mIy0UkL6EgYZnYKLJEx2gwafrG3bWcNo2IsDXG7WZbi
iqTNbKhuihskhJNThoSkR5u6fqAVus6qDoItnYFmQ1mpXWPSd8yINKclkSjeWjtZKMbh1QMEKsTm
uLuLNdqUTyoeCTTZySoascKnQD436LwbFAFabc3pLU1xl1VWqCWCBZiam3Yi7bEPRVCmdQsGwPQI
dAyFD3U0xlIaz2WWpt4X+Z3WCQ7T6g5Bgfrf3+cDmgySMdWA3y+zH3Ebu0GGTKdFPS0qBG5orWHu
F6sFCA5lgFT4ji5sREA2wNXsmJ3honEH0ai004PULpBvBi0zsNbUVoPIC5L8Bk1JdyPy9lPdIqsN
hgj0z2uTbEe9dWiVu9a3kLQWzMXsOHg/OdNu/PuB3CZuuryd2nkuWunNNB5C45SGXggqruZUgiZQ
BLBcnfqFOc4BoF6AYCdCdSsB3qOOGjBMjo6aHwIkd7eP55qrWQ5s/pLF3ZxZsS6xEQOL0bGgfWmk
O1kWeIDVfWpCAwrhOMqr/D7tpWyWhwKeMFZvwkRBzV0Iblqfr98muK06GjlBAQPzBY7r0glTp73L
doEHOm/XuG+Pkpv9jF7aZyEdqGho3H3TTTQEhyHsooMtumseVMlG4cX+Id+oroRG4QIkX9vrterB
fk8mz4cRZczKgc4E4i+SHVa/1HSXsXdW30ipqLtstYJsLGxx3tLv/SYJQZ8JhqTpRjtrLvLrd5ZT
eNGxhoor6NJA8acj/H+aBLVQwbxanPP0LaPqSxVbJoyKQx5HNwZhf3HHLgfH3X+1po5D7GMiLaPd
51qPykNmM8oEm1+0XpzjKLukIgroN6DPIgHbYtOss8vEJd1zHzN3e2+sn+X/TgFPtDYWsjp2BmZN
bYhr5F9SI7ENUzBvv1DW167wtxXOY6DzltQy6j1O8mrdkMfBtXY+2qn7r83Z37FT9zTaou2w7n1/
m5wneeGkfFmJqFVjrQIIE6G/pqpvx/62NJB4M9xM2Vvabnsm1w0CVY/ACLzovMtSWiMadNbixfLe
Qz04uUkephMIkN62zazHRhaEfHUQ61pXLXlFPCY9IbBDofGSnvzhnqF7TFXejP7QAqZBbKI4QMrZ
wBcJHMnqZpnh+yi8auZVz2U2TAmKkzAd1qesDR0ZVd4w3gsGuLr9F1a4zdLFNNHD2UrtAWP1rNvT
LjoVb1nhBYZTncdj+Rx/kWZ1e9F7XTQ+bs90JBslY751LHMf032V1mgZ/Rs3tRgdd+2UWTTpkw4b
QxoALQ/n3wqO9KojXFjgLpigL4pIkmABy2j7EjjcRE1f1yRPyC6jAQlwFCihA/M/T+TicKW+pU5Z
MwBJ4/T76Im5+g48ZgfjdZcjo9PdGu/RLsSlZu7qmy8g4joIHiJr3b8XH8DtkUGPTKBb8QGDe+u7
1vfoXB2hOmYc4zvNllwQRp5yb3tfrp7vxZi5zZHr4B/JU3QBZGb8EiMGstO0r28gHw4tKW1EWZKN
T4ApfKAb4bhtWjhcbtNoajQ0RgnbYE3u0EztWvfgONtHj9mbfktDR9oTy1a8aEcFe2nV20A6HDmS
WXkJEumXK10mfR2b80pHevCYmmDksV76ukTJurjpagqOTPmxGj6n5hU9rB6RRNpI80LyNwdV0eGh
gGELkFPuyu2ltFcrBSNPYyWJdzId5QPpJP2HxQpwU5i58mV7rtd8ADa2AfwbNMrQenw54CHqlSbs
MGDQrCoJeNqz+wnkcttG1lzc0gi3fWF7iAoCI6H2PaLAbRwYYqK2eqnb121Lq/O3GA63a4ehHIOu
xUu6GCCS1wPRAbAUaOAdrfm6bUk0cdweRThkMOAt8LS0PoIAfCHPVChxPUePV7sBVEboeYRwHbJ3
l4tDAKSopfnYl9SdbggohtMb6R/91L+053C/PZ75t65tmagPAnWAqI+zpaplCWpYdHRk/gcFARYF
pq0Aygmi5NaHJu3K4HPb4PoE/meQ70EwWYtORpDF49GmecYAuKcBXnYAq7bNrB9p7bcdLkSHyoOq
jOVs51R1zksdu+oPMHx2wHQGja3E7h8zyeG2AJr535kk6uWqFbmuVGo278FkZ2QeIW7GnjUicFVr
197SCucp9EzN07aEFa16T5HOLwTJXNHvz39f3Hk0MqYhSGUkZwYnbgK7j0Xh1eqOm8M6IG9B7sQn
Cru4ZhBsVBD40OeqGZ14eK1kAkgU0FzHaES5NBLshVU/hMY2NHCDrhf8YJdjCpqcAv0Ai5ZyE4HW
OYt3WQAW61ZBBmG3ve9W529hi9sFqskkXa8wfyGYdiSU+DWBq1st58+t7v+OhtsBmTlmpBpgoUTr
VXwqquc8eKpAzFjuW8DckEWIT0qw6wHMU9DAlImCknkEVx4DNUQVtPqqeRWZ+31qKJCdRLo/VCC7
mNJu/EIiCbC5KjZzEOn5GUrgQ/nEqJHeg2spyZ0ZSXmrgM2ksoE4E528VZeC5nT0ZcuQGuDjNKoG
fVn7Gr6oe47BON+fGsvbXlaRifkCWhwLLbXGMmIEoWBM75I2gxxUfJdVqWCnrp6NxUi4ewyXS2dG
E8zUHWvOOoUosy8pp3iYZS71+GRaDBrGcXAmZS7Kd62GX4DU/TeN3NXWV4Uygkc4cZ4g4aLfq57/
FWIN2UE+a4+QiPLUJzjPg+gFu3o4F1a5C6hv2kjvinnI2sylvauS5zzc55BmFbXSrx7N35Z+pVoX
axjHdWcGFSyFkPqpCFTtRFTrgl3COxqq5ZRWOSwwgjdVsVOBliapAFsnGgbnYaxBKYD9xTJ1yiuF
NMjwvL3VVxfE1CDlDhIKdLbMg1xMUxbH2aCXKOdFSM/LupOCo43dSv4DWo+2La02uuF5hnc2/Bna
mrmhJEyJGXRjcWWao+1r5677yXxw099JFXMaSHZpB5p+Hf3bQn9AI5TA+tpAUeiY+xaQQDH40Ccj
SThFOeoQ/aO1I/v8aTrkiU2OjXcDRmUgiuybymkhtC0ALq7bBUTAhHgQgu/574sJ9g0piyUfMDZc
hR9ViKbZ4RtaAu4H/UUDAen2KNc8Cph4wFiBpmuCJP2lsTxHfsOc2zNUIjvDdE7jz0EzbT13wuzc
JW4tErFbNQitvFny3cBvcwalAiFKgfQooDT5eay/1ibSoMNdaILa1w9epnR0A/AibI9y/lH+TkLQ
YM7042hV4qvcFPkaminoj08ImniSo9qdx04UuKwaAfEnYFZoziQ82Rz0FVsUlZBrqyB6VPtgXQ7l
fR0Y3vZYVoFkwJBYGA76g3UeRlL1amIkUJN30ojdQrh5GpG4r+o7zTA8NGPtwjJ8IFR5GmMoT7GP
betr3gXUTSbewNDNRTnwcr8Y1pQZpTW/PUC7LQ03Xf5j28DqLJpzhgHnHW2knIFEJeUgawgfqD/t
Z8xrIcm7AJC9bTNrL0JzYYa7sGWNmaBhQJSkUpBvqGgjS3dt/Ez+gnPKWNrhDrOSK30HDnrEy4hh
I+DvEoA6FbCziLCOq+dqMSDudo5M32iLCfOWqzI4bz4ALiLsuSH3LXWzPDrU5l8gRxDi4RowZyUU
HtZR9K0lVyXcY5CcxuldNg5K9Re4ZLAQA+wO2hIdmt6Xm03SYmSqJeRArTiGrCYoCHE3i0pgazt6
aYS7ZIxkikmYwUhqmA+y0T5a2dP2XhNZ0C6HoWlZmo8pvE8J0mYFavNMsBSrj1mgNiDHS5CGBKj2
0kIij1HQVziVtfkm5yBBOI/qs9R+icNHqPKGt9ItsuCT6A29doYWVvmXWohYm+lz/qZPJnRDvzYV
tQvThYjb9vzNW5f33ks73DYIKrkfMgjSOUppZPtIHR+74a2arAdj+p6CqATiQ5/bFtec0NIivyey
RMuTHIcpgbqlUaeO1j4lpbdtRDR93LZI1VoNKh/D6qz9lIT2ZNgltbVQ8GIXmZl35yKcyGndawOF
mQIvTjaMdmp8Nv2hENF4r4Jkl5PGeW4yKoyqgCM4OnL6wfgx+ViwW794qiCIGyQFtNZVRHJ/AeZA
uQmiOqgGgQeMh5NbcYBWpfk6ZJ18ajJ617Uv2wu1drzmipZl4Z/Z3XFO3NfzfkDXJEzQ8q6c0wLF
ZEdha6exhvbxEumwE9Uyt9ffh+BdLf6CxA5YEshJoMUa3Ds8f57RtUoaqbhEZFTL+3wfo79B/qZH
gnO2susvzHB3IiocAUkozDQNWvea4b4h5c8mEymLrxznCzPcbDbtVHbRTBLD6viWgCiPotv1caDW
bZVDogPpge3lW7kZKd79wE+AUugaRRFD87SMa1z1sVG+EjX3wvZn6INVrH/GlkIn2KcFde9tm6tj
XNjkbmOJSL1eNursstxqeq6SR9vWIEMaNwKw1Oqa4Z2AuBa87+ADuTzdRV2lQTQb6sd835rhrpvS
UzkFgjeJyAw3Hm2oAtrLMDM0+9J4iOsdCw/bUzZ/KeflqWxC2gOAUxxmHsnU+GWRJWh5dLoeXSiR
Z1XIWqG1OrUbUXF1dTQgfwBRI4IzlDguJ82SoezQzqaGsHdb46ANUC0X5UvWjegmfg2qKCDovTRS
pxqaW3UTWSfwS4CbcQTVhB4Ibv61fabIQO8iFMe08ZwrQTCoUtBKQLTHyt4PUdmICYjnyehaHURE
2YDEaZQLVmptZAq4EUy8pOCT+Cdc3Bt4GBcBSPcbU3asKi1danX9LtImwfBW7i5w0v62xHmkaaIG
2kkxvNAioF4iNxDBOAZZ6OKmOW5vv7VBqUBaoeURdZWrhzCILH1mJUgCF4Ph9TK4wmPDGytLcBuv
7XLVwDsUe93AK4679EvaWiyPkAKyksyOxj3BLJpng9pjvNse0NrcLS1x934opROoqzCgTNqBt9E2
6GdneZ32vG1mJbilSzPzvC7CC0VS5QDDhRl9uqe9tc/zQuDA10dC8WzHUYLMEHeSWMooSqLIaKXZ
zxHcV9Ybbb1e/5sNAKbef61wLi5KFK0M5yxxWzzkLbSZvWHYb8/VWj8aBVEpMjvgbcLic5NVDF2a
yDOtV4pWPvajuImextOL5LDzcNB31Tk60hPqufcg578Devn8OFONiLpB1nb68iO4QxWlqdX280c0
492gv0pt5Mi1YMlENrglq4a+wo0LGybZkeC9V8CSLQL0rfk+FOQtCip3sMDyqauBqQm4pHEngfni
s0jDm05Lz4kW7xhjjl6atqlASmd7BddiiblRYs7OgYGIj8R0NGX1TYBxRV0BLpq7GNdGmeZ2XQWO
UXhg7+hFuas1j7E0yS1XV6gsKGR4jDKld0DEOWqffu8KBbLM5q6jqcC5i0bIrRypgIz2DczqmBe5
05Dhwy+k+si6+j3v5K+yFeSeH1l3KfDIgsldK12hQ0AGu+TM4YL/ufQlcRfGZTFidgEh22lRdAS3
tqN0mdfR5oDLBtnI2AWx0lPXaTvgRz0z+JCl4IGFAl9w7XFA/aJDzgFKPois+Hxhz8DjEEE+zWGt
BYqBY1R8i813g+62d9P6Dv69mziXI6GfeGAFxjtRZdjLBfKFoPjs3JRKH0Puf5Vz5TbURRWV68Gh
SoOuohm6BioXniwnmFJ1LKT5CurPeK1pQ2JPkVP5P7cHt5anhB2DKsbcwgQ84OVqErB+DGDagrNT
jVs5MZyRGS4EoPalFJ/T5GtjQvodpB16MB4Cvf2+bX712Mz5QySuQZGnaZfWja7rKlA84c2Uf2+S
FCcl2qlBh0jiA41wgp27OqULY9xdq+ly5INqG7kwsMkXxmsyJUerDna69DePGfzcf8PiJlUHbUVs
VBjWGIJ9SDbPNKMIx+mhHfL7uJHdKmxscxL2oohGOP99cc1n+CQQw8NuGBcHUAk7sQ4hPtBQgID6
dhhHB/j0hwDdg2osH/y2eU4L455GfWNLDduXSWsrkE34iyX+7S54ljhQz7Cqb+fjg4IBC3dW4BrE
Be2aPX5uW1o9qAtL3Oh7WoFVMcToyfCNaHbKDgzFL4BE/LlXtBNs3dXLc2GNc8H5CHowbR4XlNFs
eXz3kZ5WAtGeFVnhnE/YJ7qks3kn6WgA8UCTYiMIFizR6m2yGMr898W20Rq9DZXZo09t865ZzU3Y
Gm7nv6Kv0SNG5EXhR4bmmO3VEozM4J530GAzfHRLzjl31YV0NjQYon0hNYIYZy3yhWgdXkHgvof4
D2eGsrrQLQh9OgGFeHVsHMCptP+bkfw2oV5OHxp7oiGQ4FfqLjjFNASaP3z1p0lgZvVwL0bC+cpc
a3KzGTESMgbHqi5ule5JyUxgfIQywPNP8a98RGsgCUWnIUBl3KQRq6klLbQQfIJefRjsSX9iYD3X
Xil5H6Zd69/rUHAnoLpovVrUsbtWUAZW97d1bj5DhOU1qTBQFYm0nDwa4Sk0nb44Q66GtZ8gDcIp
gEJgpwIi2Hvbi7nqRBbGuVmuaV+21ZwQyCPwTMfOBMHuqHWD9Etm2UTE4rOWjr0YK3cnBUFYhCme
tE443emdVwDzr3f7KaoQvj1p0hNT3UEkA7y6kWYs9HwgtCveTslivWzlsFn44TGrOgiZ1V5mSvsW
Q9yezdX7faZlBgcVQWqW20jdqKejryI1oIcdIImKJ7Vkz/CQmcg7Yss/DgjBnI9oxpKpDEZPvuY6
5gHRJZLjXaHR2q4S9qMprc5RAyOyJ1X/sj221YQzwk90EIKLAYK63FYJcsusZR3mAHwkEGstbpq6
zF29CYYjaG2NfWto35uorO3BbHNXGyA6WPjTM2RXRfJm1/OMUHim6UcQhVoz70z7vNJaIAqZQ8ze
UwcGfoLEDWtiM+1rMBBne+TXrvvSGndAp07t4riCtWYCP7mqeow+lMMfJzNnI2DdByRgzgrPH7G4
lNQwGQJqRWhdTfvv/WAMDybtvuRxkwuSPSujwWZBpd7Q0Kii8/VLnUjhgDCYOZb0rQbpWBt5hogi
4PqG1WYYBYiQZUAbTD7NqLRDz9BrhmNufDL/ODFI6RwrCpqS5Jznb8PrHy/QjPuB5goyLsg4che6
3MhIwwUjREZHTzIPuvk8/TlKSlua4HFYhdrrMi1goipvWfC1hFB8tvvTUagUUQmQRQRH7EqvR00b
bUDAzpyYWSfSQuuipLdMmKFY8cGoXc9TNeOHZnnby53WxEEHVY4OZYDoycw+iu4xh9TR2DlAXoaZ
V0vSXPLbHtu1D4ZNJLfRr6CBPp4HUEimGka5D5tx6ij1c2RWEFg65r2IiVtkZ/774hRRtY0DEIIi
fqRO0z6P2Y5O9xV5+/+NZnZPCytF3EPu0MRodHD8hCYa7pVnIgPb8rJtZ+WoYtbgc2fGX6iFcB63
jEJIYDbzaNhz3z1m8n0p0lVc8aQXJrgLOdSLybJmEwP9DOhRqdwgByDp5ySq410HpjifMkQt0BcH
AC4PIGtAFCmNc/PGUDwGlfUkm62g6rRqwcTTGply3E48NE5T4tCPfJTU2spp4jeiCTCMa3sLUnQG
FDWRpEDx5HLV27AY6+FX+Yx+qbWd5ud24t9naOfeXnWRHe4NpA4Z4K49ktdG6gaM2QEFkS3KuUQw
nrX5QvEY5VtkfkEGzgUrbYPXSGEgt1xZ92r+D+tVwb35K3N8GVcjK4DEJNgMwCwEXM7ljBkSLeSh
w2uuuEFP1PGbGtjULT3/W70fvdSW7ddb9aTtdA8dp5P9lqLboTsFLnIFNrIhwGl/+F4ApAj0qvbb
c7xCe4RPwyLOqmVzhYW7biv0R2ZjhudYqxd2PbzIrW+HYJVCG4td5beW9ZMY8WOjtbskfpS7+oDq
6Uuraq6sVCBYzuG+StHjd+UsIrcHeRlcNaAJ4Y971TK/BsMmnogGO/tTe64iZa+V+m7EsRwnEaff
mjnI0OJUosCAHc1NQZ5DL6Cn2GdVPRVfR+qDOzSdTKo6OWM1s+NRISBLa0v9kEkpulYJ6ag9DbQ/
BdCX9ax2YqYNopE8g7qnOZMsx139xUdu+EHPO6K722u24g1xBUMqHTBNpNf5siK4a6dGk3rmRNNh
JG9yfFOJQFGrJuA+DBlkGABMckc87FSlmihu+W54RjFvTG4QT2+PYu36RcvNbxvc8R51EG2DUx3x
V/U+fSNYXaB19X/U6FvbPbKgsvU2FdhcH5YG12uh00fjN3tZNC3JkZhy9OoYBD8jCGVrH9vDun5H
YtNCCvRfE9zF6yuymWLRQdPpe710SH7Wuhtnd5PlqfVfBLBLU9wiWWPAQtLClAVR6kA59NE3VPm2
h7NyNi6Gwy1S0o59rciwUUajHTGb0NfRTG1LOWsiL7ni7i9MceGYQsvKVwqY6vPvinRi9c9icPpg
vz2g621nwhHPQZ+CChG8C2cmksNaaiEHiZc3GzCkBmpckEcwo+ifJARkl4aFi4sv8xA+BW5J++rn
9hdcbUJ8AH4AjargP8d1MP99ETTl46AWrMEHKGUX2PiPUbIZ+09fqkUSeld78ZclVDKBjMJLnGdh
nHP8MVBClWMR/y1jXedYYCf3GiQuBx1geSBE7Uqno8A/Xe0Zziy3Z2KUpnxNgdkSkEOwvkfUJQmz
w8y3gz8m0ORscauZVRU6ayRMZlSDti7DghaHv1mu/ybx6sFTocAWw44TmXcg07b7/lyJEI1XW/9y
FPxT1Gxla/IbzFgAQpdKAnpNtXM5uG/KTuAz5vm4iERmS4BsIAhR1PnG5zafOiasJRhNAoQ4bQcU
73BdWa+TNjp1lDykVWGPdSlAioisck5RNqJQ90mNHRGfeqgvFMYNelTsUXGGmeSo2IVNuttettVN
uBjo/PfFKZPDnsooi4IFv1PdIlfAGds+J1npyrqE7hRRHLW6ggtz3J6PWvBZmxbMMX2E0OfR6B7L
enQ00cW8akfF0qHnBt17hBsWcGSZMo4I7A0rP4c+dfQu9aQChCiZqMVmdQYXprghgWXF6vSugZ+q
wSfwYQyHKBlQY8mcyhDlftdt4VUM3A0CZf4p3qpmX6QZDoCutaY95h80ZCdkmEIXObZDRYTNS3NM
f3UO5mf4/xr8pcm52B46ldqsk+E30GJ0lAtyMqL6XAfyMWvfm7C8RyeJjZrSTZnKOCbsuL05V6+A
uVAITkekhnjHXA4s9xnyzVBEKdy4hATt9OnrvsAPr+6VhRVuAXOIKLRNDCtyGLlS2x3lMN61EN1l
ei444Ku3Kvg8AABCMwC9ymuYYFqvghS2pMZTOwZdTcApmasG0DsgthlA8EOziYjvYnUewXmHQjYu
8qu7XG2NMmV9D78yQgLG6Atb0WLXkBpBTnLVf/22w2Ppx1Dq/VTqKidPLIdp3yBH22dQLQYFCzqS
9eq7bhFve4vMi3O1QRcmuUfpYKqZLmkwybBgVujivu5Spy6/xUpmy4Zg/UTW+MyuWaDz2sREkt5W
/edAejKs25A8Iw0WiJ7bosnkHsO9kRkkk2HL6EpvklzkppoJwchr1qFvSXETvHe351JkcU4ALA57
ApkTQP5gUQGOr4HORWwFXo8cdoCTjWLkFxYN92jQ+bFtdv7ZrSXk7lolU6LOzGE2AFYlLZkbgtl4
28Q1l9l8nyOUBHMxAZKDB1KoGcDcNBoRnUg3Yfdale9NfdYgFKUeoCBSZYeU7KaJ2X78aMrQkEIb
oX6m7VGD8GgQ/enzivsYbp4r6Ld0I8OAO+MpbUevSM7I6AmMrM7qYsTcrDIN6Li+xIiT5KRVg1eO
jbs9qat+Ex3yc+kKPKV8Fx3FUrGmm+DLMIVK96Mm/kxxZpaieuuq+1oYmj9kuS+J5hdxCUN90dh5
B3Ed7VUxBL7r2ggUmNCCgY5OKGrIfGxZMUVlAADDkSCJIUG6KW/JDszCf7wsl2Y4DyLRKNASDWsP
rsQOVUUZ2i1RI6KCu16aSyuc75BAbNB0DQZjTqqbxq8V9L1K/7PXv/3pFpjtIEmPRlFECXzbijkU
eswMxD6kMfaQQj5UFoUUV9/se0MVZUKu3ROMzW3M2GwKdjbn6lUzmQpUotCujG0Qjs9a7JjUDWc9
1NjD2wOnVuA2rs/QpUVusdJQM5KAybjPjOmO1pXdWMHj9gyubrsZffG/KTWL29sdHdDBOWJQksY+
s6wnbwmh/t5PoCG1bek6dkRBG403aLBA4yu6ES9PESukaVBGAtBTkkND69A12h2pVbv8ijTrtqlr
lgV0fUPPYIaXoqnyquexrXM1MVMDYePoKO87+Xmw1cfcKc7AziV26fbvgdN+KqJevl8p+8ur5NIu
t2AKnmbmaOiVQ+0X88Rupofam+673aMCmXRqt3a2b/F/08C27BfdG5zurd5LnunqHiRJD/Gr4hi2
7FpOfpO7jde/aT+2Z0adv2DrC7mTaeZ5Bamy+Qvvw334UrxRL3RM1/LwBefC65HMnk6mrT6B9izc
a7aQ8O06hLmconnPL5zpJINauh3wAVBnrKo3xXhR4iNJH0YNN4Vgc6+Eu5fGuEsoktUglyYYU5mr
kFtN9wLIhf0PZ1e2LCcOZL+ICBYB4hWove6+3xeF7duXfRGI9evn4JhpV6mYItxhu186ohJtqVRm
nnNUtPxWa1Y+VWw1lgsuaXabn2w96UANXRvnUYStN9XajAadDTaE0Qu3ZVt76Qacm0vD0lTU3HB+
IfZ6PpeADLC2UGwcqcLtFcMFvs4dWtDnBa3fVIelnvfLZlQcq1N70vbOIwihx2Df8PLkRaB5Qb3N
yk+8/jynuFEGdCKtaePVSyzxc34XuUDgPPByAFm45Dj6slfCJGXYMf0dlBWVyHHTYKVBmi9BF6X6
Qpf6VOZ8Ipn6U5B5RPVXLs87EZizBqgGeCJZd9WnXbz2bOEcXjZRYSpPbMjpKm7qpS4qBTdXVT2N
+eg3zY82iT4JtF+rQbvXSnIozdRXaQesWLBKxjfANxZc8mWLjPQV0gaK0yjEZ2CkXVd6pfmTs/wh
64u1BvxgpL+OXYCnzFFRok3VNiilpH+btpbsSxsqKTQzc3LMggVUDQcl2kjeRu1oxvd2v0CWObeL
TidccnxF3pbcrjFUFdnOqoSEhu0bzZdRrxFsJ/XWbv+L8zm1KHm6wjRiux5hMRmeY77pMy8oMhc1
Rl+0L7UdrCBiXKl/n2k931iSy+vBdULGyWpvvxSgciRLMdfSREoOjmaaWdclDNT5GLoBSHgUsKDX
eQToSLEyDPaaK7k75ubj9atrztmdTqfkBpSalSW1HbgBA0JF/RNJIKsjbK8M/4njXfT3WZlpHpEj
sdGFB60Zab+MAnDXVMXWDLLvTrRIxrg5RGX+miPy9wn4Y0baJDpnrWZPJ0CM8ZbVww0RZKXqfOF1
MReQn45G2hVmJAK1NmBGrR/zbrqUjHVeejYabq+v0v/jUv4MSNoeBmdDHCiwVIWl16diZUZv1ujr
9gZKVtBWmJ7wpjeGvmEudTPO3k8TjJeCTVYDq7Dkzmhfa8VIgtrrUrP7J0tIv5mYKXZ5aUPUqslY
+6iUpH6Dci7326op9sQsu1UVZ0tqTHNRANF0YEo1As4NddrMJ1GOkVpNZFdh7WUt8cP4uQS5A14J
hKzsaKFU8LsWIId0p7amA3tii/VmGyU1Rm1XjQ+aSdiEsTF+4YCLVM5HZgw+hnkQZrLhuvVhQ29U
RY9n23dHtf1WaLbG9t+l6i9HCz3AozdGr2ziiD3yKoY6BRTXnSWg6NL8SKdLCcsETd/4ZkX9p893
XbUulUOBJK669BZYsiQdMAfSeXGYwRJ1Aq+wV3n5XKjvAQ9XBXhxrm/+Wdd4surSKQuQwCIQJkYe
Pl2LCtwhHkDEYGYu3cyMPKV506LX6xZnI9zTxZeOG6IXxR4tHDfT3sTmTmlWQOMrseWxCqoVD86A
/FLjLhidVufajpNcsQPV3UbYmFOjfLAb7CbzkNZv6aitapAi5pVwmyll+DBQt3L2EORbsD8boIFS
10RxGPgyGTvNjYHZtYhqz9SOuPC8zmpcKBWN8S2OeVl90qAG5v1R6z2re+6cvaUC7LqkJKvP76w/
XyFNPUmGpux0fIV9d2d9ALyzqfx4h8Zm1SWeQPTmdr66K7xfpRu63ygXquvEV9bpyvHHj+szMns3
nkyItCAaH9sKHqf2egWk+3r3iSQG9O7ywW9UvjNJ7feNudQjOfuWJCdWJSeXBoET1hqsVr7t5usw
dP/5dG4jl32FeEai+R8TAO0QF7BOoLh2yrZfenAvbQTJ9UV6lhQplEq8pHIBPPa60C/KJdUeY4pC
L7f7vwvtSIjKAgnwODVhBUxk2arZ6hC8s3Y/oVP/03SNr8ELVuUbU1zqR7t8366Ei4aID+Pxl+ZF
62KHTgk/8ZcP4cL+k/NRTS0M2k6fFfQa2POr0jLXLAk1rwiq/kVpqfaogcyg8+wuFPu6iQDkjbOo
+YdoMYE0KRucn2CDiQ9trTk3qsiocIPcIcPD2DPxUbQJP2ptzQBPs836ES3azXoIYwBK9C5x/MLB
y1ZEvQK5yLJ0GjcMOQtWENPm+yA2xRakpcahgPK5q3JFe+jVxnpC9iFCsta2yZaFJX3L6o7tkyoY
AhfNtY2PI4WMt9GNt7ntpJtY6Z1NndfFiisKYMG0yY8ZgHo+kstoMcsq8ZIWQ7dnlhN6vc4LZNAd
mt+klDh3BWC4P6BuR2+yZiwbqHVTPfbVorWtNTNJvjfCPlmbzFb9HD2nLkR/CFK8tfERiaS5L7C1
Mx/i8CXq0GPujyILn5W4tVwAW+m9SNsBREOkamrXGkdtK0pqArknBuuXigk8hDzIBTKEjRp4nVOq
hsudsN+i65DtIHpjg7k2hn5P4zjVKx3b4RnUe/ye9n14V6ugA0O/rrbjSH6u0q5VvyOuo/G5qNSP
VujOrs1D/CKjVbYuB5tDnHvQxK5CMWofJER9UFkXGD6qU/SlVVtxE/LBKn3O1fyLjZCuZ6HVsAl0
ZWw1mpVobgzSiuwbNNFZrh4KJ18jlUUat2LMzFBsSpreRTlIH1wa6+DF6+vggTAdkupFmbLb2rH0
ezzUQ8O1OM0+7SpgNVgmA/C11HaloPGO285WJTm5V1ki9mFmKDeOJVLhlSr43iuLDd9WbRGvGONc
bK47yN/p82tnWHppkhGZwkTFYdFvokfEgp+xf5/smf8LBBIb/a7YRf5bd7B3wzp0ISK7YH3yENes
S+FOFtaF006ekm5+NkiqbcMn8JmMD7mrf4wruoofAPq0j/Ydu7Unv7mE8p8NTBxgiKG8jCKsXH4a
UhxrEiQYvSiIKwZ+Y5GRrljT/chi+iupmqOdY9HMYthdH/p8TD5RQuPIgRREvqsjbthZ2YMlPtXq
NTPA7FhQ50cScrKujBY3g6Ug6FSQllVTHrmKhkRSUeQLiYbpLr5YgJOvkO5qW1QFVVH38lCTumVK
vyHKbsw2EFD3r4931imfGJJu4hatqwqKa7XX8Abp3iZp3TJmR1NVPpqIuu0if9xsBIjWYCjag30U
XaDSo0dJE8fsCWgqRXcwcOMM1K/sJw2+WQR42vhtfxMvsefPjRLUBBNfDsJdPJEx3SdPDiIGvUkn
aky1+pnbuOfNN6syXdq8mUudNPPjQybO0g0Ktkz5IR6EEPKuK8yopT4HPZD2BxNgaaXxKZrVbLKO
uB9pS0LTc4EFWMw1QPwNdEnIxYrWiYKyFXkNZ5SjwTU+hCJalXieX98ts2YAf4UgxW8kkOQXgmbI
eMsQSBfjtkoc11JudPF93cb0wJG3vnliQ3oA4e0LpUcdNgK75GutEu2OJwFbXbcyd8BOrUwjPdkR
bBiMhmuw0nYAfybc7QA36XS/6oOFR9b8hjCQlEHJHKU/GXkWWXkZKwpMmV21GjuE2bhDKB89Xhc7
EIZZbo48W1hRn5TGkiufWzFg+NBqPZHIaTIwCK/jAH3YAqSwaIQADDRSLdcI2oUsypy/xon+d4iS
uxo1J2l4h4dkohxx2HxQub4DufASK+mnxnDIU+KWYqlCNz+zxJoKZsAqYv+fL6KZ4LUAiGvtldWW
GW6ibVqQNuveqHvW2Ltcg471Ehv73ISifwZio6AsQa1OcpikGRTgRzBUx3g0sV+yAZrnC5fQrA00
rFkAEuKPrPzSZ3x0ihLjSq3gwPWN3pbbsvzn+gmYvemg6/mvFemgxYJWqehgJQLmVBtCXGPJI4eo
Vk2oBxG21suqCtJrnd9V5rNT5cp/uHtOP2CahtMzWAJ4WmSIMkQyvFs90m9j9Esxyq0KgdNKLD2A
Z4/8yXilTWpmWtu1DOPNw41oX6P+TUSvbbNwFGZaZ5C4BK4eaGgH5Sdb2pQsCzOtaBC7jE3yNar0
C8wrK9NOXKMOji351XIIb4OLyW2MaE/0zKVZErlQsO1cxwpjt+y/SqrdRJCxJmIprph7eJ98HJWe
hrltiShgmPJudHl0GOmmgWyVWXuxCvGTJd6S+X0M5ChgCzYFGvJ8gXXg/lkwTQX0Kdwy1/xKKXYk
zxeSxbPeZ0KP/q8ZaSP3ROugUAUzcfsmyrtmjP2BrGlKQWcEfgZkjZcI1JcGJu3cQWiMhy0sqtno
CRqkLkXTcSF6vhCJLxmS9mwQWiXR6mkG7ZfEvO2hUFKCfvS6J5idPzRXTu386P2VSZ2JnZTRJNgN
7V08fpK3Lr4Nhtiv2Q+gFHFBuTWeYtdNzp5FsPtTDTBp5JulgCwtm8ZiegHfY64pp5Bqh4zXzdBo
6+t2ZucP3bAmKP6gmyTThSUI/EaQ+uLuRdf0SHYhcn5gTlxdtzIbXp5YkVYpoxOB1ogJ5GZ5zIE9
WgdC+bAFHV1dbx6KAKyC1y1esmahDnN6r0sme+EknVW0eKEpv0TjcvsYonhGGfcUDeUmw0VMbVW+
Gq/08DPgPcj97YXmzrk1PP0E6SbsjTBN4xCfYPPMV0NznZDHgfT3VfNwfbAX04seJsBMcBuCnwuS
uNMin94TY8vAngjc3gBaMJclqo/WnD2NimOviK88av46YvttEJtm6v4FpkfancDq2H1AJ8YQpYIX
rlW/M5ojVFZ9exz8ijtg0cqgM95toByyBBucfvws/p2MA6RIKDA8aD6WjENoEkCiERwXfev4Vadu
FdVZ2yr0ckxzrTTGyxh14L6AaI7+3JbBQtl58pUX1tGeOH0B6PhlIEcOeMAIjUNAr4OfXYjGmnqp
O/Fi22B8aFUAQs/G+wge4Hw10zboudEysASyFQl3XDv0+arJ36/vmcvYUDIjJVAgU6ugGoppVF9L
fRW8GD/Vj8EHKRkJ3GFz3diFl5FsSfdcn4eaMAPYau0dHhBuxO8cunTipx+RVwYPL7x+0PqGjlzp
FNTVGI1VDQLW3OzXQNuULvLZmmcLbdjAGyRubnaJnxYJmuJj0d9CzAGZUFyN+zprHloxDktfNE2h
9EVID0DvFZ2MpnUhCzHGHV7ADZCWA09WoF1DlVZzWdMebI56jl5tbae8BWZoM5jsJrSDh5D/bfPS
NPEmqCCBD8B/ZciqEbGOQOYDrBH6N/hC3YzeMlW5b5wOjKT9wp11GTD/toagbuLzwZNDWmajrUFe
PXH5lBpeG1ASPDrMQD8aL/hHG1nxGmwCdyIY7VvdUG9iqth+PCYLB/T3OkuzPj218ADX4J+gxHB+
fphJw75lIYhMSqvDQ7LNDBVZqYw8K06s+0gFV2jX65M8PECpAYcsihMk79A2Pu5sO66eeyNpRlco
NvlBWyRdE8UYcYOQLNmrfMhD9O7gl9xaWPVz4USaX7ISadM6F8MqGK3sRbcEEK6i0J5VQZRvntd8
48SK/moyxrepGDI/Dsl4DCOSgWmUMbRdIM1+3yDP/9fvW5R6UbKeZgJ0K0gpnc+GGtlqO2gRjp4+
+oBToKnrk41LYnGXB/zcihRhMifPzDKFlcg4hPFTg46EZPCuO5FLvwgbuOeg/kPB/iNDsMoqK9jo
wAZH58YIAVnQ+4B1PgSV2XVDl9fpuaHpjXBynSZOLhia+3HB6NANU34F/MYxVmPl8qXenovAcko5
gALHsHUNiVwZcK+wJkXRBS4LVHNmftdGvrCf2uIWRyUpfDtbeAdcPG5wPqcoFvQu4MFAi7A0sB7t
cXqbp+gVh2Crbt/n5i8BytZEq9yGGut+SbZm1iOA5MeYEP5To7BkEcUV0jU2ns9AJTj0AQCJvHnL
7eew/dE4DxGI6HDf1EstApe7EePETsGTauoakYkFulQfTDsFYxnqZNteY4hQkjurIgvTOT866jhI
HYHs+SJTG0MRoOom/quCdZCw+VkPIOo/jI6LtCYlK93et5CJLpdi9stdg+E5SGMCsQeaVPk5Qomw
mQWwhGeJl7F56kuU545CcRPlRa222hJxymUHELYNGmBVZGwJtAtlpummaMoMohwguxIvWev3hqcm
PotWInHt+N1IgbPZatYtLTfXz+FcqHVqVzqHsR7mSkcxTlqLTWT3225YUqe6POoYGiAAmEygeC7Y
CivRCT3NsYJQgi/rHe+2A88mGSI06C88Iuc25akpKd5KigApAHBeeDQQgNdbW2qmrpql6+uTtjQi
yd8HMeRbqxBmmIaUYn/fJ+9OVnhs+AoXOybm/AmkCZDrc+BQUIs69ycTi2WddwI3LSTnnEcndlzH
fKjYUwOIg7VEYKnP7QcLngSvVLB7WbIz0biC1JAxBXiQhRGa65RP+oiVWyn8oWavEGZXyE0T/BgK
L6NbAxQQ5W0I+IgWb2h7UMlXpXA3K5/ScZtbfpRnj38/9affJ+1Xi9dGYgYIPNAJH6tuO6wr+8Go
f4poIcS5LH7iRMKdQuYc9RO4OOmJYFS01kITM1HhhsqjTTqA7dnlIQAlyQO3Bj/UkO0V+Sot4NnT
zxJ1e+al/Jdp7JP+Nae9a/Weaj0sJ/On/SVHX6efJm3zRgcYoZ8mgWeHQc0w+SsUDlC2MpznOFtb
qF8l20Lx0yDz8/9AkobMM8xDfgFJb/lxxjkYmFBmT9GOqKJrAhL3aABQFw7ynPs9NTLFKafhQV06
OfRZcbtoH0K4ptjY2doInztzm7E7fSmJfxn2YK1PxiRdoZwPZhCBPcCzTOCTLJcYtz1EP52lZ+ec
4wC5D1KzFqIr1GLOh4W0PbZcAW9rJC0EW3fV+Bji2UK0H+kSmmzGb+C6/C1LBLGMi4IPdIXRtkJg
KoqfrKCCGi66t4u7QHMTA1DfhXBuZr3OrEnr1cV6kCoT32AS70ZeQKI7BNEDcS3dzcinAdFfKDZf
9wQzvv7MpLRmMXScc7OFSb0yVqpo/K64UZc2xsyCnRmR3M3YxTGrJlbIoMtcnu4RB2NaXYo+waVu
Y312xXCeUJMC7xgaqM83R5bHJCXDNIfpU9TvuuhW5AbaaHwzWJH8OYqJFwKwmX9F1pGNW9uo/I6g
kKZOABJQ1otgXTFAdpoVhBrRRYzmonaNiCIhbhHedc7fX4KoDP35XGlq4B+bXI/w+xXaMBy0q2nV
xuY/O4Wu7K/rS31ZzoBczqmtafuduIOKQvJvnKIUxn8Wpl8rbxG42RzhJuFOHVZVtC6No6Ot9OJe
WPtsyD2uPzrme5qFm3LpCrqEoZx9DUpj519TqynrVBVf42CaQV0c3JgAyieqW7c7Kw9c1r03Vb8x
zfs887v+P9AfYjL+5faUC44KcgI1qnPTZNz3zrM+ooGq2PfhwgU4e77+mJHBNsrIFKeOYCav36Oq
84Nym/N84RDP+Y3T7I3kN0qIEED7GNkbg+7a4R+rfdYN0DruefCzoOtI3SxspMnBSjcn9NTwGATH
H0VoL0VurTOGfaeZeCtVkYcm3DR6sYtVyvY9GYEEezOQUhEIcRaG+XtNLuxCBBYJR1SJUSY+3zJ2
pgwVKyxA5d36tfmRrYyfhh9+FWidc6NdlbjBF0qfb+KGHoYF2zPrCMUf6NSgGwSKwr/jnJOzk1SC
Mxu0rBOjGqV+JjZtv7o+rTOriJ5pDYgP1YaSvSodzzKzy55HCq5PHqESBXDQBi1toKRzzciHL4qX
6G1n7utTg7/zridjsvS80sqeYduQ2E1jQKCi3dgcY2MhDz43dycD+/04PbHTqpB/JZmD94QSoCsR
yaQeoJ3/sECnRnRpb5SNmefw3F4I+TGHeYbz1lULZZKZewyCvaAcnuhgsROkuyWxlDEzEuw/cAUe
66LxDA6UQhetikkxsY0X5m3mKjszJ90NkYInhKJiz6X6V4IGtUjX3FRZcbqnmMslHcYla9L2q8wG
Zdkc1nTLr+IfEHNxSbXtE9/UH5Lm+/pen7mmkbma2JDAzIKLWk592mbqcHSJJd4BhJebdp0+F5th
X+3qFd05nvISeeQuOEIO7Vb5BAHuqtzERx8Ox61XgX/9Wy635/mnSNOsqszKG1uBQm3N8djYC9Ki
jWfhnr88azACngAkBNHadYEPMscMlaAe49VBF0kanwMMnNmPtrK7PphLJwI7E8sOxORQR5fDn3gM
CrWMYEfTvhN7hTTWyN/0PHZb6yGzOy80Fy64yxb1KW17YlGaPryrY40xWDTuPiPPeK9XT8DEbZrV
8y/HHd+jx19ZvYo8tGdFaBxyiR8dSzfdF0/BelwZK6T2NksFlstzev5J0lZO1a7QhmyabLYCwUnr
7Gvx4Zh+voSCnilNnVpCI5HkdRy17PJpG4/oMEKSl7FobQsW3IBlKF5HTmYicqqKLxJawWOo0XBj
NU7yfH3NLzkHzpYAahbnX6EOWtB1Fr6i8yq8GgCrd1biZ6q694NfgnMgwrE5KFt74eDMTjOBbgyd
kBjgGjs3yyqnMjIV2WfBb2qogKT6A7U/etPn1YInnN3VJ5am03Vyg2RmrFb5lOdOOlAvAroFohUV
6hMF2YbdW0seiFiAts2e1xOLkqunhEEP14BFw94U3WrUbZQj7lj5HypR2EF/qh4yFTPpw7wfpnqE
anuRBVgR8EMgfUQuoGq+GXlUo+feuYVUzfU9M792f4ot0sZlgRoHVj6NT/NBou5Wyr3lrHJnpXYL
uedZ9/pngHIRXAsqCDAXsKSQFdpnu/FeG96vD2b+GJ7YkC5/TVFKgMFC6KxMCt3FKkMyW4z1ymER
RDNe2thVhl27pJg8MzILbCxI4CPBhfyWtEfiEN2XNIkQ28dHW7tPzffs7yMOZA9PTEjONULbYtwN
yFEl+b3Q76v2hRfAW9zpzYIbn0lZnluSfGbP0XWDEiEeou/JD+JVuZu67SvwI+vgaNy6vPOIG/7Y
I+a5q/dG7H5/q5/pQv7jdwvreYA/JUtRAMQ9CcI2uTA+gL2F9g2KwJoGAguXbOhe/cFTN3ktNukh
D71x33/39VpfCB5nTsOZXcm/8AZJSruFXcruU/Up5h6lHoFDj4ft32/VM1PSpgEvNLVLC/NM02+h
vFv/hB1gLINbNzcaf9Xim4At4bVmfNmZSWkTpQohOY0xOqSTOu19VDeVc8yXaj3Tr1xbO2kDtUNS
jwPFwBzta2h/GIrPnEcePqbRlukLPmV2RBTspOC3nnKo0gNUbbo67DpkGgkSBS2qcmiDDNKjsdQB
OnvCT+yQ83sn6VrdSATsBOOdbvqsfG6XYpXpJ+Rpw4aHB5ny5KYcsOWChoXOIGWBHjowun4bS5nm
eQNUhTazigYo+VlpUGQH7BGSmoFmgA5GfxoXuR1nTYBlfKpMobFLbrIC8M/sMOjJS30V5aMFaajr
p2ZuvSca8/8zIPn3UGh6P+YZWLmzBxXFdD25s9PHcCmcm1vuUzPStqpi3uKmwjjCejfmrzZ3Y7Zw
/uc8zakJaUeFQR0A+oeR0OJViT7A7EwVJOCGxE2X2FlnVwXMPJSiPUvX5JZdmpBOq1XU18wInfyl
V2dLLa1LFqTBJAhWimKqKgtcCcgDleZCFDa7ICdDmP7/SdxXiRI5PAdtAEr4EpFnY+i9uFtYkVkb
UBKaFM2Q9JNLgwEbc570KMEX/Z2i+LQ4Gtn39e07E75OMtv/mpi298kw0iqoE1LCRDncCuo2jk/Q
z1XecGXblNwH3nThvMz5Yp2i4xC1C+iHyPcouhs0lOWRdQyHNbdqXy/w5Bp8xTrCP/NF9szZTX1i
ThqfMJ0Q6vIwR6tjp20j+9U2/KHagt3x+kTOr9WfcUmXZ9dS3kYjDDX9pxVvOOjsycKWmx0LiliT
LtlUKZauMcqdDCIzSMgb5XNXvkThjgRoxXuK44WIa8GQLUXgvOmaLONw/OqwbbNnRK1p6bXoy7L+
FumF1h39z4hkxFygUzQWouHNs8I3JQXlZxWtnKXG81kP7UAzAfrrUK2Rd5wKJYsYmsrY4iDxhVQW
IFBqA5nIhQhx1uOcmJF2mibiWAsDmNHVB0V550s4lrmXxCQ2iyWm6FxBYH9+VIvYinM2NQrwMQPy
OzzQOPGNSN8Cz35Qu9s+z9FLoucclDz1AlJ0piSCLIGJ7nZ7ioEhOnVuPM6NyKZihCu61Q7ZBilf
X1VcFG5Bi+KCMC52+wWTv+sPcvhxanLyJCeuCZ6iAdsQTOqbfBc9Puc7EFhob47H/fIb2YNNeKs9
aJ+GpwDx4Spf18/z3K4Bq5vhmNBAw19ptoWROcaY47D19K4AptKMt52Cnq/ddTNzbgN9GFP8gMws
0MDngwxFa4w1xQkotI3O/mmHuwFY5+s2ZlqsJhDZv0ZM6TwDPdZA4RtGmtJDC40P8D+zP4i9cUwP
PINj/hiDUCBdONxzB+LUqpT6CQYDRdvJap0fIuCsSvJ2fVyzS2TjIOBsA1Ui5ycqHbjhscSBECD4
aDwCBM4GJCg697idWMIzoUyQ+ddtzt2XBjonNXTOQ7dQjlx6YwTxIPD5HhMkH1woF8ag+SoV7tmR
oBuz00HYX5fRjSIYcntDpm2uf8DshvkzaCKtJQrIdUKnQfPiR2bvOP1omvV1E/Oe5sSGtHIcADZe
jrChWTtwmbhA5qH55D4V9yNSxDXzCwVsXKvrVucuHQDhIZuHO2EqkZ+fhDRVqNGkMEoQSqXGiuPQ
MSd1lfRVzxcCq9mdM1UIkeFHll+dJvnEtaiZ0bSO06BkVkU+iBVAgCm4G6Y64sRFRpjZFTsxNn3M
ibGxyFPWc0jDqOX9QHzRvSR0YcVm584BN+NE+YzSheRFFMDB0zztsGA8hyK24tr0Bx7W6MGDullo
LviT2TPwx5rM/MItLtADgwENEUjW6cdYvQfO+JDl6kHNKWIFoATIUpPh5Q2E63uiyoV2FHrXTFMa
YxEDXI+opPDyYd2TOyCcW9CrgOPHa8GS0NzAlzX0m1aVC7lVXzOXXhQXyzjZh2wFncq7mu5I9pmS
Q7ZKtGiL0/dd9IvwhzBYuHMum0TPbFzk7AfbZKZVwUbtkAeAutysIV6v/opNaFjF+taI8k8RDB9x
o7h6o+3KZEl5+iI8l75AOvoglhJWSvEFU5Olg9aGur4tQ3GwRO+biM6HaFH/fbpJz+55mNQsEDVg
amcADzydkAIaKTylROP/RgGA/b0ZJ6IUdejEY2i25QNXFTNb62YJXhlm2kFw1AKSbO2yaI11kxJ1
Hzu0W3p0X9xg+LIp4kIyZ2pslYEfVt8WfWGQHCR15kYZ6bqM/jpqnExYAGEBrDHT/dlaWTLYuPIB
lQ12XKee3tYLV9aFs5tMgBLAQrZoin+lSEZtBu6MKEF7ZZZtdR64Sn+sIh26DH9Pd4BrUYNSLNrS
8Pi9mK8iThPoFoMlNYbkHASoCmdvFg/B0lUxNyKkc8BygLgJ3QjSVQHMLanRi4F1ydSDpv5SOd/W
vQqxO1NZuJVmjySibQRQ6G+e+izOvbcOpDgJ7WTqhr1l3Utvjq4abrU08bLiTilerObQmPusfQmt
hefe3FE8tSzFv22uV1FYpQVeYTc2v9Hyna4pnmnc2uGLNi7ciJcxInbJRN+A54UB8KMsxhyTMMgG
tQAdOBoISKE/Du2z05arICjWZSxcYXQ3qpocqUL3tcY+rl/+c2MFn4ijQzMRvcm/V+HkjgRxntnw
Pi881I1fBzN09cJYOzH1wkp9x2Y9iIAsHIv5EVOcPt1CpwrEcs9XVukHI2QBRtwn5nOvq3tl0Pxe
EyjlWcHR0jp3SJy9Whqeyb4y8h/AtXB7mGt0a6BMacsXisFCzW4FTktRH2npinpHO4B7AWJHIok6
K+psHLZODUgFQPcCWJalJZ9CRdnxogV86gLHq1iXX9+VE7G6UeEYuninZSAsMwFDVb5D+AZL2abD
jrCbvvP+fqWhxmIAgISWa0R757MOkXiwTE4XDAB/8TERVQY5N1HeILfxNDbRrR0zUD47YqE/Zs5l
OEAOQDMZ/ZcXQhKaUeVpBJ4nj3BkARrIh1nDXdR3rqoFCxWAi2AM0cFEwoLWAxMqszIZCitJpdoF
oLSt+cupmw3gi74oatcR1c5GEfz6fF4G65M5FKQgywejqHefTyjkRpsmmdAJCH2eelDYUT3zCjVZ
aZQD8X7fOqrXNmwdaEvKNDNzemZZWkqlsGLeKbBcs/uOxZ7IK0TrwRoQkaWzql9uVZjC5UXAHjAJ
0Z4PUhnAVOZk8A9iNPYkil3c/MdQCXyjrFZJRoBICNcFfRyt8DB21qZWl8jCZgc7tXZPQI0Jrn3+
BfkIqrkwx2BH5VOYN7UCTJJ4hMDF358PdI5byPChGQdSadJIG5qxGmcSYa7W7CvaruCq0Xan/VJy
sVWyfofHxGZhC83uWLQu4k0LWKAqZ5ZIads5VWAziXZmsY3MvRZsqnRLVGihbMPRz+w3UznmzlqP
XxQ8e0W3Ne27ZinFNXMLgBQYpPZwyBPcVwqxG8PpQ2XAd8SQTks2xHi2zRtaMS8JD05qrq8Pe3ZF
/1iTsyJtP/Ao5vD/edF6Qn3jdej3PfA+Sy5vbnp1igDvN3EWUlrnW4cBSdc1zQgKFBW0fkrkxU7z
mGvlITSSx96pHq6Pay5kwVMQhBfI1wH9Lvv1Wu3VCAL1BXoBB0irlm5Zr0Fi5JLyJs88aGiy6JHl
rxGNPLRwXDdOZg7qqe3pIJ9c5EnbaWoF7TYggQNvZPFRC5dYC2ceYqgeAFhuoYZA0PJ6bqKtyzKk
jIKAGZ3oNG48Ux0QBUa76yOZIb8AMQEu54m7CPKHcnXSbIjZgmYK7q1yik0UhARE/BkwnzRw/Nbs
0w3AYGCRs2AczWz1gFbVMBgQGAbmi4LLZtcW2bDgCWf20sRkgn9oS4e3l9wQuqlJNth4LBVJ3Vge
HkHsSMMETJyOniK2tysjOZgKi5e4VKazJwULqDggRAORl2qpck3AihKrKZBegPLWSq9uO4v7+mih
MbH0Uvojq0Hfv7QAM07/zKS00FGTO13bw6RNe5+XL06lemqfrYiS3AMcAdAD5G8R2fRuqqub1HG8
jukLZZ1LlBiuV3P6q02St2gtP99t2YAgLW5wmCojctsUyTBoaHPzqzXEgaiZxxJceOSHE1nIHVUb
0kCoTcu3UXZfUWubmMJl4HaNrejAqLUJdcXty8UE79ypM6F2Qgw88ZAikXZFWzdxMDg4dXlLEc3t
m+Q9Zi4qXawOXmJS7kj0rtVofQfzsw60ZBxXIGRegnzPHUwcxwlMi0yNKV9dOACAyI8IfCJDEV5E
tH5bmVnuGXW18DSat4R3JkW/M96A0s7Q0A6b/g9pX9ZbN68s+4sESKLGVw1r8DzFdvwiJHFMap6o
8defknHOFy1adxHJ3dgb2EAA92qKbDa7q6u6pWSQGPrB0dih7bPQymzJxbh1Q9gYfV6A7+CWEiPA
qBIFjLp55TsMlcEWEqLvcVnuDBnb22bEBoAIxU+MlYMSRdhkxRSbCU/qyi/rKNJDFqv5zlQbjsRN
AUbMmewXrdO0Q45JzKvWbrUrx2q0S6OooDoI8j3JDbLhN566GuYJ0M/Ef5YgtArieIv1TTKDqCuL
p9c4Q09Oaa65oh6dVjYwt5m+YogN9z1qegvFx6mtUqmAtYrQmGgbr4+vovK9Uz50HtrGq6nvUc5E
c/h8YP/aWFrKdyuTi/sr9+KkA9txCpOQwQqaFxREHn6CmxFvW6+7xCiod3fBfoPfw7eDXBJONlb2
xLSwshOrmtZN+spPiu+1CvR8Bl2b24Fwyatg45o4sbNkWisXozxSy7aDHUXPQCGk+Kk7+srYHiEe
7hGFSZZ0K3Fbr6iQuA0EcxPxgBXN+OvcjN5cPQ7xg6oEZQTkkGwwDXMN+PnCZYQaBZIcDNND0Uy8
BeckT+yCIHVDZc3uwCA4js2+rdFICxEZrIuG6zUJqWu7uynnzbNaNfqdYroTueB2DrT3UGnjzkoJ
BnM61N/ozpin6V6fSkBdyUxIdocgW++BoDbsQxyl449UG0tgYCdKQjZTRHvq0PSyrV0+BHrDDBBb
WH3JwtFUmotMRYckXk4nKfRI8fNO1d5drrYHvR3SKVBzV4mDniWF7bdj5NyYSp2YnqY51R2hhvpU
61r2aqq5o4Jpy5nxeAT7teobsRbpHit5cuzygeA5NLlpoNmswW9wupvejogJBSqF/tCauApQTG8e
SU0ATUYLcAi7hKtv6HUipBlqbEFNLQf5285ktX5Bh3LMPV4tHWYQkJsMtO5KfqwQXiBwqmVGABSd
enBrHQBgnnX6jNnxEQ2aZCxqRGB16i+GlLmQd6CJ815qGEaZOtv9SGmlHXPixiBfU6fAzcCyfQG9
EnBz8KnHupVYZI+2CdjgarvrQIzArcjvVCP/XVdTd22Bp7L1tTSJul0cdQz0201ifuRuxH9oMZ8c
H5oZzS8gJYvHMi7nyDNr8P1yR3E/MhPL+2CXNr1ptBHjo3TKSuINII4x+FyHfYOBVtxpuDoHzL73
RaSPPqv4MeddcjEPQ3FE/VQ/qnx0ftRjBU4WvWB5uWta7DClGUlxYZoTya8Ls3RCHRqVNGiyrrgk
ZR9dq3qlNIep0GwKVWFVAek69i40ovXyVW+mCERjLvC7fjPNNQT4bNMt76sxYZdWMxHDRxeunr1i
rGt09vuyhTheyuguYUN7o5iz9mg0YwyOxbqfwUZOSl27q8y+qMJu0DqKHmRDrsZBb0OCt9XP3p1A
oWNZhYlerG7lkpfr5i2GWjl4c5do/oWnpGk4dk9e4VZWF2amPauv9eF7Gt8QNISSAyk/mjmYyJUF
xrrzIX3LNB7LKB06Lq5R8Fedxruy527dpkiAeGxetX1/Y9L3FKyXZlrtdZiDAN2u1IfLGrO9LYAm
3JBN0WyEQBDrYNoA0E8wBIntqUJR55whRfY7RfN0f29edYOBU6n6LC52593diO4EaEkLKZYOjmux
cqkpmdlqXEHlsvMs66bKLT9uD1P0FBGZKu6WW6iZLQyxS3NWLGZV04CwWYPtP2oNVElro7zQ1LHL
PGCdwICPKNIFM9VSaFt11jBIvuvGdXmSiAjXWKYA5KpYSETqsT44tQkhcHxijORScnd+STf8BGG3
4aLCj8FsyKecbiAyTm7jTGCwSvoijMDDFOhK+aiMQ5jYeehgtm0cZUOOG1n7iU0hD7FB2Mj6BDaz
bvCKhiBhfzzv1UaeDMoyZOR4FqCtLiLGosqNjXZq0foxwd9TAK0+NpBHkPCjba7dHyvi07BgSdfP
Qwfq/s7Fpao8xykETwrLV+xsZ1Nj31Nl/9eOYWAcuEUcNnD3i5+Lk6mNocOHawx8Dq3aIdGIjlms
/X26Bj4p8JVCoRrVG7HsyNGBcCoG8Y1E42FjHkA4hozqCcNq593ZemViTg3PJhwxJG5i9JjAS0wq
GleQRRqG13pMbdTgJ8jF+bzPoLyAESr8Cpak0+xZgxFZ3oQk5C3qu76G7iNNrwqq2Zes7d0DoxYL
o6iilywelFAzsh61ytZKoyDlQ3k3ZpZTe3rTYyjlvBtbNYLVdhMLTyUH1/Kcgi0AcD4ru3OiD308
xhB7ze5Y/mj1v8+b24wOq323ZImrJDfhsY4RL5hj0bUzHgBYnptnQzZ8unlKV1bIqZXYRImbLLu7
sVFOGxJUeVImm0PeegZhn6G2ogPCgQC0/IqVL24fF6baNdCbtFBeZTPAKCCemd8YKTyNvQ35Itaa
G5okcd8IECdmhbCXtkWuNwnMduYQVjlgzNM+6yRGtlZQhcAGBLxVEHyJTzyekXbqVbxuezT2KGG3
KZXNCMlMCKFUKxvclRQm8jzF2YjYvc5lknIba4VAo6GLDrKmpWV3+okaqM70WQu0uqNWD0Wr/KBR
tsujSvL43jpEazPCru7irLG4AzMLYjW7LXmODOIarFCZG5L+JbckoXQjmYBbcAkkqQtFjrAF8hrt
ltxEGY9P0Ikq+W2yKBiNxgUkUMGeJ5Mp2zTn4G+CX3SBIwjmktmqrU7DyzRCe0qbs9CsrUCvQLpE
2HUlmzneupoA2vnPmrAv6n4clWSCtUa5nYfW0/X3Nr3m5o6hpQ0RqPMBaevTaRYwQoAkuPYXRikj
jfWZDTOsWb8NO3Tt/Th8ZMmTO0RB3b2PgNafN7i1mCZaUiiGY6YaNf3TLWmQEY1GmtZghxlDs4zA
k5AZo9eliT8xe/I7q/t53uLWIQBWxwUQCAgPIpJD5Wws3dKu0LQuqaeN1i2l5h7KV+wfPMPDZ+Ho
Q+piiWzMzjTZMc5aAXKSsJ8vIVELttGQNXj2yJBlW4u4qmyLSRKJUPqdMySZdvNaqqpXxt8mCxMj
0WGSNbi+lp4AeEf78P+AeqI6WVM4tZHNAOrNtyrz6UOB+h2yshs3nG9iPz7SJ3cPHW6IIQS4w2/K
o2xc6UugFH6AEF0yWis61fADcvC/LbMXvWx8d4MK5dRH4cK0FTVXxgTwwHGn7cxH9sRY0AfGBcop
l3Xizcy3L3z6HbgOD9TTu/P788vH/PQPwR7PoqU9JJyIPAdxPbJqoEiTDzIr3jx4qIi4xTdTxgkr
sySsJPgvRtYusM5OBfcx5M5cn8T3fQ+ClO//4hOO3AIoWEblTk85B0kd4dYIPB4oiGx+09R+7zyB
pbLHqThv6svxxvJ9clTaBMU1iIufmrKgbhaTfNmfZh+mUIGtO4y06c/nrXx9rgtmhLAcMyUp9QZm
lEN0Xf5AL318MNDIvxoCE2JvHhAv5y0uf/CkYPhpELyCeDd/UsWe+lWiow7RpgkDZ/aPhHyM6OrV
0W1rSVAmW3tiSeA/2aIBhBN2X9d2A20YvhRVrjp6VPWbbLjUy/vOkjy5PjscXxxaWRJ2n5qbZcf4
sie0aj837mXCwZZFCoI+YNUFWg8h+rLe6ygPjm37Xpmv/7Cg8FAFRTRAcSLfTNc488zdZUEbKIoo
RkDrkANwTD/O29nckCs7ywW/yosdRclAAaRiRZ3LxLw0kp0iw0d+Ul5+Xcs/vgjnK9cmpAZIRXz1
3rrXjqz39Pv2N0YS+cF65HagfIuoN/txgBG88Lx7XzKGZV/+cY8IaP50tCrUzrGMY/+CCoRXj4dk
RNOefEyg69CnG5UczlvcPAngdQc2AOKDmrhFbWfSBy3Cguag/oAOr6V9sCmguqxwtHkUwD3ggOoO
XVMR9JBPcacnaJL7KUS8kh9V/KQMYVvdmrLh7k2HlknCpSCGyptw5rKOtpC+0HESMuVoNR+O2/9y
M0AbmlpyumWWhDPXZFE8RQ0sDfq966AN+EJa2weNpWRTbN6gxsol4QbFuCIwbJEGl2rneu5Lj1iN
3xfJN3T/H5q0u4pVyBixJ72C2ha7Q03BU+I5HJzvBmqbEyBRsxX7dp0cjZ4d/2H/rH7bkmCsDmSX
IV83avw2rQ5aN6yMa5Vh/urhvJUveftyLizgJjA3gW6yOLZNa3fQtR40bs74lnUffe9DsFytL6bK
H97Pm9pkdljbEj4ry3EPYgAMc0ph8YpZs1uwKkLxJKA8QDoGcRMf2Lbyp0z/YysTMxasK0jjAH23
hY9sTIk2OOlyQMbbUrttuWxMY3O7rgwIXyolSjWlNQzUVhYk5GriQVaTXS9DyW+G6JWd5d9XO8LW
yz63Otgx47c4nz0TU3npz/MfaTOarGwsvq5sKIaCvs1iY+pyL0lfx4r6KXTZk+7BkTH6bK4bOM+N
TxQaiLFObQ20x7DcBFsNJKphCnMIKoYwJKXFzR2+siJcbKxpBzAiIPIzHFkrCTnwGmXYqaia7Qzn
6fzybV4zK2PCDQcV24Foi4ZGrF5HoO9swSC6c7UnRtF2P9Tx9/PmJCsoIusKPAF0c/pMDl67cj9i
VJM8UTU4b2X73kZavIiCAEksPtyMaiIzI8u9nV/au/5VDamnJpDX9aa7wmvvzL312AU/oM0rySY3
d/wfw2LBW6vKtCtKGG4VZz9raVBb/DritiTUbkaIlRnhZjNj0GNECcwwKNXFDLK4L5IV/IIAX8Ls
yoIQ+mpC8tToYGHWPwwgBOvmMLjPhvGg1y8MlH6KduGUsttt8yyvjAqBb2S9ahkpjJoVbjOMKyMb
D9KYeXj8BMR+76DWxYqHzsILxP0+xsxXupdSLZ566HrUCcBUxvDt/EJsbtjVTxJCpQI1ahPDR5mP
dgxm5x6rCry6D42sa7H1QcG6DoJGQJYW2afTyJJXPO9LzFf5XA/iCcqH8yzZmZsvq5WJL0fPjKlT
YhrQpzdpOEKE04t28bd53+3Sd1TKURg6v3JSg8ImtUoKYMLCzZhcdR/FMbroMavhoc00f6ieDmzN
7rzBrU+1dlDYsi5NrSaPHaxh/zKqwWjfa/ar+deNRxyMtRVhj0YJtgOp4dWU/R6hT0VTj49v3P04
78xWIAEpzYIyNSGBIUYwayjbBPRWSMYxP4wHh2ns5r8X3lt8+WNEjFaOXqkM6BDkAWh+5/TRrQM3
uXcar00u2zIJKoirnXdr625bWxT2hKpTF/IhsGjVO4P6nY4zrntTcTW8p4WMS0ayhrawIRy364Gv
hjGlfEq7YOy/Ecl1tkViiBIrevv4SBiTEeFGnCtGM3XAxZhN+2RDouAwTvrOrudXt9RSLx2cYT+2
zRTEtNcvHCt7HcoaU+hJ6Ma/TMxTmfmwI+PMJTnEViQFfwbqXJaKMC7221y9M5haogTl9ApGbmMI
NEWYwPiRWB6XiVtvLfPalrDMDS1VJQfM0q/qwQNRmj83vwwZId/W4V4bEY4dUiLqTB2MFBCKHagW
lFl/kyupN/8T99Snsu6iXQJo7+LvKqNE2uewlo64+rTAHFOPFT/OH4LNj7NI9/6vgcXXlQE1AUzc
zmGAaiC+BOs16WIv6p9LI9QKGYJ062aBXpjtODYwGgCinBrrHGNS49FYmILequFXPezOO7P19dd/
X3CmZp1h04jgRYryLSVtwOwnPsoQRFtLtray/PtqyQqMYEY5SPL9Mjn25j5SQ0PrAS/HC/fxH/yB
ohLQTriNwR5xaikb8tJxFrpugPb9ut0RDEjptiRubH6UP0Y+e75rd8yo11sVRiLQqjv2HmAPSaDd
Oi826E2Jjq0MahbBjaIBneyY4Joi9WGGWHQBrNhD8i80bSsrX+V8TXQMdPih012ufYxQWjv/Nb6O
WuCKArYNOhZ484NYWvCj60zElwkWLPBLFMYRtQWrw3jeHiqcTnSsmhec0JTvAZEATWBg4pV5/hds
L+R/P8AS6nBQTk8aYNqWcirzG8eLrG9l+zrKRho2j9EfP8UhW6rGWqm18FPTMLmAuyF7dGWpy+Yh
QucMM5bAU2La8XRrRxNp9T5BgabQn83m0YyPanEs2zCR1S63bnkAFf4zJMYEvZxowlAOQxVRH66H
4dukHAz+2uQHQ0bYoS/Xi1ijXRsTQoNRul0D6CnSvs6bd/aj68XelHjo091deS8vs++FV2FoeQci
6/NsnuKVm8JDfSiTIptsWE6AdZ0xAFjFkmt8k+B07Zyw/ZN8SFw6wgS57fKgfVB85Ubx6z29tsM6
qI+VH3pjSB+HoPhmXNFA9p7dfEmvfoC4/QunsdisYM84b9ojvSmfIcfIveTxt/LW3mn3F12AeZFr
2QS0ZAOJp6HUR4DTHFjVcwZFaBCXXDndVc0DI33LrL8F+CHEOIvwGkYLMWUgzm/O1DWybgnGY1ru
Yl33O9s8dnNzaDUXWlOjx5tKwmC1GdYcAuo+qChrQIwI6QzhURxHGVLTMvYjonogRiGYIuLKbVQf
TceLo9/Ilb2kvkn1KzsNuHSyc+uBv/4Fy+ZeXUGK0/Ra3OMX0PJGH4HUBInHrsquGb1usL+ShwgP
3vOh9CuUaVlpA3pw6GvoCw7i1CYY9ziPOxePGlCcDwY6zXdxdac0l8yC+LcFmZ0y9SAnIzG7/Fkx
QoC8ALcH1DcAZBEiROY4RV5YMOuCqOW9SucWrRR3uOxGoNiLdiHOBdfovoaUBbTaE4IHiT7gkerM
Kn4ZuJv6bvgXUsClGYh5PcgyAJh8uhRdAlnwRqeYEmseWvKSAeMZYyLivOdbd9fayBI6V99YL+aJ
5xHLfUMJHXZhObdIl0DAcd7KVhhcWxG+ajbNdq+ocAXvDM+uAVaV8Y/K/BD2aqRquVposGCm90OO
qiFsQG2cyQAKWxekC21dgKeXgykmG6mjlnXVJLmv0OY5sd27RlNuiDVeOla3b3V+OL9wW3c+dLZR
4YdCIvQkhOBeo+xauPOinaKWXsFfa+ejAgzivJHNr/PHiJhqjmghGoMLiRGn7fzGwKSILNXckGha
5vqABAfcFk1f8bFZ0iGiRQQ/WOzVuZd/KLfx5XhZ7YpLPG7iKzsccFXMoXXDLszjefc2292YRQO6
H4ggQO+ERdRQKHHqFnujZH7verigrtLrenhMj2mQ7IFROG9vc4v8Obdioc5MIXVJeZyj/APVHvqr
g+Zh6r4X1Z1UP2Bze/wxJRbsNGNyhjiGZyPNgjiZr+KRBfo4SHqXmxvkz6YXb/g0jxNzjuBRb3b7
URvvZ1x/5xdt0xNM8YHNaUHQizpElhaZPc1hoq1+ESgspSwc6PfzNrYAVIBfAiKN3jV0dm0hyudW
1gBKCnnRwZ937pXh0wv6uzmwF3pf/UThkTyASkV/h4Dg0rMHTK04pi/nf8OGnyc/QUgIO6ulZq1U
ua+2U2QAbKqqdxBaTuzAKEAyEp63tlVgdTQTYCa8TvQFHXwa3lWSRaQ34LGBwaFEweVlXkUAb3U2
ADp+Naee0y2ERHek4TvMd0mOwkaSdmJeuF3UXk9SK23wVY2dgtYURHl7zHDVPlFvVUWSCW/lDifW
hFumhRxDmsawRsgDR7lhBuweHOo2e+4ILnYU4K4i/g9X24lR4eIxJ9cwMDAInG11W9EBSb7sebn1
fDkxseyp1R1NiVPmSga/FOU+MnetExJGA0O9NqPXdBkVVLzmneQKRrsw/fuCiYqFbxdVHd8G9Wh8
OVi/VPp9qp+cXkbatb3mlqkjqi57TKR2hZJIXscjfltXPefQe+1/mPNuqJx93jwZc4DNB+ZpqbjI
xilyMFmMTsjSXP/CSkZis8yYg0WfLtTfxvcarNOHOjD99Ak8fpfasQ4HFcSyksO0EdjxjFdRbQA8
F+FQ+A4sUXih6Di7424K9R/Rmx7O0ALCPB/9XdxYu/zWxc4+Jvey63PTXRPkvWBiQ7FfvD3VyYhq
DWojfjR6CXm2QBzBd+ed2/QNTxvwaqOkaYvSd5mikhHTsDipOtnb4y9M/k609cdiPyb786Y2UrWF
n+U/U8KJqcGU6VglTDEtyBTQKR/cYj/ZEoc27qwTK8LHguTcMtUHK066H/Xb1pHxJmx+lJUbi5ur
UzkkZqlXMQwkum/Rb3G/Y7Khga3MZWGPQztkwf1+EVFgrFGauAdxvx2rIZQoPEcL8/QnhnFi7YpA
YCPdgZgKojoy2uutc31iWbinFJJBRZgskgH1fYe2eA4oy08UB2f0KaqgQZNOVt7aNIkJAh1sagtI
XHyDaW4SZaRHowRVmqx9KiE2BabKFOxxU+cloBhTJrwfgvObceMrLmML/xkV/VSdZEoXRtxiviut
O1X7sMZf501sXIInJoT0s4noTOoRJqjjq5PX2J51pKALmBzJbfuJmxResWtLYrOu7bkJBh1YItXw
ZHb1RRItfHAJOIYnLCQJOPlosldLe8Rrorau8pGB6Au4G8dT08RzTHaMewtT701ArW96pIKu9FcM
iSiAKL3eLO7GwbxNoPB2foE2AsLJzxaTlLhnmtniZ/eoZ+jlbtCeXeAli/C8mc3vAEVaYApdkNCI
tU1qsKjCPCPK9tZsPMeum79RbEOIHxuE4RliIrLzwgLJmopJ9L9/ZJnQEsMZ1pZRJgQ/IVxkdQ5B
tRiIreyxVC+LTOLd142Mv2/jcoIJE5yjy7+vwlHeg140SvD3WzRqMXSLOep056qv59dwA10IMwDu
olKCPh1snZpZAB9maUI5JosfQDEypDuV7EcaWJSC2/nWnIO692z3ivv1k2l43Pd1z6x2syw0brlr
Yc4caceiAiAiUTmrtGTS4W5d/i5T64pPyn7qdBlS+uu1CL4i/AeTvRYaY2KVkWeFVme8RhFu8swn
dd8H6nN+EV3Z12bjc8++zt8LP7/MLmQadJ+sO6dnGZbBo6KChQLjVSJGelbVTqlUBODBsmbmKXhe
f2iAG15i/H/hLM44sPx8YTCOS9Lel2MGyaA51xoSaHFc3oH4ATk2zdoYMkxuawUE/Ebh0DY9EPJW
lxce2D0ohtnrlD1Fdtc+DXOJb0fU1DnoUSK7j5eN8cUfYL1BKYZ6JsZyTjdO3eWZZSQNOu0GRW2m
srswczPNtxXH8Wo9v5qaDCl6BmUa5FkyOOPXGVkkbhgJwlsIDa+vYxBalAFn3uDwJ0f9LfpBvOpK
QY3a9Y0jGMlfe5SoD5hAL7yL/Na4AYOLJB35GuNO7H9efqvjqWigalNd2C+zD2pdRvG+j17MXJJa
bZ6KP15+5hMrKyAs6BNzkcRw2ocU3B4NNDm1b+dDwNaRwJwuELYg91kY108/ZNeCKb8i/TIEVN3p
nXnNXLK3ohlXdOk5SiS5oL/mccALY4AazNkgGv3CWQaiDIVqHVzC+BOExHVPZ5Je+6YF1JuRZVnL
tSBGzqjUdZ0tKYBt7VwD03aNRMxgc8lWFoRUcaqBMAHbNtoH5X0fgWPyUU0u3RTELLKZ/a93HFbL
XXRYUe0C44sQnruobyCFNWCbzzcYB1DrQ8TCYvBMkOFKkebLe1o80itjX6jckdk0xTIO1tRBrl8P
0z6vQwfcofRgGbuRBGV7m8eYrj84IPE4vws3hHZPPBWH4SIlX2YaYby+ae/V0VO+uf4UDvv37NoM
rsHtxgJ7/6IdPHqsPA0DLWBs8gofDGdhDmSu5OdsHbz1UuinhwJjy0B8Leuu1lcNOprugTJJBNkK
oGsTQnWjYm4Uacv0X5cF3XjUAXmcg4Gjs7hTHL+VEvxuHgswshDUq7CZxNLRWKSpUQBF6tNq1/I7
dX7Vk4PT3k4YweO/HXLMjLdKAc9xkfql+qM1/7roiEOPArtpA+GOB4FwLKPaoklH4G8OYVQogXi9
LomWWx4CnQ8AMJijMYkkWFDnqkp1a4HIEmjD5NcgvpRsi436G5xAGwt8aBBXIOJ5bGpFraMUAzNQ
HIisy3x60NyDkl5THpZWQN3Uq1sA3fBfSftwKxCsDItnM7V7yvsehjGs5ip7jfxM+I02fWurC+3v
MfwnTopHMZkQiqrFyQp03+30o5r1C4XFwfkTL/NIPGJ1kVnTMszFCPGs+TYrLvESiayfKj8A6Cyx
tnWg1+snnLYOsL02VRefgL2y31p+kQzfzzu0dStAeEZddOwwzC6+CKrKbJqaQ0fEiQxAVpr4d9yD
4XEo5ylkI51DCMzKWBa3FnEp06HBCtQ7CBBP49SoMBK7CxAvTx85By29r6jfSs2bXNBvPZ33b2MJ
QeQPVniQw4PZUaQoN7peKxULtriLwq9uWE8Vt+ZdZseT5JhthMaF/AQdRjzsFiKeU6+oGuHhCz1I
Py5iT5viG1reYZjpRtGqi4rcMJXsHBPp8Xn/vnw/lNXRmHOQT2IMB+ymp1ZLEukAlRc4v8B/ld33
+pNNJj4WHb1A3ft43tqXLydYW/59ldohPUqsroa1vj4q2rekuTAHdj83A2gXEo84sSQ4yrwT1rTI
5z6JG9jL2nGX2+SuslooFmVhzJObsQT34Hn/viTIp/6JODGH65ltx6Bq6zWOOudT037U9vsomw37
WlIT7AjFBu5EcVIVsMNd/a1NE+Y1SaFcQmn8Ss9zqCyPowXi6hHKCZC8CLnefyi8SiXhReatEMza
2Jk0bfG2UXa6E1SAxHYY5Rml5OebnxGSCNifKIeCXPl020AzIdfdCZ+RVdd5vRvTe4Rqz2pemKwD
v7lBV5aMU0uDYrvFPMKSqz+jkQSKxAJoK7C6d6nj0UF25jdXEISnKIeDBwTliFNzhjJkPAarnc9r
WIq1IMcB57N+bWFq+h+25srU8lNWRy9p0kqtCExVtvbogJUuMVGJHKxjY8oELr/EzGV3rkwJMaVN
lKLQORbRoO49aGWBfe9+Gk4r8Wj7FKzsCNEkMdCNH1jVYgA1JHNQgEdMZ1VQYG/U2RNmsXPIdWEi
W5YqyL6aEFVSm41d2WApa4LikO6WXtZ0wMCXwVCYspDydTjzczXBTKNBlmRZ2NMPV+dltVBFtpDg
GX9nleYDMHXrjPTI8/g1KnJUG9vuIwEpSOoWV8xRgRdpg6SOArSKXwzMzZ7fSIu9kwfT6e8R++i9
YhfV0H2uOoiZ1MZ3jN7LmAX2lZ1iBeDoqdrhHyINbl/0DlB3wbUv7CilzEwyFg2+tFpCsKKwQ6Oc
grlqAlwpknfu1xI+HFwbE7ZV1iulA9LtFiMpl6S/BJOjEV8NeVDa30B6mrkvDM2D82v6tSIp2BQ+
cl7PHCODsGloF0V8m3MsZBXw5DFFmtgFRnlN1UOahC3I6/j15By04YLxBztGfnUZUxnic+sEr5ZA
lNhTFAjDkAw/pzXp25C275ae7qsx+tvX0afXQCICur1IYAvhT0OqTeISZhIbkAyr+I563/35ld26
OlAP+c+EEPZcSqwI0zdY2KT1WuOyxeU/K3da+hypkhKMzJSwSS2XL1quOBgNBANZft8q9a6yQUVf
4GErWbntD/THLWGP8pZFeQY8kI9ABEb4gCoA8xkSGZdtIwuZOcqNKPkLDqWj68StglOXtsCyJAy0
/tFlRQrJJ9q6c8Fk+J8ZwZcmzsqontvWn4vrsXmylPa1LW7KjO8slEQYCMMlWdrmxbG2KJy2GYJm
asJhsStAdVse3N9wjtxMlXcRK/4M1qj+7wlLEVQWEbVP0mZQlp5GcY48lHcj1lKl/CoBXEuxhzDj
NxhB5kTCDf8Vdbucq5UxIYupMlpQM4Z/cUXCEYS9LAeYumr8qNr1VPO0HmMlz6V7j2lXCAF3mpfJ
OCm213j1G4SzTYs5Q7UYDluW50Zvo/EAssWcQ7oANxgEOIbGc4zb1v5+/rxL7QoHHkIuzEaDAKcQ
uCB0HtT+vgSriL6rwCCsZLlXWaB8MgINmcF505vHZeWxcFyKvFeSYoLlCl0Btb+YrXHfy140y6cT
b1+0ihAskTihRipk/soAdQGFdq2vz2oAxgS8mnj3et6Rz3z6nBEhsR/chtvuyME47d6CUY3rL667
b5Sr3LgBS6Nfv7j6vuU3TvmLu5JF3AwGK/+Ec6LUqaH0LkyTjIOSUfVm0KYwjDSARthyD5Viy7oq
W/kMRMhMSIqjqQqu09OTaVZFotIZFpXqaeqvuevZ8S6qBi8jtdfxg3z8+wskfTmefyyKt2vv6Fk7
FbDY23uuh1Z5N6UzBuPKoGALgxHmUiv0xmTTKpv7k0C7CdBNAI/EUVuM96SFOaLlVypX7XifRtcF
PZ7fOZu7848JsXdPu6Iul1Emv4ZEEpQagiGTEf5JvBBhRLkWDUq2eGGind+kZUCnS8Z+n/djOwc0
IFm0SF1Bh03YhirVslhxYCVL2Xf8/73WOIfGrsIkmsFzTvaDdV+gv4TEV8aJvHkCVqaF4D03eT4D
wADT2nM1Ms/Nem+Iu2MXfSfDW1vLdA839//K3rLgq4dhDdhCMvTLgrrznszjHuz2YVXqXu72t7S2
9urCvZDJeFdlbgpxOh/7kaiLWd1VnpXoZ5/VDAyY064kb1qfh4Neyd6Lm1sHjfbPuXZAdIWP2jEj
d/mMlY31aafrIzQkq+sY7GGOM98k2rdYmw4jtPk8e4or5NkA07rKi5q6ntNG+9KSjZRunpaFcFsD
Mgqs7ULkMYBZ7xLTafy5HveZ3j2MjEgO5GZO+p8JSxWm+voKD9KZwQTpvMG8weMlSfeOgVFsSUK6
9SZGcvO/vuDtcLqLlM60c3e0kWJAuCAGxK9D9wojKIdC2rLb/ox/TAm3E6bqy1hdPmPPD7117wwv
XJNdCv+PAPDHiLBXCovP6sThj51TVPOglwAQbppdxBGaVUWI4XKd4vnbykZZpIaF44/5gq6CLCa8
Uzk4rAGHIKCYOvSY3oGsyGQdSH1T25IUXLakQgyAGGXqJAqMFnpgA7ge0b3d9pK0e9MIJrPBJ47/
AaJ5ukVIkeWjs3y3AuCMMa72xmSFoOzxz8fuzS2/MiMEllq3JiexYAZldq+rfjaYtaIlUGvJLopG
ibHNbb8yJuR8msvtsplgrJ4Kb8puqt7wJ/qjLWWtHJmhJZyuorRFtQZvJBiKi7tk2GtwynYgPy7p
uMm+kRCSzAoXQJpgI6g26h80f2TqtMvr9vH8N9o2A6A1RmcxFiaSm9VVyfJ2RljSMAw4kAl17McR
bDv/f1aEQFGkVUPR+mj8kZsHzWVPkDvcJ4UreSZv3mQYQf8/Z4RQ0cV2RjvHRYzFu39meyMqQjM+
cDwnaxrMsterbO2EAAExyMHoSpjDQCPT/UrvvSSWQQFkPglnFcUa5lojli4Hai1odJcl0LvIf8SZ
M4ccOMsWE1ADCUk2d0/nv9rm+bUIYDlA5oGfQPCvqduMW24E0+YlsuNRawLCA8J8VfuXUibYD/4z
JXjZZhg6KSqY0v6HtC/bjVzHlv0iARIlanjVkMrR6dmuehHKdpXmedbXn5DvPV2ZTEFE9enG7v3Q
gCMpLi4uriFCbo+yP0JM7XFIUX4TW/+jq5KdjAJmX0BwaH2Ji1t4gcu4KEWMhy6KBcQ+sI4WLEVo
vfaHnpPIXNzDCxTGN8kxSLfleXW6YjfJYwF2FAmFdFB/F5XhcFs7Fj3UBRzjoaa2aw0pxaIS3+mQ
CO4KV65/KmrL+Xg8HMZFSUnf6aWIZZGyMYc5aixDJJ/jpzaPeBHjHLXcPIT/syaJDZ8gCZt6oQ4s
I3gJ+10AHsoYYgutNfWemcRPk/FnEJ9zhTcxeTuOPj8RL4CZcGoQ1ESdUgCHtY6m9T+1Z/gbfYDs
FFxZGQtuWjx13WganW73CFaLDuwdUPUiMjitO+0RROv3YyryKjvrJoXC+PUtlDWagro79riJXpru
QPWHJg/2UfKqqj/jiqeMN+/k7dfHvDp0jTA/yg6sy9JYFFUCJ1QlogllkC4fzFCuzUzaDdmvMUGL
cPDf3OffIzlQOcAMH+MRhtgjJKzgXPFAx8yVUzc/avl3yWNJXs6wXOAwHkBoxyiqPSxNA7dBtktD
EOl9JtU27R5GyZXIbii+qvalTB4wNmOve5/lFBneAiIKp0h6sD0bSisETd/DuKrGodVhah0QbJty
flfke6OxI81sy8r0QTiyDjx77tv9/A/u92TjRQyT+VM5djEWPUnETNDR7w28A7uYWvm7NHYCc+yE
JkkkQOgZmu+xikLbqohkMQ0ZQzRpbDfquEn8f+6L/z6uf1fGnAsty9Dl3MFsqKBh69rXqUrc9Y+3
fGf8hWCiDKqGbS1CBMAy8lMFSdEwf9Zw/a+DLJ+4vyDM3QuGYV0YwcJsocZnKsKunnkKiGzW2DB1
eGzi/SRs1yF5RsGcuKQX06wlgMw89DBryd7Ls5/rEMs3xt9VMYdNlT00ZegIaku0EmfVKfNyt1VP
Idio/hugv/EEs0cQs+o9RYZ7VDRMgqeRb5FMd7ohM3NdeVvHWnTFFx6Eud0VvSSNOpsciI8SFT1k
8WuNCnSrb1of42i8CdHFb3gBx9zualFLUIACnA9JwvBOKaxSP2eU45oWjeEChbnbIQyqYmQLKF08
7Shtv6SWcKL19YWg7Hh9hSViZBRZCIiwrOwA0Ykgm5Vwn5Sb9f1ZPK/6XIaRREUxWJkQcHCTJkox
fUiG/CQo8klNxVe10h7XYZad+QUOY9yYIYlbT4ZfkPs3lLIk2YnCjSyZDfUdsYJc3BaMeAGYTTm4
sy3fOPMLXMb+yCjUdTvNlwhaqqqu3HuTbOLxaHvZYGZx5QTGrzoLPgvIzBSlZmZtfdQ0kNqt/47F
7bz4GYxdyt6UyX0zRyRJuy+U4lCjqSsdBpMIvBHmeUVrK2aMMzVo0eP1VVlt+kVhOFWExx3aivs3
0LZyvCJnWTes+HXsZWjExXGrNn4QWsAyRktUOJ5x0YnMdxc4x0CSozObqCiDGmk9jLQcXaX+jU6d
AkOSoWjT5qUSa87pXrxdLtCYvTJaLW60AXsl9j9J9aJ2B2K89l6AmYVDVmzGpuWcQR4gs2Nx7QkK
VHqwvCwyfdXKhJOE4Ysqv0tlh6qOzEsHLfqvvytkG5ZpEECmiAQ49DpoEZBpmKLmed3gl1tFLjCY
p4FXo90nG7AoMREfjLA3ZjnPDsOtpLOlZLgr++gsNvVnJfeTpSnTS+1NO0H3kD8Mz2E1s7tVSeTk
iexBLB30Mv2Yg1HcgEgv55eShQMzq0nOjXt0FipnXK0nNGIKESMrkVHWr30X814YjsqLLYkwlVnG
+6BrXKWIwagJTxX1u6ExeEmgW+IBfKtZko+CPB39td+h+EXU6RdQGm7nPRktUMxiDNTS3vEvNIpp
d7Q2G+eH+NFY4qNwzNzmBawxyYNwHN31b7F0G1z+iNlwLn5EI4PJoxDwKUpQYQ69tMkVS5U1jjNc
QgHx1P8eZ2PekAsUD2OGEDKGaUTitBdQN0oK5c4voez976u5xGHiHIilRkWk4SAji7uVvdwpNcwe
KLwk/LJ3AsORJqI6q7K8QRi1y9HWhuVo6kunTmad2m2DwczRAXuLqPJm4ZevUgxtQyEHfKjoar/+
fH6vDV6swFKS2Eq00czbY4oaMGQmhuDUZ5BXjEyhAYUR5ZyURbdxAcxYhx8aQpKjYcMatdKF4qrb
82S3Fu+TCwT2KAYpRSiFTznoCIGnTaFCClPb5pCdXjeNxUsSXIGYtoGcHhJ4198QtGLGkPcwjSx4
pKUTouFCRFSqOJiP5kAtWvsFFPPVvIF0YpbNUOWDIvWmWosgd444dwgPhflyUAeHes2cqxPCo4HG
gBDdnlzy2sWLCs3N4DDWZDT/MyAQsxZKucb2SCBT9sPjCLkNEVQ+9dlInChOzFLm3Py3jM6zW5wn
epBh1Sh0lK43qki6OI01QDaZGZ/o43ivPtd35N7biPYsTIYZ/27n/0FQt24gS4f6ApeNbEgVZ5H0
/UaadrrmUDTORvfEP7SSPUacstbtwOz1Itk6AxR44w6BMO5K1zB9R/NNH/4fArL36T6FGJsxmW+i
mbyUG4iTNyaUUwXOc2PpPFwul1x/ZhSR5VBVYD7TsGmjwzgit/ysV7Yq/Vr/rouFw0sk5uTR1MhI
7wOJRAe45HZsbVk8UIrOEnlbqZsSGtklb57vlhON+cLMIdT1ziedgC9cm/lpQpiPqVBz8CHBYwZv
zYv3eGhkEzMt9i/P8XnVbZlnTMy5IVMcil0Ejw2SvI33rN5Hb7WtOaGDKpzrY0MfIlu3IS6/o4+l
LfxswFrh1u8FrLuw6i3CJgNUotFuK/+oNuKDcAh576Ql1z4TGkDAkUBQhR00xrTXFEPvHnfYcOeF
A2gbeNfWkoO6jLKYfa+ytEnEEZdH5pkU7CpC6nrcQYXFhOUlCrPPVUJDZZqvqBQOHfp0WnIC04QS
fMkteikSAVoqTim+TKLbGxs6is66dfMWOd9vF5GNgqouGhcBL+UPvYBRQ7QPphmvyLoYAVyukn0P
NakAPRDYE9IPlb6p6+PUv6oCxOWT9zp6EfMtLXfl9Li+uKXL+RKVeRcJxYB+7xSLU0phH0/aoU/+
gIr2rR6Fr3Uk3mdknH7ViXmWgfXd0sZ7Kr2M3VPj/fk/QbBPoKhN2kzzsRgSTxYJCWhfp82UZPY6
DG+r2HnNSTcC2vbzRwMrG7IPCDRafVeRc0edXvqKpEMu2aKa7tZxOV+QDbH9YOgkMQCsT98rpLA7
6YGSt3WMZa/2n3cTG4dSHdwEaYFdCns0k3ag4+qFd13vDxUlH5H+VOvhdh1x2Uv9RWRO92jEVaJ4
QKzKkycixE0hMcK5+BcxICSLgU0MQt90X2W1Xkv97EFIG9zlRo9UkKHk7ef6Sha/naQYugJyM52y
305EtxOEN2YUiCqPgjlC7ikZbSLIkCg6+0ic/9/wmC+X+tMYg5wIHqN8rJSzF2/i8RjpP1LvYQAr
zzrYovFdLG7+/y+8oCaGUSyqABs7yKMruyquwQLA6R5f9EYXIIyrjf2uR3kfIF5fOiC4ssTQQK5B
P6OphWN2vM1i3K3qZxGJRUCB01Q20J7jNNPHODzJ5CA0nGr44rf7mwZgi4laU49F4iFQ0cAAPfZ7
SbfDksc3sBxwXqAw5pApeOWjZRTieafgXG2nLertu/RUQLkqMlFDyc3QlneZJZzSjZiayUl3CGf/
bkl35pDs4jcwVtK0CkhiYhyB7vMM9SP/Ff2LX+/PhELRr7Q7i7qaNVnjm+60lryfqNVsFM5v+H6w
sLnSy9/AGBHywENa+/gOLfgq7LS36ONwqN1uG32Un8GDDOJOB4V7yVk/IMvh6MXaGYtKMjKqdQlc
iGTpgolcy6HZki/vq5VNVMPFDTHLD/R1nAs0zmtOyqs/Lh6eC/zZ4i9OqKcocWyEwKdPJwMUHW/e
sY8c7L24gQjbY3vwHskdaGb8j/WF83CZiz1S64KqGfYcZOYh8iPKaRIcrrgvB+X7CXKxOi3GPMIg
Y3Vh9RF5B4hFxFFnTiXnbTr/2BXj+b76L2AIrT05MuaPCFLgJNB+y3hDQJbCFOU/UyDiWSMiR81r
D150Rn+37psF4wJVyaYq6EagtsWX4Cl2EoN2JgHB3bOKHGlYb9Z37MYfgcp5ToyC/Asd5gY77j8V
hhqLAsjao7y2Iafaam5BSs55+K4yXX3KmTCazK0kqPbjCcI8DiBK6QfpLBAIytrRUU4gVt7JdnZA
ERwPowkeIbAHy8wzC7XDzLV/7S3d2a+v9DZjzfwIximGGkgilFnocXTB6gpN9A/j4Nn1KdzlO+ME
4qyv+PeRmPG5sHVOaH0TdDDQjC/EkE9QxdWstKeO5gCGSbnn3GG37paBmA/Nhd3IZaV3+iysDWok
ZGqUnz+jjfrjk+7187SFKPpDcwx/pg/5c3M3faBQ6yuW5Hic1//s19b2mfF72oTAVJTxI0BiW0b3
kbiR5G2aHnMohHB2k/dJGRfnJ2IGzSdAaWbyAzNV6mAWH+nLsXsV/uhbBU0Cjna/jrkICVVxiDuB
1hUx5PUnjrMhG/VxZk2RwITcGlYRcMLGBdbJb3qg/0CwuxiGYiZMgMgTWzpj4CF1G1swtfMz2mE+
MVP9R31+q0zBsCondUu7L0wdDNSb8EO9aw+RwPnKN54WRqWCtUgBa5cCXRKmyBP3kVbIhQxlGWlP
+n2mOKP+J6e8mHxh2QjFQQqI/4V42k0rEE3SdgxFA8YbhfnGaP1um6GpYDK1jKq+rRmBfgrFNLjz
jaDN7SpPy7u+T5KncJLDfZKSNHc9qAdEZlkiyUtUL3kigl4eSTRAxZsoQwkaLQpd3Lrva8+McjBv
OmoYjgT8niF9AqNdhJbBmqi7qK7RsCMkksB7LN5cKJABwvQ8XgVgL4IGCuMFvTH2varCKuWYis7Y
Z56l1LWw65sZsGxAhEx6xaVj27soZf/zYOAMr2sgT8LolYi2smvzTbW+D+MCd1lISLlptNh/10e5
QMKm4o2Z3t4qgJr5Y1DrAuWVyqx0MCIpyiIoYSQtugM1KQt3QaHqyOUOPcdEl6Cwc7NMnCETZPuv
VxUVspD3Cficg7GoD7muFg8kavQPvZDDgYN1W8TDtKOKcWfwUBGw5LBEkgOGZ/u6KHFNWdmzcc63
g00lu02ggVRHZnzEqMQmPvqublMnceCI3jKXl7leWPDVb2AcnxS3Te/3+A1ddKT0NdB+xCClW/d0
PAzmo46x6Le5DowpO3vtuQo2Ufi0DnHrTK8+JZuAr4apboQJEMo0biQp2SLmsf8dAjxGmMzGP2C4
m1d5cSVqvZKVYPvGMwcMnKGq3fdZzFnFbULye/71LwbjsLsGTJuNAIzSSQInuk9f9KO4I74j7Q03
MKXCnHibs/TlLpfFnOM61AIwvQEymSrTAENtxwl8b9t+mUUxJuYjkZwLM0J11J4Ci1SoVtBHxVbN
dNPbNR5v+lnbZ5bIe6/Nf/g6fpinif9+TcbuBPBZGUNQgVrwIbmf+wgs/Qc9kPvQ0neag46ajfEq
vXYnz+K1fC0iKwSslah9SSCiurYVlXbQSiqBrOahqWTP0XuuxSYdbBR8xeFj3TAXLgKQGYBpd5Zw
QeDNgMG9GElbNRDFkM5jN/MkoVfOtwYVGnvu6GHWkTdisHSg8Wkxro3uGkjcMw65jYLcKHLoDmcI
/cRhn0a/MLy9vqrbYAEIFxiz3V4ct0quBFDvAkPIzPBPV7+Jvh0FvAN301o71+GRvAMTDTQKUcy4
RqlpoxOqDJnlvYj74kmdzYJsSh3VnZHzjF7YpisoZkFBT7yhEkDngxEQQY3MNHhSQUgZGKakIglq
lROnSrfwBXG0wJpKdRDKSez0YkI7A13CoMEvinMp92asILOLlqiC1xOzCASuJ/R2yBgBZ1safKKW
WhZ3qJxgrn4MJdMAqTQIC5xaKR/XrWLBW4mo7P4vFPtY9wolF6cGUONMwFRn57EtfqxDLBg3LGLW
dwW/s3Hzhi2VFDFdAYi+8+3Uk+9j5JuCmNc8s+TrURmHSqk8U9tiVdem16I/oveTMcXYxaadHsPk
IESvPtlR6HKE6MkoD9Ng9dFdkdyD+Gl9jbcpvVlDUsZeURAQyQjGr8HVhmpx4CmpRR5QVkNG6ajv
nNiNXeReR3PcGA8C3rHQTGnNF8H1OGd7aReRzxNRP8QbnrBPH1EQtC6MaWpJmENNWxyJcLO+wKVN
xID73AKArg3QkF2vj7Y091Q8LUAW8krz/UQeuKHiLSHJ/A0VUFcj5wEGa1YFTgm7UU0lFW9Teoh7
2zCzTWcOD+FpemjQ3CBsfpFtuV1fF1k6ayDJhsqJDsWTmyHDqaB5Q0ssLDVrs92/104TmRgaAaFb
a6bmubOJa9yhgenO21aQmtmlVgxpIdO3/A3vx9wmJucvcPFjyPVXjqe0KpIaPwYND5JhIm3mWeg5
MJv7aIPnpPiuPUK8Gg+k0Lr74nyI+W8zl/sVNuO5W8xCSKB+gPLVe/xn3NuS75Smct/++NS/JnfY
ogdk2x9VzYweNDfPTcni8lstGtnF8mczv7ii2lKJimrei9wxnuT3zkRR60RdGJ01OMLpgTwUnHz/
bT8E9MDhkvCOhmnLIJRmIHHZ936VQ2m2cUH3Ozr1CXmvc1078f3AAVtY3vxK1yGvOauQszKXox/n
1VShIN7HWzEVzGnahhAzXd/HBVcAvT6068ALIrRmL2Cd5mVY6BJMaJQsTA2CcZiDcJu2R7g+D2fj
EkTIAtnu62/mQVWrznINAjp3tRu8Kb3pHUlrik/38Xvg+NEWCYnaXF/W0tG4Ap3P8YVtECFIMz0F
aG/Vrr+VTB3x77b+UbxpJ7IlZ3DcVJvglB6kWaWAA74QakA7GhSo6GdUCeK/a3DNmIbCS3WIZtie
W56inb73FXP4IPcICx+y19Cmu/BH/BY+RW7zYx18wUGBxBbyTxq65QDNjCKkJXQOAi9AbJidvOAu
LE+a8acnHD+4YDYzI7wK6mYVSZ7v++3i8+pxmDVxhrHFvnyVlHc1+XfbR55BRi5bR5PvTcohq9tm
BMl2Btqj0uxjm2RnTNOuf6mFXcL7QIblg6BHxl14vUsk8RS17+bHHobj0uded3MN1IY7kT56YFwU
uJXWJe8BqkH4D2hkYvaQHd8I024E7e+YWU3j9g7oun4ZnZ2ZEdjXeS+gpVN3hcUcAAEdQiSogIXJ
4/QuPelfwUa12w3ZkLMFDviT+CHyXpoLVnGFyYRUUl5C+1UCZu4EkATJcUUGdgx3LJ+Cu8bc6z7v
mC/4yCvE+SF4YYeCKGHouYUgoYYL+FN8jX2rMcfdaNa24XhPkpXs2x1PgWReBnP1XYEyhtPXJAdT
5LxM42kSDhhb6lVLblIzQ4vluo0uRamXWGxiJU87qjYDsPAMqx2IJKHWbClP2SGy77WH+sm31wEX
PyjYE2ClcCASmyMG7WYGrybCWbajNeG6iZTnEq13/4gyK/LMTGMYDwEJIEsQLYqeOOGRgha+JgYt
tV1IGIzlsZrdLIUBYWyjLECk4Q0AoR6UsqAPLGduzXNUNyY/i/5APEXGMxwTWewjT5T6QR0GqP5E
BMYu271fcEzgxqF/IwADejezuAiTtW/aogD7OUjnhtKws9LWjUcpQfPExz9vCSIAiImgK14TicLe
0nlV4B1ZQCUJE/BJOWCC483/52cBpF4UkCRJInYdDxBmLUKdB7TSQHyeBfKD3HY2zSSX+Bw/tLDx
Vyjk2imMSe+1kTejyPEOc72uFLZnWavdf/9iysy4hpqKgjQ84wa6AUl5dQK3epfQYzPIJ03DTHDa
/hcwFDligl5PMPWyNd1xEohaUZTFa8hcI6CZRaIFHuv2fBauXBo2BupyuAUhpwx1FOa2IHmZIaOv
Qk2Z0k1vhA6o9t3eV+06iR4HobeDgJf5vrl+GUjmsoh0DPANjQbC/VBBY7oTFr98r7HjARm7ZKNU
LvQ51zfsxm8ja4wCBsJQCFZBqJIxcW3K1YI2qKjqeo2gGk+TvgDHQ+Gqk/7YeSknRrrtJpzxEPEi
sQXWBWS3ru0w8OTWa1PodPRe6baJU6j71HBztOFrL3H8KkkPQfBu+JzK+NIqMRelKEhpIHhihbkQ
VfVhWiHZKld7P7DyoTHr8FAPkHfuOBneBdeE6h7ibDLrjeFRdL1AksXJVOaAQhC8S2Xv2CYxZl/L
P63RPKzv3RIUQUCIyS/cGricrqEU8NL3tIO1ULUTMTpetCc9GJtjUZeC2fjjf+GpIPCCaROw0qhz
6esarydoLPQIDkRFVAcTD6auoRzJS8Qs7RUUnBDlIhmDgU75GsUw4hHWgxpiLsUaZmd8zURX60Mo
JQraJ/LNmGXv699xGVGe1zbf7mwtr9SqLqlKfe7doL+TEcR8SmlOflWbkR5vam4jOQ9vvj8vArR6
qJtcC4BXpOEfMWisOhv2AxTVMZzyoFa8eGnB9YP3/u/ymCM+4p1ZJjE+qJ71m0J4llS6yXna0Ysg
eP2AXW8mFWXbQbN8NKDcizUMMdmV8kOD7mBViv/93tfIBQrz5fy0reJo7uUZArIRK++9bcqTPH36
YcXphFhaD4qtcIq4X8Btzti6PIE3ZIpGeOLuMekNyxcEM+A534Ub5nsKScJ/UDFnr34lUsbKg7Ae
xgglOxDfxPDNQ5U18+qHMvyVahx/sQgH3lVdFkGiBXnga7sbh0AUlWK+Nadir8XHRP6q0Hqq/i56
f9fJT+unaiEK1CBVgyAAgQ2+IuPpK7FvxbpDxBEbxqcAklU5Czkv4iUHiPBMRskHYdrNNBcOkaiQ
Gr4WaZyd2GZ2248/UdNAByLl3JNL9oAoTUNpaS75swWtUCrxhtPQthJpW8w1mom4nQfg1z/ZbfoW
t+MlCnN5qEqYZkaJBTWJkn4JE1X33iBX9xBxHF8kYdK2qK4ULrpWEiTntfoQFaiVg2ojMs7E6Lsn
NXVI3+3Wf9bSTuITG8jdgLn3hmGhTYopSwIFCT7Du5fD4n4oX9YRFjdShjQ3HAjeWOwwI/FpZozV
jBCWcbjvxFSK3EGWwDkVFdT71QQdL1O6BInEG1ROoJgpwoSuD4PXyLJXUzhhTE6+9+LbFMsPBerp
mANIN+uru81xMNvKHDwjHKkXqDAeAQp7Se+qraNOGGwITDWy81LGeI9b8+7RpdOOriZc1RAEVQjb
3CkJfqVNFJ1NRdXsQlXeTWF79JJhO8KVeVW7j5XKXl8oD5L5pl2ujl7mAxJSVWajqOagfzaenfie
g67LLPwv/BnelxSiUXhk3kxWduPYKb4Af9Zkodtq4nsmFvu8QE1WI6dmBC9RqjnrK1yyGojmyrO4
JKS2WacWlNNAIwMhl4YCnDKh2TjNDkqOOotOOam4xVAZ5232nwDEP9cWSrQopnkLC/VQupHjHlOT
wPU3Ufw5aGBTuSu9J41suJPFi64OFgObUdBtxLJWBWiXnWJlbomrNVPK0vuqiTcel8NnKQpCdv1/
YViSqloffeiBAkasfMdvXgUULcp8E4yT2fH45Za2jUJMFt1h0E+7IQD2qSBFBAKyiPy9DsrD+pdR
9polNEMAMbPYXTeSxfN+6VuYq88HWRwatrBbaivfhdVjrmu5Gee9m1B/Q6bkxzBhqCk9g8eIcyMu
7R06IFCRQOCMJBljM1rZZZ4fwWbiksZmQZU/RpPuUVkuOZHY0p2AnjS46v/HGcC4tLCRs3waBMRH
7fgjL43AlEeeCPDirlHoR2D4BYwS8rzYizg5aoe0R+vRLLU6mhg2MvMowlUPwmwuTdxNzwU8NN76
SPHAjczE1ddQei6MUz+hnU9tGl3aN4bsJycEm8VgQjbUUN2gi2rdVHsS3ykNDR5JQNqD3lYBJ09z
u2Y85+BZ8EuQQtHZMjSVe9oXiAIsVDKcXjVHD8TrDTWz7HHdSG+PH4B0VJ8UdKxjLp1Zsdz1tJUN
ZPq9+pipPwfIGyXZFk9VdJRxwppbo7yGmtd8sY/QMixk8CRmYMUE477hGDnCKF4IwQNhDLKjtC6l
uRUuxfxz/WEInRlTTiC0hIFeJnhF5EswW8ecrlDvKnHw0S4DwltbTbptqiUbWeAlSRZg0HqNG01H
FkFGNf/6e40SwoVCQr45q7VfoBpxNQ/+wy/8f45p8e74i8OKCMgC0mG9jEKBmkJEoBA2tTA4HpU4
7nBxOQZmsr+JKtDWdL0cwUCFpy5VfLXR6yxRz3XTUPPMbFqezNGC44V4JAJV5O2Q6UFb9zWUX1Y4
w4kB0j5oj6S6o2sYnDnpeWjr1U+1CDa6VFoTr4f8NuyZy314ySGJi9EPltxJDesg8kKg6knyXFTV
KylwS4voURGz2qQC5Fh8w1k/vgt+QkKDmDpL7qrIQjI20sl+lLRTmFueJm46+SMZe3dCrDVSHnn+
/Jeu06AwxL9IrJWAh8OvhwFIjf5CdQNXqCN41JmGnxQzx41T8soHt/YCX4w2GaTcNe2235mGBUie
Uau24qp5QUoBCgEksjO54ImdLZgLEGapdzh+OEG2fRacNwG0nRDNIROwl/UIxPN+6Xh18NPr+q8J
0oSY6bFInt1LyAitbyDvszKnImlyD73y+KxBXZpajzDuLuo3KnkLNd2phXdN5dzYixYDpmfVgCjJ
bQzUakpLhzrOLUlFN1XwMJDRFj2z0zhx69JpQNvn/8dBKeH6DFZQ0Ss8FQsD+wgy12+KMVleZAn0
PTXedIHH438biEiAogYO/nyXscwjGsaQA7+CsyzVAwEZhuz/e2FOmoVbETuiCjCHVdcLGsoEiYYW
/qvQiYg5Z8wZxk1qmKVWZJxTvbQY5I7BwPTtTdhiOCpqiZAQDY3PfmFSes8Nqb6jauY0UwNFrbm5
FCMabKDTVmIcVx581UDrzCw8etBS2myEMToHonBOa4XuPdIfJUHY63q1E0j+UpbTqSC+bwsZfE0d
3KOGpCCW7fY5gZqygIjMF+Vus35AvucAb34qVJXnsiuiIbaFs686NNHFQQ7VU3VTSOlWDNABq4p2
0RlWOASYv/Iscfj0J2pHkm8Z3T/3FM+lAhmyNMiVIWHGlg3qwkMFcoSsXC7t/U4z/eqRSDxd8Vt3
N4MYEhpUkMzX2JJZmqRlWow+HAGckFeLrkrwtMy261/zuyjOfE1wEBOK1incGTcac3WiTBExcCyH
Dd0Idx+Dnf4CnyRYWcradMfP6u1xbnrPDsf4XJnJ65PwHOyLn5rNbTK9jbWxYLyd8fLTMGLChvVt
VGaSHGPB+RA7WfuijfMYVDNsJ5DTVVVrj171KBWVblKuvuXix8arc0ZHDMeKuCPsLuWQAluJjF/j
0FhDIR2SgNfmvHCOscS/MGzEm1WQ1W4BE+aoNCXqXROEP9Y3dOH+mIuTSEZgcI1C1/baK+llMcWp
gP1Uq0fFu+uydxlNjsOjXr8ryrb1OLHiQjZCusKb3f5FEN+M0EIewyiHho6dV3fxCKkia5Dsftor
wk9DNpv+Reg4VruQEAXqnAChc0OVwU50xV1hlKAmhyr9Vmhc/UF0cov8wHtItRU73XVu/Pm1/l2X
LOQSkVmnjJgqLdBmiOKMeB7lfD/49BwK7/+OgsIdGnTR64wkHXP7q6UxU9GlOVgaR6dqxl1Z1TaG
yDh38ZIPhYFIOPboOQar9Lzay10z+niAOjV27Rwch023A3+GJf3Mj8onRuU5pU8uGmP2oiR6yJID
rdlgpnOrupDzOoD3/C4x8ZDm6RMsHTLZQCe1iMgbbQDMN+wjPSgRz+OQgUJern/j7bq+Sbf9YvD/
lwjk+utpWkFbMQUCaH6TXfNOwGgmorRqqpIdHyE8aP1C/vjf63XoaMGNQ9BMi9fSTd4vwjB1p9bw
UeKzRPcycfqEZxezFbO3AZoaMOIn4kGL0Pd6ZR6tiFcNfW5lu+isn57VL7Iz7qa9+BTblo5OMczF
gYjPXv+gS2cLzYUq3C+6C+G6GNR4DHI0AMBnpZWdVarpy8hw8NJGt4x72LZLmNlwLox+zHwtqIoO
TuOcj2ZnIyLMLf0Z/bWxq53yY/WqbsuDsZs4ruObyu/2q/5dH3PaaIFRmiLF+oj7cwDwdM6OPbzW
Rn5C/u93cSzR+9dBeBzNtqicvwl7p22t5NdojybdcVvhl66Iy+/AHEdViFRfVPFzmtqhW+0JRCUH
1S4c8lTkdr0ZHMNWtuUxPMdvFkj51vd6ERxNYChswsrwgrzeBF/VcwMpT5xO9dAmblpj3Lt/iAM7
835XvZ3yhHoXLBrdZhiYwsMRwohsVJF0VaUYcVNYciii8xG81D00M+5DPTSTKMToA+dCXLBlDSM5
aPEAjynGcub1XxiZMHa0RDYot+IMHEGN/tn5CFVl8s+zkLj5kMxFD9r8LEA6/honk6XCC0Jxfn5X
wn7qSYOSNOXxKd9SRwAGPR2oM+ADIuJmjmYUaL6agqDYUl/0n9qxsTV0VXr3RmiiQ3awWnvaQzZK
OOkbqLGtW8qSm73CZs5rGVVj2ZbAJlb9J32tjsm9fEhLU4eRGgUodGTQZb+Ib+uw819lDusVKnNY
9biEwSRArdPD0L3m/yzxMH9R5E1g/RCsEtkeRQIS7hztOLklVE4hokAUo53kWaqP0OkjvjvyhhOX
YqUrQOa2KkCI0xTFDHhQ3eYoHbXDdDAc4XdtjzYm4MRDvV3/hAtnHJmaOQOFxNfMn3Btm+gppH0j
wja1fNi3xuCi+meqxh9Z+8A70/QkzQWBEkc5bXHfQL2soSIt4k3G7FvfZWUf41mKEL7Zan5/lwqK
vb6uRYvEsiTwa2D/FPbhp7RykFP8FyIM6EhXXpNwF4qnBlmM1qq6FwKKoeme4EEY/kpat0NwxYt8
l1Z5+QuYzYwpZDvLTMGZ8CZhL2stOSsl/Vxf563PJOj9g4OGbAIqRvL8Iy58WCpQzx/qusCQy5OY
oRi9b0DjpJwFca8ov9exZlu4Pm7XWMy2oWVByNPZP4/tL01xwaEZDUcpPBkRZ/PmP3QNhC6Ni71j
PFklxxKsA3sHCjdHwL/rrtlpIe9+my9PFmbuBcGYJLonEUZdf7vRABXoYMx+Ga/IptAtCZIMUngu
83yz/uWWFnSB9J3FvNglWk1hGKRSDnb3aZsq4F8wImfq1cd1mKUFgSAJLQOop6Pgxny3JJbKqEW5
CUoI6Vkz/I+hCk8iUi8Y+ePcnUsR2kzBTFE91DBvwn48NNmniewDi0TFoW39+2lUXQ1MiEhfbOK4
2YryvYTp9KQkpjHcEekJOpNHv6bgZ/6o4piz9KXH7eXvYT9xUyLLXbf4PRP13vJOcpRK2kOweh/F
wX2NQkKChnwN6Qr0IgTmkP3zOUQUgcEhvOIJonLWj/YdGeO+QZd8VhtmCtEtyQJ/E9gVrVTAo/7H
+kYv2BN0PJDSRmOzhLE9JqKY1P8h7bp27NaV7BcJUA6vCjv17pzsfhHcbVs5i0pfP4ueO7Y2myPC
voAPzkMDu1RksVissFbUzkUNmq9ymcBesp/zb8sgcNIiGYz7MsIqy50wrkGFULpLuC/nyG+EEEkc
k73QhDHZqKknWemgiQ6u3f6rhAnv3I/TYHu9RFIYLxnXDul1Al3M2SsjdM0dkX9U7adtKfwVwxtd
A0wP6hGMP7GVJbVghjXYqAGqoR8cDNDOjsCV8FX5LcRgcvPxREZ5aenWS9elfltYh3T2JiJoQvh8
rcCckcDGCDlweNBTe+kam9IK08nCgkkdYA/H/lhrzZnode4OueqNSrhXR1HVgbd8tAKA6TiEyZgk
u5SZp1bWOkVZo48dDGSzcwbb1d7pleftXaJ7zXh9G2EdZhht2gPNtq+D4SEFWV4DWzDV63nBFG/4
vi3h8z1J01yIqABaB8wftpgIhHqithreFZadFP44xECNj8ciULrybZxTAr8YFQL/93nDLu9majar
G4YWTYle4W7ugS5g36ThsxNizP+hKs+TKmjF5xTd0JMGZCEUaB2k1XX6MSthjowR/wyjFV6c2Mcq
fpU1w0uL2TMtYOaVcEfThxzlj6Ejiuo+r6wKugnk2tDwgI4/tnq/INzpHR3xcZ/4g/NV14KQnEb9
jcje324hBCHNToco4dbZ2y0JFY10FSLUmnyZzK9he4zIS6ueFhEI1WdrvBDEXlsgjbOMfERkoLRf
gJ3gTtN+W5PPAb6K5BpappBgM/HapadutVedPixV35uIpaarpb8zy70Uv7bRoRmvavUq6gQJRN4O
rcUxdlgBppa0BOLyevZm+bjM7T5M3qTp0KeiXluuLEA9oOkfncNogLlUbVjAYwN/gitffunt9KAb
y32ltYHUEhftKoKI57N7otiQtC/eBhckwLUupRlSn0YVvQ/HsXAtazfaz2EdbG/WZ+dOZWD6ykFd
D1S7zA1SpYM9V2OGaL76YcwPTXqOZ7RCClKHPJvDQBSefWiFRqcFs26K0hSlZlEpyr0ZJkj732+r
wXVGuDrwsvvl/5ilInJTl3WT1l5V+mb9rIYfkX6rpccCkPuZKNfKswKc0d/CGGeE3G5MSI4L0QZB
cJIdDeveMGrXko+d6H3OMwEML+BxgnZ4pFyZ7elHeyyNGAvXNEDHaPcOMKUNsD1vrx5XCnh1gOKC
SBJ31aWhxW1loEqb154j3c9O7arOg2SJuBZ4loZA5bcQZtXsZpTgaSFkweGsjl3ysSgnGYwq27pw
NwclfUTFSBl/wlQt67qzsgRi7My4KoDQckBWoXP1aHqzQCupRmEhOEJciQaqknB3MsYWmD2Kjbg0
5BB3U1h8p4FEZ3mNdJTG2u+r/bZy3DX8LQrtJ5cbNehl36VVBXOYD112bIBz6RgIXgViuPawEsMc
VzM0GkJGiAnzwBy+kvihTl62NeEuGuokFgpalvWpDdtJY71FE33tqer9kO564yQ7IXo1PVPU8M1V
Bs5HxoQRvAM7jxsDy2nUCigzdsmunjUvRe/+pM+C+5u7NSsx9O+rWy8vRttMqZiMADk8BflWMCum
21f/4ErpcOn/qUMXdiUHeH25qmSQ0xrxUSP2S7lE/7L9KxHMSUXyOCpRcAGlc/RggJXOuV0mQUDH
3/4/WjBnptMd0hjUkDsl28XgF8r2TQSwSr1yB2HigJrrZfyNSPWPPuwDBtCiY9foEEbKGOB1Ix3R
W/aS8WYS2++tIhgWHfwDJAXa83DIFue/W082ajAtzFA3EeTDvRL1adD3YSfK+Aus3FAvzULNgUNl
15CRt45vxeAYdFxL1JMrsHF24qYxqxGs4xCiRL7TB4O9M9STJUpdcW0D877osUOuxzbp31cWrslz
HCsTpIz1R1i6zRwM+T3IATwLAM7bXoiTs4VprGQxph4rYzJZA2Spe2VHTslNdVM9o8p1sBYXQDMI
Hu7IwfrrVzsViuEoLBYuKBbwNtatDo+cGu5VftIAkFn8sEQenH73J5NfiaAB2WoN0yjvNTuEXmb5
Ypfvk/Itc7zBfrRH1UVvsGAVuQdsJY0a50paGPe5kjdQqAY8FWjuv5ZXrWtdS/vEd/ba921pfPP4
s3qMo7UGsPGNOl7TLbiBtYT48TQBZMMdjffKeNmW9RleDk+/9VYxtpj1U2d0MYTJ86EIZC950T0w
ld0Mp/aQHZ1nyXWCIehP0l7btw+JD+KC7S8QbSRjoF0UDXJTYWnj1jigqWCYXsGPsVe0r2p9Paj/
8OJYq8u4ZbT/ZW2kQ5pa6u8gWUxcND/t5lY5bmvFyZ1erOuvxrOVxWAQqkZDIda1j4I2fDJK30In
0pIeJuJX5qFKcIfGh1C2BMtJFdg4F2zj56JMsVEDncML2+xlcNKjMz0ZIZWJcXsnBRpZ6jXtvzxO
/hwPjfHNVbh0cZRBKBnbXQEwtWb0gF+gdl/HAmQ+oyAxzL0KVuKYBCfmsJpMpu6lJBhUAtBF29cP
uWQJtBItJeNiVKk3lqGAGLn6MFKv7k8WCZF9PMSjN4P2VvR+EKnFOJkor2Np0iAvnK+t/qaqntTm
cdss6SdvWQfjWoYmrxuHiljGx2l+12ZB1MNNY63O16euYDuMzHSAAHvqX5ZZelCc1K2V+B74mcFs
GldJeVvnmEUsTNGJ+9xAeXniGEfS2mojpwlEg7f1RSvIOc2jK1B+n3I9ObWO7C2gwakUMzAmWXA/
8H0YonwLzyMKc3Z5PZTA7iBaj8solXQvlz/kNN7HxbJTltAv2vQacCKCnBDXVhBAYFQJj2ZAhlxK
1DCKOOUpPXHGGJjNGJSKDvQzUTs+9ypaiWEOtk7s1klnrGmfDLvCtr12TG6HRPUL7UfsiGByOAUw
bOGq8spoZeLll+gFMq7hmxS7lLbCPDbX7SECWs4RN9ApnVzla3oUVey5+7eSy6hptr02AHECYV8P
5voi8xyy70E3IC+uWr1mg8BH81f1T4GZ8V+6kS6dKqHAHFYvEvp57deu8pdup4nuVl44SzPyQAEw
LUBQMJe7YXYGWdB85YFe4jhJzhUO/33amtdDHItMhect17KY4wfWhLKSS5yBSc32ceSP1T1ZDsjq
BI7kgsUWGMD2P6zjWiT9pNUdqxdR3eQJ1Ovyn4V9JZGfU/8MsFwvBt3atuPkWQh9XIMEBJ2pqBBe
imrJ0E858LW8JdtZITAv3lT7HM7VTlV9OxJC8vF82VocY5BFZWk16SCuQURk6cc8Vl3JvrfRZbQ4
Z7sK6uIHMU2BklxzWSnJ2mWc91at0S1ER9O0Hyq8DtCwYoogIXnOa60dc7FqFWa4e+SxvGp8y2RP
ju8yEYQ376Kj+Xlw8KFs+In7HUUiEpkN/GNlVzdDHT4gXhBcOCIRzF1aVlJtV32L8KAOz6jsBE0n
eihyF4pOogL8mWLIMAaOpFKTlDYchYaxZSX+2smTm4pQV7kH97eQT5NJSIQldjfB+Vnz/Lb0T4kT
HxMkfKf3TnpME+XeBnjn9mniLh0aQlHUtRyMsjCRTomWCjvssDvZ/NY6d/rfo1igmLb6fWZrJrmc
B4kGiIlpHmwnuY0zdAxElRSE87/kPoC6a6NHAb2ImsbskRkPyQgcFOwRoCzcyJIKNyH9qYlF9TO+
MfwWpDOpUWJNuZoZECTXeFLUr/87LyxwqVwX8EcbNq6QETdZCV666MAHIkDu2sDdIc9JLHiGcRor
sUMAxcY2obEGcA6X/hQVb9Ue0I7szffA+wjv/emjOgFqP9wVx/I12k+ncj/72TF085OoA5jry1ey
GedaSl0/2xp0nOk0TZTHXlwkGCybEm9xwCaV5YcRr6Vtk+fc+UAzxHQ0IP7Rlv+pj6g00hjzbei4
zsFF7+sDoLvctvIl52VbEO/liQ52AACh/ZZiZDCHKwMSmFmYDjoBDRLoc7GX8mUXZhhkb5dDr/9A
U8CNgQRaOpvn1BB1OfD0RLsUeo0prAT+f7mx5iKP5ZiiZ0gnDRjAc7UMlDFzXJJVvYdDVPpyDMjI
bZ05/gQDaZgOQAcCphHZ5ke1JOUcKiiO5SE4eZzlfZwBvbAtg9NICtIJjWalf5EbsWn2YTE6syCo
VJmzflcMaMuCtP7KVuzyJM0znteTdIe8lHWlIP7w1CX9BnQNNHCZQ+YmEciz0r8H8KOfhGZ2oAMB
HIEtRNezKheTBr0H48NoHrMo80H0hFWf3dB0BE6b438uhDFOlaAMLNcmhE3RhNYlyZg91WwNV4rn
9+2l5txIkIRKKl42eHywZ6VskKxwOsR17TxkYGBE+J8nieQrs3Rs5sTYtbmjuACM+9FP1dO2bJ6W
wHIC4QKqa4gdGMdUxqHdo2UdDtCKj2UEbKASCTgims8ViVGZY6KU81JZUBHduq1auDqJ3FE0qMlx
5hfrSI/NKj7uy5kA0xGVQmkxPcwCW6pf91qgV8H2mvHO/Hq/qLIrOXOKRGUHymgvmrsbC1FjA/ar
uvUk4JqPIo5bnnEYgASmcG2YbmLdW9wvrZpPUIp03eA1mgoQUNmcXqoS82+yXn5PcjCAVO2QPsst
KQTvbt6SopvRxvgdhqqBzn2paj8BzpxMEtpBl7p106Xt74y+a/zEKDtvWSYikMdbWgAoGBQCDCQC
LKABsAuGSM+gbQMwioG8ON2JhAcluk56wfHmpW4wgfpbFItosFSFbiQ6/Js+GaGrGIM3V/EXoze9
TA1fM9Ie0fb6MdfqcZZFD9VfBXgmMaWsjx3z9FgyZ4ki+vQwboub/LbfOW4S3JU7QJIu4FykZYru
fbgGgJYhQpflhAMXoplTUg5mYya0eGbMd4rqqcN93z2o2blAQlxEECySxZhPPjTKMnWQFU3juSSm
24J9Wh+6YEjju3RwwME6CPaVJ3K9raxD6wwk2JFbRDdZejcoQEwxlFupar1swPzhYlnuYEh32w6B
d0oozRXQwBTkqNjXsp02dj3SdguCf6bsSeGzkmT+LKId5uq2ksN4UVTxuyHVIMcOR/+69KsS8+7N
nZTtbFXg47iicCugCxyIuWikvzz4lkQyohlw2BWAryPQcwKAten9vlUOhn5li0YRueJoXIw1xE3I
NsuFRl0Yv0qERI6SQ7OYClDy0O01F9V84xSO4udJeF3n49/DOmAKHkMPwCHGm/VTp4zWYAIymREc
18UtRXQEQZ/c7LfNg6vcSgb9++q+SLNSC+URMqbUeu+H7CpMEg8vwkcE0EcMKbqaJALi54m0wLsG
/F3gcH/CKBqKsbEX2q08Kk+S5DnRV2s5duNTgXKhMFnEu6LWwhiPUhE1jC2kolHPTb14+K6n4BD7
xR/9LUdeMxyvEuOvO8tBHY0sAbpNkFfEwNrlktZxMsgpFSkpy25S+tPSJzsymrvtnePMMkOOSgf7
ZCwkoOYv5SwYSOsaGgSqI3FN7TFKUHQFOh3GIXw1+kCJC5kpCTSYhWgWj7eoIAGgjaM4DgY7m5vK
KYZOapx1GdVQyU6CInmWrRdiniLrodQStNYIQkGeF/sFi4fBP0qvQ79oZaZAKojSTsKaKrH6SAB2
QQo1iDFk2JYirCTu5buSxXZw2FOM1qcM66pn32NwOBTgwvHQoPfcRkmQlNVR7afGlWvn1pajl+1N
5cUYFCgbLZKAc/9UrUcRbeiIjIvfyYF1ET44CKnQLOc6UuSVtaC7RySMORvLginNVIGwQftwor3a
536evjZNMGGccVsv+lNsTLHWi7ls26UDqAvtyRyUFzX/Bgyjf/h9lOnRCYxBMcwGXdpHJPeRXTv4
/c4pHpV4eFcLyf8XEQ7aiEDCBhBuRkQtt5pToWgHDHo/B+K2XMeC8IADfYMTDZ6Z/4hgASfLWi7k
PEPwbt1WiVefp2O2n++aL/rOfDTdb/VPsIUHVdAF9l4aXe24rSDdg097hJZiSq5tAX2H9SdhP4wp
csGeJfeeUbpzB+YK0dQgz/nTvuX/E8KECcAx1+yWlkE057mxjkXuq4uNoWTNK6bb4mNbI67VrYQx
kSygNOfGKCFMnSRXAaafLgoiuWsGEGm0TAPj6dPsMwotiaW2yG7OEfrvAPcD5rb8WUk7gX3z5QBw
AU4BcNLs3oBcEYeVdsnZdjzuZbxwggyDF76idKLsGHeHHBAuwNEiaGSfOZKcZmCng/tz5DbozVMK
3qv+h1Fnrlw+aeHD328RhfvCuAMaPj5hCzkLKCpKCyZfz689kpySKAnGW7k/AjAGeekZ5maxi9yG
AHP8ZkGJxjrFoitDJIM5OTGq3F2ZQsZs7pz0XjNuEGhvrxPvAlyrwZybWiYyqlAQMQ7nOAXw7bEm
vpCATaQIc2AMsAipRIOUVut2RZPtZnT2FX0bbCvDu3hWL0z25W5JqtOP1AlQDnTbjZ3nDM3FmflR
Oj+3JXEV+pNCsuiyruKG1CEzQmtIqsEmZIIJojD3eScI+LjpyLU+VN+VlAbDkXM9YtmGZLk3bMkd
G1zbseKbevY8KL0fOz02bkbtF6hASz+4ZZXs8jy9aZtJ9DGixWUi+lzOu1Knz3dykm6dx/keHM5g
sXUVy3X28jE8zH4ZpM/2q4jbnhs4rZeBuSFn3ejUOcViT7bzMmJGN1mqXQ7AU6uKT5Ouu3Bee+BD
+HHxDy2IF4kD5pTHeOMSnTaLRsn1NL03AEwcAwCwzYA4UR63ber/0dNG3gv4t6CQYvRsm76aG9rv
iAmu8JjPWrFDzvCLVUTHtJkQrOXE8DIjfawc5yQ3c73b/gCOh8bjCa8n3NGYUWMfpIMdxlqFPisv
qmKczo+xsmFdnjHu9eGUipwbT12I0020LSClj1rGpXXnzZg6Zor0gR1LN7qCuNjokfNKvB7sZhlg
KOfYDGa5c+U5P2xryjm+F6KZ45vrbd+1OTQtlOu0DvLmpQwFIjjHBSLQHavRDDOGki61K806TCba
AJI29ynxJT1InV04XPWaoB+LqwtYezFbg2wlaIQvBQ1zphiJhWUczIM6n+LqJR2ftpeLq8tKBI2H
Vn4ol8woCxOIKJMgJdcNIEGBl7tMB0dEuEAXnokVMdj3Rxlm1ZZ2dKasxsYAeL1ITnP9NkUYrXjf
1ocepE9SMGJFR8FB3cq+pPNCGjo1W3Dp5a4yuI5XftMCclZBmLstiPeWBgYZXu3A5MVw7i/cpNXK
ZShO51VMbft6PkUP800CwEHpGB0LSCOiiisnLl1L+9SQCh54OZZk1MjO8T491+d4l1zbZ3kX7Ze9
sW+F9KJcgRjbdyiPJbqPGI9lZWUbLxbUc8CgOqD+2I+CY8SzbmzQfyR86lzI1MSZFAIJsnQ3gBe7
Oxah/y+btJLBhFk22EXGcICM+X7x55sceCDf22Deha/xm7T7h/eeCtw7ACjB+VHEocvDBLQ/dVho
aToq5AlNksDmRxheuNtK8Q7SSgqb6bdqosn1iAcE0b/0uleoV2X62i/7bSm8G2MthVk5PSyIFCfQ
JXWAoQ6WqukqT3dS+upoN+Vyvy2MZwoUpQOZbkplwJ4lmwAmA9BF6CKfWxU5N7Nzx6WOAwsDrYLV
44myYc4KpSkGEh7j8GpNWUA8BjdUZQeUd+f0jYg6j3kbZDt0agzT9BoGbi/NoJ7GQe/KAf0r8fdW
8+1yl3SYMRaBtfBaBQAX9FsOawgR5ofVEW1twAoMlF0UgGUJSbU7IwzyQDrXorYf7sqtxDEWUWdJ
YbQAr/TkDq3wNUBXaZu44MSKhDCPFqd3BjVp6X00PjbjIe8e0uj498a2XjbmVpWqPLITdDl7igEF
wL2mxpjTF5gZz30i1EPrFwwafcXMYkkED3tEfbTcPvrd0l/Nsqh1iXdCUWRH+soCCj386KWZGXY8
FCqQxL0YZDt1OHnVXO1VZG7TyrnX43dbKwQrxwsWABlN556ARgEih0uJPR56Y0RTCs0EpPuhcVXp
wcgj15glNzEEgBsiYYwlNBpa23KFvvjKoAKi4DyduiXdzQpod3bbFkFXig0a1noxFkFbAe2MTsgO
040MuG3w/rphGhSF34U9JlvuJDw5t0Vy7Xy1lIwbasdsmIce7z/03Z6y0vnSA3tD02NR3wvPSGAj
KEKBrQyt7YyRDAue4pGEy2JCb7SavTTWi4NWc+uoJIcwFjwk+ev4WxibjKz6Yq4sFcLqKD6MeYlZ
fXIAN+8x0UtXspYfqjkR15Zk0XQh1+P+0ZJFMInldDRTOsFSGbZLmucpUt0luQZtjGDbPtPNA9h2
tZ4qY5UkhNMdqIqjWn+LFb115c7AXTKfrXoKClnzUzm+neyvshn6lf2MkG2fdqrbm+OtWj9Fk46S
auLKoMT9B4OipAZAFUYe7lNTpiblWm3hbE5mdOg6xAVJ/7NZWkFYwD2VqDP8onOhBL+XLkDp0Giv
SbipTfmpCx977bYt98v3aH79B3VUhLwKhfX/hMgwOs0gNQv8Z5bq3oz0h2Nhcl3UqsTVZhUMMNo0
eVfEjQ4pspnd41u8DCy4ITDPirw69Yoo9uDf2Ct5jPUs1bLAleF2QxJHdVv5+xK/VVPhyUTfoep5
vSjzUyg/W13rmbmI3Yh7SFbCGS+XTdKQZxHuPVXOr2zjsZDDxyxedhZW9u83DxQuePvjqMhAB7k0
kqjISKhVkFQ1Z7CVtc05FnGWcVMMaMiEJVLIaQAaX8pIapQ9rEnG7Wd/kPkpii0XLGaY0L4hMJgp
ddX00Qbe5rZmvGt9LZUa1OrRhwfu7ICgER4OtFu97JmYjtiWwNklKIQUEdrDwZ3ONkg1aF/AJuGA
6ZP6nGl4fCVa9E4mA+1KvaiPjWP/aLjUFRQjFLxb2At9nM3F7DvYv6R8Bw6Cb87ZUSpn3zY6V0s/
tjXjXHkXwhjjt6ZIUeMRwor8RKYWl5A7joL6JHf1VgoxNg5Sx0VTBqRmFjR5Leqzmj9kmGWPpe/b
unBuugtdmOt77CS5q/HPS9TpGVABO6tHv5HT+K3tXM9EewahUmCmIvMTLSH9+8r8zEV1hpFOWEko
8ppoKCkqwLkft3Xj2PiFbszJsm0SKXUL3SLAoBR24469qC9OpAdzjAgatqY8gh7ppF1hNgfTRQ4U
yQV+iBP8XGhC/75arhj8mxWox2EN1t7sz3a/m1qVnifX6AuvEtgEf92AVgt4aMTH7LOvL5TCcDo4
d8DV+lp31SSinNOvyXsmUIVCv0WwL768lsCqLEGEsdMOGGMNdG9yyyvp+Ua+Hb9GZ/QtP6H/5rre
h0HWutl78TMTfQTvErv4CObSNLrWpiMgyAzFLhldRzlPhgfMKQvUK0AkIIqH0qwpEst3VX9UZ7xH
7AxSr1SQmjeG22n3RfG1ns5DPLnRJHAigo20GCeiTUnWNTTtaoJwa5z3tiR6uvPdxx9l6BesDLOS
AOnQOVQCXhr26E5RMKb7IqOEaKB92Y8iphTR6jGOI0EZc1oKCATRBaZal+UuGTOPJP6ovW17D/7R
/qMa4z3G0inaQoYkkL7MBFk9xS0VUTaU1ma2zgHjPxq97HqSIMCQZ3RH+2by2pZvPWZoB/mtTP1Z
dQcRapzIKBhfgjFNTDDo0EtTXkj4JkxVitaNiZmUZgCv0YTf7534mzSPB2A9vva1sdveHl7ctD69
NlP26kEYNyzUuOtIx1DiDihxXQQUXoB5x9dm6ZfqyRBB+vGqnRdCGZeRtOZUEBOOGIZuH5NArl3l
UF4lR/gPXfWaW+kJPqTs/W1ludEAoMqBnm+g2ftzDhuRT6hCrD1GflLIRw2JCkv6sDA0tC2Jax2/
JX3KZbdKIheEQNLcYuKyrdy6+5dztZLALGFlWYTI9C5rgbluDR8gXY1EaG7c+3Ilg/WxdtOlrQbb
MPKvpvO4RDdoTZhy4OZr6CAXLBnXJVHCIgtTDobD1ggVabQajL7jDKv3moJqje1P3Zkkt7W0394c
7tFaSWJckuykhGQ69Rbdg2z4hhw4tcgj8Q3gjzaMR9IiNamWEdqMEgKmIZC0PijVQKl7t1G8qh3B
3AhmELRbvmTF12rwRiI42aIvYBwUAFwRW/fQsqu+m9oH5l62V5F7Z61WkXFQS+4sYTFRDcuXaHxw
FBD63YUEB9cvOrDH1aKRBoGBOIynMpYy1EtwpHsRgCwt2QsXb4yAmxh7g6gUJRLFHC5zbNWFKNQW
kTiS6H59SeYvQ3YyRDjVIknMEdMwRzdaHZU0SmiUvkqk2FM615w+JlFzBdf7Ae4f/dJAEEYC8DLI
aJYZEOC0PCDbr1IPOjvzvTfuOlE7OPd0rcSwp0tN8i6imZrF+oaptWE8m6Egr8g17ZUI5nD19qAQ
i74cR/sx7n/O+nHbtEUqMEfHSBsTwO1YKbUEgVQW+TLZa+HP/04Ic35mvbHHga6TOpgg/iwAyrHX
oi//lRD2di/aNu2RJ8C7FPdQqgaLZLhWIsKwFKwXmzZoBy3VO5rGUqznWH9Lon0uAuD7lUj9FOL9
2XObOSjgrGzyjGpiKa5zAMCscfum3oHX6U65afz0FWCmft67ut+dn6MeBM9ucyUJXCr3sK6+gXkI
NDY6kG0a8wF8wzOGl2RovLY6Z8lZwaTx9s5x3etKFj0DqyeBlKhxZjWQFdXfQrCYLk3+IqeaT0Y5
6B3Hb5piZ5jF122pwmVmnEQcVqWC6xFh5045Kxg0dpcduLl+Fl46+uZx2Vfn8KoNyhd5dx+9d6eX
bfnciGOlNeM8+l4x84W+maPxTa+fJZBBDK25yxUFBSbTdsssSwQLTX9yy7AYZ1LFQzjaNMjpaxAo
xa4TBsAmdCXR5JbokDBOxTLLVpmoaup8tEFMOb4KKV1EIhiX0reLLuPOh306O2t6KPN34WjDL5CZ
jeVib+EZQICVs0CN9Nx51V55SFy0yd0hCG0XP7o29qXi1a/qLnxIX81X2R0P6g3xHP9Z2xd+IcoC
CDRmyw9NaUsziX5t3lNO7pzuQU8Elw1fBCZGaJkTbwfGPvpcGxuZnoh5IW6cHrLwGRO+22bPdyx/
ZDC2QUw1nBQbMpJ8fk6K3k0mfZdNoVvX1ddSF/WlcE8ZGlIA5wiYf+SnLn1L04IZr9AQdFgYYwJK
puuQ3dAmflOf4vQoi2r4/AwRCt862rMx9MWOGRVm2RVTMSPT+9C9oEMbJpKcMdhnuMWdftOJinLc
E70Sx1wVbYj509mCeon8VZ9PdnOMK6+wj9t7xoO3Ao/YH62Y2wB4GKU9VtBKOtj3cyBfJyet8vPX
+q11lWO6T0/ZneGFwbZYrjmupDL3gpHl6DIpIbXXzuhnlKfXWBJoRt3EpyOOqUEFBQCAx7MvsbHN
VbOIUNTIMZ4sH5Qs6IARrE5+F+11a3KX7PUfdFoJZLx+S1Qp0yTolNuzejYREnshMdCMI88isC7u
8q1EMad5sessnRb0AxInu1/K2Esi6yqfBHPeXAtcSWHOs4qj20UEUsx8b2vgX7gr5BtDNAjDQ4NF
A++fjWL9vQkGmsmhzY1L5GNiPZdb14xvmjqYqhdQQ9rJFcbqkvBq6B7mFLBDO+ef3tIWncEEJhnF
xr50JaMOYOzRpAUwVKa06WzMb6bIO3LtcSWDWU0NrQq6gRoEfa/Hml8U71b/rV8CJfze6EEjgiTg
bt5KHLOqnRT1chtCJV3/YswfivpkOlfCxBv3DQNuPqCP6Si5sajB9pwbVUn3rpsnb2je41Bgg1xL
XwlgVm3UYz2pLQho+31WnADxJyQ15N0jSA8B85heXajMX24+0Aek2I7gaLW5Kh/quD85BvpxFpIa
px5jdDeRDNIiVe+Kw7bD4G0RsFJs9AgC28P4hBAzlZPhlBMchvlgWffoQpzUq0yUQeGtoAZuEA1w
LOjnZXtlwEIp1U2s0eOl+iEw9yJjAT28tt9WhmMJ6HPEcDYKOUh7seWFDswAUmIbuSdj+h3waaHs
AtfzH4hhLqQw98bgNNZETEgB0stdXQO7vMl3oN957FCqMVGr2VaKs3YgFdQAB0VR20AHcWkaQFjO
dXuycs8icVC13YfWT54pyYLSDFeMhkS7RtFdPrEwWSA5AGaOnXtDWn8pB4zNKO2dI8S34m0RmB8x
1Ahjg83Rz1g9xqzELAw9lnIvtEsjsJssfZDN+MuSRWmQaORchPVNlpqvFZp93WExr8Oo0Fy5Xxp3
ChvnmHWGCOeNOlbmkqbDvRq+yTJMzA5fflJh1EqyNHGBydvYHUGxkS03Ru8p2alwnrb3knPagISG
BgSKlCiD9OJSVIlB9LjL0sLDhAyGKEgUemGJO1qZsxA3dSf1onoYb73Rjfu/tBigimNcsBIWUqsp
XeGRYRpcOTW7fV9XnWCcggdTYhoYlMbRA5IANvZSMXnpwraaUfqt470qn4Y2iJ3rUvKKZh/lPhIO
+1Y+mXXrdvpHaAex/jVujyG5S0RYwTwAtYsvYZY4S6MkSidSeNlLRx9S7XvjNyCF/UH2GTKQx/hs
3MWBHZCDeSMCV+RZkmqgQww9nCDKY/GZhkEF7ga1JNrZPzrV4pa9qbgW3qseuE9jly7/tkVxRVIs
R6D+4OT+ejCszlM8WVFTKkXhTdPOIScwdeO/t9lQvVo01sUrcJm/cCP/I4t5DeiJOaSmDlkzIPmL
+FAOqdslnrzc9IuvafczEI5aKdhWUOWdmbVUxv+ZYZRW3ZQDManIKPbeZKXXqlJ1b2Foz9d2n2i3
SmgaP8Jxsutd1JOudHNTDo+RrAz345yXKMqqCri0pUk+OsrQDl7Xdui+qDWilF4uOcpH3EVmMCYR
rqgeE1aTm6tafQizJHqOS33O/UbqMRcSDoag+MTTDhZDEZItA/NjzAPSaNBVY9gwVymlbdMHUG0n
0YuzCMRQq2d9HLingSNnACkC+EyX59MZ82ZWgK0OKnVl307Kzu7iYA41wWZxTQTEVZiEU8GJgwfx
pZzIMIdubHEnjjNAE4JijI2f0tCSzJ1DNQ13TkLCAAiX/UMOF2h5Q4k5FjfKilhUofzVzsWqrMm4
NdFPDeAPtmlkmdPB0AioRbQdwKfDo+IDe8+dgg/Fj9DUT+6jQDtZsyvlrmq76Sk9gmM9KA7AVDtO
V3NQ7olLgkf13DyW3j/MdWN2/PfHse0mmlKNkkR5TxYDZOPaI3GO+MhY34/WdTkI+r15m78WxtjY
GMFhSXQlACCiqu4otfIPBbgvD0RK8q/bx/XTfYO+RATh8IGgrMKgGGNoCggLkiKqYACy9mrN3X2H
yOXvRaiGgjZIGbBDSIRc2pg8jWRyshlxV01MD8A8vSdFnSDq4hXWL3aIcXZ1sVhmQXfIvG/jQLlS
A9sf0NfhYqxhV96Egez/3NZLtE2Mo5sTKauajBps9NDrx1rZh5lg6XigFhdaMfe0blRm3Y2QYT1+
SYLlOPjZG8aCbs+Kd7cc7kK3+B/SvmzJbZxp9okYwZ3ELUhRUrd63+eG4bbb3MGdIPj0f7IjzmcJ
Yohhn5i78YxLAAuFQlVWZkzNQxIYmyi4vLrVDZVCgzWRpq11mO5/O8/T+3D3Cc7yLVi+r+6L7ehl
1coXXN7Oee4Jg3YIrJLX65WB8egel3Fu/R7Zvd5fr4o6L5pA2UDF8DF4jb6zoqPLtydlmvAGyaxq
iW3GVQq0BNq1a/DipYFIMBcRAk6VeTrWlTxDz/tM7789IympEOZnxH4WfX7QW4Qokf9qNMfTzNSz
imw3QTc1ypL7la83mziLpkdJsvT1slzttMaYnRPKdBuop76pROGBRTDrXOepsg0t80lt3JyqanI9
Wony4aT5Y6H19gb0lMqKIy9dm+D3xJbgVrPxMpJigMt4ZsyJdGp8ddqGA3hYTzt7DUmxZkYKAmGf
1lyrYCYrb8PUr8KbPsUXWCOpWv7AUAYHEMlGGidfzz3Ps6Sts8KLMicNBojppCQ9pEI8k/4tZvlN
k/derSZvva0ELJ/2lv6+8oEXKhC2cfQT5j8/8mVNS+OoMPETnMiPn92KpjHNf4tNvbnTFfrG/ehJ
E7Tdk/3AabpyQy1lsbNo6Ewi57gY7Ts1PkRtMZgWMsvOhJDeK5yNjuW2SX4VazDmxWUeWZICoKFD
C66ac9ims3ySvcdxT7NRpTGKX0nP91XIV7oeZzciaPHx5IMcKpTbMLAmrU2JxNAYc/6KyshIi2wU
ftOb/9C+QWkFsQ54fTDDnh0IkZidqjLsIFq42cuI3oA6+Ss+sgAOhFKoOo/ou2A7kCdhMDXimLWC
7E6NwF96NYrX3g2a6eCCfh0CfprjO2uUNEtjQSc25yN65JdREkKiksCmDsXaMvM1hJrqx2DcGmFQ
6/5k38W1JxCJlPda93Kwr5Wq3xV7u9yTcq0Ws3h/gopn5t/FOx4c7ae/hrB2rt7O+W15HRFqmV/h
+ADpJyWkXH+yQ5BybjQIkTZ3VnaNHkYIQpX6qu83Ff/Ik02ZrtyqSwHKxDCITSBvSMAJLP2esUQd
JcfzwVK/pva9sh2Qd7ugVlqduly0hNleE+OQhn3G/+uQMIobG5baTe6XO3OL9CEA2+JhACR0ZwXv
nGqBc5dQcqvQdtuDVoWW3ke8AZmU59LxWttke3brQv+C7rp3gSRjeJ22IX2o/PAm3rxe9tWlq9mC
p5rERFfuLEnss7YdLZMjfcObD54zJffuGg3Qsg1wnGkG3sV48Zxufpu4ZY857sJjwto5Vn3jlNpO
0dqV4LhQtLcRQ+bCCmqoCCanZniWl1FOUFvhLSMJnbim3g3gEr9q1LrwjaZTH4Ze768K0am2J4qY
vV3ey+VXneNgjRg6gpNJXoaLVmlQJsMjdQcBmp6On6PtW02AOX9GjZVUY2lXIRgMwSCwGUOjQrpz
tbTrnTAb8DTiATH+YwVVlbXpnKVb4NiGtKUZUNR1PM3HJvInh2b6Ts9BQ14G4Mex16Y+lpAgaE38
WZF056BxzOI0woqSBi9MmKspyGU/3sttQSPQJpRbB8KxuYeK8mHyrqxfYrcmu7Z0CTmgLQUVJCiW
UOU89aEexPOoEeInNBMOQ6+nNO3TFTdZ/HBHNuYIchypC2XEJQ4boYvhSEiea3u9jT+dol0rep1Z
cmdaEDikiq4Pzp20obGqmPaQDMybQmebaJGnO4WftVNw2e/PzODUgSEGDg+Qn4F/ThcE4epksnsc
PKXeR8OHGm6LtbC65IjHJqSsq64MgSI5TNR4eCnhYbI3CcAfg4r5HRcyCJt/WNFRmVaKWEadGa3b
zOYG3TMLchOP1kYk0+NlM4urOjIjHeG+Bvy4q3G8QPUPBSenaShT3uz2mSj7anVecf7b5KfJce1Z
Osx6lOiTyWENlYYuf58ih8bFC3LnuHrr3E1ZqtT9Uus99B3o5XXODiBbPj5VkoOgZ+woEcMlkz+3
5a3d3Y3TjZreJU+XzSxt57EZyUkKl9cYicMCw+wpak2al15r+tC3nswtsuaVRS1dNyA/MGaeHwvk
rtIxNoeR6dGA0dnmvUDjO4aoZ3oVPoqI/gMAA+SgKoqfOvIK8Neenq/G6mzIh8KSal276TbXH+x/
YPo/NvF9sx3FJF0YTc3r+Qvxt4n/0ltfa7xibXR7Mbr+WchZqSHRM6PnWEinlp7etxRMZ5ddYCkU
YQ4G/Df2LF5yJliWVegtWBpSDeNggSKiwGjOWvd06cN/N09VFKNRM5XOERkRaFvgVdBHRwNhO4FC
ocDrSK8iOlbbjmV+ylfi0WJmcWxTiuQ2yzQbRWOE2Aiyu+zQRQ3oL67VIuDCa6NbSD8A4H95LxdO
7Xx/YAbYUKHbLpfclS5KGwww4kWBEbFh5vMtvlIBME7zaawRmn139KQQAWN40+MKsUBoJvk4NBei
PmlC9Ew80xueuEmLggoMMrwm193eCIqryWOPJKegqqvvyZ5se0aJb9N0Y7be2jt7qQh3/HNsCflv
lyHYpxSsnR3cre2x52iT3YQ7qtzE18ZV8qQ+Xt7rVYPSjRNxUKaXKdaf2BTzSdT1o4du58DU+Bp6
+b7a/lqxOLvphR239dOoMvEiNIYMFjlw4FShmTdepcH9hGo/g9hztnIyl56EJ1sqHZu45xzT8LAH
0vuDcZgGj9CMlpTdmZ76o7yN6Jvd+Lf4xBikbxFOV7KU1S2WzhCLm9Juy+8f0N60egAfs4Of0dUb
2hqhg945hQTPylTOgl+DnQ21KjDxE4Qk+UlgRXnPnAG8IL0FdCAYOWx3oCLbDI4ddNYvF8zu3Hqv
UDIiUYz3aICCPc3IbyOdbgpUMft2Z44H4jx16t52H6OebZQm9x0wna7NXp2f9/mnEhckLQ6SXzl2
qgkR1VTgp+btJuGPWvGB8sWg4pU+fl32vXmnT1wPwjw21NuQYatgaJSLMC2Bnkwb27nXlyXeEpPZ
0SyfqpWgeXYXzFaINTePcHOexS9wfFU2S4DUALXXdNWW7ctIdKjaM/vl75fj6LYOmT0DYBq57DwY
XQj5ETQN1Tj6UaCiO+mRd9nEWWqDtcwMymhcA7CjyZBg1ilGjrofWlPVhzCeuglSWGgLRBFlyatl
/8POoeiPcgkGyXVHJkMzWCWyyWrQOUqaV0uLDm7cvJJojcp9zpBO3QDv9LnVCkgVTMmMglk7KlPm
FJ035kGq+Cy8z1qfk5UjuGZFiqyuNZrxmLMONeOdJX535D5lfkSmldtyzYwUTt3KYULT8s6DAku3
V9vkpzKw+g2c/F8aADMrX2jNmhRMi7xzCWJ3h1T3ty02JHm226t8rRd1fk7xgZCvIQUAVAWP4tMr
wnJal8Qi7bw8iiH7VNmRb4pkzdsW13JkZf7zo9wzGQlG7PKsA4mc6xe9u9Vn+QJl7tIEf3uK5vUg
xbDh2pCCkN4hZV4k4OaAJZQmUWb2lN4Lix8dXIPcgWpw5cY7P7On1qTnyGT2MQjL4RFj010b4dDS
umoTWg1aFwCmIqjNwcNUELJWtVne0D/LlHIpTJo6BomwzEY8VYUGOUlC2YR3g7ESlc4yYehpAJ5F
8PSHbiWI+U6/nOkMfccSHC3mhtTuHLwhEyp0ZZPhPgPWyS9c4nFjjWB3aWOBnJhl676jouT8dWJG
mdbA+bsRUjZgR3uKtH1UfMaVgB6Ss7LI89z7e5V/zEl5A3TB9EEdYA60O5vMunUwolequ9C4t/hL
kgRF7yHn/3tPPV6idPKGCt2LPIfNqPvW72UNMl8wtEcb1Xlw195l5+MS30sEsA/IWs1GRD79kOMI
NlvXgsAiSV4sFb3LbavsMxbR1DhoOm4dAEJc38F1c3mZ5yg0ybB89nkd2koFw0PIDmrzX+r+KKuX
Wmk9iE4CD4fzYSh70YHUw662BAliafXboTC2bYwhEkyRhFXqq8wIbOBCLv+4edHy9QR4+f82RfLu
rm4jZijwbhAHUz18ZPZ7Oq7YOMu55vVr2gwUs1BylPskTdPYYSNgA+ScDRUE01NtzAc62Hm/ET27
xfNzrbV33iqSjEqBaSicSR0jTEsLp3xJR7514t6vGKdJAj1q4EYHtN3S+qNChzq1fhvZdGNqL7mK
cWFn8JklfNOYDk3Itpc3fNkNj3ZDClyqHfUjEs7OM0DO1Cpver8bhm0ufkJYjjK+iaobp7ga+v1l
u4sfGphPqHIBA4W21an3M/Cfxynm5EHaxXaW0+10FwR2rFpb3llb8HvfAX9AdIfMkiXFLcywFWh/
4lAPjfDCIQeoadh0qGlbECzQTP3ZjEt/cLIHMcUrtpdu8pma7/+ZlmKYyYGmJ3MM6+3hKqnrvWGt
XQbLu/jHhBRDGNezvsrw8Ug3guXIRAiBmJOp/VPIOFqKFDK4zVQ9FVhKjRKIn+3QQ/ud7AChPTQ7
tmOud68/uZRwiufFTjz+i6v8WaTkKhXrIp4DiuwlGYaTSLrJ7XbDRbGSsy5erEdrlE6oE7a9084X
q5vsrSlwy0eCqyc7gOu9UXd99vD/tyr53HXEACoZW5prfstvbPtgj78um1hxQLmgkqYhJ9WcHivl
82jcrSaRi38/npPoZQKcgVh6eoaN1kSyCqpRL2d3XfNUk93l37+Yc5hAnaD8Cmo8OdWxi6F08hYx
olOzA89samjpk1U922a1a+z8ehjbz8sWZ1c6u36OLEo+UBe2WhMdFm2BJr0nlPta2Vnlr7BbcbbF
g3tkSPr6nKhRhqFC0My6dz2oRM0ew6BrOMHF1eC9D0JiNJrPkDsZn5TUNGoEII7rrcjHPYQXShqr
76qovW5SV77XUg4MANgMe0LzCxz5p/5g9mUYlkUzL2rXmm8uZE1I0K0pCix6BQggkfpCBUiTaSYV
VJMi18bWRXbuNx0AP3mNu7v1tGiHehNVyuAfnOKPQXkWOu5KwEY5DNbl1tVvG4gdlV+q+6zZK3fi
4vc6MiS9miPFraOxnlcGNhm78wW43LJPXfPItIL7+daQkB0ddV+gD9ClRP1E8r/CEVEk4g4pH6Ox
h/GHK9sbA1vQZJfQgWZ764YHt+nVx33oE69/f2qvez+/trZ1wCi23EP9feVInLeicVUf/SZTqv9W
Km8aw24hyXv3rmyiK2PXXZcP+RuI7a6n2/Qt2U+bh0yl1n19HUGXFMn5SmZ4Xq6cf8I8ZgORRGjr
yToSWVOBooP0rSdQF7wytqMf+xAcGrxug9Gbe4Pq23gFQXFeo5Vs6qenRuQhuA9c2PyMJg+sem/q
vbhX32v/A3o4vvCgOO/HV+Y1dn1nrXjc+XSzZFxKjzgxUkLYgAVfzbiZchMKL9sqHg/4vbXFM/aQ
34ItbG2fZ/c6c7+jfZZSowjP27DKYBZ9Qr/eWBRs2BlkO9qfh/rZvHOp4ts3jq/6+rZeCVLf4z6X
bEtRqhM1V4WB/cZsRjDRV+duDD4fbdoHtq9dqffqHfGMrekLmr099QEy9DWi3MXHwLGbSenUwLqG
2yF+Asi/NbhYt3mc6Bgo3vfRY0HxXm2dK2OzOqK/uO8O6JzQQsWQl5wNAwMh2mjAvjsUfHmASwFv
QYd3IwDZVwAhwetUABqV1l4RhGhxraSRS/mCcWRd/uptjvFEF9ZD3aTmsNGJ+AcLJggPDLTOIL0t
DzlVSp7AnUfMSOepB7Sxl652NJa20ASoCgAPyPOcMW5rLOdposJEi/l/v94hSHef8Jzrn+y1ol/R
PnoWNN73Xv7qrm3g0gV7bFvyG7PVjEkLYZtkA7hTvIj5MUoHkHi8fOMtlgiAw9NwiYPR9EyCyB6a
Jqsheu0ZPZ1+EtrOEt8/IvSrrIecWo0HBVmv/ECBhFOxXY1KS9nRsXnJUSCKlhT2OO+xoNbP8T27
ScFvCroYTAlS18t+GHhoFHe/Vla99FZ0MIcL6RsDqHl5PiTthjSsuYHt1V6dnLrZl+0chuw5019T
y4+zq8Fc2ejFO+/YpJRwOonBY8wDt16T0Oxh2GEg7w5sjNfVPttxi9rQcr61MlxAIIRGVzLdYLo7
fkHv5vLSF5zawtsY4zGo0eK9KmUeYdMW8VijqT7aL2XpkeKuMreoKUKHDcT6d+5aZrrwgVHZnufJ
AfqCLppkT9eFy2ytbjygBIftSABwM8N0wEMIajOXl7YQdCDANo+Po9BmWTJQKk+qZDBVUKuj6R64
lfgB9pyVbGpxNUcmpI/IkgGpNghyQelW066c/I7fDWJ7eR0LZx+aInNLbRaLxgTnaZpg131qJBWM
TAZKoVG26bEcaGqFH5ftLJVeZzUezEjhzaCh9HRqKNIKo1X6roHq9tWI9BB8v4MJYjQaKaB02bv5
TRU/Xba59I1cEMabBpAIACRIa4uMtEqzoW+81i0CFlb73GlW3GCpzoVl/bGhny5rsmKb5RlsZBVQ
NiCDNBqvZBXtjKDp/EnQaPLjLoijlfHjJeeYtefh5MCukLMribAqIS6wIoa4DcOvZHwq+9+Xt2/R
NcC7D4kWHCqAo06Xpo6lYGIYGnBbPdcEI4sGuE5T3LCvl+0sL+WPHSksxyxBO7SDHehNZMat2d9q
a+yP59Mm+EYusI2oAGOiB5rhp2tRnCQfQ3X2vqJ8mNJwHnQtX5vJ6AEjN6OdiKYJ89oVO5RavG+I
8UEwRuuzKSoeL6/2G58uJYr4KSA20NFmwU0vbatmQvFey8bGG/IxymlLnPaVl3F07+Rj9VOYbNRB
l1Y5BYUmXeYPLXNv4yzG2F+vZLWHgMZ2+MvLLYNkARA0yEsOo9tyhzbEjkqagI85IpgOTJRq3CZl
Vx+qOOpeLFu1G5rzCkNbamQl92w0rV+Rm5G3Tujoc47CeU0Ihn98kH/0D0mYaXDgho76CCmETk/v
yn4uWYWVcKleD0kApZLyN48VPJpcV1c3EXD09xqr8XKutV6/0vveXWNc+4aYS/tHMB9sYh4DWnIg
Rz/9lFzpJuE2ovGYrYAp/AVbvIHsRTCRade6GjUEOHPS5DOyfqt19wRSIBrr6RsuDL+wgEgB6pQ1
/2V6RM2WY/hYQzdt+FtmCWiNz+00HeXheYJMcrccABK1tvCN9S655kCnlOV4NTpvl11p4Xo9sTIf
4ONu6+Sy3lJhhbQVvwVlSxPT2AXelap2Mu1V1maPGZSiIgdIGQiJ3V82v3huIacC6gyA586yOQwi
lJHq4twCGHLINeCfFXYIo+gfrkF8agyKzdLqGCc6XaU1RoVdpVPjxb1zV6mDjzHrGGMoqzwdC3ka
wTwW6hYqoAx4pp8ammqND04xxzsi7A3pc3SnhA0qBYB+npoISeMUlbqn5xqnttuyjd6z6Pnyni7E
3FlNbr5RcGdBsub0N9SDSKHzNccp5EtD/7sBv4BpbcY1/tA1O9K11ZSsqAyAlD1NzwNi1wfVCl/T
3L3iUMT2Lq9pof6ExeDOdyG9M+ffp2uKw7HK09lNmxLlQuMphQo2NE4HDmUlEVy2tbSuY1vSusww
xltUwJZCrkizteLuRo0OubPGcrZoB/0lJPQoFwKUdLqmdECEn6CsAlU+HfxtOlJnS2m138TuMXhj
W+zl8roWUhmIsqG5iDiKQC2TDLAxSybM0eGoF5hDM/hjwdcKZQvH+cTEvOSjaDJ0Zk0EQVzldYkZ
Uy0gmvC7of2H0IhheYw9ImvBOKu0c1HiaqWYj7PZfDYF88bwKVW+Lu+WNh/VszviyIjkBkUUWy3w
rY1XO999FzWjY/bO1L2mvRj51nJHYDc83t32ZAuA/mXrC5VkbCTePCqYi3RMj51u5ASqHwYMHFJq
u6WOuYNoJ7imbzMUQ2O/HdZE2ZZuAQ15NdBxMyJGprspBvB0iGZ2+Yrvw9TcauP4HzAV12U0HEyT
gazE3FsGf728yiWPnDmaMIIJ1B/C5ekqqzBSMrvFKtMR/Dp6eYtJ27+P/POg2f9MSIlhPqSFYc+u
YqnJw6AWj2k8A1zXZjyXHB9fC4RjKF6ZlqyuiNpVBg0DhljYEB+qWoFeTXtSCP/yhjlLfoEXELKB
WT0Po9ynO1Y7qMjqZtl4fazVJc0JPhhtQJLjq0XWWMEQW3bgDvX4BDLP4bbK88zP9TrEf6TgR9JE
TTpBHTVudZqOXe3QbmxKX7UaRXhNnIIwErJtNwoKoJt80qvtTHtQ0VBVx0M4ONOVCVDy2zjpKSbH
SVi/dSEpNm6sgTIUYwnJgbfN9EBMXj23KZmuBmDd/KGrJpeibuJgFHXq8L8aVZWCDtA2CotGKG78
NKDaOGxKvSx3CtOIH41xeO9yvcZdqTs8yM2ReVZlDlujHgm0tDCPg5ZKfA/q5yRQtTqETFS4z0pF
3zuKBZr7yQhY5Yhg4hUBTI2IO6KrEwY/FPNg1Xht0Tjvy2JjsEx9MEabgaFzNI2dmNrpVTS2VlDu
pNW9MaE/TvMx7kIKYfh841rx8Dzmo7bt6yL7UKJE80Sf2MAcKSGAT5e/+NKbF3gqJBUIdBhVlR+g
OoHCTu7gYag6pnNIwrq67XnT7SECbb4C2hamtGH96FfK6N6CwjVldEzFsHKMlu4qMCyiDoPUAkRV
UjAEgWCqMgW/oktVWorBM/mT4W5Eu5IPLt3zx3Yk/8YGGmIsUH1xmwhiu0FJMtAQ+TV/GgZ3ZWvX
1iSFBujh5kOXIX9Ri4T2IC+KgXUuNnW70j1atANJOOju2ngIyrG8j0hn6C3WZHSxXzK/sW4q06WO
trvsKkvR9NhTpG+Uo6dWcQvfCPnXYcycx4z128smlu6JeZ4GFSVwZINe6jT8cDzjWhMVWCD8NG/q
QfpWYswlBoGUkpefJcZ4wtTdV/Za+3bJLcBHgkoZXA+zi/OfH+UVhHBlMOYtZNpBT7xSiaiOcmOa
79Ca+we3OLYllcyKPh0LZ8A2VmA/p5B8LQLFVp+7vG4eAVU3/uVkHWXrksdHRS3a3EHxzCLhp43X
L40A/Wqb3KW8dB4vf79lV/zzNJBcXoAtpQbR1JzaQlIyoo2dbSr9OYzXNvH8g2HgecZdoIU793Ok
/KVJIPwJzd7C03KUxfmzAfBKZD0qpoEi4QrP6PmigPDAmnQUBVEhl50jCYuBiNxEguSCSuC3ovnF
dN+Pr3+7deAZ0WYKDHDNmhgkOHVBYXFQYJTWTOIwPqTGJwTjbirm+rW9Bh1fyDxn8aaZlWKuqZ49
ImszsgvmwBSYf/yxvxoMVJp2BFejea1Z3jhtbFAmpPwjda5x7/79OlEUxNvRAv8XLpzTdZIe/edq
QFKt4kaMna3j7jFhj0LQmmbDebjCQwRoDCD+TRNnW3IR10jyiggYAq25J9L+dozMh8trWTaBXAmk
gniSyxygeqk2sWkx5tUi2iOTQadiqH5etrHkfbOeCWjoUJk+Az1HcZ+4Zght88n6dEFq4Xw0NTQ7
+IqZ8wRTnT+JCs+Dp4P37vSzRH2aceBdsVvmdVmTm8J0fGjfrnz8NStS7AMrETe0BFaANthOSXNI
LfNXwYqVW35xzzBVj30DbQ0Ymk4X0yVWSsoBZiL7PWGfYx7SuvVXxXQXCuvYtP/ZwUDOqZ3K7kor
5bCTs9ZX6u00/meUV1OMap6dUYvclpiwrr3873FAp3Yl19Zrgmw2nO2a3QZifR4bCC4rdzOM6C4b
j0ilvL/2QqIiANoYCZ5FiqVTy8Yw6cYuQ45MTC8aUcEF+ig0XsNx5em98OlODEk3iA15IM0QMNQa
efGEJqG+B5NgeS2a6r/MidcGkc/fOyqaE9CsJ6ioYQxUWlevQLlXMxAk2ip7VWsUE6K+p1Cio8hH
bwwQC4Sm/g97iccw2B4AQnLPuCUzR1PcJO0ZYMe2xwegr2OfMEHD+q/7L5inRYH3m/8VN5e0uGTg
Te06CB1g6rlyCxZTWwMjkIFn0t97xzHxg2SICLUaeIYVCbBYJPrzQB6MfJM0a5jfpZvrhGFCuiTH
MAYAr4ChcGJ+lk2ewYPW2djCq+wrDQWUKvZqxW+hK9lP14mx4pwL4Yvo0PXDp8OUnyWXMRgpZ15Q
EFwQKA1pSrbRhbnR9HIli1pIbo7NyJpGodlruZLDTBQDixX+x436yVRLv9O1XVmtecmitfmGnGlO
wfElBctkrEeFuxMWhe+lVuW1an4myVc0tH6M0czLnrJwY6JAjjo8yKMwd/39gY8SbU1pVXDxYmlG
wu6Vwjg49Y/LFha/0ZEFKYDUqmiigsCCkw4eA2xi0rpHM8uDy2YWF2JZGCg0CDzClHatS5goBpUj
cLjRg+qMT0ay8qxbdnYMO4HiHsOjRK71lwn+dVFacPYxfAxn1uLy2QHDgFlR94mhtD88OOaN86Xi
XcmKbnt5gUuBGF1IFEDn3AOl8dO7jZltHVpCMC9171IbLyP+M+k3oTqtRMOlCGyAT2hepqtjTOHU
TmMVXNMTEP6mhnMD9Qp/LG0aCkDiSL4d0CtLirU7ZgH6B3wUpqPRF4JADGoOpzbziTPG57IjJkXf
zGjc20nR/+fkxnXVWTesb21vMuNnu3EeEz5yamWxtm9Mrl6FRb23zMYIqq4GS5BmvFze9dnyaVEY
XSqEl3kwCoROcv2tqSyNJwKtsIajS9h6qM5GdVAVXyFGUgR57uMVP176zPNzG0gcPAnwFU63AvPi
VmI3EfPALkLD/tNxUNaaMG+w8pkXF3ZkR8r83NqJFbdUQJYyvHTj/cD2qjWi2bmryI1WBRX/h7sP
oAdUk+bTg8rz6boSOK8S8hipuZuimAQmC0DF2kZbWdZStDk2M2/vUTwzuy5tNRfbZ5N77pS0g06J
S54vO8XSEUHFAJ9p9lfgKU6NuElbAJmbME8bb8P4pmhM6jo7YHo6tonFv2zckTHpQ8VqU7ZFniLq
mCqt62s92bZ5tbJt58T04GYA2grPspnFyZTr2eBOA3uOgdhW1y21YoNyG/QIqPxQPqZ7vQwDi5sA
tKNCYqWZp4FY1WI3GWS/BqjoDDWntfXbqtekHZe8FOkkRtCB/8HEruQ1CPMhT2M86Fjn+CDkxwn/
nVXtttRe2IRZkpuq8C9/2yUHQtnTBJ0UWk0496fftnKUDvyNOb5tXaS7Ws1N4Evi8aY0cvtfTGHf
kb0TFe0tKeqZ8KOQESyubKYbIkCNOKrPtsOfLq9oAUmOwUJYgbAIyMbPZ2NAD1YA0I4XK7O2Tha/
DF1y0w5fIvxlcL534w6t8V71wAP4pCXjxtKbyld0lQ5Wvza+tZTcHB8dac1ZG7VQb8DREaDFczA5
C5m9uDx0yYs+/Esk/XNwZAz/AHAdzyOYirSPyt2N2UOjP9fV/vLuLsbrIyvStWwTno2tBSvE3ZPq
TVR30AQZ+Mrlv3QO5imTGQungrZU8kozQl8rKfAKi4zIJ/2XiqIorDktdJ6VJEAP2HPFWiK6dBQI
yg8E0CeUweSjkKSlXjQOIg+y+A0BPidFjd51Hi5v4PfMinzFHpuZM7ujkN1pddorBGYUdCtf+swa
ALRqky7dDJYjnkwI1YUBJtCZRQF/6Au/0sjwA7GKA9WhRdCUc4dc8ZASaOWjqyvd69hrycw1CpgU
BAkA+wlEDCJS0pTOZyEm8jjYTV6hEqC5T2mYkofRxmz8UITtR42/BaR/wM+957U7brsY+MYgUsyh
A8MTJLZp3IFk6qHhqHT5OLTt6KVpXbqebqhZwOPRYBsO9E4bOG1uUz5Nht82TnVfhfVUAMCfA6nc
V53jOaNVBTVI5oqogwpka5YMQ95xXxEQH/H6ljSdNlHbHtkvpXeSd6FmIOpJHPAbU0in41U1mmDR
YW0d9Z6ZVrp9lQ2O4etOpD7xehjTm94U9r0WF2TcQJeZo8My6vldpie9D97vyKaxCb0wMwcxKJQo
1fA1rsjo3MQFiAKBJzOcO/SEm30cNU4wpgOyA2FWqbo1Gelsj4jUeeFpDfHTvh/yrdZ0ZVCYbsWC
lHQtKL4Sk1+DtHj8Eapx2nt8VKpNbOlVvhJJlw7hsQtJ10Qz8akZUhyPAlRVbXjbh48Oij5u9nzZ
Vxeac+iHgVyczBIRYBiTDLWpasbaXGAU4x0rd7GzSdVA1C8u1Cir9Dp09oayu2xz8RQemZQymhFD
Cg5TUBFpwNFe6TUgsHH1EFXTx2U7i3sIpg/wzIEiA2f+9BiStp4GlsMOGsQ7DomFsk5fUsN+rHq+
8rmWt/GPre8/Pzryo2A80eZS8GTvNPdTFQ+dmXjC/WFWm2natNlD2qxJSSw8MmZwHZg/QDWDTMKV
IjXITKMG7OEo0pGbqL4v+U0z/oziHwLIFSsQOLDJM845hfogxi5pqftJ9t7ln5e3+TySn/4K/XSb
oRblhl2MXzFkmCAInxqR+UwdvXCe7nqLEy9Za0eeOxAszpjz+YWP8ru0bmZBfzCJO+ZlGO2vaiUw
E3fPwzUzC8VX2EGmBqorG5RLMmtQyAe7yqcSNyG3n0wyPCRD3Oy6mFzZRlLSQs+4Fxt45HVJs0/K
ut64wNStuNZ5fqGB9g8jRYBRQsNFJrGagEytkrkSm7TtDXLZeBsWbu93QukomQSqsVas/31UmFdu
Y3M1ZM74AaffNNRAW65lMFrUAMN+ZbGgRoMvqXwoxY9B3EJiUkxrfZvFz3pk1Dw1qhZhHjUmHGm0
pl2q2e9d3Acl5u4v++vCWcXi5hYEKI2hRyZXPVQIh4Sl2aIeAGq2orhtyHOBbKPAJAbgWJuivSnC
Nf7w81g025yRNdhS3L2SyxaAa5C+gcu2xVfTZl4KWYEQ42BrmK/FPTyyIx3GENw7Ar1YxNb2qsw/
u2Kj8ZX0Zv4Mp9nN6VIk32hS0oOPEkvpmodJLeko1gQ81jZLcgRXbx0rZlhEBoJ13BT7LHEfnPza
hRYGvewMi8HraL/m/TyK20XlpmixYDHMvVOcX0pr02ncG3i6hNqBayFtO33F5NLqcKJmwn4AGcFF
dWqSGHU/chcVZr0z/bi4E8ktA4rcWJN7X3KFIzuy0hCPW0OoMezEGru2NbbpMNI95ZF/eQfXzMie
PeaD2asw00Pum0AiJC4avypWheZmz5XdDpHIAQM9SKaQPpxuG695lQBnzbwq4RgCinhoBv9H2nXs
SI7s2i8SoJDXVi6VrrzfCF3V3fIhb7/+HTXufa2MEjIwcxczmwaKyRCDZJCHh1LbxRMwja2cn7Eo
BTUzoxJugBDrXRkkNB/GkPdHqQGdszXUIPr855qDVxBD8jL8MmLR5S8qe7M0YxGcvKGGCYQ6zxo7
rIbA7Ury659LWuu+nM3KSnW5VvBMgO5G0D8WAfnZ6IqjF5xn9dZdWEthLjahzVxOAb6kPryabWmR
AsvrqnugHSJxRur5hrb9v9DLQMEJlZAleWIkhmWclpGEEnccG4GXVKJ6KEDhid5mpnI+1pbXWubv
MI6PQIpk9/II2yZrAVuHqK6TwfRT3MVUs69rsxlY0A3DUwrpNKbtGXWiIE3A+4A+RzV2VrgMJfmS
6Le9J7cuMe8kLbLa7h+DbzCRS2RQlaPchRSQkSkIpjiVI4rbmBAAIAt0IfO0zxXF1WjL+Vrfi4QQ
hTI9IHRo4wPufXmEempW9RxLFB3F3JoFZ+5Di2jvtXSmw4HWz9dPc8tNrqUxVUI9H9o5zyEtQtnY
oDtZbFFXaawi5pzgxlTUMtSM/0B5DRQvO0ojzHXW0EWvSRUdQ2092cydGGTObSPYiU6cYXrFHj17
qsZzkOlekEwcy9nSFT8AZWQwYi7Wc3myeQ4M2oglD9gD13hB/tUZkZODuFw0Y8433LrjC3coBq/M
ZcRCvZQkAPWmmQLovc1E7sFUMg+1FQxEx7BMo4CqTJuaWzUOB9DaoD2J5yByxH/xEzBNh0wI3enF
di9/Apj1DQpO0QXSctsbg7fwMLd3qnGSk/0wxpau15y7v2W4aP9gzTzG15euzKVEQwtH0mRxYY/G
j5kgi73LQabekMjSRyds/vmkB7yoiHfJYlNo3zFfU6qKEhs5MD4gdUZ1rCbFOGCNBgBqo5LErowq
yK5tjYaLs10iIBshMYyLdRPAn2JVDRMh1biHoqmO6isNLFkesCDhsTKtkX6o022cYur4VtN2c9V6
12/qcnzf5aKapmHZPYjfmOMlht4pIVis7Fb4ISjSkaI6QkNer3LLgSNhR40CAHUZE1CXH1EDlbak
gkDY1qXIqqddUdyNyb2Wo6a2izRfbE6S5M2xYg/Ipch7LnLynI2Gwp9OHjZMLy9uTHNd/oBiJmJq
CiLAtrvmwbAHtz+So7anluIHJywIBKGGeNT30sM/Pd1FLKAjKAgC1Ma+HIYw6PNBVjBjUxmvQAr6
pNDORqTy1FvO7/IrXsphcgyiFkZVZ5ATYd99Uz2DY3OvYfizkSYEMgDmhZ3Ud49NDNa6obHKNkaB
Nnu+rux393T5I5iPrOg5iQcRw8PqJN92QWTHSuMmmXIStBCL0Q0XPRungPjrYr9b8KXYxfZW+VWf
SuDUrSA2rWVk/LJVEt3NeQxEPOWYe4KSQRv2JqTUmW1AjfEZwH9ZfpuCH1l6DEbe2+Z7VLnUijFY
sdDSKkLuaNeKG4GnO7Kp+SryCOQ2pahYYbZwAGKOl/lkNItEeDsM3mBBgTjusFdn6EC88nb9C/0Z
7fpmnisxzCeaZkPHoxNilPP8pneW/AkYP3L9Q/uq7dv78kFDMvJL4N2K7z4VZ7i82gFRWIC5TM4T
h3qjY0UMbh/mpBWASA/1b11zdOm2Lyw9c8Ye1Tb/uq7L3/ym6komk/mEbSPrUwmZZPTS5PeodtaS
gSQ3bcQruXyPjMDoLhAuzIUD7MwCj4uo1fO6waVXjXNNz110rpXbtnyR5/te4ZzllqGsZTFqdZIw
T10BWQoGVyPNLQNHKUpLGPbXj4+nExN+Y6LEhYYpYEzKZhiJRh+g+BlrkpfQ1tKobGud4V6XyNFM
ZUCa8xB2VR0up1jeFuEvvX+O58QyeRFoyy6QnmGGBcUrTPEztljTTBwEHfwwqp5aRnajDQfwbVqg
z8OU03WNthziWhTzrUYlG4tOg6g02QfFD1Hfq+Gv/00E85loUWLSUoWIgYzoq9wJ5VeFJ8x1IZtf
5u+RsTUQs8Fey4AsNhd3CjobtAbkWAXiJzC0W2IGvMVwm7YnY0wGnMPA1rC1Ha0tjRqbXCBvlF7m
JAnRDxidepiOYkatqZFfNfOfgz1xh1GlxdMFWdG3BMFE/yashwC8G0UNxCICCXhfIydTHv/FWWKC
Cxkm8J7fIM9hQWoMAusYvqXDPkMJE20GUwjtkkfGshUn4c3xPABCAjOkTJyMByVpmhmHWPU/mvII
hIclF7sRKyZqB71IMnKMffNereQtRrSK/nlJw0EaIU+a/WKwZMkJ23ednGn5cf0EN5iflpEINBMw
gaHhuc7eYCke4NlxhMPZvEEtgrymfunH5/qQPRO7ESwQXN1hTfovs/PTT8HjiN8KZmvxzK2Wm6gR
zUV87xU3HUgzUF39zI7CLnYaPyrs6+K+3z1UWjDthIl3AIqw0e/yWKVcADtqnDQ2uCWAoB3aczA7
k8Tx9ptSwD2MiS4cq872grC4VpWmGaW3KvFH9aSFz/XoCObLdV3+oM8vY7IMmk8slUTNFvAd9oU+
DWQecwxwgcpPsGJXwv+bHTnKN9IBLJyhVewa2RJRwrKig76PHazwOcZOxXkEfbdU/ApsycX7DrhJ
DCYxR6qYCfYq429nYC2cHYFYeelFxV1Zcyx1+UPf1F0JWk59dSUGI4zQcIS6o/wFZqK8x36WT86R
8mQwl0HrRaMVUigj3renytb2hifvehxrbLd+54W7yC7ddEct5AhO4qp7cWe4ypn3vtrILGUUXgDN
XyZTlofzpa7KNAeDCOoYO3ypv7CzGqRst9outIRfukt9UKacyWHiwLw3kLeXQpmrGKvmGEuL0PYL
yHJHt2a/PsWWsm884aO+mfzrh7111msdmWBLjFSMhB7ikukEfgat/yp4iAXeObJZUFdKUtXMkPFS
7o2zbuX3gkVEKzi9mlj61J7J+f5/Ukpl6h2j2aWttAiUpn2i7mVxJ/Ayu++h6OIzqcyjeMoLPQgy
iNAf5Vekj05pxU90p3PMYYumdG2D36gjRcyUd9PyffZ1YRHw4tnEyzzlCXfBLfaT1/nPhkutcJdZ
QcylDJW+5y2XejKvq1ALA6VZzHFwAzs6KTetl7znLl5Xx/Gh91vcQR13UdzH+5vf4510i/3LbvwZ
wFB5m9e5Z8E4uUKkiRygPob72LmyE50Sj4Is3zNd0IV/YtXxi7BLbh6j82AnO97ba6PKc3kSjOcz
1UlV0+VLTAfNDXYGipPHySXgDvx1Av7mC+Py94Zvct5Gy/my/hatpCW6YAAKc36XPqgUqklsiVHb
eizusjY/1mHBocLdcgFrEYzHAQ2cOC6UUTYGkf2yDP0Yt6XqKAfcuxWiEJwwJG7oyxwLUw7Q5axF
PxXZaDGoP9IoRz0l1wE2jdSHYWgNj6oSJ5Bs3VEQb+jo6YBZGMH58uyUKTBAD7G891DQzcKb2dR2
fe9G8z4C6heTyHnKcTxbOcdKIrvmKahUcer65XVUvIRF5Y5V/NHTZYdrz6slb11MrA9cRu8NEKWx
wQkV5DQOlgcFJoaOadg+aHmK3XaV9jQOwUMHHiiU7J+v+9XNO7AWypgKBmiqOheRJ+rhfAeUnaPl
xpeRzLapf0zY7pCGsTfVuBrFJNxrRXODMcmdqD+LGfislf5AVd0r0/Dh+s/asCxU7zEMKS0zbd+e
v4Ua1sacxCAQFQDEOSdg79RLR8OD3uB1STaQP6jdo8+Fkg/Btnf2CYK9eqJZlMhdowSLQ0DSWgoO
6UurjCcvxsNelwuCCdkJZaH5gaqJe13Vzbu6+uqMSVcUOOogxwcg7ewFXX0zDqVdRBXnQ28aFzTR
0BfF45F9jgCuDWa6ES4hHz+0FkiiKbTFxNbEu3n0G12wrmu18QHBBbS8U5dxZtA3XV7UVqxnMTGg
VZa/tzL1DFLd5/Nv2mMoRuWxYG/qthLGRO4KJIB61UNY0IDdhaZ+2qCdZmvRsWn3BP2167ptfrGV
OMbt1QDiqXWNo5wDoN77wU1AHTzGAucBwNOKidMdaByEPoA7GLFgRZB/YMWXIP4gyWtvHHXh53Wd
Nt3cSqdF59UjoB/N2owbHGGRSRbSVadqf4Yj3WeYS/rfJDFBtxFoHYvLi1+jvwuQrwqSlTZPFPxU
1+VsfyUMIYLSAf1PtkEPygBFT4iJyoKsWID93bQAbkRN6l8XsxnN4av/K4b5ShVum6qXiIFlm4pO
UMTEn4ZQdq9L2baFv1KYz0NjEO8aHZTRmhNIuDxZf+uHfdnuQAhZGe/XhW3bAibGDMBpUeln7i42
D89mIMC+W0PAljm8BzE3JoN8KaISJ1HZ1AsNYnRrgY7Co/7S7CptJHKAJVIoCoIYSHuQq1d9FKy5
ABsMsQkPbLbllVCWBs4TnARonrLHKKMfrUZw9bRWrbS+qUFdV5T3U/9WK/+Y5mMhgUaNDnBrzMGx
gGSqIMUH/xIqIiFR/b4OkUdLSbyjpXqXgUTq6fo32zJD0Iqgyb9ga74tJe1pUSh5G4JnvE7cXApv
pnD0rotA4Q9fg8lcQQyEtaTYXAfWfZaqMSmMfFLTtLENFLcOapJE73qIdbCkHQAayqQ0faKBMLii
HBZ7IZbzr7YwNLuXg+KxL43oKQCS9T6caOOmVMAewSRWUcgxhNMg1/1N15KBWmhO4phKOa2+RiNv
3tJslG21IeUbeOSNyB5JKdiBUYyfoiCoDw1m0m/qzAwAX80jn/Th+CvutFy+GQMl2of6kqdls6j9
1sa2aBw5i6R9OY+CO4Rztp/FSM+d1kzV4KikUXJSS/QTrHzMVezH6FtpcqZx0rBBQVCwYyzVClPC
JjcJU7PBnCuRi9VbMrUaUW/wjBiiwc1ErXfxkux/991oNtgHnAAXbSadKdvBMNP9ROTxmBAhPzVZ
PjwZ6Vy+NEL1DFbVO4jq/bGgmKmfxHnurVY3wfQVSTlAZ4Eke5jCzz46vTXsmZTZQ4f+qB82JgH+
XALPHh3RMQZFbFyXrqKlQ29PuaiBRiyTXS0Rkz3JqORmZJlyl0f9AEsSXNrXzV6o++qggrZqP2Fm
vkfPYYwwdgH+6q806Eh4ULI5s/GrS+NQt1pcuJVS6+CdjUbJzmccuYWULYC/oCK2HmR1ujBCT+Wj
UscJktcU0Qvz9i95WU9WK5imN/YBqD4rXessQ2nEjxEDGWAwyopJcxQzHLGHBuMtHvABSWlXZR8+
dnPTGo9ZNnaT3atUeqVDm/ulMpbE1kAW6Q2ETD9FPQRbUE3K0s3BDPc8mfhmDqGBVgAQoUCmVKvR
qwJqYeOghJX5hMw796e2a6TAwpJn+TxjEM20wO+rGT4lXXsaJWxIPTRoL2CdxcL7SysRK/wK0whU
C2xBU28V1NRnq4tLVHjkoei9jlLlJc7DFAsgMkoPQi6KfhmktT9W4MUx6hmIV0zyKHg2pZJOrTQM
ntQeeyz6UWzPnYxNZBE82aGJaOUHQmue5CGLJcgO08TRxTb0W+xQeAAmf97LAxqqwLPGxC2CNt4p
4wzCpNLswcetqkPolJne7/s6BRhnjEcsXAD3wG857sPEavoY6UUvjdiDGY7BSRaE7FHUi+EXtr7F
7mTO2Oo2FK1vAJT2KxJGsPiNiTEfU5oEIGZS5fuqIYId56iDWzJ09tSqx4KZWQjrD8zPx5Kl52X4
LiUJelllXBrDXUBpfqiDDEw9hthm98rQmI+tVIV3uUyn92FqJt0TU9nczYMUUH/WheYUkUxHAARq
yc3bVLsHKZrYOYMhZOTUiln5oAotPUqClvwuVCRPmGAy0QZUwHvsYq4Wq0S11OiHx3agWGkB4tmD
NuuTAzbuBMsxiT5x4vbG2AYexhjoB2s5Co6YZLgMcIOp56rRYNs11iGKjjADlzRiTbxuOqamu4h6
z2r1S8lqzBHCe3ZWevicwsKhxRk0x5/XHfgG+O3yxzC5SiOKZROmS0zKQAXdP4Eqx0n0j3GUnbkL
fxfVVxWqpyhAOta2VswFS20+tdanwcTfjAiZQcelgD8kh4R2TldhR0Mj2XWuYOKN+AoYaLQMgDi0
czGO/co5gCVzYQMYPgaqFeYCr/mG/hOqBLT5CGBa/ZlGQGQ3kSfT5qPLXgsRk/l1XwA5XYROVkaW
WY6cIL2RWGGEdQEZYDwew9eM+thfLo+ZXkF8W92qGI/HVTn09EDRseZourShv2m6ErX8lFU+Xwjd
rLddjb1AZeXEpismlYv6plWL9tS/aPFujA6dxMmFN7K5ZVU5XpfANipIui+Fphg3DtDOQ3qFOKjO
wwtGIv15FrHQkOp2WacPwvTjuqIbGR0GvsH9AR5YvGwVJleNQkGYsw4i4ya2B6WyQinCcP4+yMD9
uLsuayPHAjWrgdo6QVaPPXqX6vU0apRSnlAokL+ASbf01rkuYMs+1gKW8119NLhB4AkNCOjaKsbu
MiW/oUPwliXphNdSVnHELebG2ggmq0ACi7oHenbM51LUBCFcnfG5+sd6eImS11DjVAg3j+yvCHZx
YjQJUykMEDHKo6ONYM3ibf/lKKExBkCDWRk0CRK6+tPo/U5//hc9arBHogMG6DqcB2aJLz+LPAvq
lKYEuXUc5ZbRIdaDZkAg5I1K5amP2vs5iqyyGniIhq37BJw3+p2gDMTsH/OBUjkDFZIoNXbfECvI
P8XcRc4mRJgxzJ5GkVNv2AwPiFOg+F4Kbxp7fYV8nATMqcA9fVAHozDZbf1KbpBF7YufVWtNHHlb
1o4JKfDd6BirwI26PFbaVV0jL6ExJU9VAf7eT0E/jjxPuCUFwwZAzYNPH26fkdJFePCJMuwjobdN
bU/BaFUyUoh/DsCTgXD+K4e5u2pptkOcitAG2xbEQvebOTsVSFQzKnIatluXCpwuWKkBNjoU8xiz
GIV6UJMIZoF045QZ82lKeZ5861aBlQpeYXku40F5+W2mXlSQKsAUMLsdWr1GMYo+xgFoXdB6v+70
trZbAIeOu4UyNKjDTebk8NyoBDU3kZW44xsePoD5Httd5Sr2fCyxS017DDzd1Z/Rf7emwqoPlFOE
2FR29QOY8xzMOs0yffkBGSinxwOlv1Ie4/ZWnX2lJSZHLk/UBD/JmM4QIvhI+yv3nLvtJxa47TJP
2xdfwVNzN7xihTgHmLHVfIZc0GZgbgk1Krbuq+pKV1MBPa6mtj5mHztW4o+I2OH+sRItyc9Tmws9
WYyDjStrkcwHlbFYZkgDqCra/Z74Yedodz0GWF1iC++arzwkB+lGuBN9Xgd3M9teKB9Q2zMxtcI2
pCS1nCK5DTDauRtP0jNKSIkT7wIfuIIdGMQrrP6qd8Px5boFb97HldTl31dheyJZV5nJsvV9vEtF
1QokztTKYoDfD/SvWosBrwTMRo+3cQgB9Qmse/0x+U1fYs/E1NbP65pshoD1AS7edCWJUq1JYwUH
mGNj6k37Rk+xKwBY6ak789Du0tfr8rZv3l/FGDcTRmHct2ChwP692tGIaimg4smGp+tSNihkZNyB
v2IYg8T7uNRJDzGtk9+olmhX7hvGmsR98Ch6Pxo/5qi1MRx2KZDxKIo2xn2PPdi2/AVAb36eRVsa
rO6tecJuLJmn3laujwIj3hXKny20zBtTUQuS6BXMAwj+9q3ZSe+As5yNW/Wg8uxjK5qC1g+nuST4
eMRc2keTNJU5g/HDRmXtQX7sHSAd21PyZuyjB8yhdUfDa38kO97+6s2LvZbL2CXm9+Q0REvUJl+p
G71QJx7BDGmND8Bnq7Z0o3wkgiVipSxvRcim7ejgD1fAlAXIOxsJtTiuogJrH+wuESu/oSmK1Wo7
TY4QJcI+KgaoP1doBJWymsOvGkryOFdi81wMmCYLcjL6hTzTc1mXYuFeN2xlwy+sfxtj1+1s1BS8
CfALtLclEM8VwuBdF7Fpyij2YusUXnYLovHyi1digs2Kho68ZlZQA5QfSfU+SJGf5r1dUqAL8l9l
Kd73asSpVmwr9/+C2WXRMHejiSccfJAQb9Ajj5Jsx1Fu05z/KsduZok0VP6WEXp7OJQnTNqi/IIw
KT5jWWP46ySc5x/Zb9GSec3RLX++OlNzqbOvvGw7FxEpNRX7man40paSHwbNbtaBgdMVrAatQtuo
tLumVN6v67vlbtdyGUeRyTWQPyKONMc69uyzEg56+XxdxOaJKhiFI1gvQkAEeKkarabR0AOcaA5E
AeqX6q0GPLn4dl3Kpm2spDCG38WCgqXvy3eLfxrlvuNB4jezpmWsDo8TzBJ+m9unCVYbxyGyJhk7
jUECW1n6jXhXOdpX5Zn7zh95nalNjfDERF6/zJz9qZytTGLWKNLwAhGjl16E4ZSKnHu8+elBiYnh
smWql+2G1pglAHsSFOrqAuDjESRN9/38zwm58ZgDMhdzkHjToZR2+fWHIYInBDmLPTUPxeBW012d
cl6Nm4oApIF3CSoXImtgITHavh0Q7Krpz1v8JsBsUDI0/8aOV2IYCzPmHH93ieBVAobO1MoDX9Fe
xJzz9Ni8LisxzIGZmYjS/BJPp8nPy1Oq7zvBSXmPgOXHsvnjAmz5z5kpzNtjMGMKLghIkXR7Tk5i
/ZHpjokNpKNLeIujtwMmno1g3QLJrMwO4AqZ2itDFbV298Po3Kp3x4NBLXmXHWIHlOKJZfQO2A1k
jm/bvrIructRr24QoTVoZOpF7mHY6bfCA95z56Kz23Prtnb73vnXfdDmp1t2MmKaCnPcLNGxInba
KIPozU7IKZ5VG8SS+6T+mQolp5O8mZQvNBj/kcR+PhXtHQNxGJ9vsrvSM7SjWr6S6TWi+5QWKDbs
2+Q+L60m5CFdtvOulWimuibXZNDFDkqaWNNpma/RI3kA/UZoUX8ENYCdCnZ0Fo9YyaRb149302ZX
kpkYiZUOuBY0bcGMB3jhQ96e5A7UeDd5chor3rTVFp4ZK2Xhu0RAC4EBWLzOynjEJMKekQp6NrrT
nEHMiybZYXanO31X+mg5nuXSym+lh+s6bvZDdNATotcDJCiINC/FygWtUnWGzbZO/wrfbwWP4f49
Opv+fMcRtXmef0WxRpQMhhkGMzQs3zpX21U36mf6qzhPt2NtTZ7iqXepJ36E75HFrQcsacU397MS
zRrRNMhFt2jZO8QyrXyXHfUb6r8/BzbowXmGs22zK3GM5ZAeBKj1n0P1TIv4d70dn3tLt+WHzApt
/ZSd808ekHlJa66pyGZWC8EWxYQlpm5va+GYinf1YAka8EDu9e+4Gf6WSiYGUUFwwu51wfs4yRNs
T7BjE+PaCrEG87OP9teFbCYjKyGMK021uu3MBA5HUAOLjA/oUl4XsHVcC+oHC7/EZXSOsQhQUOa5
EeJyz+jWtFNkz2F2LkbTDsGOS/Wa04XYctVrcYxFhK2MUb0S4roksDIl9Lr6LJRezhuP3izyrQUx
ZiDVYxLGEg5u9OR9UliVr1qjMx7Bvl0fAa5TP7qj4A8WvR9595t3pMs3XXmwEqvfUVGHaGWnfgEj
UFizk7qmq9zWpW3eK162C/ezG7iU95rhSWZ9p1G3cpfjdE3jRx4dMv1pygB+8DveAvot21+fLmOW
ZjeoQ9tCkAp4YkWtItpJWJJz3TQ3Q4FJDMzOLfiO71PgTd4Z7ZLDVtQNhQJAmGOYvdbKHmtfuuQo
RlgLhc0QYCs4JdITWDuDiFPu2zrQ9S9YXPnqU4ogGteHpYrZ5rfZ9AgEgQUsC5qulpnwdktvnSnw
PHAnS+PHYCumupjmszEiNYynW0n4WeWezGub8kQwlinUTS8Ji4ipIPc0QQFMCzwQutqcD7c4DdYH
r1Vh7DDtseAX64kRTLHhNPvRCW4tuWHxW1bPQCA70WTn5u3Yc9LAjbgKMwFpIzgjkUKwg0nzOGTI
uyGV1JVFyGcPLqE8txTyOAaAjHfedS03XNmFOMaV9UWcZcCO4WEa1ncVpY7SJl6PYVk87jgHuhEF
LkQxzmzGa9EYtOWl1edu3aaHsNHc/00bxjTqXtDlqYWIPr+dyetEHo35kf6LJyMU0TQZO7Ux0cwO
jVQDuKCKJSEYh0eAcNR4T3m0OFtlsrUMdkyECG1A2xJxeTIyB5PSjhnmFmZL31vQ+Eth5S5LXOd4
9Kt4ur9+iFsvrgvZTDSdJGk01QGyReUtKd0hPWSlX8Qvc+U20XOo+q38OFX7oXQU8V7WOA5zw1td
SGcsEvTyilJh3yiIoBU7En/WZmSlEbY/FOJLUfYci+FJY40Si9CzdHl1deYdkX8pfWIbFFS0+RGI
Ts65Lr+ccSioeSJ1UzDkr6CscemHZZBS90YAzdQJ6XIlnES0doc2vKuSCG3e4L2gAJy25AHdrltD
iRfavOs/YXFZ134BEwmK3BBMkkLbZAQyyTAGAoBbTWydVDxOoM2DXSnLPEU0GezgIoWyXaweIyH0
SkU9yGZvpVIGmqCf/0YxgE8QYbEWhi1HieEcZZRAMbXaKyNWEAO0uLsuYluhvyIY35LFfRUII0QQ
4EJH3Sqx32mmp7TfJenLdVHbNxD09v9VZ/mOq4hNpAikAgTJ13RA4yw4E685Gz/RibkDKbp6UPzs
nhdVpU33vGCxNeyiBsCQufUmGVPSx5DZPnVu4mBZiA8YrBBasY02ryvvcmd0c6+0ooN2g384wXaP
8l3DA6lsEB0g+q1+COMAqhRmOWT4IeptZr+kRzC+5JottY5xwhCVPfk/UqesLOGJPsv7iJPab4bf
lXDGH4hA/Ma1iq88ZX492KJ8bANbkdyYPpRaxXF1W7nhhaqMTRVjnZpDsZy5VzogONi9gUC/9xPH
fCAPrQuOuWkXcMLwtnEZYO2RgO1fVmFcGhdOtxokMUP40jSrwbhRoS146NnC3uRzpmLhCabyJC10
tTi0MyKB+zt1OvULk3Wcd+HmlVr9EuZLRxEZm7lf3lGYIRvOigmSUgWT0rUz8BYJbVvVShbzYWOj
TEsyQWvlQE9ndGX6u+Su9bUnPKRSS7NkO/a6n4Jzn2B29/p15qnJfGVRGrAfIIJoQQdqQcMcSps6
NSjdk/5XNCg8o9po34I48O/3ZZxHmdDYUEuIm4TXMVKtrtrXup8H4LhSnkztDrQaVlxxdNzMIw2s
hQLDHtoN7NCjMEtaV9QQGoBmeUK53tDKe7BLkILHhr38/G8xbCVp+SUr36iqFTinFEgK0XiKQWGB
DSOiznED20LAtIIVWwYmU5joFRtNm6pi3tpDi1QYC56TxvAisXGuW8Z3MSAFwQwlwFcYi5L/DMis
dAnKIAmDDABeHRuoANCcDbfGSi8r6lVOY2CjNAhRGDNYFiGiqq0x9p+TQYh1uUYjrdXOcfjTzLqD
JHY7MUrdJP2tq4ktYPuyLnX7QuRtBP0eW/6Qn4C9CPSLmOtebshKT4MkoJSsILycEi9O1Ie0n/9x
H+dSBJPaSMmYiMUM4G6npZ4O6LeYZU4RlRw730jML+UwliFTfKU/AOEkO8nR8wCk5qjdN5KTVgct
SuxMfBNCHtXa99u1CF16bRp4RrAe6fL8aGUCz9a0QFJ2wK/lgUeTbqcXkiUYvGIBTxTjkztVm6ZQ
gajI0NxxnBAVFhy7eQsUOqfG9D3WLlphcM7Q4LC+rVPHIJbZhyo+mZDZefLSUo/2jRXoz3X+qRq8
vGJbsb/SGL9Rh2mjIKtA/5+cNaPGgpK9GcVWqnJcx3dvf6kVY+uoKIh6NkGrKcyBih+suPxtis1h
jF57gbfgjacUY/VFVFRSVkApoXVjbPJI9c82GG4bntkvVn3pdC+VYqxeonG77MnBw3qKTacKgxT4
4fa+1Ye3UBpuumkAvnxS5mOmJYAcXPeSm8LB+IuO45KdsrjyHuUmkeQQrmJTj4AVjOOX0OzNPLaK
5jErf4e8wuBGXgZ1/0pkneWsEvSLugEglR8gwz5IrgL20IfSnTz6UCEDhofeiUfek2mj03AplkkU
QvRUVKNcxL4Avxw5gh+AtGh4UX7lO+pPYJHu7Po3wrfKuYmbcQiuZaEsIOgbMf4FYOq4QKN9GcQ8
m6TFrl9n0mtOsNvoO0K9lRTGtQALHsukgZSk3qmgig5RQdNtoPkdEaz/YeGG065KTAte1OyfrtvQ
5kVZyWbCH831PsbkAJCBrXKcMggRqxOWhe3qWPOvi9p0ACtRzFfMAdBOyhCiqDDshHzeSRMAurlh
F1pmwcafr4vjfbvl31exdSyDsssoxBHzvST3BXaTcgcHeKfH+E41M6c6mpbTq7Fzq7zPWz/UD8bM
ueibqmCpCuigMQn5rUAC8tw2AtsUXCc9ZoJTl18Rb4x6O34v0w/Sktx9462oUCjODQmpiNq+EgO9
/aHEc2N+n4XmrJqS28/lGyWow/M2JGxGu5VgxlXHgPrRYol2sew1ZmUXMxxJC8IHJOYaymyJpnKY
oTYNcSWRcdoYFATezVjiq1iibyTpXmK8j0F/TyrBzhWRgytY7PpbjPgr7ttsDhWjqF8CbNIKdtmF
2PUz89ZW8WQwjorWmMzOMRJmK/hqSGcDS5xEHuRk09pXijB+Co9EVemWsbOuK524F1U7kAx31gly
Bqy1uH59N3Am8IoACejGQoMMXOTl/a2aikzShGPDJEQx7+LiLgneg+akhE+trGDX8Kuk7rvkroz2
TfTOEb6c1/dv9lc4c7HBqlTQuINwJcO86lGRzqH2qiY+9p1k2WNUnYgKfA0n2mzG82U+QkGXA+kQ
o/FcldjUGEMo1vPghUp2mNt3BklySxXM+tiiU+qJLeZc3MCmsiu5jLJjExmjtiRLc3yapxivfvA+
B8bkjsWL3uQ2mV5o1NmF8aKCeuPfnPRKOJMWdk0m6/OSwrfYdCYo54Le6OrXlGCgQD90+q4KnLD2
A/3+utxNW16JZbyOEM6hGfUQK0hukxj3Febq1aDyiP5yXdCm714JYpwNZn6GGhzTeDfo0X7CC8gQ
qKekJidEcPT5495X0S5p1WQs1UXMaAZWNYyvkTxj1Be9so4Hwth+M//V6c+/r4RFqRKWaQVhifSb
lO4IwoVwH2DAvRJMkDN4YueNjdXjjlw/y+1EcBmyERcIEZb9XvqEIgdWSQ+R8baAfYR9YKdj6CiJ
sDPkHMvUCl/K/o+5L9mOHMey/JU6sWcW56FPRS042CSTaXa5fIOjyUmQIEFwAEB+fV9GRmZI5tay
jupNr/JESi6QxAPw8N4dQMOX3dY1y8zFhzbm4I5BBJ5F3ybnva3H7ZknOr12/nqioz2x7WoocHcS
FwCUdSDIKq8kSxpR7Dw4eAXO2uhhkDxkUX4mmfqj0fXLDvXhUxwlbjB3dr0mxKeYxVOXO+vBB0xf
+1f+5Ca8DrIWFWqrvBnqaSdDDQkqc+sVNQQd76DMAdl/ci/8FxU+Laxwc7QRJsVOBlUZA3S+Hrj1
3rMuy3MIR3ALHr99U8YwkUqUCG6//oQnT+MPL3KUFoIfWUEfEC/CJNhL27x8FbYVu2aa6+nMbJ3e
YP+arKMNtiOwlyLLhUnYF4N91xO9Ntsba7hycacwgtgO7r9+t9OL/68Bj3bWvDOZ7ypER+uSGIt+
05tQ0NA6+3qY/8OC/Guc4020cWHxhI74gmQIg0yESc7hc28mqttWVVKPYyrnGO2D9ZmBlyj7HIVw
GoYczAJ5DRaVxc8Lso1gAWWbSIBbuu8JKGDuzkfE4/oyli8VajG6TGSz13Xagc5L1JnN9cSFFOMv
PBkon53QmTV8yAc7y80wFygh9yjKrCrzwoWuFhEhfOqnJODX4OJ3sOqeezT1nJQVV+bUrL7+EL8G
8efnODpOYCcMiSOB5yiGuV2hIqDiUhdm6jbdFYHOTtzYwXRmzF+DC2PCegsFJsh6ozP1+dur2QZV
Z9ETHqMDcze5uK/OKXcuj/3L9C7gUA88v8XZ8fMQcu6tEFI5qA2hFTLJfA3sfDaGEOWxCjuNyL4v
gA7/+lOeei0oXIP4D/lp6AcfhZQB/IepXLyWng4+9DrqaQWpoa/H+DVdxgnyYYyjdan9KLfzhXYL
SFxoIGxK9v/4Fkdfjk6CEb1MTl0kEoXl6SDY969fYnnI48n5+BJHMTeiMhAZBoYIGtgsjjEjmZ/v
h/4MSurcMEcJjFrwOMsyS7S4dPQbV4+kvgmdM3X40zMSQWICHm843I9GqSdf5RPDjIy2iod8VQ1n
pvz0a/x7gGPXAkKnENbYGKCd7rpuXQffCnJny3OGUb8eMYgs2wfJGrwc6LodLco8oDAUWL4WkbnD
Y3jMYeOdW+K9+eXYPOaeUb3Nbjvcz6RED6pnFTlzizjRsMYjQOLfRK3ADX7hlM+lb4fTDKRUB0V6
sSbb/IeXx72X1NuMffOSJvEPF/Obcxek6nsYo5INvivE4L6OzhPt1OUx3BDODcv5cCwi7wiIwMGM
EI1Flto7ndIf/tO4gml7XO8rHjdZdG/8fXbP5zHtz/tVaEi3EBHAFTiOfHlvn7OFOLk3fXino9nt
BqOEVhb+fuHsu3bjRw9RmX793c4NsSyUD7l1TSNluCGG8MOD4W3zsIrdcybMJ9cC3BThvuMsBZ+j
xSZDCp22EmPUogMl+BnXS80hTxWuvn6XU+NAxAU0JVh7LYvi87uY1agR5UsfW8JAPpwrecdIWKhk
DEf7RVcF52ei7tQ5jFItXJPgGAnd56Ovh3JC5QwdgG4Rg+T3+DP3QVriiPpAxp6rH79+v1Oblmv/
U+Pe80Ev+Px+aOII5SzWAa7m6zr0ces519U9+UI2jmBoGyLwjmmhAdRdndrHCWzZOm38DLqAcQeL
AufVHe6+fps/pv34QPFBxINIL9RQfp2uvi0Z64eFdBxthu/2pZNqWBF/V4cK4NvYfoUh+Go++PFD
c+lfTdfT1ROEPjbRJoihCQ1Zia+f59TX/fg4R4tZKNh+Fi0eZ5lETUDAmb59PcIJSQwob35446P1
THnt2GTAEM7KO5BLvjavhzTYBId6Nz4Zqdy1l37M1lD329R7mP2SzdcPcGqBfBz/KFwHuxfo4WD8
RS2PsX1ID4QbKcdF6+8PBCFOBCuWBQQ5jyK1KV1l8oXBbOdFAuBDbcY94B21u/16nJO7l4cB3GgB
CQRHK14Hop76OUAVufgRSqgbEhZP/s3Xg5xaE2iW/3uQo8Dwi8AQwzKIi02FXs/qjslvuInEIzDB
Xw91KgY/DnUUIDwnFptdDBWSvR+xrBnrMzOzfPnjRfdxhKMQIDDJaQ2JEZT7vaYbTa+QK1rtQw8B
j/I7V2fgAKcyemzIC80NaZZ97Pg46L7jpQfNEMbvG6eKDduJu+KtaF/d4AdtzoTDyc/3YbTjlyMR
U6gJoT8/bUCENtozlfyTHw82vdgc0RwBtfbzBlxBrEDlEtu9Jx+HfO+Yh6pFvSV6CoDQnRKhXr8O
h5Ph/SG1Wn7+4XBupDnV4ZJaldLNBArf2DIzyCieOTfPDbNsGx+G6YI6qlWLYZi3hUInfEeRKZ67
Z52am4+H89EqmoWTG3kNjF2jHmW7M6OHr7/Vqb3t498/WjpzZbW1XDg6Vr9p5U8Fv/BoWsv6XOvj
1G4AehOOLdQBFm26zx9rsqzShII3VHB0aqki9uyNNLeh6nEhOrNdn5qXj0MdhbNRNBDeE5iX1kF5
c65Sp3gUIU2//nDnRll+/mH2DekP0C3GKKG5qy34v1ePPvgx/5NBoLYGZSvodh/7Ts+jHflDtLyK
/UZEErh2MhTnOD4nQwDsuX8NcnRD7XIgq6A9A9LLwOLZoalvA1hSWXEx3n/9OidHChaPjKVF6kdH
G4HdotpdWsg0A+AkXXJV6g0xM9Cfvx7mRJd00R4DfQf3Oz9Aovl5bnQ1UZuiX5HIwE2EF3wr3SB2
nbkDfrGPZ1SZptpbo3W58nvj+9eDn1qwH8c+ir5wGhyuCLrAdjMno9ddz5F15hZ+aj+FfhU4WS5q
7MFxtpkXc9EgXhaMTo4tZ2xk6va5nUJUGTA47gXboSNVaofdY+Oq8Uyj9FTg47aIgHGQU+Nu8vnj
ysAmwUxxWgQlMoecJ6oN9yQczlyQT8XKoubmgowF4fBj8YSRGRAt1UipfZLZDFxVydMBlnuRWH09
YSff56+BQvPz+4iJq6JdcnfH7C0VWx0Z7sCdUiaKHDVWxNejnY7ND8Md5V4o0fPFWwnvBdGeipox
KyH9pXHIQws1Lim8pKMiDfTV2M7n8qRTaQUKkYsHhYVSYXA0dU5jEUsDHZoQ1GHd6LZtIfg6in1R
2alrvQ1QA/z6bU/t+h8vekcDBtGo3aFZdn1PQUlmKPIk92izsYV9XUp0T8WZ1XcCpbPcFSD6HyyK
tjhyP89myYA/7JUE+8cBlBErvZoaSG26O+pDXK5GujYOZWxTMxPsHZiQ1OTjObzjyTmG6DyeAVUy
1FWO9jlGrFm4f4ghVOOOgGFV+2FcduNqtKdYQ21YTtdlUadW8fb19z4Vyx8HPtrK0YwXKPGgmqPz
BuLbm8YQ8aDPpIunVia0ED0LZpigyPyiDtBCIdD3kTIYwXoma7Nch/6LN5+bySU2jlNuoApgzwvP
Gx9cws8zWY3KdcdF58HKr32wVfhkJrRiG2n1W6DuN9Sb7vz2qbLgPJLDUFJYO7s5R6g4+a4AtYPT
EZrAry5b8cdT3rDtRVJ3QVLDudrPSp7HdZdBs/DriTu1MqGJ/a9xjuueujF7OLU0SFmb8tahZSas
9sdMzFTaObRU3yZ6Dq536hABzB52VeBqApV79GbuXDNp6RaQd+qUKQ7HetNx3ANLTa4dh19qBacA
mxskgZAi/9soU2DGQXZC9dPEtep4I5p03ZfdxHGj915KdS3r91klul9BdPrvf9fQgYIrCL0L0PLo
LamljbyycXX3w8e235blU09fq/ZpNF/J7ddDnWjv4aVc14a5KXRI8b+fY6VUzThhm8MXRUl5lKsJ
PS21soory4PhzyoEub+1H+1zV9OTJdyP4x5lHLqqHMOU/UJ4XL3p5MbY9N0q/HFrfAu7jPZZ9+3M
LnNqVw+9AOSbxY8TDb3PL+rPDN0Ye0Tqy+Yk9PYuRMGsZ7N8KPSZODm1/D6OdLSfMU/xkC4jIc+L
IztuzWdVJS45k1CdQDFh6j680VGY5DpwdLiM0wxAylobGbO42Tk3AyryqbgWJPHuv46WM2/2xxHy
YWMhqvzzG1JURAZy1fFHDouAqD4XlScnC1cuy/NCG0rGR/nG3AdculwvSgh+AjO/+xVPXCcOr6wf
+d2clGtx3eJyGc9PX7/gqaMI1cl/j2t/DpKBwaKBhwpR2b/ksFrIL/No9fUQ9vI3jo+Ij2McrThp
ModXBsaQK/g02d/EjqR6G277lNzxe0ulEFZKYFyS5s8suQBoPvmfXGs/PsHR2mNlYDgGw9edbfu6
ms1VW8+JD0DHHF5L0W3/eOH/fNX/K3/n1/98tf6//wv//crbqaM5IEef//O/r9r35j+u2fPre/9f
yz/89y8e/d76nR+e619/6dO/wR//c/D0eXj+9B9ZM9Bhuhnfu+n2vR/Z8Mffx2Muv/l/+8P/eP/j
r9xP7fvvv73ysRmWv5ZT3vz254+2b7//hhbvh4lf/v6fP1xe4Pffdu9d/z798g/en/vh998M+x84
lpdzbDHnjiA6jSlQ73/+CGZX4YJPdGycMgs/qeGAcf3+mxv9Y2l04NRDSx49wMWhuUei988fQc8e
WP2FaIRjH2jyf735pwn6a8L+A+XEa06bof/9tyP35EXCOYJ8HZoCeISF1rbsAx/WeQlCGZ06V8Jq
AA8ICxDeQ0rc4EDjo9iLfYY31ROf+bhBe2GO4glemEMsrDKPTaX0W18p8aS7sujiwqjuiRpBqW3H
snnsTA7TDs6iJ0BWgutwJPZ3XGD8n6jlPbtFQF7/fvBd0teO9/zn8GXoLSF6N3Tv78Plc3v8m/8f
xt/SYvnPf03yL+EXv7Pnbuw/xt/yD/4Zfo79j0WrCgS4CIKoDtzo/xV9tvMPawmgP6jycOVxcHb9
GX2ejx8hInFFgc0AZGMRFH9Gn2chMG1/8fNcbBhBl/pb0QdJh09bZABghm+h5BohkD1I/npHJ6jU
Tg4bTdtLLWJXbkaBQF5ZWgRrBksMeCW1YTz7wdoLRwvgHyPceiy/kkpQJy7IzC4Eo8G6cZsfwpz9
2IpmqBNxD3nqZGyjWbPEbu0utfEi8dibN00+ogkTcnYXGFaQMeXOoAN2O1FBtiUsjTHuzS7ItAEa
COuh7udNeQ9FvG7t17N+IOgNxwWEGGGD1qf4LT+JFPXTgZQazcJyXk0DbeGQNLQz4EswrC4Cr76B
uY/ayLp9at3+JkczMwXKqkpJ3l81bAYeVrlpRwpzb9mzSIUBkoGpwiIzA7huibZd+w5KUzGugxe1
ZAJFhihfccxQnItcXdR0elNFE8IypLnPwfuCoZO6tM2mxyXWEGs3zwPosXZ81+SNs3WK0Vk1vVOh
81zzC8RInnamMNHHZcamIj3d2JwaCRDn44WuRofFVVAUq9BtxjVqR3YRd3BZSKLChltYJ8pvVgiE
qDmr+Z4J7l9QoyUQlRh5ClVYvZXI3ZNQznsXDKOfwxhuhojCmzOXOxfWKpArsHq4UVn7UkCYT3N7
7/jWtCtrUqE+2okiy1UwZLIK30W7WGs1AeRoRt7qOCoa/SAq9y2qaHcxAPi8irrO3wEqAYjAHD17
xnzV9LlMHLeyV7IBVsCYK3FVNJ2ZGdrjMVSK5tifuZMNVnetHVldGgH/AQeTjXY1RRg4LNpOgg/w
nymDRJMg2tB53DqMjDGB4V4MmReVtlXlxTlnIHsP9IJ21o+oEAYAlDTlLlTbrBn54aTqdDYK435C
bfa6DKPuh2UiSaW5YJtCCXKRCw+XN0bAbJtCuTYH/7m03NQdaTxZxj5nVurCWqSqcNHTmEev7fcK
ZQth+fuCe7u8qVHnBXaufcJcgIftzpuysx7QUy5j1ytAlSkMyInCezd3N9J1o6u6oVNidda8IU4t
MtNjzVWj6ejEfOw8LAt4JWF5uv03eDJ6cIcJuLljVIkLCnODB4m0lM0C4N1xWleDC4hcSy66roPp
1WwlYhZlXI72WnYKXxCiB6FwQ0gz0/Cqd3LntYQHFAwz7TLpgcnNoNTYrlxTlajvign9YKDi9pap
nV3vCTjGRJ0IMm4FsJRCqb4eVOKZFZqQblNaO7fHmugdSS9L4vg3bOhBAI8K/01V0yGqh2ws+zWn
DiybmGGlbWjL1PRKM7UJ8zMGV7IHl1s8rnnefR/avLyuW4ghgOs/7VTVUuBxCtg0O6NeV/MYlOgV
SvhmeYO+RnDvA9w67uY8t2Of4yDNor78bpMeav7lsIGN+I5BhDO1+ETWrjA4SUQoWSxH5u1GYnGI
NqvYYUqti1zDMHnRKVo4HzsneA58EVxIKcxNQCsKbclOX4LkDt+PCQXYVeC2TTpaXYUK8gwTXrsf
40GW2IkKu0kKpQmoz/6DX0xPcw9SLVBz6wiiKNtcwj0cCOAY+qC3PkejoCQB+CuR16Taq4PVhFrW
uil1vqe9AdutkEQ7yMa2NczHLO/AW2Lc2gW2i6L0yDVvi0NgY3PwTJ6E1DcOZRH9bGFrBkMxmkha
/fA6H5ZtEpq22D8uzUB5MLQtlnGltzdCXPcTo0bkmrqBwrwcxytZ+3xfes2wKTTqj1LUhxJed2kU
9eIAxxD2YAUyTAwLKBdNhiDWRqt2XRS0meicdu04vbWf4e29NnHetPFcuVUm62EM4tGFYUbB3Mwt
nQh5OlSKgbLkHOXHTrIVI/1zD30oW9VZVVhX6Kg9TdO4Leb5vsI5kXfBTrdmVja4u0Qyc8cAR9iU
lJEPng4IeLoIAdzr49HvX/zAjScCKdeI7kneYWz7wHR4nUd053k0FnLEquQ3pDQEDF2MLvaQZqWt
BfOiUcKpbRifampcDfJRucUdaGMJK6cbOEYMr3yyWYxrL+wM8IJQl7vOoWRkKZ0Av44KOOC70+i+
gTq3LaF6VYaXkz0PsQegKdiWghY3QeGYVxHnzr6dYfllwtiPJw7unHBUrFUSac62gNdF920evnE4
LqaD6T2QVqu1JyKJh1W1jBsoq6wnT8gLCW9HSDCoPBvM4iciDNbsEF21U0+09GAYcMexNfTgyOCC
DoMVZDzCOZCkZdWRK4tJN857PHmvPcBUhHUxNcOlXRAf3tK9yjdsqOilLSYGf8DQq9fgz6EqrUR4
2/Iwfzb8yvoG92mcVaIMhrXb1Shlw7iZXmrHqnZRQ8TlDPjP96F0NnqYnJcigMdy3pf+SweVJLQt
CkROpJAzONoIsn6wvY3hj9idK1NF27Yz0I2GzdO9aproMAVme9X3JXaLogJqGq7hzbpqa4GYW/4/
30bC3in4eUT+thujOo+HsPCvq9L7bhv9hBIsMDnYD3YFVAae+Ni7Kc813UxFgcXJuvGm61pYCZk0
rQZjfp1nHTDsTF2d6GKs4bXX0x8QAHNX3AnvOAEmFU2PFwKJtXiGF1Zcs2qKbTlbQIO1YhXwqMsM
369fpCyiSwTWD+6ZJMYU5aB7QMx5K6BeRuPOC2+LegwODFwOSEXPPjqjQJiExVNN7GGr2/mp8eoN
bpmA+nejGXfd5CVqqsx7VWpzO1QR24xTAwK6p/ljXXMvYTicMemFuDSURE+X0Zls51GFe+Cdo8xo
caS1QWes6KSGGBGUZ20zzHsA0mEJgv4SVlR7VUZNHQ8VEOrYJpSPlgFIr3ApjUuv7TZDzdkjNMZA
QoeMKWw/82B6prCxfGoi2q3cNtQ7MvgtS8N+qpK+iPK0dPp8M0Yey1D4vakGCNl3fV2tR68vMqRd
89ZmDV2Plqq/1ZYtwXPE6SVVHWZUdiTtRVuvo46l1Nwhxesu+xwlboHEMlWud2kMIKvOQ/EAjmYK
6Mud4PUPUQDQhtoKhVPwMMhr1ueZLnxynVuEbjGJHqRFwC2wrNrMCnO6n+fKexw1oJgTnSCex8vX
UOQ+gOojXC+bQl7zPgSFgxuYTS8Ecp8OL+VM1AFIbEMlyrRY5rVhk7Aivx46WT0GBpizTs2tK78F
8zuE6SkyZ3OIUQPg9wxfcQ+w85BSzxQxB8MjHeXUoVGh7CrxIon0sjDSQRL9VpHQvBChsXJmCJ4O
BQOIndSvuaPjYTE99aJ2FVTq0MHmM1o8LH0FP2F/w0MEqde2t4Get241fed5vvVHp0A24Ga9Hya0
cXd2GX6nWj8qr113nnlQgYfkTgNTDnQxViYcV8LJhSHAGK2ngksosxTfQP7MplmgryHGGzWCN0nq
fufRaGdNZhpCAz1Vksr1PI+3YeuDq8dWvTIy0byaIySGCxPemROQQU7R/aiN8MfIybZgLWY+5A8y
rH+Gk70ipQ9LV6zWRoUHpy0VuALGZSP12gnhXAn2a8HzbAb1tTQojgvLT9rZijmxb4E/qd/hFeun
XAd6J8bR27fVaGZz4ZcXvVHwQ69ABWKhm5aUtLEsYeVh5MCOgBDWXxq5T8G59q+C3Hwyepy/ugZs
FcVgzBb2OjwSZRueu48NhfAh7HkRhtGEs5TyXWUBdggTjLjxpmumYbuj2TZoadaYTYQ8vs+hcT6x
S9jYOhvZUuu6bWi5aYK2utZzsRpzdTCUt3dyCOhZSvIfYHgecq1pXCptr0ldAG1IG7VmlpPf1rVC
lXTq2GquyigrzfHdKQyRNRqGh30B/yGrG20cDIG6mqpoyqJSNEk0e85VXbsHJxxvNBtqOEGX1nNA
WbtCAlW8l5QGaA6Y5Usz9wcNkM1WBFg6Uj6aTdk8RFa7Um6Z+k2xthqYDAMrh0Mhj73KUklQtfpQ
B+LNb0BFc5xuODQzTlLHBJGxqRZJRc9/LyyIgkySRwkovyt4RAWXE2dhG7ut8C48mzg72vB3MkKX
ep4m+zJy8ofe7i4ocTnUJfuXspyGHewyncxCfW1NrerSHsr8OSpDeFgOqi/RSHI7AhmN0MvY5NfP
6Pv0F57s6EqGc1Y5VGVIPe1EVuCg6D6A20btGzGOPbjidu6m9/ilHwDONk3djR+2YMU34oZ7xV2R
F98DNlxCMFjHJKcvXlHBgjGnmTKijVHyHY43KEpDQnzX4QS+DCXyBWxH9KJw0LCDbI+fmnAohp0s
25MemVskmnntSgvbXxk6j6TTZlq73H9uhDM8da6VOlBjmh0jLWUU4AY/ZFxMSdF63+p6sBNcgzau
cjbMK5Jm7KJNh/NnzTwsahWhKjWG/MJV+YMUsL/Q4XRjM/riu6TJzDqs1r5snyWH297ovYde9Two
BWi+doJ7WtnmyvOQRvcttiISObE7chxstNZ706/8WFTs2sA+SYgJztbgbCzjWdZGXBty5SnX31C7
3Wl4b3iNz54HLWGZbJdsG7oK2Sxat/hyHuiekNjaUOU59zBog/6y14Ur3xkuun5AcAVigPiXZSaA
UL+OtNs6wDZewG+sPLgz01kUVCN6amN4oezuLqpwrfFIH8U8aH+EikSbUIb+pooahqtOxHCSWNhb
o/naMeoHz2qCTLoteCGBTPE+O4eKb6PLadIZstugusErEOJrcTFDzilzkeM3oHC5Aj1Ljdsz3MdD
2PnWSJZr9yH0LPYQ9FaP9Ms2tkPP+keXBc0ebhQihS5sAH/rRZZknATEKecZ8hmysIqYMtxQmQXA
R1PbxTVt8xwVQsqhM4aUY/AauYfVjXyPphrc58EsY9+k0772/AcRNO3GsVn9QrjV3VeGb2dips17
Vzv+TrqgWAXardLJJnVSO3UButBYp47tEOw5TrXiflN9F6yEOoNTj892EMqYUu+9tEdzW4XojM48
ECujbFFTgaj6qoBKYywLk296t16oZTh1FoTFzgwnviLMqbK5nmcYzrbGWhi+hp5kq0gM6+P2FlMj
055FbZITWiTm5GsJHruARlYjgzt3hGlZ6bvFjSq5czs4Ae3SztD1ZpAaV6lRN5iZCcrSrjdeO1K0
17iNh3vemCo2owGGigaEb9lUsaQKwbidSm3FQvdIQDifYWLU5lkzd9OKBT7dhtQw7yX66ZeE2XB2
NoLqsrRpOtUWel/wdt2VJIcHe2fU8ruQmIZBRxNYrdzcTqZ3R5lY0xHRkstBrsIc7Cyk89haG+2q
i7Gxr+wODn+eVNrNhqAs8QlR/4U84Kxe3EC0a6QwTdxYZrEJOqu8HYv5uwPXjVyN4gB/5zBD/wOR
mQd6DUNq602QjgDCUuL49z0XleKqgRBrwnXP7jTTL21lzElUi/yO9Q5LczgvWymU8J8swwa1wCCo
Idi4Wy93erFuC6POauBVUCPsUYLRRAWHCSTGFJy2J5uGBOl2IO0UF5zLaJGHA3HG6WLOS/uJjAxe
7P4gsUO1+G4ufXLrFj7KxHwhHpwLbXyeC+Sb8HZ3Z/o8tGDsk+nJUN0+IgRS7p6sUyHtPs79aWc0
zpyafeAgFZWWiztVPu8A8ww2MijNx7AynCh2tRXCGd5w9VYolkexClUYQ6WMplZv5ameULkYpBlu
fA6TY2e0ik1DawtfzJovOgT3BRkKelXl7iLzXjiPITOvOtFCFKhvCTZmMetlnzZRkswbmMF5Lenj
lth7Zc4SUThPBy+oPNzpmuKGc1HvzNkBqTQ3nFUR2TgTvah0sSCGd1RpSDpbet65RmFvyGh0aWmo
C790jLUJdu3VVAeHEGmoaMKV41Q65lqT+7bhPznStJSMyBOSUlVzDJVZb93NdpmNU27EKCoq5Gq9
se0sXHz/qE7Hfu+IxDYAldA9QfshsnCRBAHcVJyuq8ajCgDAUO0dmNGTzicJKoNJCYFcAUWoFMgL
QOkioANro9V3zCL5vtfEXo0GWOWzzdSqxT3kyS/7jA3OvOmaoruo1YQ0yvWugQw9VEXA7luvx32p
pSiftCrc+h5D4on26yXxhXNhuwTHp+7N3TBM+pIy6HDzCYkkLqH22m4HOHTbOYqfbrcZjXmYYsWD
lUcCTHAtn4F0eCMTKnMFRYbbmHFtiieLOTCZjHysJg1AvSgs1CV60vvrUo4iYRWDfKJb/NA2rNPI
vWHRlMy7XPFUepbb4yyerRtQR7Za9POKVzqMoWgWrQEC5Mj0xE1EB5SlhyvhN5fm3F6pCJnwZOaZ
KwakRCi1RMKA36LfwmqiHr8hpHF3LLybWhoQK4rM77iY7SKFJDzwUmw3co2uN/+JGkbaRwbAaEGO
vFXkb8THRITMXzUFxO7mubNjhS380TJhRyjdW9Nrnbhxq59FgcwPNffmW120gD6aDcyaZkvGsN18
sWBTvyKqum1ILrOOEfXodzb8DW1hoqPE+iCWdQ4DwuKpRTlFte6tsXjW1DtuQPHdwIeMWPRT2HyF
2khiVPPCTQexfS76i8B3OlzrW3nwBwtudGZQ75wOEB3gBMKi4xBtH41EjNPdNFtDNuXTd7fzihQ3
i59W1684M8matgHbs8lGy0uFa4Vy9IaWjbjQbWNksi12UzCNl1Nfq40zFthTxry5QBPsKfAVebNR
5VRkfrBQ277PfUaXE9SxLlSNTnTYWkDcoU7QVwvcbqLWSoB/zJH/NokrqXvdkQg/7igt2tQxvGba
96NZQdwCCsivuAYD5OsEA70y6Ywtp5ssp78cJpOvetlN4HcGVYBCXDVaIptaWdQvPpA9cN+pS17E
Ix8dO5mcPPQx+BwsBWmZ64RKOq+J4xm4FSjiEegFsPYN2F/3wOF1We1IWJZjRkIaPlkgLrYxtkj+
qqMuClNhd/RlKBu9s/tcJdBpKwAzG23c6QEp+jZ5U524s/4BwHIRI1YezYCPVoxLRrELDefW43OM
PKmAz1aPWpvpunsTV5O7JoD3mqsdc10ZlYm1OkSHPO/rO9VUxcUMEtwQG5FXZEbxv4k7syU5kS1d
PxHbwAEHbiOIKSPnQcrMG0xTAs7kDM709P2FVKdPlXbvKuurvimzUkoZBDjua/3TuiiVktFsXcuD
vakLhtQZRpLdRwQ37giEz862ZgK5lkqemDIW+5kiIs/KvQezWmey09515pcgKuvVakcR4wODwxJ8
HzxepdlB+WkvP0yuqs8GSPku6DHqWxbFuGvqYK8HDMhyqdtDtBD2mqzkW6wkUcKg6HC76JS4s356
nyL/YXBGdVp1dUnrmtJHnLmxD8O18S22Iatei5ckYSpGoodgn8CSCSowdtdJHVa/3xVBfdUVXnk1
FnR6TuqQTqpGZke5y85JSnWYBTxHWYFwqyEJY0aKPzqtBHPLHpzZjr6NYz9/6RdL3eYr599Grf64
WVbV7CQDfmIxoRvYjHViHiqz3Fe+YttwL8VKIW8X0jR2XjPxFk8NU0ELSxzcfCVXJ1Uv9DcvLFKx
7Zxy07j2WyaSXRCmzyZcT10dPTCD3v0A9EL4aeE+iu2WNyiri3JnrIplkfjdc7jMAdET9vd0WoCM
xhC4e3LJ9fFyvlViE10R6Fs1+z+8ldO4tYx710HxeDKXYKA2AHSy2hQFCyvahP76Dupe75y5JgfY
LUzcUI1semGhyDQQ2k7h+EcmsMWNJDg481ZJ3Hbz2FnDKekTuKKIppnt3t3kYzXu9Jx5u2oN1IEZ
6nlF5EUo74dqMtuKuIi9HNP0DRS82IYEE++9OZCvkdVgxkvt5MMUJVEbfWW92t2ScJ5wnC8bJyAZ
uWhN+QrtVscrBS0tcn3Tz/nHqrsthN03Rzf+zg3r/M0u1TvQvDnopv4esro51jeCUZtrK0+lyGFP
CMlqj0lDHz2sbXSg9X9mtoUB7ab0afLwO8dfuct1sq2cdVeGSX2jXH85g77Pu87uuydPFuLm8gSJ
UMm2fud6m6EtHxHS5ay21dtMFrDkVCZik1pls7UQW2DgWu8qpeuD7vs+DkaZ71ZEN70k06Cpim+j
F7zIub6ashXxQXFMXR84OytA98qw3LdV9ymEHdoV3GxKZtXu3SiBm22t+8BrKsEL4THwaa5GWu38
6Fc9AS6eu2zWLpze+8kOnhx3sD9NSslNOrRBLGgQHuuKBB30ad4FOifqRWTZNVRj9tguqts6UFQP
tnDNdT80QdyM0bFtmmhfz6mzLXPbAu1ZdfncUyjGVZtE8VxF1ikcIvU0hKrfs+7Q7rpqmUn+85Z9
FVTEKxrhxvYki3Mq2yGmsP3GaSmI5ps43zvIzE2ogT8iItaHNn9yQ0ue3crfW7IrrnU2tptJZ9Sz
Zf8pJbyB8So67mX7QzjDCZsZZ32V65cuC28Gu3fjsKF+8YdYaByBSbdBuP/FoJ7fdTPRFip1bkVq
N99q35BlHLjlNjVEu9YBveDADNQTi7G+DWXun5OFA1/b3car0seEC2fEBEE9xYXD6vtSxDbcMe1l
7Z2jsmPycaW2gDSfh7bmbbUDzi93YG6Q5V21sp2OumEs6zzUz7SFuPAm8WwNVr7RfnNfOz0B+jn0
QBphOQ/opjZmga3K1pK1ip/UdROw3crsaJHqjCMmoUey5m/SiHzY1PWQPMgGvbi2avvQgfkW0vpu
mbTiqzHqpzFqIK+hjW5E3bUrOLrw4Ijb+cZjxheb9fRpMObHMA3FBgWM2fYlLUHTvIbkyXDsg8SK
0u3vs3Xezh1JOMm0G/pkN/ZOFldAxluiQ5/brEKxp85tK6OcIn5aH1KM9bcc+s1uFZ27VbaOs2K6
bnuH6D+H/TTperUZqvQkUMzEgWSVFQN8RGeBcpPTcBrGkt7MPESjLK7yvrkmOv82bWV+k2PjhxWt
CgZot6Ae01RdQlS8lxGy5JhOlrpL2tqKg04B3VpFBypau+HVMIMpR7RHc768VVAWKW8ooWjDXTh5
jC8Ia5BdmwhvUUWb6EL9eZA0x6lPvIOTKfN9UQPtNENjHoto1dSso78gRZ5BTDHG7vy6CS65MYop
wGvw7gMInp1+BLAe5L6vsY2zZAC23W2WU32ETec9hU2mYK9nffSGRpK5WNfnMDPqts2dgQqpL7ar
ZSsg8NrZ2C3Y7+CsKfNtHeasRN3ZLJxXmT8z3iMvVx5ib4dxUHvDV98pvGOk5Nt02eqKBLm7DAyE
hYRvrGpRnbyG0KLAEek5YbiVs9bWoc4AKIvwrdfDylVlnKxq3A1FwszEnF22WCz3ZlpL9v/smGbd
914E3JFlO8ztQQ0lk4/NphjPAGzbTCzPbssrnkP3OlLHiX5lbASiArxtqrzxw1JstfNaavDksH2y
fFCUnEAm1+rpz0B/B7mCvKs9qW6HpBUELZUbOTq3wxxO+2Ycm62Ips+8rleTPTytoWk3ixanopcA
auPOXsa4Guud4j1ipN1Oi+EwT/bl9YcMLrNdPRQk4FQuSALnWK/ZpVfDfKxKnDQp8rnlfA2UsxW8
KSqEHExt1mfPS+n4CMMBTFeuPBvawzrltJXjtg7dE+0A8IJ1leFLgH+uwPYhCJPy4FBontbGc+5E
ZTC0mKrJX5qAvC1jDfmuLBuE9U5xP9IsHwpyjW8JdtyJSZujYsQUfkC21cS2X9bJOmTNXN+nFhYD
x4RsV4Qg3AnTNjEhQ+4G7c0Si8HYR5mARRXAijfOJN6DIEcY0jjFiXfDK67ztGrvXcQM2yFXyWlo
DZV/w2lm9/3XWfrWga3xbq1JCLIgRTm3vZchhDjReVa+clogEqibdUsnEx2yDgVdDyeo26zclbZe
46C3f4S1t9zlgRbbfO4NzWO+YHIxOKbGQH5eK8MLXMLrgaW3i32Qjd50KqAFd99cWpSmqQ+R6DaC
/qIOASBcJsaYNoBXXwSuEjXvmDRO5F0bk/rL7Qjz7/Qtu65tDozxiY5p3l85Omh3YTGvcZobIkb6
RAmgSvKHXXCx12hxTm4uYKanWDXEe62hjuJypHXsCiSHl31R/VjaaJ95BQMmZcZWmzO4w3Zvgolx
AwkFUd9nT6hQ/AOmmpowuXy8kZIJhjbIfiMeA8dyHnq6Orqb8LEow1emBU/bcgaVTQwVhgNdo3xK
1i6P7nkS1p2mUXhznZ5Ge0i68GC8GsUNhhZxO4H3XFgYSHkTByi+9IdLWweFWM3hcRzxvVnL4p0K
hX3Kz0D+5yhvLgTwC0z4uU8h8YXDsabcxeyyMkyvI6t8iqakOpvEb7e+xJ4EOENvluQWVQxTJFxm
jtHhNyohIE3eM07+Lsjbx9XKP2HKPsx9egg7JgN4waPIK3ezAvptUcTncepET6looauGUe4cFVUw
bNl6rr0WnZPN89rMfmZ/IBHFzOZYQffZabJqZzuZG20Rl6qX2uEsO4xZRk4zRDQpTlUI6o0x99aG
6AOkDh6aPt0mS79n4haAjMOpF9k8xEn5jHKhBI3UJvNtQOigbTJv44goO4Qjb2S8inaVz1GHSanJ
+uzUjan9MuczwYr0+X4U8+G8zsxCDh/9suBNt6Xe+8zMfijCKr2ikkR6FrkXDMtmXxodJ/2B9hO5
XkJoTLfGzVCKE01pGY+tV+2CC7DpoDHAT0NBZHnjrd8H5ZbIs7ugYaoDKhy9qS07bqLkqdDyssW6
TAL1RHoKsrS7yTB47oI8WsCR1Ge0cVlcyuEz8jFaAtesp6ar0oel5GgOYR1UUO8Qd/2w+zZeJ5yl
nkVmpdu3gPyr62IDH/UulMrail7bh8rxn5cmu7fZhuZhelAsuG2WdFe6bG7tWdwFRfNywT/3feA0
J4Y5RFt3ssu97cIORIZIWtI5o5dlnolYna3bjok9KI+AGAxMHgR694jMDDpz3c3A7ZumTPdeut6F
Rbpd5YUaHlc3bhz30bGWHbBogNamJFEXuQK5Wk84YlZY4iDaBZd5kMJtgbho2TvOcACzqu2tW90P
2cHKImNtUhZLnDXL18qaVayDJcKQatKtm4GsqaG9HjGRxXW7Fru0R4M4BUvzSD0pz4FhvsGlnrh2
Kt7uUvx8pcbLKKJW7JtapUSKzU/1Qvc22CDNIYl1QWK3W5MRRD8KkHriBeHARy/ilcJ0XTrG3gZu
ruNydcV+yZnqGgXtWevGOnRFM1xzR4JN7pbVW2oysQ1WvJ11TsXX6ulVS3c6Ks/WWyvpGXKbTsgE
1249wNaFt3nf/hghEzY18dG7cc7ze2tE7OyzP+/g33d9lHwjl5yaLkvjGtnW0RqjaV+Nl8rVoyoD
oEmuI3t6h3jtj2g6OT7R18eWO0ZxXdvpcVol2Pw6pfcGPDZW6MHjwsC3JA2BwIjpuq0Uen7uqVqu
+KyX3MU4tWaLdVcsYcNxWrfJ/Wp53c5X7A+d6Oy9DMbimUp/3i5AxxsBrHPfZXn30Db4ThdNKUT3
4X0lJ3A6+7ZYbyI9p8j8TZnvojDB/S81pVFkyoMixxPqv1IPbumLsx2J6Uaj0nQ3M/oWCXceMAlI
EugD8rU8VH0xfJ8qX9M/qyR89kdxTxm5hnE9jMQvMbAJktRO4UZel6ybh12BsK2My6W0yUKcfOgK
ONDY4urjsfPVZnG7+qPRImvfNeGw1rZEFPwhxtZnU0PKtcmiBQ2f9j2UvFk2O+fe7RvqI93fIJ0f
8/2wXFQfJYs03OSNm94XolkftKiBZTDqUYw1M6msZPllut/UkURN64qcQiZfKzu8bNFoV7t2p10d
7Hmfu9hE6zftL8OB6b4o4SuSQTYebvNHL1P90ZdpbPBLiLrcZwH9Sm7W6MFIp48Rvtpnr4Mf23l5
PbqnwpuciG4SPYgFvhdHxXxOXPGsm6i8yybKoWUsricvIjByFGavSvOlab07z6LDUR4sMfHZ7VVV
VNZxTqCpq0ZQ66XAZpnHb8az/jY0q3PjDPkptUg+SkLn3lXzchybZufWwV0dAr0H42tGTZtEZudG
874fxrPN08lV+6WJ0s+qg8LOsj4GCbhOZHSaTbmzBbgetSHuwVkOG2e0ir3hdGRohHTTqzY14zaY
/ZwmZ7HOa5+2sRoy70AVFO5kObnnVPl8JgreC2c0vot+2evGTogumwKMZjOVdkoJFMEBXo1z6j+2
GQQok0ET50sfKIOuQSfjp1VZwc1UJ+rLUCj6o2WIZNy5SbnrXJsR4RS3WP/yLrl2Sj28UoA9uGFr
gIDnNDxaaT8emHLlbVTVKE42o37IKmcOi9SPjevNtMDLXSbsH40vYKKtk63Ga1s1exbpbavHbT/h
S+u8a6vpnpLa/0o+Gkd07dE3dpHr7bMwsfazsvSLFHDDGzTct4XKsdS3RYdUt1IHVfk7Pc4c2ojs
pYhNOJfhl7ILIAbcwe223Vq7Xzqrq97mgcouS3NMT50YPZq88uROtb8Top7vm9q5M1NnpjgCgbyW
E9AzUSsho5/XyyotG/mpmPx1U8x1eQIxaahBXephzkTGkt5VmS1eqqKksM9yxD6tyc5BFnmQC06y
dy1LvAGzPtpwQVdByetBg2B9r4xPnmGZN9FLpVkmBZ7wK6FDdZz9Otomlbu+ZrkA9oAz/oGCornx
qkU958hloSUs61QL5u4I7XwZffFNR1S/YV6rO5HUb6Y03g3tyvKZ/OrkiIS6e1gQ/xx6VCxfJT3C
yei2vbNt7d2jrhdnIZW67rm5d+zKcBddWYJg8ySLrp5OgSqKr0MXoQhGmREx2Y1nAMrnLp25rsWa
3VbWUu3SqosXmapd1znRsRki+7Oag6+K/ObzOIE3yxJV98wNv1X+EsX+7JHEnxbTsWhL9z2t+zkO
8iZ74n3FblvVdJaSiJBIXhfV9FH702klb+O82COZ8/6olmNpdDfuSAz7MdUowPJyqQGZln2TmC72
zfLdCsZh1+e6eYgIYoS8GXJOLKd8CMYFbNHGlpngoAGxbhf5pBp+8YTogDE4TR+LoPiMVNN/H7yi
WGLdq7gfQvM9YINrfzp5aKV5vQD5Aan61dGHPBDiVk8Uro6rvjapBZEweSGjdXqSevNkOAJAVfvG
MsETHZjYOTId943i7uS5flcjFCOTjnhtwtCOdbW8NBYB0RHw0JZw3pOwwuYWPMg7u3Q+SAt49xe1
vgUZgkzIY7JVQ1E/BU7BUdCX5Pn0k3zPTBRdVxeaI5zr+qUi7XazppgG1pGHWhdIT4IgZf/Oxx+N
dJftKKpPQKeAwGttiz3IHlIss6AccZMhj2vXWvdTb6O6r7IyOA6ND/wyu329Qy1WHQm59SHUHdip
YA3e6D1gjAd5clxzHlqBzkonnjlK20/OTtF6h2CwilNOIwv64SSnpfLU1jhYaNtInX1sNreiGULw
CV1tiyk49DXRW9oG1vGLgiB0lYX3yTo4yEwC68AbsUJBrcmzKCk56jAarsIMWSXlQnlc11BtJ2KK
DjYF1xc0gCghBVhvAKpO3ecs1y16qZ3fZZyCqfN5TGR6cEWEmncCZWTfttN3MBMKI9nZTxXkPbOv
0mjbEyLxWPbRFbOQmm2dzzdNkH3LV222kJHqGjI0Yvzi5O4Uagm9AQ9pt27QyWOYj+tOI4vYjnPx
zS+nTzqnDzZpgUyuNafej+bjYHlmNzPcZd/0y7N0wuXTnFl3KLABpIPoxeSiJkXPfhujlWOL2mCb
2xfxcBudZF3fkorzxIytHj1TX8ecgMSjYAICW/dfJEXEoa4vYSxt8yg4ph+mvugPleUlOyez1dG1
ZGNvQqRQcYH75UXU+gG1gb9VIIioZi8M7AIaa6sl2qRucQuFsJva0ntufy6OuvYfXVQbm7xf1l2T
UakJAQIVMVuLNjMMre269FNsEwNsYWT2807GkXEDpgjbwwkNZ36k1mbbkWv4CSeWx1nWAuc1Vnts
pzzcRrKo0Rrm+Egsyz/6nfKvsVfWuzDFXoDidjD0kp1bf0M/ExzzwntLq56WqSlubCu3b41hwFHW
egn3RSyHirNnH9lYLBqfigZZCG35YNhvkODOblvE6Yqtyoz0uLK3mfvi6PtJtO5dH6K0d9MF6t4a
ZvMJ2fh07EY9X1N6dTBq1rd1zC7YkONuWdR3um+pdRZVgStdaq20mg/R6k7XslfLr/iWP2ycf7Eo
/rc19H/ykP5Hg95fPKX/0fD3f2njw1Na/6iHPzvyLl45nM3/2cW3g0fSP/6Hf/LLxyflv9wg8Mhu
vCRUYQnFR/f/XKTevyRrLCKU1nWkR0Tmfxv5Agcjn39xmP6RxMMl/GHkc71/ETqA445/QIYn8Z3/
GyMfv/UvPj4fJanjER6NvdV2IGB/j8ws06QRTekE8eCAfjm3c2frVN+Vpu2A+R3fGNvZE9WJ24fo
E0boAXYp2Dgs7a4z0hUjaSwi9xSkXTQ+2mVNG0EhRmbwo72E1fpp8Ca1fgIUKNUHA2lzbHNN0V30
BL/+faOaYHx0+q6GikRKOxWk1zBX6wunhtO2DDnt+Dm1Doa7puzt5dyXyC9apq/Z/GK/68RyXqy1
Lb4ECXKR5jz0rjOfSWNqwnk313Mnb5O+GvnIX//DXqNSiNVivVyG8iDszgYUr0cfrt2VX82/vXwN
08hCfSTt7CxnZglp/vZUWHxQ5Zh1ObqtkePHsk5VgoZ3MUtzcgbo3H0qkpyvIdSy8MsGsVSzQSXu
DkmxHaQU4yM7PF+K6ICSj1mN5K50Yx/N44EvJ72j01hl8WXJKYQhVwGhUIBbBRdt8yjHR2STWuJB
SeiDt2WbNzwjWFOtPlSVXm6aoCcdH3uRcdOFGXosMrZvkowyJkUGI7ZK+dncEJN++W6R8Sv1YWkK
4A+aJr7BagbZ71WLnhaRUVnyy6Jk5AkoVOvFFz/DlfbhRYr6Ml7Sir9b10HJL9QWWjJM/zq53NvJ
qlp+AeCZFjZ42xrk66ZW7uWyyXec+VkrkOt8X6mtk3BnJ4ob/muVXBw+l7Xw60siiBtMtEtRKwCI
16ltlXepPXDxiyzs6LkZTKnJ4cm5OnzTXr8vPRSGX8LMUZd1HEkuGOv25YH4xWiNPJ4EUgBUx45m
E9uJH9UWcmLeZaSHg4TGhy4SNlf66/c5bTVCD5kozbMmrtygkbd//IV6ci/fnRyIUoX7Ao8MhYn+
tUq9TE68Vk46NPyVX08UtbNGdaXxo+Gm6OaaB5f9XOADlDlf2sX1oD6Qp9BObkpke8Wntiza9KYq
kyUZ91qby6v368F0qTHKvVIupHITZ0xv4R1gHIfiOTRiuTyO+ufb54kyd4l/TtJIOZ9Sr7UNDQMw
4i1VAwtlakFeSAX9+dV+/W7bTixuhDvCRDP89uftsxxTaxFzBJMcWf98exEE8HMdWB2nT2+luY+H
yB/1wrq82NbYO/jmKVeiHW9q9X7QmbLnf0j2+i2wBO2l419GJgKV8BLhTf4tcQuajviLLOKwRfjp
v3KnpmQfAoWIO+qbOcCbxsXgBh7LcXHQyRShvHIhJPgJ4DVbltNFnbgzFCD8/NcfRVjW6Eb/dEb8
cVb+2b7/1/CMX1fqXd7VS5IcVurf3PtNrYukaikLfl1jq1ur2zm5y+AbhGRV0pEi5bresTHmctf+
/sMvv/z/p1vw4Xwg4XWRLTiViAb6LVuinle9rnXlbGtPRHhup2ng2/ajB4nr1CKdXxY/8Yp/yEL5
/aDhU+m3CZZjXEFExNzvhvE8SxLfhRJKWJnoav54ImHbMlNvM/eo3v8pPfm3gTF8Iqg+M3FJRwBf
IU/mt89E3RKWddLgisuBRZ9KOeWwbuhreOEi4uaSMwFGA7KuESFD/Rn/aYj0r1FtuVTXZPxU2PH0
ELKTOnnknWB4WSNB2l4utZssiYFJVPiRsn94Qr+ljV0unJmGgccM0NAWhEn8duFrLlFa2giOo7Gw
/NeiqWRyNlnKFYe660GrUSNEpHcjzij2YYNMnokpPpFEp7CZdP3sy3ptaEBWFfqvf798qDB+Wz+S
8AovYg15hE9E4rfFO46RP0lVA3khJmN1VkU6oIULyGRD45gWzJS58xS+nkdidvISZUmJ8+0p96vQ
Ozkgx96xkgHLbOWsGx9T+l6I3Uzb/a1lJF9U63npb9sA5rFG7I4c56qrIXx3RU+3PhwQJ838JFiQ
tO3//std1v5f3g1pByR6RAFvJ+Ea0W/vRo4uPs0UyZE50FzxuU8dlT/Y7O//NCnAueTj/PWTHIBR
MkQcsshIIfvtEZfWUAHvkNpkcAqMj2XpqNbZMk7UssyW1lS0iAoH7hLGomh6Qcsu+UHo9VPxOSoA
hR7aWXXz+99//3/bG2RErIMIeUc9YTN9jav+U6xI3ntEo/nANO7g1M4LqYjW8JFFlBonnY+pvgnW
1JX/MGPiZ1L6X+7FZTtyfKKtBLnOWCz/+qnoBKcU06DaUumE5a2waI+OEwLdS3KXq4onDa3iHwqv
4s/dTKX9fWrXjQ3CueBK3pXBEiY7lYfe8rEiZEVXUshe+vE4i8sxSBJZbj0lWbiUt4Wfh9NrQ735
TzOC/xqJwUtLNhe51EhOKM2lH17emz/dOxhuPv8SXZEtulyfuzlrOoYoomtej9Hoja0kTSHt8b4p
MflvYzClUKTt4MB7/f1T/LfFJTH6kRFIABoZIlzUb8sYYfWSVPlabruqvNADudexxqZZGutJkpXK
SxnlCVsD4WKcPAsGOfkqGpv1ZAmUJ6dFe0UW//1V/b62LhcliTJhNAaJOv+24lP0/gZPR7mdMZgj
GEtGsXLwOEmmpmjTdgsruxNux17y9x9M0/bby4ZBxvMgRXyU1Z78t/th0ORiEpuYn9c2XurfyYjc
jOLYuLJorG1hGoZBgbeN89AeramaoigWHSKAK2zoilY/zx2NwGv0cQDvqqAfcWdFuSIaYFsVvrGW
LapJs947SIB1sJV6dJ1nx6tRAG6KMMrsBwjuyX3OUeSvI3qLpVkOOsoK/60Qa6SruKJNDA+Q61oe
p1pX4iXw0ebq7VDZNkBLgEjuqym9hej9VqQ4NHVeLzgEXR9d8BBbbeWQX0BCZAElj7NDqeaUzZ7H
ppEWcravkzbpnZWZNzash7FR/cA3NJbFbD8MKWGEDLvB8NUdwoFAD3cTTe7U3cCgZsk+kG2NuAAK
Jsmfu3Wwsh8CagQeuSJsxMMNODRFcO74C1gYJPGQ8BZCFu0Hh4FBjZkaqvF4hTwV32SRyehrMJfF
elOEXeuB8aWpXr913nIZWcdxBmDtJh0KyBCaFx9C0ThmeHfRUaevOhlq986KpjEyBHC4csKoWo1J
ImB6izH5XhfVMoQbWtcB8UKNbbckBqPnoQHtVL190AP5KfkBz3Amn0ODm7DarJgD8MfPqLcITwLS
SQP80MYKPveYmq1TtVQdUjpT2ijHVoub/zWa0CW9mbFolX+g10oYielnlu13SEh7mh4gpXm1G6Qm
q5yf29T3WYFWLT23PHBY6gVFK0bc3CdlbPAT8i57L6yqLTM13O4fDjb3t5Fxl8QokoFIZ8Wgg/jR
CX7bE7hBGdBRSxeMJcR/1ZZH3zpnShY3fR7Z2BZIEmSzRIHGsarI2uY0L0lFRe0YBDrkXF7FXHwu
irTSj1aidHRcpzIkYRZeqHCRXIqOfG97sHAf7R2dmHSOuw6DzVFMNYbboqE//4a8uxrQHIU67Xf+
gAwQP0/vLsspcRbO/Yg6Zn4pGErZh/Goaa/Po2Iu6yEI1pJfbBkrm9GYkG4CsGtWl651EswhxQq2
zIwhlOCI9XwAsqRy8wUWrkd34YF1ewx7VQ36WBK6X24buwRUwDhTrvJ29hZEphtxeR0BWefBcXBj
J/j5kNcajYqL2AvkbkYmi/lY10YRD2eglsYbslEpo3vEye5pxjy4pAemjwdLctX2GYWPgVQaH7Ml
kN6pqnGJ0Ie0SvaH2i+wFKFdm9OcJBjPSSIi5eDGxit/5nHx8tvA9yRR8Ionn7SrGIWGlZAgFC/u
dc8+rVMz5ddjNCYRptdEOtRFlR9caojRDi538JIFQ6WYzECG79XocIch6Rs0M4a+DGU92xRPXQ3G
Gx+HsOOeYZHDOxDD1mT+q5GKdv2QZx0VsF7Cdn6PfrZU2OMybgvyezQZMVD9AADvpckclkeN2Ude
NZk7U4R2Ii3Z4BO8i8l+XvueDb500IjvI4wi3O2g7Qt+k6wGQBEB8NV+ZTIGWbp7N53xB21y9sYB
l3izZhDptdQT8l32xS54yQfUvwg0RsF4VLIM1MJxh/wn8l/LJWvVx2rVlxOQDbmf39USzvwPJP84
vwdt27X5D0CYMn8Q2J+KfYqrZXx0V0n70zNAmuWWU9+P3d2v+jRdGw6pQRW99cQ23JPMjx4hQR2c
rR6xPBYxSwjGM4rGSi4UtGmOZprB3YpQvmyjEWsWn9tMpvAMToN1g8tLAkmWb8QSQT6w9rfJGNGw
JkB/frvRJZ6qE1kyPLYRo5N3mrLMbb9KP+AS1qhduH9tAFf+uejDub/1S1Z1XGer02LIuTRzYl7z
/OFXZd12EPRHXPv8d65qq/yOoXK2nlL8ReojBcLhna+mhYobltvmuZI4zk+KoXfkIYwwaDBTD8M3
7Yavc5s3Jqg199oX6IQBs6uZ3pV+7FLLDj9X6NqxmUIrDDq8WnL2ht2aYCB3t1i0tHtFqBU7y/Tz
FanKlEiDEN0A24i0+0uRcJF/y4NVkod2SulFxsemK4v6OcvyajjPAfm2mFYTZD+QFN5Ah0FO9aWN
/tUaDfXC5ZMkxTfijKJ/gvigyunqhi9kOMkYFKEXwWKs/InqCGUSn0cRebmGavECvikdosulXHIR
2q9aNCwUi8ftHRdQ3/YrmhVgOhznnfVEpkPPP7SEs7Jt1h6Kvyd35U8/5tbj4TZNxufmtc8CS0fB
180vo71vsaOvTmyWEngim4TP8isXrrYzCuczxp6mUzcrBCitkGHIGP1SsraYOeXIdvJflJ3Zcty4
skW/iBEcwOm1Jg22LMuz/cJou7s5jyAIkF9/F6p07rHLN+S4p+O02rJUnEAgkbn3yk5IZ+yP8dgV
7d+t9Lv2yatEDnFs8VFp3l0GmVgDZ/BvNpza0Y2vXdG/EZE/ezW63xYxehsp2d1CB+Dc+vPqULMS
qW/U7sfpiT0mrwaUGmY0bbZm+UodOajf4/megwpxzrQ477q17qh61rr0/XnvqzDnxWdHAZDQ8Tv7
asqIHNdrkoy9924Mltb7VCbjOmYstuVU0FfaGZO3bD1liS58WCvvvXCXsb4JVm1iwCzCmkqwVbaU
sPqw5sWl0i9uiSBtUOvnJTd5m+iFc6s6urMfpzxb9ZtYIVz5jER8DE/9OjBKyqKaYdF18dwrrPs+
PFM0mRMGI4ZORwnySz41KdPoc15kRlL7VEmP4b0gM3Hep+gzjDiMrdEjFWyRIEs5UISKovtBal7R
wDGO/jitRZqRjI7y6MsY5Bih/VxO6q8asmP7tojGKEeYD7IY0y7TW0R4U9qdPXsHVX9e0cIjKSoC
e+uU7fn4EHTo8//NNvKEnwfZDCp5qKikq4r+0L3KTqPKVg9zpINTtd7NlW/fyznMCY+ZQFWB5pOg
Y6gpvzl1/BbbeyATtHh21wQKwN4GDMmglchPwljfafpFxXcvB+TX4ThhCO0kiWj5J4ZweL3foyg8
JHOtdynVYPLclwxyEZCwvWTQXz7cbxuPNCbYTKKE8B+bhCUm/rwx49MR+eWiJG4zvH0Gnyr3pD8v
zq632RRFVJa8hS8f9jrJB8PcpUTDUW11h/zT1WGnanOIIFmcAL2xzcAEa59sKD0e02JC3mUIfxlr
dEmJk4Xy5cPbeO7nTXUsAI1ye0lkUHhKzvHgz9vRyqROGsxmd6nGXGoGZJIyct8vH+n6/sb0J6NU
FcYB+SqBkubXCy0Nta+YgBwlNubBnKaXjn3vyZrY60V9vvRf52gY/D8mfM8NFX+6yMhajMl0kS1D
tIpM/erR9hphammGf/2gIbDYk1/cQvb7oxwI3AoTqNU5qamT2wZkyNmC4sG6e+mQC14H3+GhCdx2
lg+y87b+a1AFTvJ5AhGJvjTulsVvULHpBJaW2zQz/WsSkQ3Bch/rkIqNMKu/pPtlTNEZ0cAJguNT
5Cb82zq/iKmcmXBJHjczVUhySxRZYkHiFTgPDf68ODtBeLHp3ToJRzow0kahF+kpL2NvS1BquMGW
fwSqE/uoLutyDMt9gEWCMpWr4BD0bJvQwJDlyDMM8OmDbTI7hYdJBIaLb7KKdCvWewyYap9mtDnX
p3Jg8ov3tbdNEp11GtQZOty+LhUyvqghRnwsooKbuW/jol3/Qs4ye+8T/l7q4+XVnCixFMXe2djg
x9/wb8bh502ZohQW7cHM+ypZIuPk9wtTbIZcTZhinnYUvNTyL7oz2/cyDzNP9K82UHEQ2/piRXh8
S+1URu9nv9Rc0poztz0Ofe0PPmJtj+TQYZVtmrb7IUlHHUMXBcSDkpElcPOOTlji4dqLTYfINYwv
DLC9JAXCFe5oQhVq5J1Yz5D/uQDWkLJGKHPCVxs3kiE6i6TkB6PRS8bqNOQhlLLbSk2bQE1Qh6zx
6epOEa29qyrAKuzTBkF+gNyqc++Qd+NEU5u4J0GGshH6JYpueIOADQ+m9JuxwursAx3al9J12czm
QgmgROsKTwFjJRvj+e24VUXxwXRB2n9xOrQCXMsSOZqgZgm7An5UNGVtt2sUQsbixOqx0EiRJSKM
MEAMQ93gH6Md+YotIFvt4CsUnMP+jhz/yszvOGtZAz1dWcAE31xZodCd4GGGTyccw2AC6DrO77yF
3SxFvayMeJO9CNe2vA/HymWxbBMe6LTv6zb1vjNlafOFREc1UmzLE6nEkQ1atz1C62zC9YlsmZnN
bb9iDszApErfJVb1urB3Uab4U55+IxuwNHhlVMtCdsvIlI13YxYQZDjQim511puVnEQw3hZKVtX0
ChvsrMpT0KrC3ci5kDyo3rHAzfweQOPZr49keVZ9QDAZg4UDa+xEAL1gdIQ0iHbaKN+bOoi7NyPg
Oa/+TniOLQTuhH3IKxPqfDflwAn6XVGyD/nGXS5Q0lIpLnuktSyTC84DwbhB79UrW+aajPUDSbQ0
lj4Hto8XNMbjpO/6Cg/C90x11KmjYuj5CyFVBvAOf66BgSE4CQqMS75SDbib2FTySVHZET2ESjp6
+KrF5A04qcsi5tPhRzRMP2FihgEIB7OaZryyEPRmu6Eb67i4b4ouS/CijDGqapLyTZsRiKbgIvnT
RnDLexH3ccJJLLxeiMjZ8XDttBayU9GUbC1HKGeQRv5eEoAxp9V2OwTuIOaTTFR0/IDnbfYDL+dq
WP9sRVdFWrF3Djulv8xjxlXgBrEv6cYj4qczsyR8CcM651ZsIwapBxmofvno9gid3notoX19G1LS
3T4t04p6oOwK+4JujaoNLKRtyXBH5vSXOLLXVXJ+a2IPXT0M/9QWKovIob5AThWmFqJPtkXm6XL/
ewMmzr8FMEA8iLE/bTfSzVu0TQvlfvvpbgJ6lHMVfLcnidBiF2b+EfYP50dSOYm95mzTifvZmZz8
du5QYxUH3eNCfoipqIcYYLTb5hCiKPxy4nTvFOP3qUvsRLQ6S99uB6OQGWBFJ7Bl6DlVBxllF2O/
ZHNxjhwv8VB7mbbqICEN7iwuDynGzznNh1zm9g3vktk+kWkgOzcfqgxBwyd2FBZGerm35QLc4wnR
ka23k7O2j6Jm7gKzdinzk+IfmAWRjtq/Aotlf3cV4cYgef75GZaueZIT0KMnknFIAKCG2IuJIZxt
nyjnOAwlwsaRa6mzZbW/2pJOgoFmIGQA4LpMrhJF+3yXFqP9oMvEPFYwIorDPEz2t4Iis/fjcvG1
otUb5rTLsdCkUdEPwbsxPLBvEwZfrnCN6OusdzmQy+1Tg+2fe315i2L6FvDZNFqyx3Mmu6jMl5cT
uH9oL/d8TT00WhaHkmCqfkjw/rPKs/TZVSpq0pbbN5Vh1T40YzaKBDusr51/ik7RxuS1KgOPC3SD
xOdQl+WxyG1kviOmdnEc5rmqwuUWGXY0Fw+R6PLxo1e1HlZMQomlXQ8M46J5R/7MbDXEKUGp7BSu
ciQvRDAlce/1KVBY/8HpFGv/Xejifvwc1IkkKriMinaht8opjYmA71GAj0TwGbbd5Z2KsxRAkOwG
WwucsaRWEAvakVBHkw3WH0kEpFCFQx8VwFffMQlh8YBhtvp3TXHp/91uXpf/vWQDLyrQe7eu7iQC
3EzvJS7b4ZvrFs70OU/zlnFzSYMNtcdWhtmZbfesx3Su6Uu/2vxZgrsMl1seLS4+AEx5dmPCXJEM
7rvayRsIzMCW2LhBDFJsd/xxtIX3UCz2zV6a2U4aNWat6WgaWErwNi7JSblyrvRgARgWflkMG3d6
k2wQ8shHjJA2rDGNvEFqQn7VV6StIHQOk5n+ghDSOf2Np5gld9TC7YFajJD8ptuhZr0d5uScl5mR
RwzbRMTepIs9Kwl3dvgSrnR/el9HvuJbLP/U6XQ9KTv2icm5hqFeQGntUYwkdscVZA7XbEaz8Dxq
f0VbcGyItvrjZbrUqeItdwQinS8iBrtQ3W+sZvZStZenX02K1fM2onNn9wStUfKZCURs/3HcoDpC
dDqnfdiRWFlRFsbkL0A8z9aD6vW0gM33DWOW7BpbTX6c5Ic9uzGGMfAvdWbXfcyTbe7L1xTjY2av
OantijR4tUvdw3U2m15cxm7xHz1k5Bxe+BGPey3ahnsWSD8aqr8aYYTj7Za0pTzh+aXVWlxuvoo9
dBlmzYPix9yNTU5Oo4Uo+4rWtfajczLl3MmtljY/lRWwBmiA0aZy2PfG00lwAGdH2h4ugVmzZL+F
GFZwxsmRtJtaAzsPJknFLJA4IE7+rt28G4iP1boROGJjceEnyom46uO6UqNCnIueJ0hwNsRV+fay
UepLhOCnEmpbHu3N2uP+3KU5QAIiH15cBsJ5G29QQAPtO6sm+tDhmJK0ZP2NaF25227E8sVUTaDL
/e4UTz6+99vODlSYbWsJ/R0bUEHzjmAO+3XvR8XckTEanTS+L4F+TsW7LPTtmrxtjkrLm7lVUXpq
0PkCqucVUmV4N0ofwXm/Hxwvz5tbBxZwsJyWksJEfESJ1UQNIoB1RUfyV++gk+YLEOEgb5ABiSwJ
YEYwFyMZ2Aewh+A+7dBNFaWWJ+S9qU5/UCyqA6D685JAKvzR9CHSazKy0Vau2b9iQWLNS1MlxjV1
xtiIOwotJyW9JmqnB1WnQ1N834AhqOC7VVVFCLAgqbV2gyjMtCE13mnjMScAFWuiwhvkfnQ9YXD9
grCPY5IThDIVMeKuj8rUz+PDoL1Cw/dinLWRN4BuWpYtf7PhD47136JP5yq+y4c2SRePWlsyYGfo
5CwweO4Ac+SE9SiOgevGvKHlUOOd7eQUe/94hMkZiGB6DHjLo0f+iLMMaxXzZdnCCt5QPBmCqTsX
wBj4spKGiTgMh2KhaydZ/Rks0m1J0T9CgL5SYzuwfZux0nttC0QOlXk9zYhzDS4IsdyVWxKUkAnt
5lnsW8LM2Hl0k2iTM3wvU8OuBReEf/OoJ9tG6IS+mY+7cdaFQjSGGrYq0KUQZARu9ZiPKFHzYTeW
w5ZF/7ibH2Mt0gjn2P2WI7lOcTcaanPsyXORouEvHewJ+zI0efZ5WMI68pB+e076ORezXwU3CP/y
mVPBmtuuD9Tx4gUtTcQFPShXrcm3pgej0sJoKIwLFiduUsoaYV05Dq+xwyBtWdcBcJBhidUYieZB
p3AfKyyhMey8fTGrXhDCwIRMgvuNlDg3tVNdXgc3MzIsWu2MGPTM91zExZTjegRvDeUli8jCHhPJ
wkJCLTQBj2SMPDOn7/BBMBBuZnBD/XpbBS6umYdejWme3Cs3VfR66FHXbdXryqlwE76qkp7syylV
LC3JaVA1USztSrHTqNdIpVRY5Dt4yabIjunmbPxGoddNpY9qk427Yu6rltIHF7fYk699bj/hAvI2
7IkUbxabHdxC+yKHq0MCmXw6TLITuMocwKEAUktcmoWbjXN7Hcm1xQYDDXi4rRA/pp/FFvYxxs6t
DrIY8jyMu/LGDKMiAhmdUjvvqb3UPEcoZH5dgvnRnZPu5NJ5pfvYEsSQ2N312zJzJhCUcFVTPPJc
25DBjXMFEInnh+8FuzjsQstblkuZJj+064YbGguR0ZkLb1tGahg3h/GXjEYQuyQkNTMdoSdRbLyl
YYU3TTvgWpl5Z8ii1j7chAiZaja1fvItVAm2/FcaSGTTfpoKLzXvoLVRueKMowmsxK7oykzpRx2g
jAAmL8Np3uSn1urnvo5Mvab6a1yoy9kOC62Gczaq1Mfqn1ZxzQuKFsJORdhbbXWld03PN2Xajw78
gEHlkf9+8IN2KY+RgU4D9dgZWqe9axkqsXpFQh9UYLfHFBkN7r10JryYSCwLD1LmErsstNQsIaan
t+26eH57TPzSWrkikXpVR58RMHXjEax92lb3GJnKqTsA4YKrAsFLty5JCqwOrn/QDTsv6Iqt10GD
CqWSct1HyZasAKO7QajpNCxwhTzMNPmwekDH3DZID14U965zUEPcrQDq2K1bmBTZHlG8yycpVX6S
/kZ98Q3cHB24tDYtZObfRfSW4FzmzLV7zqUMB/5urqO6pb1qjSZ0F4dSN86hHrZERbu1wMrUYb7W
gDB3aFiI/PYp1p/o2+DXI788ltoOYdoF2SihbOKBDx5KMqEOG2F2SRCIxMwPVrE2fI/GzBnRPE71
pdrD77Pfk71vfxzvBXQyFths6T4KGON63E897caYnoqsBeDM0ja7EPND6zTeNhbz5pRntBxxqPus
9nOlYm7/ZmtbnM1SMKnyxMK65wR8iKiDD3pG5l2CW2/wqnAfqNneAo8uAKl/1yZDx+0Rc2T/zjZS
ct6PlOL4CSTRLoZOQvUo+pYBcuWi00DbQ5vLbeySpTb9rSs0F325dEWjBG4HupBZgt5reORAB8Ic
9PhhKpwU6g0oRt7cPYZ2QhYwEgUEGSyiaVNnmKzt7ug/+8+w5/0uElae7kCM7NlbhSeRL0WR2AtM
z+f2v1c7Fvzg8+2e+8w+d6YIm5koR7NxIvkcN3xzNKJi9sF9HfJ3Ffsq/tT5WFXep6Qq+GCU3OzX
JiYA5z31+rh5Y0h48QmNF7BU9pBQ/G0voqyGyLNmSD9wpSwD7ph9kCBMAU0Ccj6g8AO3P+XJoZ/g
t5/fAQBhFK5OQOPrhvuM9yZW7DxH3/3QQLHLt1tCBbu5mv0JvPAeBXLvYSzrYFlTPb4Mq7EniivB
w0tDASleGnt6z0/EgXPEn9aoYGhA97e3ALmvTUi3xt9oHUvGv3CCfR+akuZAZVuajS4lJc1cClzt
mxN+XtDhFCTxQp9nggM6LOv2obykMKt66DP3Lo+JSisyDSHi1teeiaZg2pE3XMnnphFurq+4rQIo
sVU00hvk4JFV5qowm/lwgdwZQ2H/VM0sMuaU6LHQ/Yleq8QgK1755VFMBvjzvulEuhQH8PwiNECr
O58NPcRNsg7mnHtQCa8ktF7taxaT53xG3NewPGjF1OdvM1NOPiX9wpXLg6tVTWWnhyTubLs519Ns
ieKbXu41EowN3z+lRmZk3WltTlQyl+Cb7zHTdzsy3lHM3hgV2fZeto3oFmRBiGPQv/dbOH8qfTdX
d8s5G14kcmQ/3Rae3YvDjJraH+uAte915rRSk1Fz1bRaqGWJO/LgSrTsd2sZ2DTEqKXNGeEPHrhY
v/fsm87wIslBWkGzx7qkaJpF23QFk0/D97gpQON3bdsY8YP8IVjyx2pjntBkGTMvNLTxidb4EUZ4
Mn8eg76IkECMQzeax60iPt5OTqu96Z2oVERTnVlGGM6sLGSlUWtxyUbNBSV+74vswwkbyOAv7FEh
2vnuRkiDGTlfQL4BpiWHgOXbJpUI6FPMZktq82RdElsLBk5mrnYSbBcT7OIVooET4WND55F8GoHh
LbkInI9qgBVhm2Wg8YBCv3bkER+WMB1hw2RiWow+woXLa8hH0o3kFyxrEJH3q0MM/hmsTR5gAZtN
GDinWiCJeooXGsjQOsn3SLjeVW3tDV+zlTrmk6IAMqNuSkRIF4rni6VQMBYKkHMzJdFpKhQVs+OA
Q8ldjjiKbKIEtLh9K5OljRVEWZ/aJWWROYR39tR1vVmLU9ZF6/qtlwpoDxuPcE6fpho96VM6ODZ9
mrc99/Z50inQt/GeynqwA6GgLMGn27mSOzkVs81fqT71SC/iDSYpsCyeFS7pyIsbEBvgcIHiLTVa
H1J8vk87jptRZnZSBmpHKsOt9Dnz1gG/JVulgddSk7gk1VrHI8DZayr7zsd4LoEdoR7n1X/QRarr
6vXEhaUdY14Ekg0P1RJs4rBdArSAl2zfPBgGadbSIKEAhQw39YEscutle/yl7vCpoZ6i2VzXdNZb
bodtXNnL+GdxwSXDRomXUXREXjZuimYEvW+Q9BlfRtNznlDRoQRYcdPkW/BEUlqRxcO/P2d0m5J1
0ppDUyk712EusbcG1KcmdeYRx/A+hqtCgH3cBMBmGkoUg1rdo7d6QBwPhunccdhauWZsafEl7a/H
crR1JqJ9m35EtGPzoF2k7Ag3l5sZCEiE8aMU3gyoJFEW0cE2Y/T4vcpxmanSLrKvAoJDm+1TfWBX
HtjIOR+iEMdu8qbiF9roWBjkusVRxl1kWcgxbuQnp/J9GjFj32jfpFk49NsNzQ0q9gSoaGYFSk9q
vX4Ts/LWtzVmNnoXDLjJtm96QK6HhsaUYxHfRThhTbSPEY74bILPWd68rgmc95kUdV7vinmIaLOV
Rqao6wMVBnuxl5d1zKuYRL3qRs3Ps7Z05uk5NW8q187v4Uo65/0cUIf+ANYOJVNxSQS3pWfTvFlR
bNwY9ktJSQQyteyc94WrE9uEet0aHb2nI0c21K8uWfdVdQnpyU0Ea7b9jZuvsYtIa9Zhe4+UuEy6
L6Em5Ix5n4Hf/hM7NV1Zj0mI+YQQfa7xVzxGZWslXsj20daRU+3tswmWtfSxP5koCRzIYYHPh4BE
zUIICOHYj9h+RNqW1SHzV+im+8qhpR6TJPH+HcC/Tj4SRPRl/nEOEByMIMMros0dSjSHcRRA/2H4
99UUc0x3BuoRvGvM1Jrhq2XP2dFxGZv1OSX1nFWGSWwzTl3c+7aycc4xPyezz9Ol30NyvhvGhbf/
8vDKQJ7rL+eXrrncZSziNsObymzmOJnOV/vlMtOkjQ+0bQ8fqcLODDaXpWoX0DporQ79JaMO0bpX
N9DYyzh9hC10nh5K+ifAaAAfzZeCLTHn5yL9tBlp+oxt4sRyLAsQbq7k9RfaHdJqP2cagdjruWuW
qTjBG3ID+n3RVyXI7nHhRMtwgCvW1i6kGpoFrTsnN7DUDgECwfarP62ka0/5OJixA94ZI0D+axZj
7/RgIAuFWUUKQaT20IpSdQC0aLlVzt8kyj6qhDqtwyWkB/dkl1/8aGKWe21qmgGc1JyXvqI192z4
U94g3SS90LRJ+7WR40juUlPyUuTYehFmT+x0woAMx2ZE+o4+PrbPTEhXtPZrBvjE/z41o0rUYzJH
xWiXtnWbP9VBoOO3BinyFO2JqmyN4ZLd79PRLhjklSghoEBDgkoca2ea4VJwoTuiHUQZi4K6u2S5
HbXZ6WbJ2XUxocGb4uOei8Bk0gk+buciqZfPpPxp0bBbW7fLBPg4sUp415u0EWBUaZIm5N7zIP6b
OJb+LYeNHVAQH+oS111216dtAJ8MUzY2gyeK7gAQ3rCrGpzkpD1cK+bkwtkeobSVrW9oA4w1HFZA
KFRYda8cOCl0IvML0O4Lyseyar42gunNHKNMzf66h0amYUP250qPKxwKF6kjCv7dhPYOUdIHX8vu
2vEpYHrAQ4MPpu6n8ptpJ7LDZb6MQDqxoQYlmRBDSgGAWNbYsDIfjBQDXKJ85iOoKEnffA9CGmGE
B7IpZCLpzWZn37YMz0n1vFPZJ5NIr5/2lSHTTmh6qXLhULB7O00qxjwJMdnJq5lcztM0oOI+GW+N
hw/LFAm5vs7F1HTTg1GrVz85Ubxy5qaR9GPbEcRLutH4+ZS5b0aA4dJ9rRZ6/uF9G9Mt9GFAM093
lCeahjyVO/s+qT5S39gtjyOrmWoZnkPWNbdYi2paS1UQmVM2lch6CrOj91hhm3bWRnufHUdWZnmf
9kJu+Q4vS+t9YYEGUEcuhdINdFYaoiE7XidyG2Ar1gFp2lohtQCy11Dj2DmxH0p6SZRx433xgnzm
g2hVQARgJ3f7sSjBgrk9dRHF6/hm0Zwq/lfgQgNIJRzMsNo2hTp13qfToIqvM5xqr4ZUAbasucX5
hWN536+La8QxO9f12oWpoCemqG3Vte6HmJQhB05mzfI3ed0/fUr9LLoVLNWbC62hywt9v+juPKE3
rV16pgVcCmUY669jBvXZ86IuGEoeVpQAm6e00YWTfRYb4NAIdd5imo/hmLr5+vZSvHp+ncCg2eKb
M1Hbdm8IE1kFdn3Nvn6+X2dUTYySzLHJdmO6EgFCnjbkA479EAT+fIwVtvfkJkl01+pTPIA2B2Ds
4mSM7z1Jzm0lgxZy7oTMGrDoLdpiIv8PwBircnrfuMWa6NutrdwZzgl1Anu2pl+CoTsSczuBvF9K
w5PNPKVd0Ec4DDL4M3Bui1PoVl4Ii7oZ1uy7QVkyfPCKXAwfEmLq3uPhNfba6gLLHJvizKfAPZC/
4/ZfaoVmalTqkJ3Jp5AOI24fAGMlcLM1T5pI2qIuumhFSfC5jH4pB8hptAv7862jdYrdcjyv9one
bLzwHADxAtqy7fMa1ZF749HgjrTnE1ZAHZ8Wl9I2ex6UfuZpwi/FMRFbRCBShmmIoPwvtoJM5uWi
XniuAIc5Suf8NT7pXGWMrBUG1cmpQFfDv0ZNIO6quYt9xdJBTE/D0DIzqbxJO9dx/qDMsoyEn8Rn
tBVziSSpOHoxbpsA8PevkrBYpgiTNxhpKSFnTGXKYbKnMUiX2MKT7gQ64Hmb61DQ0I7irHskabyg
N9YiphZHZsRqeEkfrxStMmZQjLz/0bVQ2qU6iL3JfjlLnEEtFlS8wsazVbCkDCkQO7WxE1geLpqC
6MV2eCkHrq1DUY+tHuJoUbbn2l2vkfNiNaeOhG5CgQXDeCD+yUiTRffYYxFHIpq3z3SONQH9ZOAZ
uGzFeyBaQF6RsN8OVUDv5UNDy6yp3LUaUGRJEtyft+EPgrtfpX3cXXST7HYiEFQIC4FIXt3dWsSw
sN3kOEpNtwR3K8l2YKxfJBuvl7V9/9ehBK2qrHcEeV9kRY4/qQhb1D2o3ACFBWNs+wzUZt61ft18
evkwv3rnLlf082Gurui/h6FwlEcxCiVh5zRqm3UK26oYUtc9UKSZo/Z+gi7goNwTGWCycpGz9+rl
k/GC69HLni1JUgSctvc2KspfL9pTlEKoV2jCYt6bj2s72jFE5Mc2RtOijKGZJfFI3dV2v36gtEIp
8DJW+qWf+NmtIrk4/aegqemowj715bP8VXWJoZnEsm9tmmB/rKD26iRFPC1FEONQgMtssQYFqSJ5
TAI4Bs1+CGqoFji7QUe8fNjzq/tfyaU9LsiSJMZoDzIkOGNLfh4R6MWBJYY0+/VR2jKRgV+cKIrW
kuCk0aTuEEPlBWX3bSJ7fmDZta+8YHZFKXMucL98QnZo/HI+se/5qeclIgl9D0Horw9LDKGy6t7s
OCC6x2pGTgtExzKEbf1XQ7Z6fbUFbmdpFGcUSB1TIn338in8NmASHFUx70jI/104BFfDd8RYEKGz
sbJeYSvYqo1N+A0f/EaDlHHW1PMTZqixPV2mj3jYQowDlx0Jqgv9Vkpj2SXAkayp5lJWf/kkfxVd
89CsudbeKQ7LoA6vpmToH0junBmQYoAPDaLjxXIPSn7q8bqNFePnD/PU9RDlkMIDMMNA4fnwH78+
GsxmUzHKJN07CfSx7QMMho6Go6Mn++FV7kbaztZ0uviTi/tqjPLekr0KUtg9WHEF6aqrA6ONgEFq
ZvcwpT2fTvoL6QZNA0u6jp9ZC5c1IB86Zd9S4zJcyZxW+HGKIBj8P7yqVyACez4ER6TFE/pecTbX
tmryMnUhgAocqBtahf1FK2NzhORTlFPbVe4i4EnIMYP+cLVVTay5qoULWtjBxXbiV520RF8nK21u
DEm0+oG+2B4vX7hqPqEqJFacl0eNb4fFf18vTj1GQR6FkCrwzrrR9TPM6JdLG5SeWylDBUhjVXb/
5aoVvVRJLa/9rLcNDTpA0Nz6gYYQSw387dacxSKVj84oHuhNjt/NxFa2E4sCpRJmHquCiXthp9Py
LN7xehRyrPc+lvj7fCOEQct7XpRfvqjfnofHAxHCiyIi+tgNrw3na7fFU9GUao9v6SLQQW7zoKYR
nVDNRI4qprBGCho4Y5HFySaLdqIy7TRJSaVRVOhTNGWq+uGCyqAVg533cLjZElTiUzKDx+XWWOpe
PvPg17eYOQbvi5e4YBcE8x05o19fKX8j94P4wexbt7YFDlnTXO04CrZCHxNDOek7hpcEZESWMt9O
keLqd1Ofs8VWMTKhf0B2O/N36jahQE5cj2v/qmx1uLxxKUOa1w1IoBpH0apyEoxkWX0szCMhQIZ3
hzqF+/T8xFofgv1j5VH+Yr/b+6IwxySVyLERnHSb97Ue0Lj/GzpeC54UFONIe5a1K+30WCBkpYGm
jJLih/SCIiiPAWW+6Msa4wn7/PItuzLD21uG3BBYJxMfDRpZ2n+9ZeiaW3xhg97jrXXJkTyHhDWp
R16uS8CJxqPqQ0QAdUMj0jkmGkwD8l3lTT4toImB001b9Yco+WrZ4MyI0chTEBX6rOVRcjUle0EX
CCbBbe+eXYBFz+aKvYBXY5YFcs3ebddmAc2Cd0QTuEUxEAqvejtqKiUfURgYJQ9NDmfxHtqgN6p9
gXyAOfXlG2hDvJ9nANZU0CnCDYBChFg9ru4fW6yMtAftPBKBD/ALqYa5dkkPgV/EZdov3vBXSqWY
BrpRp8X4J2zA78+PNZ3Nre9j8YiTJLka8hQffZ5AmdOipJ+ZPP04s9yATXbNXL5fmcEA5ZyNh5HV
YbErzcBJLqdKFVYLOTkDErXWb+209PKd+e3UAhKJwDw5L7ICKbKkX4fWBC8mKOpSHLauYoUh14s0
Di8ZLbv3qQt5/zFAlcG5rLTodr/YvnhBeyp0Y5V5+J9ljYCcBk9//+G8ridtyCUwFpjiAuI1L/xt
lpj7HnuVok92vm1Uod3IwdOKjMUKZqY9tOMy3l6FvRHNGzIr9Oh5gBhhK2zJpbztkXOkUvDyaf0a
DhAxQlSJAipDQO+wRF/7sHjbE1qOIsFbI7QXX5tUwNbZPYs5S48xcN/TTeiPkbJ/NYJ9bFh2Bgjj
KCAU+S1E1Akq4IaqJ9koF1H55hlbtsJo0CBvGUmYSEqGs54h0OKgpLf4jqoNIfuuxi5dPYKLogC7
Q07pwSoI2JunGZgsaWsieHtISDdKGvVPpxe0jFvHSL6pW1ADCKMmZmEuGhS2j4Mx/NH1VrVJA/Vm
eT2v7rLS33YCiEAdIaX6fiTzwtT4/7vvnhtQHmStI/xweZeuRimwkpSjLn9fvPLzsjJIn6Ov53cE
BTmz78tHvZ7dfJI8PjNvDHoJV9hvd52Std56sksAlWzjgR0gauIvySiwa2Q+2pmK1clGYJLKFPLr
0rPBkUMvOMD5U42p19slU+fyg7TuYYXD0F6QK3j5RK/ICGwfmIBDAYuUHTXxYnw1DdfRbDwaxGIY
u5Qaq6Hq5Vd8ax3DQ9er1RP5vkzT1fY9wUYPD3fu/hVY36V1SMeMKRroGVrdzrRS1EjqRvr6/Bi8
zOrbN3ca+KCINQBeezKzDUleOSu+DqukCelNvFsbUOT0ITWoCh7JVVtNPSQCG2n1vWdTT9R0/fYV
Pk4MjAACnDjeT1Oxqn8GQBNJfQhZf7vsD/Pb9XvjoSIkwxD6MduG332a40qbDNL2SEjRLInPha6c
8rCMuJdox0TlgIeqsI2pH3Klk1r4h3XnKtRhvQ7SiPU65ZGwUF6vO/hZZsoEmvYJJSa9BP/XmRGm
SjnbjdQ5f/PySLieoPAPMj0IBAx250B4+Ot0ThIHfsFaU/tucptf60Vtg9O+HO0gfRaQ+4aN7svH
DewS+tMSCzHIt7EchA4Rpjh/r0YgzBaVsfxS/8gDr33VIeRFnncpf4maGOsJ4SfziUPz5vlOea5m
7DhNIPlCyELJ4WaiZM0UhHrGigsnWlWFh2LwAtrxePShRxYydaagJULfzoiXjkYTlB8v21F4Elv2
NkblbsiYrS0qIHr25S5tTxYa/B00uhwSpGh55/F9X7sQxnaq5Mm7b3z6h04Cy4eTePKtdumBM576
ea385v7lm2RnqV/v0ZmV5bLVj+2McvVwxrAJCMUS2zeoSgFmOUQrXy4imJcPdD3qmbjYO6ZUTUP0
QIF7Fe9k9LVY3Yxw5uK033wkRe+Q3vPYL8Fi4YAohwB3Tgu+fOzriMLnf6Qv2SZSGI9FfL1yKx2s
YwyZjjpqbV/4YLElAYpAPP3LysJeBAu+16W8/Nl5PFyKalno8jNB9z/UnVdz3FqaZf/KRL/jBryJ
6K6IgUnLpHfiC4KkKHjv8etngVJ1M1Mqcu5EP/TUQ9W9RVFIIA+O+b69166XLtLnn+q3R0+9ESSY
zgZsMWyflliyLm9hEiAqBcQS+Cgz5JBGk6djsELP+Pm1Ts/u0HBNdr3sErRlb4yK9PglbNsyLjWJ
ICjzfWKFNVoVkIwbfDx5zxb0oL93hWWlQcoRGPoySefWzJrbUm/JvqoFns4JzAYyBWwTBwLbl99m
ocIMkKVJClQeg67FuclbPNxWMQHObA9McVGIK1iGZTYXUUZI1JmCcIYFA+ANA2YSFay7jgFJBRsA
02wvuGVJYy5eo95bpA+DHGhoDJP3W/u7j5LisEmtjo2goSlwfo8fZRnVUSsNU46JgvG2phc9RGTC
vouRrNAiQkyck+UO/IDD8roRzEr7QfupJELMGhfi7t/+QOxLWWSXWoJMPMnJq4VIFR/WCBqiFizm
uUxCf7yt6nGRWMy6PrOCwperBIrpCRtushwRr/L5OF7MTIgZKBMe++cf6rh+aGDgY4NCZYxaL+w2
OhfHDykBZg570K+ciUIrr064CGFeCH9ZLMQWhJVlJp5GxlcQZrx5+EwXDeznH+K3UbYUMTkJ8tIv
C8/pFgTbhplDfczI6ltUYYZecyWirwyO+L+Um91iCb35/LLv08nHSZVSlElxBoMA12cQnBQuG8IC
jEFSgfSMoIFqTAPBiG9NRBwcPCghKLgdim669Mq78KIL6dXlrhLHDJc8Ilz0KoQgjfoIGia3SOCS
IGL6VofF71T24ty9WUGIHgIn8aIHIX0vLy5+WeUiHVHcz9HYxQh7SM4CQMP/1DFWPQObF7758fDz
Tf/8xo/7DXzpC3aR2V00JEhZ7P+Ov3Q4SloEtr900nCBrXDWX9b7Xyo0IcVb+mYNTIiRrRdp2+CH
DyjyYdN8t0C+f5a/RU7/H8lDZ1qvp+u3gKTXj4Bzxu6/5qH/7/TlOY+eT/78Txi6LP0lAomQRHSB
S7lcYuX9CUOXrL+W3c9yEoEkoUg6M1VekAv0H/+myn+xB+UAJ/OmipayEMybolt+pFh/6SqbZg7e
CmUxkx/949/BzAdv2KbSKSjyn4D6//r3j0ze37abNNPYey1LHOV11uHjIVF1VVQRP0r5kWiRKwKu
yYoz+ljwirQcv6qpsITw13188+Dv8tqBGaWnxueXT+bmCuS2Gix7zbYu1EfkodGLaFQh+mpMnzhR
Vew+A+nANQI3eXihbgDoKA3k/nyKJ13ZZHlKSAfghvhipPOdekHYdBbRBmV8BWBAl9yw1SNwu4qV
7Ru1zeC15uWw7TsxB0VgEf5ij0hPqRQGBSzpyUda3OtIjpwAigdgJznO7gnZykp0arFyxVm2uCTC
vOezVCRLBklEhJqK2qZ3BTy+j7VfBlvyCIXc1jSiQch2A8ls+1FZcn6pc9lC8+jLT5YiwMuYJiO8
p16tS44opVYKnJ35jt8En40Kv1Uyl3lSMBwzKftzYDzFQ8MJa49XLb4OcvIeMfdMau+keCY6G69p
hxSgV2XBFuhuX/a9QVC5RO+2f8MgUukeQaPtUwC18CJEa6SsprHWHs2mEya7r1NZt5GGcXYT6Nnc
i4M0RhsBbDz2cMDrVwaKaQ49E9hDxyyF6hunOf8hssaUwDKSPw1bYyOCkFWcq8lB8T08UbNqiA4J
JfNBnvpRoYHYZi9ZhvlvVahTu+QuE4vjNKK5UAUCS7oahCBTSE7VGs01sHJcxYOi43MYuqzFthCZ
Av1ntRfXC8qzc3JsYXtGbUmCRj1ZtyYEP3h1GRHZQIxKpNm6YJDTgkFfpsAhq8/IrgWQ8UidA09P
qAWt8nqqLqeh7V/ieuhUm0ytFrtQ1I2ak6kNscUqZ7M7VUTs7CTzaK76qprDNbJxNIsFosu7thxy
vnOClggfUfX+ovcXsF7TZzUJamGhuewdiRPUC2lcK61av0XEcC6ROu3AMXcw0jNzsdo5MhLj7wG+
LFof6STe5oFMmJoY1vW8ZN434kYS68YLpbTvHtWBLq0N4JxEVqWNWpkwOGN4CsJxrEAN6EpD3btG
hYMvLlrEQJOs2b46WFh+pkZNt9jRkDkzTIQXM9YNjGTIh0h21g1fo9a9YN7F0I9bNzEn3IgjYL7C
7kKhukFQx+SgIMHLV5yw1NSTE2gXjm/kAd3PahhfzMEiWrOqEoKISw2wlAemoMJ1LkRk14nlhGas
k5Ims9F3DD/wpeEJH8yUt5mPcaspYKU2ehQ2hsfKTcZUIaCcdwZxAnNiZGkrrWRr6G6btoYlwNRV
kyKmmAuGABmOnWDmPs8w+4VeSKvx+6z0YK4kFDNkxVVWMXk11NDnkr5VxF8aFAbOpSF9GqYWNqPc
we93/SgyiCZhQ/Y2KFrWHuJyMiDyAqAu1kgAI21nCXNwG6ZDOcBEwUVDvErVvqaE4gBH7DNROQCu
Syrcu4TAoh8LiY5VwFaAvNJT/WnWBfpfSoyDuUU1dm9ASLktqbZdEwSXYDWs0/4SPqMmeXNlElul
we7I3P/G5ZfV5D/TTv5xUb7lN2399tYenst/P0oq+cfxv7Lu/Fr+3ef2+ehf0AxE7XTVvS1La9Ol
7T+XrOVP/t/+8H+9vf8tt1P59h//9lr8i4V62UX+65XaI/38ZKVefuHXUm3+xTFYpF+Cfkc0UM7/
c6lmEcdGykLNjxGiSCpbxl9LtcZ6bAK7os647K4kgyX011KtGX9pLN78iG0/i7lq/J2l+v3g8mHx
pKSPtmC5PqVthe3ryfZtlok+rqNYcvNOlPfG3DwicmrWgjRrZ+08WbtIyvK9BYVybUqI9BRgIolt
GGlFkW82CAkjymuX50F89+ER/tpUfNxEnOzjlw/GYYtThMZBB5nEyQczfCavIaVfVOHQ3OdtlwW2
jK/cRbnoO5pgpl8cHJZtwvGTULiotGDLkR/A1z/etajiUEdIB2TXgLfKC2PWu1oR2i8ObidnpKX1
I9MK1kzO5DLH4JO9EfKrLDDLGlKZ0olno09eh03uiIi+SZHvKHgHd0FXyZclsJ8vapCnZWSurcto
XehAg/7kTk/uEJN61XNMCTywnMkTW/R0txAtbMJsWJzrVMnX5JEPK0uPM1tozLy157CT1yBjyUgx
Gv2iVXLz2+ffs3SyfXv/VJyaaItTMmT5VI6fu4G+11L8wHf9EWeNxlezqaSiIdNZyCe7tObwOh6H
CyqHzZ5pE1vBJIUbHfjFAypWBqBkXQld5tOjZUqrvxgVJwECSFh4aEuHBaEHrF9WiOOPZ86GOQd1
7rtsK8xVS0KPi2Olfh6LbtwYUyI9qJlA41YnO2YtSfGiVdXCNctmsS+boP2iinL6WvBxKKEwZyxH
TYQgJ09Ln3W61g04RgSOvIhxmHVeSRqiZ5Si8Bhq1vQVUn75Gz++F8sViXonrsygs8pYOH4AMpzx
OAqryLPALKzmkZgi8Ie1eFPDGcfbFBE0irvtR8VXQMRW055PUE68AlfUTvBD4U4EcvnFt3JSWFy+
FIYyfV5ZY2YAzX78mcam0So51SMP5KtxRbTO6NWi3LsLNHeTo2SDLpBZXzz60wmC45bCS7skPfH+
MGEeX5SlXOksP4o9NErkWStNvwabUXzxvP9wFYCni7iIegLiomUAfJAJ5izkVpT4iQe0gAeqtzFh
h52SXX/+2v32BOm3MsMaBokJFoz95ecfLxMxTSRxTFacPqWHQg5hmel+Sro0Ac3rGTLqOgbydfn5
VfWTagH1AYpNtLNYtygXUJ08vmyr5pZWibR5wTcJPpgNTfhBZYLdXzFV4QrDINt4HJsacgKhnmrP
zwti8OoZgbNDBB3mSIG1kSRwq25viJAKQ8p/A2cbWDua02jwg+xancpr2vwGx051Hq+JaArOGErK
RTzE0lWlUfD08FiJJnoMvznD+iWNDqgcWHJlJvoH4k2Lcd1xM+tGjOXinMeoIVruUWaATC+JiJL7
kbwhADtIthtk9vA22vuwHPVzEdtjvupDudgxTuLARj07NHSKQ6VykigpBnaFRnrT0MLltCFVgezm
6Br7LXgpPb8a+5yoYool5hq6PajCZO7Tp1bTZrAJypTe4x6OfA5zgtC7UszukcYZhzxHEQbjRSCy
r3aFTMQG3VXbpiQjfIj86j7FpuxE2Jibn7u+o9P/x4X6TyOJ6YhSA28H5ciTwleK80SmassxS84E
l5gSf02nX/f0qstciL39eZiauff5QPpt0VjGEWUM9uv8XaZyMg0OCCk6JYBIkym17s2QbTwObyUH
j1z/u3MNcx8FBq5Ed5Pi3smQ5VwJ5VeBJ57xVuwp7Ykr1OiJUyqlumOcTytdRyf6+f394aESaafQ
tGOuR85y+lCDoPfhWOmuBIPlkEzjhR8aqQvYvHZFg/2J3tZfdW//8EwRpalsBNkJStZ7neXDlFCo
SihQoudGo0jFnS+hP8IWt1Iqwhg/v73fVjGJ2RsV36LYoaL+LjP4cKkmVjNyCDjONvqYuaxa9VYk
xNyLRWs+QHgZv7jessk+XsQkGQU90heux75aOxkvS1O46KB+g2Zu2eAAtPlhgtx/icI5uu2STH5U
TWB7a7GopdnltD1fi74xEiifAO115tIs1vqQ9IXL+yVeVoFUhq6aN9O2yQWz/eKV+sM3sXRuaJzh
o2ftXdaID4/Hb6xyECAFADHKrbOug1tdlb7o6CUJvJ9/E3+6FPtRYqQknVlZORndfU9YXpWDApJC
oJiDKURbmDOmkzIrf/El/Ok7MBDccwpCPoJ+5PiuKC80ZtzHBhYyzT/rZr+xZ1Z6TGRNhEmOnuke
Rm3/xVX/cIN0IlTakIv4kv86vmphWVAhhNlwOyPJiYAGXlwTy20TqfCVOPX3Uc0JAgU5Gg2a/Mje
jy8VQihKp6bXid81VZc4xNbDdlyv1ZgseClp0y/UKMtHP9qZSQpCKdwEOt1u/vlkUPuhAj9UJ++1
0KFxN8LUnlmssF+MkD/dFe0ael7L7I4W6viuKkjziOUoo0X6hP5Yirq1koXdOYKpwiGYxPzievyV
v98XM4PO9Mf3JbPbPb5imlgUA5GMuK3eC4qL5iUnJFNSe2uF/x7LeF6AOHSbKSx3ACswknVDq1Mf
baSpt02TsqbhI43xGgrVqTvqenZbRH2MalJQSI4cUmJ9i2ZkG4GIyd+Ame3v2bVXOSlIZfoa0YdZ
h5Ey/GiIQbwIsJHKq8roWLlTJRy6FXChDsGoqQWBR0E0Oh9hcjxhXGbbIhhqdlmUhHHb6IvTb6jB
R53KX0DBJhbr7i0sCkrRfRmkEWBnCtJ+wfbLsUjIaDlSx9WeQ5r4igt8HB2++uyu6brqLuHb/pGA
oTn35RFoEDgccmTMuhWXvpawELEqA/s7FkQV1h/QnhcNIpS/gyWlLQ/Rny41AZ6ZQ8Eo9VdNEk3k
jWRhfY6FaEztmMhrCZoNWWLwliNjr3QJuARrDMY3GZMM5/1Az571Es2IN3alfMthoX9AoIdHMVmw
emddSv48qoJpfPExNKZ2AyCeSp0+L5E/Q94+hD0pB6t2BpBpj4WcpStwzA31tHCak3U0Ghpbp1Eh
ooIPxYSEhyx7JXZYuC4TK8ZXXMFOsqlX8gi7etLVlZ8G/D9sCbXXrPbDH3gJB+4riYJuVUdDcA3Y
zi9xKQ/lBTiZ8p6tW4utzY8o7ZLqDMymySoZzlwmkKxOLCnu3Aih5OjQyu15LjDEBLtvR3hOugLo
6SydCX7ZdrrZ3qXkySFyAYJMFhHJCbtWzqGYJLNpXVsK7sp1NerDnro8dV1AAyEZCRapH+BRSO+A
ZpH7e77BUXLYfQ64enEw56jVBQPMRt3yB41SimYn9pXuvDMJ53QsQmFuYzEXgORjJTQPg5kVWwG2
8XfEw1ayjgvct3M76BNWsCrfElWZk19Ak/yq12f5lguJREc1dXGPBWe+ZlxHi5++7N8qeBMdaEhC
yPGFscjZmulje6/xcHqfLzy/nwTYQNBvgnO+SMhPJ8to1KQUrwPxl6GorStK2i5LsHzoYAp6bDtI
r6f07xr+gPA0VbefX/33WgibuUUDi2AYHQwb1+M5JpcJd5Wx9bklld0cC+xcEdMiz66JnMzJWq1c
dWoZsEFBbF3iBruw1MK4II4mc00ASmelRLfj8w/1+1LF60xzd9mlsBP7Ta8hZJg7Mkl3K5PTBar7
5BIdATVpYuOuPr/Ub3U/trJsu5abtxAB0cY9vn8LplOnGq3iUn4ctnhCIVXHRX6GpkvdTyTbPqOT
yt0+7lWaVpHgcQCBMmOip6l0uD5GNzFRmWq++vyD/b5JoG+ovR9/EVjSPDz+XBGsLHwYueGKGOrP
xG6woCcQMrSC+9nafqLn90LbD18Mxt+rPBJ9PIUzN3MWCs/TRW6OSzHSwkF3gfoH52XEhE8ZsNzm
Hc0lIHndalZYW/Ql6IFyv7FN546Og09j6olUuuzx86eALIb7PFrbKRiTAY25COabZJ6ez6V6hNXS
01vCadDtVLpA2irRORbaleKXsFZGoBPr2ui68yAAPurIJcMHpLKo7ALG8Pd+ombqWHNubMdEEhnT
aZjwUs10Ur2qZn8J1zSpyy1HZua63PLHXVCaVufWUgVBFv2cdp90orghfWyAtSMB3bGzRqo3cgz+
C8cv5FmbVBWWUR+ldusMk6Y/hJhndUeEyd7QZJAVn5epi85TWQ6B78ukGkA/J6jFoWymv5b5yCTT
YgsctwrYBh2CWj3cmWZd0OVTWxQ3pToEW0LLokelVFKad0NQNNBEMnPiD0dN9loFBY2jbOpEc5dO
Y8q6Rgyb1IyOQaupUFdKZMgXmlI2d/o8zO1KooF00THvKg4SZSlYqfEkzm4EdOq2MSgleB0hcdJm
MGVhdltNPGQFdPnLnjmltUdENkTOh2J6X4GkcsiGM5FMjSCgd2HZNDDBBHPpM0VwAuGeTtkCSqsg
bBet9j0ucKmtWRfT7C3rJ7G9xbgtKnezFWryBhNJmNkBJETRU/LS6HYs3M12hjJ8PjalDqjQiC3V
gWA4J+5EWDJe5KGt6vUUtkm0MrS+lq7kxOxWQqgqldvVpkg4WWTWkYPVsIL/mjbhRdRXFsjONh5u
oa1oJvULGg58m4FeuVOHU4mPX0qVK6O2l1e1IjavxM4OVyzUwavBIIro5kbaC5teHWi4RT/XLlSh
fNRQjS/8XBEFXSh0FK/i2o9JYYkqfwtiOmptvRl6anVZQqWAbj2epaQRVA9oV3vbNPoy9Y9Tum6n
wmw8rO/GLQwVAzBNnY4rrBwFTHsDwpQtNn6CBFwYO3E15wxT3E8JPbsQmupFPEUmCAAtzia79ttw
cfK3zT27hgbFZwzFEnN0BDh65u2TVnUaZQBYCiz5/jAQGNXAYHsbMF+HmxJawEDTHwuPQ6BsmpIe
UKf1ukKMdhbPNT13XBWmfGbly3WMCdlVDkywswHSyhNTeaOvSdsjuKqdh75zGYRjeUZ6ingXgg4P
6EBqwos+AONAgZc1hlvPiPI2yGbDx0Abh42QWWbgRb41iq4BQf5xzif9W9cSy2G3na+r4LJoJiDt
rdkWoktFsMCpVVjkAeIErW7Kx6cBdiw1mTEdH+FvypUTWIw0mwDxYr1ox9jZBOajUAjgXbsmsXJX
tNSqY7PaiHddAzfaiRhUu3FW4zfNaISroBF7ivRp1L9IeliLDi1o8VsCVeIWTJARLbtK4SprlUGx
I8o0N7zqfusOeDy/JbGpP/ay1d1qQC5/DL3eH+qgjGV6D+VEmhvoiTvZKoOXtDUMAYF012VODPwS
YkoN2ooWMDBbj/DaIvXwQqJopQKHaICDNUEZpj6OheP7k4E2kJBEy14aTZ6sQilyZT+VIKp2qXSR
sqlOHRq/RbbO2fY/9VmY4MLD0bUzexInbNKXYnlLEFCfe12bYzWRUam/NiOpTN5AY3rcGylqgtXM
yRJCXDU8kgmGTUTWc/Mu6QJt11RIH1057Ufk++CYD1Lvx4otJYYENzqlX+2W6FPBSyfka9KXgZMB
0Sqr6VQDo8u3ZKKI0bbEeiZ4SZ9F51leVwRXgFKk9GempuTVejCjrJB0/6osi+IeubtIYqmlRrMn
y33zXREE5jMTXQBOjCkJKOnnXe+0PNjOqeoYLYowJuL90AqWaQPhIcPSmilwIqZTw3vRX/JMLEzI
Fn3ocloDeC4qdxAT2leBWSTJhUHQke6aFlyM9WxZwQ9EuIlOAm0nPPBN16AtIIdC1g0HttkahNDe
CXspSuzelKzHjjOCXQKHSrzYhDFtp1msh56VdPpdT9QQEoSuSL9H0izm1DuN5IEMg+qqwvUFzKnL
87NqimbFKf1ZRXnQqaPvtKoaIn1QW0AJg5JndLrMYnyBYlr0tsy+GfpFNb/UoeD3m7DIWUVbcP+A
5+QGbi2MIHpMBmlwdotywPDwVLqY2N+hUMvurCs66TGr27LeEOigB64ok6FJikAEiVhIBZ8KcEbz
4GeF8L9H6/b/dbN96UH/62b7Onqpn9P2uf4ojFt+5We7XdD+wh4M+sWgxUlP0Vi8UT+lccuPloIj
3Q6qanioloLJr4a7ov9F05doJxp9SxvYZD/2T20cP6JhoS/khvfGm/S3Gu781tHWDkk6VSz+Rj6h
jjmCEu/xFtfHChKDXfshSXa4nbflbXYtPaIVsRBqk53r6t73ZJftQmc+kzbUGYr1sE42xt7aT2/a
Wf8datdlc57fplvhIv0ef5dcbZPezqFnvA73Lfvz58YTnXzLvOJZG9kpt8FG9az9vO2/L6uTbDPx
71KX92anP4eX6o9oUxy0M/nZQlaawraz5fv6tj1rdsKq8awLwp1WuQs8c5vcy1flGZzEq3irrIpr
0Cpeejl51RUgpaJzzdvMizaIYK1VflFcDXfD6PCT5mo+M9fjWXcPuvFauFBe5Z3qgNVat2cYvM61
VbX23XaDinpnrEJH/xFfFjs+5bmyNzb+fXaNYt56NX8IBfOMG/ZOsEF+o+KnJaKycc1dhT/PYW9G
vORK24h3wXhR7Urr8qU7RDuCJXbBeXg57ayL6Z5HeMY9/JC9fMU52Y52bFc9bZ9fGLZhl6v0xr+V
t8WaD+g0zm3mGB5I3jNxp5yR9OKIq/DcvPV3+Yoep6O6QDzWw1vur+rOCx+1TbGTVtaK89KmO/hX
dQynb+8/GZtkrd7MFKOuwtRukU+tmGsbp2zZULiJiJxl04WHKrVZ7aS9kjvDXttS5nfy1bgHHlyO
Z3RbM8f81t7A7VZUZ9BtyBBn2Sa6KvcVNjk73lYbzdUdQpO2qAp4LPE23BqrbFOsg728y285rJxn
B/OSKzxQTPNt4pC24mSbPHbKL2vdNa6VTdXY8feAWt9Dsu8vhrX5YzrUcCAfrGvmsgdl397UF6Zu
S+GaCGZV3BAfDCpU2Ijn0UryRLdcE7y+6p7JqdwBRHUt3cv20gVxh/dtT4ZDfhFlG2Ml2cWB33dh
yNnBSt9TeBJXBt/ImsXwW2NLdnXVX0YAOVpbOeehZbmjuyMRRnZNQfWWrA4ah0K2EiOnPOtXg0Mj
LnvBSuhWa9JQYic4XGaOrTrFdbya7XRlbNLvq/Y2CGz9XgYqHVM84TE9FbAbbdODGew0nuwJaNn4
FNVTdpj3+aq94NASZFR1bN43hpHojNvRsFXpArefneRnCaJDTC4rSX989ze1PwTZsCfrR+rvNZqD
mjMqmxENl3352qwMZxy9dA/J3aFm6cJkVu76q+lGu8ti28zpQVITcjApp9CtUqd57dzQHu9Sz5Qc
OHMeuckT5EPGYnqWVW7edzYsmZwFD9CstVtWqmkjvo4q6zZjV/T8NZz+6bnazQ85KGlrx7HSlZw4
3vmvxW13ibMpzD295zZ21ZYqufGc7qIL7bb6Ecn6ZjJu/HODeYlkrF1+pq7blSK+aXeVJzduc9Hd
lG5OCquyai76AxLQxJ4P2r26kpzISV19BFnFMC6kFRmRdgzaXOX0qCJ1Rb9g2ErI3sYhAxj1uD7f
qqXh9mvltt7xCtv6nSg7EjvQ4oojg9H2kDpt07DjQ3GpfufEonvjirg6eVdFq3DcGukhfY5uhK2+
tuQV4Y3VevwhuJMjVt5DUTgYNKjOXQkeL/U2BBPVeK3yzPMVH2HbyeqD7lqcWN/K+oFtluoma/SF
9kCSxkbVPdk8kPOQvwwCsQ0bw3LSiLjN/ZjZzbfRYcfqDdeVY5I87OrhXpE21gwbysbx1vL4ekyw
D8thMCmeYGpKuZMMbuq/+lG6UlbKTTdvsvBypAbb72Qvudf5M9/UvSEf8rsKqeVD9wCpCWObbW7w
4Iu1Tb/qgNDTeTL0NXvt5j4JaUbet+QBiw8UM4sN3XB0m2IEPdsV2dI8ImzW5nWhO8l2sp551tMN
sdPmZrgZbox7xpSTM7rP22uxd5oSnrRd79qrxL0xtpLmgPPH9maupuF7aJ4F1lUguMND8yBeibTH
V6LsdVDl7HbdCc5G6dz8Trg0r5vNd4v0ATsD6URJ+CCoz8ZBJBG0e+QYnhQ2iUT+cJCCa5qNF2Bi
R83On4zurss40VXGWtY58fXkvbzGzrTOAYzZxpZIbad1o+vBmyACEqZ7iN2KgXzL3/MIYfgqZN9f
DCteDskVwh2A/fIgWwf9BXmoHbmxR5oCKzDzBixvJ9cfFCgByrrSwfGyT51sCvRUVzMVKbiTLRJ2
V7hPdTv7ZhFz2VIgPUSPYv4oXdTtkxRsDZSawVnzA/KvXZWvWn1nXWjJvttl1pkqrl2y4m1eqs7t
R+eu9zwCvBtPh33Fm2ijtFUfgvk7IdgpW+BSdgMmSq889KbD5A4pDR0BE2vCD666FWmk9tQn7O4j
8ZIVi9L0a2Pas5nfqzRvMZ08CG44HPLOTW44fgslwc5evhYAPu667eCWTvViXpvnBqdvtz1UCUhd
W37hv9pDupvO/AtEyy4+PVvbcim+1NLRPeTFCbEvTPXlloikrfoUbruXsrKHffeiXA4bda+p9oAV
XbeTy+LMhNnzOGiX0kZ3O1deca8DOdkrY1zzD6Fqi5s6WUrPBF6u8nDDWKW2FXW2MWw0NE3Juiq3
cbTzZ7crNq32QCEq+N5t6YKPs2NAW812vuwm46ow1rtwxyBjNPcHNQMAZ3ebyH02N6ANpWKlQ50k
Hrq9FItdOjhj634Xa0dU1++b0b+1Lb8t6CdlxzrWd23qfwlg12/F+XP21pz+oSMp7P8M7SuIwc/2
49vXt/Q5//5xN/7+G7+245Lyl2pBrUMBSz9PRv74n9txWf0LJSKtWeyAtIQ/6l91g+041hbi7vgt
6p9s4n9tx3XlL/R4SCf5Hez/Gt3Df+p+L38WUD+zqhyXm+maIjjkPyIVXzrEaB+O9+ITIHjRJzfP
A8l2URdF4E1xBeTaHBvXgiLs4EP8yiZ33FBdrolgBZWFoViABLBJH1+z0zUqaRQKEY430XNPD2Yl
DdJVjnfhsick2P7wdfy65Y/6nJPjxvvlcIJiF0LYgT36pNPRgsYvEoX01Bw56hqqaQkTlJ2oGJf6
F63bP16Kng5iC66G1fz4zvwuLcVFiu8FkiCOtkFJc3EL+JYtUsnyPr+v4wbSz8dIRC4cFZPO9LsF
6qNIogGUL2UIRb0C5vB5qNTdOkpS5QmQMGUmuPZLP6dEbKV39WExK31x/T99jRQzORdyqATKcDJ0
elH09TGlqBDoZrYvu2a2zaSuUU135JQuWSmf3+8fr4dQT0QcCDnudNiQFVfKMnInUt/96tqcq+qg
j0q/B3lt7q1U+H+6HMIuUabvj+Hh+Lussg7bHjhar8Q65BK/WbltWZBkyVDbDJaZbv7+7QHHwjCO
3J03f7n9D5oXAoiiPBpQ/E3mqK/aQJcuxSG1DpkcVBeDrHxFfjwdq5QHoPBgiFtmoMWveny9VDO7
WU3G2iPBSL0EFhev4JgDdya669vnt3ZiRUcwenKtE6GGhRkqzpWKHUieN9tE7wiTSBtWnyRii0q0
IT0cmZ1fQcCiL3Tn5TCqZ37pW/IXX+qfbpoBS5UDzJ6E6Of4pgl0hQya8kEmIuXcyRBoOVthtO9B
NL58ftPL+PivBtb7PYOsQzjHpI9sRD25Z4hbRGrNYcXJCtpHFFm1rYGLuaGqn2Joa4fXgF/MvDCo
voLWnc4M6mJnoMKiUstB23rqaSBkD69xFZAccw/0/lyV2WgK645K/83n9/jbhZjpWNy4F/TrzCAn
TVSyvQglF8yQFJKEbgLvEdgSrIcO5WrFy6zA2JroNjwh7fFVtGn3c7PxL6WXvz1jog8XrTACaNrG
GAuOv84+0pVIKGqsRWkf7ZVQFzez1o1nZhjgmAqk70OottuAHuAXc98fbpzFEtkRYwlR3eIk/fiy
doSVSFUTpl4PrXrDRYhTsMx4N1UTkD2zIQQFAN2aerlO0KBffTFX/H55BNgSxDSWNBZRY/n5h7mi
shKConzC3FCSzSs5UGZb8SvVUUq6eR7CcMkxlUmDmd225qZge/EVx+H3Jw9+TUGhCYKQt8k4efJN
mpN501alR1OuctC1fY/UQnEqggzWUo1MsLJyazVgslt9PuT+fGEcO4aKXwLc6/GtE/QFtwauAAcH
KVtZULjhjKf5mr5vfh7EnXo3Tv21GYrRF2v7ckdH7zP6Ly64uI2RpbK+H19YnHzy4Sez8IzYbEig
mcqVaCLNFjOZqlbO+CdJovtivvrD3ZoSajo4Mqg1gCAfX3TQhbglvrjwQFcHZ+SGIHND4LMtM4si
SiNL14PZmDeIyqMvRvjvV2b/iRqAtRaALS/38ZWVgY5RIw6Zp2SEePsJsa6BmNwTv6pszE5VtrPU
HNJA1L6Awp6u8urS7acPhUkHs5h8+koPciUQAIquTKtqw4lB0UCW0JS9OSlXBJcK28+H0wm/kdlj
WWwBciwLwqKPPBnIRLvKVhU3At5BaX7uo0hCx01wB/GOg7iBxFSTMGQEkV32cYhS3ooOhiCQQNmZ
wBKjlNOWOqnbciibW6K++k2EmfKL7+K3occ7DkWIZWRBkXJkOP4ukimqwxjYvwumPiQaix6Lag3F
BttpvBFGysHMRe36iycDYYu/92jI47AzYaUtey52mdbJGDCQPrUkhekuSmD0dSK99flJUgol/QG/
L6vODavIx7OM2CtxH9DIVrwYwoO+7rVQSdclpoV4PQ7jiNg/IieWIAE4iaorElcTPXU+4opznH6q
dAMjJ4P1UDclkr+q0JRdQqRHs/HVKteeenkq8o0YJEvLHyzh/2HvPJrjRrJ2/V++fU7Am22hLL0o
kTIbhCipE94lXOLX3wfsmXvFEoeMXt6IbzMx0d1SVQFpznnPaxjOZ7UhjV3po1y/CFaLoyNqBWMC
F2xUj1V5UZQ3zFyD76pdSu9z3KtEXjfO2DVEQeCDGOUyXbltou+fjNnT1oVI5PgI084yokZ06HMr
ljo8E+I97qU9Dzk8B5t1gGV17uxmu0AIHas6vmttPJ6IXaI43Fehidh4CDD8xn8LKY5b6S9aImhF
oNFVAEhjKB9okEBs/dWJqh6bKYg6kk6qOwxjJzIqEnz0t01RAsOopRFXLYeA3Iu+VN9DB+v6fQJD
5FDiuqJPa4wM+TnLqIbD4if6y4BW7UPX+m1Kdpgbf9PT1I4XshNgdOPc+TdzMAu5neiFSsIPib85
5CHOrBxoycpwdGxRE15SVCiLR/7b3Zxa+aGziNKKVGqp71VXdubO8REGBsNzLgD8AjvC2VXOBCdn
83eyn8ebofYR0kGyidFwjzPwSjo0ybBP09IUERSzAdDJC8QJ40X3ylxaRtf8fW1kEVx0Uy1J/Zft
Gn11sLogdE/aE5B5+N1pEy0T4+NjHKTWyY+7BcqWic//dkiMpr1IpCF2BgGK4tC5bi+hugidwXxI
SydyewiT2y6W3g35ovwDr+tbnPBRImS7MBi7EcjIgiGKqiawgEtmP79InUyaUSK02nPp2/Euo6iT
BxuS/rQ1SbxlaKP0dDk7ckh2os1kf/JUWY3RYLawRPAhqYdTaBI5u8c0Mf4VhmK68dSa6pCFeTdh
tE1kfZT7y/jJbjodb7A5oBAvJysh7aAXMc5w3ljDNHWsdOcQ+8owitOs2jvKzj/ZFfkrWLithhOa
nJq9vaQ9o6khEwV5XZbMPmDyBazv5nN5aeglLQ+llfXBbV8vwXiy6SFvpim25WVLufURvTuxTUkd
ouQ2sK8KPjZ91V01CybMuzDxaz6hm3TAfGEczMgstVz5LqndHfCxApKthqw+DK4T3zlFp8ojFQRT
oKLJRrZTq0hEcss1LKPi2iMYas56LpjCyB6wzosfuc/QDC0JaSgbO4zDu2GOSfT1es8DQS0K20YG
YA3A+FLXT55U3FFUqIJpwhTqdF8ZWTveJYRXGB+spCB5DZCj+OBY0hMHuzZwGzeIk90VKQQ7Hocx
hHeanKbwjsYnbKNGpXZzPfn+/LFuCPi5CEtjuEo7M+l2ls6rH5j55FPUzwNDbjeo41OVzuYSzZRs
WRSmps8/xlBXbsbCIIwxd1vAYBwx53oLtWXQO3Sn+LPRcYxiU3GY/8x6At92cgnIZi8IHd6mkKGO
owaxgS8TGLd9l+ElotK7JOngbKWxi9izcmmekhISI3OQyg0Z/mRm91mKFGfavlEV8c150zPXaf0+
uR3g0aY7s0ua5CIvp6Y/1fXENk9qbBf3uhprFUmrmKa9q5s1fKAM3Ru8N0z9kJMxDHjKYVMfMqgo
3r3jti4MpsJgxqS1G/wqSboG3fVokXepR0DMxiPxg0gvrBui3iZjqicOJt94lUkMIMQKqM2TP0Ar
7yZkaDkE1YpsjHCJN42PidIJB+3sttJNVWwL/KCBxQ1nePSNzjeO0himD5Arkk9xoL0vZVXSYY3E
RQOvsmyOuVmsJlpjTDpOghEi4a0UhimsBdtpd54/rwRpmL/elqATlG/xSM4x9840lZGn0+ohl7Gr
IRtV2Z3XZcSL1C0GiZugxDR217RB+XGuA80Bqj3zo4/4+8dq+thEFIjgZl6H2D7X1JOn2lO1PuXs
c7mvIBvlKAv7UZ2cMAeOrROfO12lxLzkQSp/kb3XYhUYwKU6tL3pP4RzmvRbazJzm4MRW1WcQ+Nx
iUp3gf3VFPowYx954Q1xhdNSHfcfmxmLzI1KxHS5KMdqSKSJGRAjG5DLQcdWUUZV7YsvnVqWv6rS
nrOdmaF9PSJHCSKSXwmBTkkMhqSoO5InAZDKdM+S4liS1pJdL2E3qY01xeKXmbj9B8xJdXPSY9zs
EAoxkc7Mxig3Dr5OGGCRWXHhLDa+LlDcYsKo7Dho93EWszEmZbswFB1cZTYDuThE5c0m3hnB1LlE
+EI1x0umJDt5I1OKDvaHtp4mQpGuDNzJn9zEzVtGXhVMnXgs2r1uupmIzbpkupaH6fIkzVFA92uM
fN5KDwfRbY6HyW1r4UZJfI83ujvfyAOS9Tzd9GvA1sLoK1EXKBR+SoeyYmeTzHID30J9Itwq/z7I
IrlQboI0Y5lqxvxUJ9WTOxZNSVnmyGtuQTVu81H7T7VDpPombM0miObBSmVEDryzwMzHNXEzL3BA
ryBIMoDLdKeuHVjun6Q/t18LDR8JIYQKuo/an+IQsmRAuKsvTflTDBKupRgCM3nARzq/rZcaNB+d
/aI2wi0s6lFR5D80tjAn+FCDt4u92C4PuKGHn3Dm0c6WuBHEnHDrOT8WYsTx9h7zH3GcteWmMYdE
ouyAS3hRI0SgzkUGwVvyGC2RKu5eaii3xal0ZlXspyXML4zenL9OjbaODdnb5iZzZoqFghdebvHv
rsRuNANU/bM/7i2Hw2VHhq9JIIoxMd4VfTNtAdfCOyh7bnJc/NEEhCoMqCBKJIYfNZWvmaKSUHdR
w4CC1tfB5G+cgrelAojCkW8SMnoNtVypfTE0TJAXrEwknK+AKEUHWx95MD2B+m0mmaS5FKaqUg7Z
0fpOiGPRRuWMoGFTeF3lHFuMKqpdyIYm83cZSZy0BtnoCwIOw8epZo4UB09Uk459DZ8a4cCSAFPZ
PUKddDGSyJ2bzyOWP48VtDPG5jim5yCHvsrQUDjzgzCGeueMafCpQuvSbcM1UhS/5yD4OVGIAggR
BPmpItP7k54qVVPgF+Xnpamn5idmGOYhdHosh0I1z+V1FXt4vo7hJEmKKqw5p7qVLcyVJcmuhl65
ze3odu0FeeRjs2/QnnCKicaeTksA2XITlro8ksKEVKWG7odl1GgzStcuQlzSUeoaLorfgCyIqUWY
nM9p0ZE9R5rSTTcaY7IPBLGOUDHUODCTxapi02JZnRy1zGA8zq3jlKeiwUwRR7SpYNCnx+lrId2Y
hMCkwnOIkrdPj1kXwqTA+yBYcBgM+u+hLmHaO0Q5l5u0K4pL1MuGOuSyK6lsglgeMfYia22BKRkl
05zYRzHZNdf6RM4Xg2ZTPQl7MH80vRypi2TsYf7qdvZ2GqqFTNHEKWUEqmR+MrI01RtvgRsYFX3C
Fl2M1JTRc/BsNPukhvluO92INrQwuuoCFqwftngJus7C10usBIcqDOoUp09OlRtZhCWOu1nHwQCc
iotW1vaciVZrVsc1enM+NjNqkw2tJ58Jczj42aeOr1meev4Bb3lQ1LotJ5/vTEQ1JY3OGK5nECGR
KaZteuxlXZabdhSGAwvIn2CUljCVN52f2d/sKs2+jzlg0EFplcKEGcLqGl0yirC58VOY2aNdfM5A
WMjyzjt2aBqgDgSpmqxT19g9ZSd6u5hyEgPDDcDE4GxI3PURZQRtC7tHkcgVWVkOV7sKSRSkEK66
7BQspn8wVJjhZOmQWn2rgyXIIuyN0+YICVhQhUwTVbab0sMy1mj0TmthuNu2r/PP42rvvE0609/A
XPRqxHZNAeMmzJiIKtyTq4u5wJhrZ1Hq4XBL9bqBqdjeJeXgfyJ7Q134/UyuWz7FNHqeMa/2WK4w
8MLuqCEtLx0MijPRQ75w52qHU19xrISyxs0ghuExBxOBBOU3gxVljfDGQ41MhRfKY2Vh+pDTN/68
NN6uwT7tZzaBPl44BFgalxkyLvtnEMA8QadXD7usSKungLACZz/Ec/kjY5WyU5yVwysq3262OY5c
kGgEN92WVPqKybLjF84mt/vl4Ic9PlQez0lAypUkVs/VTDwfIQr4fk49iiftFctx9Evxg2c6Lhv0
KpBLuobed0NKZHihCcy9p4uFC09YAsWR47HLCHias1uxhOOpQzeO9qeVy2XrBnq1EUNEfxSjv0w7
LHzr+3xsenrXySV32x14H5syVVO39Utnua27HIoN7df0MGbUCfxxHWZ8pXG4Myk8HgXWweSoMyoy
NqSUxR8GB1VxVLXcmLt0ae1lW2Erj+EcfmxXhFlmdoQ8xX/ISyNlmUiH4w98d9jQx6QWGewF3dnM
tu2OYWH3CGinnpIuaSr0/6NRUbGYwYh/Vj8z71Y9Vw52YNaw9QurQPhKxOpHt2wpGQKIAw9FUJIF
gHwi2A0IV5eDQ3Ir/xfb0AuVumF4ClIOyDooDch4xHvP+77B6QztbCM2xtxb7g7XrgC9YUo4RMQk
DqqMjx9DGzl4VR6z0lMt+8opYO2FlfnkDXMy7dvE8j8GaqyuUiQe5QejxHEhSpJspsKrdThvUIX2
1tb2U249G1hE3jKP8j45wwILTnTSvnbU4DscbFYPBVcGpb9D3Ce6S1EWut7AvY+NTVqIZILJ0Xcj
+FXf3CShP+gT7IpJ7lfQp92l6A1Y8pUVwJAj1nY4cOgvY1RVc+0cVvZxiFcgBDaeaBx/DNwsXxvU
Gl+GISsdmCvN0nS3qNZU+qtIMwltyx04q7dEJibMeSwox7uBXCkWWg6n/tRmvkSR0GaZProL5ktR
TyhDuyNNFWaOrCmvwd2a4BMugcPyqR1jiOp1MOjHwECIs3fNeDqteZ7kCs4UdNFqRfsNIydxnGF8
wzZDD0QQRtoMv5xcLVeSwE+OEcdNp6t0wagiUomFwK/Ia2VuU8qO+Qq3lpKA5Mof+p1hKgbfdcAx
vFU4GopTE1jZsLPzsf0QG7MasPMupbqtBDf4xrUHO73phZ+E+4CLTGyg8PvyWA2SkWibi7Ddo0CF
PePVoZ8SG04WKxHBOUILj/jQ/Ujmcoutx1z+5RTCv25Ca7H2tlxfidE5kht/bL2tR4uVEAwDQh3Z
EpBywzJQX33gsGAX5CYXIVtzNLd22E/WBSm/7Tfce6jQUGII7wGN7uDSehN+PON4HhDDa8wffG3L
5OOcOLg1YrWYIoR3zL7YYDoM4hx6s/WjLjsn3nAUZx3clbpcCUW4mkNf6br5qsf+1CRUkct8E04C
1hm3FV5VYx9ndBR9Ix8MKjARke/ekcPWK2Ib3DzoGcItU5AccItGGYX1PEHyshXkWS+lIbrtorF8
2OUFPSStRWfJI8HTaEBMSs9TbvNHt1k2DddgCf4CjBBP6bbC1WXemk0FXRMH5tKKDEKG6PZ8kX6f
4bPfJBS1bNTa9iqqZgRmiIC4L2mkO4wGTXzqH80ypVePzXm+6shEwQXCSPyrxRF9HmWEQ/6VcvI+
4RQVPHRCzQ7cqDjlFzgjE5cFc6uPfKSrLxYMg3C7TboZBV8S/0x0R7QsYRjCOiZ0ktwoisiOqGpa
/5YKkQR4b0zL+U51eOdumE1i6IFTBBnsORAIZ88SdD7ncq9uMoLRoMMOdffkEy685rAW3S+B+/+T
0eNy7SyIpq/SOQio5iuvLympQV3wvNSM6+zERbcjmTEfe49wgFPbNsZjx5Xz2RlLOHO6n/IH5afG
z9YnLvymaSsgsjFJEUwaDn/wtBDQdqiRKnj7pGizo+NKi7E1WBlc1cX5wcjw0HDdWNEoEQXAtWzT
w6Bseti6o7DfEDe73KH4cU64kOY/7TYxQ24GYT5xfAztPTV04h0V6hXEWT4FxBacIWe9044lO2IY
qEaAhjTIIoOon1KJeI7omvMKTYgJoVnZIDbKX3jRDvaA3xStIQ1zGPC/vu4c0oqWoiV50RgHTKon
iqgGwERtucgXMt4UmqyjNhJj1wxpk20NG/UVyrlO401YgjWAPRIs25QW5qUTJjV95Kd+/6W0czFG
wuY23o/maDwNmIGvSSUkUlF82O3HzHPy4DIm+THYWA7CiY2ZFRMrNqSRvPSIFiCoeaiYRPQSZ1ZD
wvvcdva6Z7XoxgsupjLfsxaY7dVNMW9iAqNvC3uZqWNqXGDBxpQVH6xAVPY+ycJB0JXhc4Sc1U++
cdSh7mA9yJs8DyVJ3zIhBMdQWbMDh854Za2PF0jDvMnYlJLtEA3OgsOlaLWomd+vKa4jFcawY6Je
73JeY4TCpWyPZmvTT9lNGRe7duxDc5N3g0lcp9e2I/Cd3xHWO9ZfRZo5y94jkeu+8pEBQs5ZyKRX
MoAW6mO8eTJ75OwcCF5ZHnMFjscnKM4hPM+aR2kw+zqFI4f+RwCbLtyVi+NR9gBjOvtxGVw8k2Sf
gFSHdV7vc2R76QEkhM6dk8LsqE/rGhqt1UN9JE+5pXGpkHwyERjH4sCi62/R9pQb0y1CWsPUbPeh
vywBPUkzqq1eEgVyGxBLEqVYrfZQ7LzyJiGlFygqcZdHsByGZ4FRw7FcYnANw8+mL8ppQRosL/k8
hMPoRm7mjRj30ocgUbNFhva9UJq3veanbwICVkAkZWP/zDiwAJV8Rx9iPFfxj3aD9jDlHc4Iiigc
1EBFctkwqiJeZlz6S7+mBNooq3IPHAjFHJGhMg9RUxZBvQ3qRRQbOr4m2RVNyHYUjdfFzFssvz5S
WRiUFks7mHvkqSDvGHJ2dDRBtmbMywVGgblguR4xAR2HK4SX+lakcRzudWG6as9BP9ZXRs2hfgiI
Ag6PM3k2VDWyJ2Bkdsmq21tm034Fz83pgBaCQ7ZyrFqo1iyXaGJMNR4EFmef+kwn5dF1seBJoP+Y
yDeG4GsOmutEsTDUB8/u3PoShxF5zbPv520GheQ2dmubfAcuhThq8sSgfpFZBf6sYucq1bGEOe2m
dF+W06b4i09lskBStnkNAUN3NOdWGTv7wsBpI0qlzO9DienHRhXB9D1JayJK0ipGlFdM9viIvBRd
GflIC7cs06Bt0wfdFyFr2m0N7hDvJHPIahtg76C2GdaG0Ek9txiOPevjGz5fJu3QqKrqmtwuVmFN
CsEPa2wIgddWFfzAZsT65CwhlOgV6x0QHM9hwza38r3Uif3LRxs6Rroa2s9eZwcHrw2AEsNYELPS
+ETgckF6cbpPE+Q/O2bZpK4re/oCt2F8mqcJnCRG0LwVamqLQ9kupEpx1XE6E52XoChlWcpoCIvC
29VVnayqUyZcB+Si6QURp7kbhRJn1WOptHsf0hlBRlaDp+4SOmUTOEjJDwDcy70bqgxer4Mg9qBx
B7Wuqf7oWAoAufjSsUlZvCcPPSOPDBEttnoiD4s1MsVX/gPjFoyoMPR1ac1a9uul0CQwfbBKv7Rv
hnke9W2QZU14X2OU6185+Rpi72JamIMJZKDLTCnVnenmJQ4bjtkQOf322PSP+TUTWjgRiOn/zkqw
Xs5qnbLRmBM789ZG/3aae9u7NWYr3HHI2Xtrdbt8/rx/xLf9r5bv/3/L4Hh0b8jgsL2t1C/9O+82
5E/8m3ZrwZ+FmcR4wgigyfgrRebfKrjVBX61fDXgaTpQ09Y/9R+H+PBfbHFCguDkUikig/u/tFsn
/JdjQBLgT2HWifvaP2Hd/kGII4+F4L/V2QoqCc6SK/viNwIPjMMesySKPOYx4aUn4vxRtEN249ci
uRzs0t4yFvWjWDb9dWgoddG5uAzQdPnv0GmeWZO/z/jXbwLFxEcnuJKAz1mcfVxWWWBVM6qYvCaS
Kf0WQ6q6sgkU+0vDBaw3OIF/C7Sb3KLFlv1mQH146NxJfu0VgDPC6t79QLnpHPsRWS6KNDO9F41e
3vGFPCdB8EUDYpzwb4WP4sPaePnIRo/aEc0s0oJxyJjwC/sAsInDYMTZDYQbxM07fpfnQkWWAY5p
0AUtSkrCe8wz/oPAYmGMLYfkLJrdckmOvlEnH4Vp0Pt7ut4zN7C3Ih6+pDlwVm1xcNs97uw4G+a0
H7rBlylPuaTd7m8y0v/u+v9hv7617aOu/t6/DIV4/hN/b3vCH1Y3PS9kaEQWC3zv/+z6lYYPlQUm
1Wq0S3AdTKr/bHrvX67jkZ1A4+xxdq+enervWAgSIwirhF9n4l7OceH/I679ukL/31bDa2Z1+OUv
WsW3JnvtjGpkMOSYxWoXC1ylIk/pbCstxkW/PY+7v/++3+nuz4515x/jQVLjEXgeC/iMIVdMlj3W
McMpPzWHe89SxmPrGQI0yGm7+xjf3gcrGxGsYO9ubKq+wmtnNHBV2lDdaRGtdhyfE6UlbTMxScCG
usN2xbMKcelWWIkRc1uUl7mLSc4mRPBwE04jBY1bFSLd4Aqc4R9vrS7tyIDF1xLe3McJZOhxzPN5
OGjAsWyblH34Ma09n/5L4hoWF1V22ZJPBk6g8uA2GGxER28/mZdX8/Pzh8wESA93krv93PJHx3mF
Xa2ZRUu8RF0V3vhL8NGpHqT7/e0PWs+Fszfw4oPO3sCS5Lk54eIDBXX4rJv6pi3oYe0SfMTewajd
BPN80Xf/0DOT38WNh2kivsjcT8Q1vTwhZZoOI/5c8UZphKJjDQ9NZgVeLoSA7enrm43l9v7m7d96
dpWxkvlUy0GF4BMK7ofO2SHZEoMYhxPA5WIP2CKEYwpmA0o76dK6a/MSRZXyvXw/kUK4TcD5D7N2
mm3BZnnnvH42UPztua8xfzh7ky4IsxtJzbmlFqQbrqUSDLj3arfZjkPiXqPAseZNakNewdXMGGmw
lBPeBFJO89ahr7xu08xNj3KEEbQ3+sG4Ml0TFbkdd/pzWk/xvdPmwwcx1KG+aDoT3daYP+ecCC00
3oYDTNC28/o2yhZtXytH6GvXatJLP4m9u9XFaCLiM0MwZ7a++7SeNsbeKE1k5nZHV77r6kzfN3Kk
84VxDKXUdzWCrtpVaytXGPMuJKj7W6tzo33nsFhX4vkTWyVEMHhX8f85vxQgXS61Bh4om2DAiNJr
H3Us9FMzW/qd3XdWabBQeDvEIWI5huHyGnH7cnmWUFJAZlN8TDyzwAWuR7hJZkp/ZYsmvcvQ6TBs
80SksC64EbloditT/4ObAZrBKK4KhpBiuHLtpL7QRocNNeFRTNycPntnTZ8dFM/fFLojuhqWERTU
9d//Vp0Ffj6To74aMVcCph2VEVrQhU6KA7O5R7071e8wPF97OA7O2qQTWQZ0s+CMXTwkXdP2mkll
yx67dws/+BVbkMi+wWqAXlVmAoFkayTFEbYdqAzjS21GdqVwTihsl2mliPWpXch830xVnuP44pbj
Q0q3XEUJhuDveX2eXWbrMyKCAQEJlOhV33DGSV302Gexw9tkc9y3tqIztWlu30s3eln1PS8aF/9h
9GIuLjwQYF++Cj3WOVMuqGCL4+jbfpj7Xaitj61Y+rvCQuLbNHP/zvH9HNl1tivYE8gnKNJJpHHP
3j9Ygy2soaTKM7TpbZZYL9nBDVsM4LJ6aL46VLcLAKFPwec7M1CFwseKO8Wzs09vH6+vPOaVfYuM
hLgC5AZnX8XR40JRUYuNLWuSfYYS+me6pPu3P+XcDW99m7ihU/q4VClr0O7Lx1y6hUNiAzMtYEzj
VHg5oF4+DZQqdoxTZSod5xtCveIUWw3umnkwM27Ly+RHUzfpDVbdOWrTIJ430k+sdxjhrz4CKjfK
f4SVRnB2m2p8i8l1x4ISt6l+6w6GOFHiyH/+KQT3WQBN2OCtl9nLJ9BAka3bsBMbmZn9nV9PzOsb
670E+Zes+uflzO5Gv0kCBn3m+TYHVfTMZZ0dElVf7oWnEPj2ZnmMGYXezF4uj7bD7HmB/HB6+xWf
1STrG161Cyt4DIWcs/7l77PSeXQzDHxgZqkg4CokbByXVE98yBwdbkU/19cI/cQXH8owxqyNzD68
/Q3O2qm/fzxce5eBjsnmMs4WmZKtMTjBetlMEIRSAbWvy5wE9zMvuxfDVBybrpcHNdjjCWpAd5ln
5nDMTW/eLoXfX5jFxM0qNZZGgWKQ/fbXW3fS2aZnh/GY8BQGbj2PeRhMgqqqNJCR8DvzNve8AXMv
yoiogJpyFQCx/jMpy9/Pg3twPdgoov64Zpjn40xqwzThnIXMUarl0plE/QRRsIiQAigyUnz7WqtA
f3n7t75yqoKBUGmQzGOi/ztbDKFkNgtAKldbPkoxYl4Y78HLCNE7pptcefGuUW38zln2yqeyABF3
IHbmVD1X0MyW7MZixt6gNcAJjKmVX6exbPHtggQ0b0hqhQg5j0t5ePvXPkvtzl5t4ODvze6mCaQD
fLn2u7krpwGnkijVixNsM8FOOEInbi9kVccuAlajwbCGCuyiGTJ7vLDJLf5L9xoe9ATRQR5bKAxY
gcSZPJY5M4pIYpleRqsvGi60CKWf0tJeLIxgWhVj6zVCCITK0SIQq+Nl2ptFEHwKJHTGjZopeo6m
M7h4p1uldnDHWhCMKZt59yUsF+XuNcj5kRM/1Ft4Gd6DFcz2EFl4qtwECWyegxlj0AtrMvPIq/MH
cmLmsMBFwJ9zdIZ6HtyZmfuk3jHcPlPLPC9ZGmHUouxj9G/h2XVkI4MdXGNhC4dWfxnLadplRKiB
e3R1chhkNURZmSOBG4vpSrjM2EI9I/IIM0ZpeVtjgDhgaJDY4Q2UKOt2ZIz7XgDqK/cFxzeAFhay
yGbOT3Ky2STc50RGllF5PwHbUYXgXPft7UX1ynkaQJDiGONx+H8os5ywmzVvn8IrYUo7lkFSQtT1
JPODHu0ZARr6imgrGzO4nqFJmjO1f/sbvPo7ScAiKSUElgzWf/9blcqEdkghIIuNlwnzi2lphZ7A
kldvf8prlSmtFFiojwTJ5Yh8+TE0cKVB3wyc0Lje3ilQzJoGRIIwdsq9doeRaXHZhKcaIfXBtbp0
H7RzemepJTw1aQ4hFSZx9ZjUnNiZsRhRaCaOhJcMG/Dtr/rn5comdwA9wGk4Xs6d7qHL52mfc7mW
lc8dUdnJjjzD7DPUSXmz6NA8wUr8PPeG987deu6ey+XqUAOvhTufTNDCWfVeGR1CxERB589avMjI
Yb6tIIHhLCVdPHCERE02en9hpWwzT5XqIjOy6QZ6CwPhKmHK+PaD+HNl8HUcmheeBuX5eWSTNiF6
G2VL0ShAHsua9JVSw4h/+1Oeg01eHqvI1OnoMPP3sMfHiOLFAkwU5HB/wgtoTqwedszE6LzTMxyV
diQ0y6yWu4mG/+tiGhiQd2TPbCRs8a3CNXEdrdnkNppGWEYqc0scSbLkyfIX/1C1KeGRpRO8s2X/
bHb5vs+t54pzs3Fffl+g2LLue+CBaaqfnKxW2CsaWCqm7pz/eyzzX5XJf9515NJiNsGaQKL7PGP4
fXPK0qmFqXk2CyyY22HpYJ9lhf3QasN7YHxIWeFq7+mdN7I+8fM3gnmzgXKTs8X/o8Iqgd2QXbAO
w+TBd+J2b8Qup7OVYxeJ4SUeeaKE/yRoqXJydRzsYlTAABpib7hJXa+5ePsbvfbI6aABO4EX2B1n
N29l1/OA6oIlUquV1DADQolmgqEAZ+s92ftrC9IB+8HRBByIQ/lsG6L/BheAg7SxKmHfD9MMo9HO
5pZqIzSSEDtZS9j5NqQNn44SFU0VlYw/8EoqoCMh9XNnTOMsJz343pLMX8JCNioqvKTPbnEKDVMY
OGWZRtg8J+bx7Sf1yuGFFyIQDOCIBV3/7JgthTT9fOC7+6M5fRhRv0A71ChPirE71J1TXFvxgKEb
WNx7fix/XmWcFcAcz5A5D+7so9G9dqAS8NYGMr2MyKIEe+yzEmmPIcZUfOhDNBcdzD73l2FPyyfy
vbN/DzT+6355pQPlSzg2sCzgJdaQZ4eJdvN4bkaTL+FU6aepzVzQFulvutl9CFSnjuMS0CoYdr8b
FjF+aQgNVMx0dfbQTjhdZ25IcRY3ifFOzfPK02GO6ACRkcUBo/9sUaW6MQpPSsJ1pbl8JWgj8/YK
uuB1Ogq1HKYmxH9gTtvxFIfaTk8NzUXz8PbieOVA572uyLXDtJCW4eXJpQWJOLCxJMg1fGwWSLWd
tXyvH3lls3oEtzOYMN01FO3sFVSB1n1Qc3pMfoi/udtmSUSZ6ROHUXvzO5f1qx/GxQniQJCf55xV
klVJYruDbI9OdKyh+GfBd2KRv0zWbD7+44cHwMlTs5nd4hhw9gJzH5tuU647q4rbU4Lh7y43ivQd
8Pl5GHh29hLyZeGGQWwn0/+zj/GxgNbOsB51IVnvHeLnx2QYlX3Cr1t980orQa+aWyGm5fChFmlm
zUYK+dOahoE4lL74HgwmeBpGRn+VqcQJ04CuHvGXwVEcawsOrPaN4uM/fzjgHasvLJNv21pX/29F
JKgivG8bIWIxo7RPe4R02micdw63P3trB5TwObLV9EAAzkpVyFvAHpJPERWG6IoT9YCW2HyAHOlf
Uceq/du/6lkRf/4yAM14DYzA1iH/y5/VJrlQFMPEliSgp3hi476MmpY4NoTSssOsMi3j+Yp5YI4T
TT4ig5gXnOAmm0CMPF1Ow+SSQ51DRfZUIPdt0KHloj0+1cK+csK+UlfQMLt3iu1X9rkH7wDfGNZq
SKP18mtbSw3dyo/FpqZZoi3t0qPQht69/XRe/RTQPvY6Q1JsFl5+StJ3YnALetsa/ikqH6w/fbPr
3/mU1za4i1WGy93P/j6/0BZC3Z0pptpCIx/CZ/PwpW9CO9sWuFal0ds/6bUPw6zCtLj+6UrPR3vz
4hrwdzXU66RMrtIp7U4kqMqDg+rtnWL/tae3Om7BlwAp4sp6+fRQXLdT1bK0Fhe/9crsFBr20nkH
LHulfiSOjMg2ZzUrYjjz8lPyBCIcTGUWMJTSiFK/29dLn0SVup8JWEBK3b7zvv78Xcxm2C6BCfZN
p3e2KlyVovwZ6PMkDS36n7m5dUkWeGeF//misBLBIQuzieem9ey8MTH7B+HgJhsHo9gbwofSXqIa
2qH8lIe3F8VrvwiXHqa9hJJxw5wdAiRz4Gne8Vl0b8QokwUAnVQt75xtr1SdIHhER4Ovstgtd/3J
vx2huYZaWseVREasxI+uwO91Nkt5sXjtdBwyLABUVnT3BilbNytV5dLN9HAEbka6JVf73IzICbMb
fuRTFf4f9s5kyW1ky7a/UlbjwjV0jmZQExAkIxh9hKSQNIGpS/SAo3F08/qy+rG3oCyzJzL4gpb2
pjXJa3aVKRCAw5tz9l77ZUrr6g43Z/ap0yvAce8/kjOP3yE1mxK/hYyGU8Lxby2G2kpLn2HV9QkF
da2ms+L2o087NjK/vH+tt0OYagGEQpvEHA7Fp3OwLSJqIgYVkk6HLGGRJHM7a7D6K6vFJhhjYnlJ
vbG/hPs7s5M8vu7JPfp9pKa6ZiBrMXVM0VrfMngKO37KErpeKT6AECDc1V60a3funQd/yL8BjFgI
n9KQCg89scJzPtbf3n8crHM83ONFiR9Go4XqGV1q2jbHD7/EQ93O/pJuHD1p5FM3Yzn8qMulKA5t
XIrsBT25WWzMODb+8kjHajdtir8zdNs+k09CDsQOtK2m31eOLMQuSxT0faq43gttPse+4sUTUI5Y
1fyUiXaGZOpOLd3qAfIBO2NfbH2Z1Xhu9cUwIZLV6Do9NJ7axoPSxRa689v8MPjLIkLaWWYTuB7U
ArBli5GF/ZRbHA5GR//ViVo8K59zFTCOUWHF98CxVqRE/xhqI+1ueiUk7FghIRyTaj2R/xIjIduQ
cpPWt4VLxZO1dm3c9rVZjQGKkPnVwspK1EFr4GZA9l63PCdT3lA7JNECUA05VABgxh8TiCCqbAhN
gG41vrhF3NKD2Sp64mt1bSyeUKmMv1p9DdHtpr6Zb0WqK6CMbY7tFKs6Xh5dEZ8a6HU3vwo2C88R
4QnBOLlWs7fAeWF/X2pbbvrOMudw1Af/iXy3tNgmDdaRTTew5ze80RUbT3KYhjE8kD1SV6b1xW0q
+2fXSYLUJzHYhzjCeh0UYhj2FVlb4UQWkRtQI2zZenRu7kKR6ZcfjaXkK5ALItFaayMSGRG70U0c
BU12rEELwcOHtUHC905UpF4HZtb2NsKC1ibXw4i85zGh98N5KZHjPvUSGw9CmiTWPmnT4rkk4+hz
h1Dj84TfzEJreN2mDiQXLyrbXzjVjR+4m+pXQDTL41Jkdb6ZM9J6POg91ibP3ay5l3QUiNcw9UHf
2JgZukNkcXTclKZT0iCP4/6DMSgXv6nbGZ+qoo1Z9yuXseNm0p82dZRL465Px/wmwnyP0mduSbFv
jTQer0BSzE+OEWnf9BZZXZAanvbaA9z6kckWT27lYVPCSkbXG8YC3hk9Gm1nY+ej+3WuPBeCjV8v
j65T7aNSwxUy9s5SQZ9Oy89NU6RWmEcZUBbXi3sjYKTHTjAIJ3qZR6KZ8D3Hxu3okDocZJPe3w9z
WnzPs3K8L2y3/57D4Mqu3dEAMV+wFVwqopJQaxjdS51luCeaFhtZQD12ZkK3JuNmrmu8OsJRJpnK
Vi0BUxsTMnQsFVm2dVCC1JsqirQJSroigM3uAaqFIzGn3+xpQZBPMpCaN/ECl2XD+MNnXMpkP5FP
4uDIXcSLGDS8C1jWWqqp7ojq3J68tthnKht+Vl2GYqTpjDxcYJJClTAqyiAUuuQnMkWqOiyabmgC
jUbld7y/WozPPm3xBwA+WDZdCSxrP9EJAgkw+hXGYQcn5E2qN5CRGh/1Py5RAAx8h7P1mrcdCfCl
MVs3M1HIiJ0IevkrR/L+wVCcNwNlilFt3L4bDxALXXzbZoLNaDWN/qp9YywClwiTz04V17fV7GUj
UqnI/6rX1fDZBkfEFEGg3xr3CDUkoLa2AoU47omN7qvyQSvKGo86ZcgPumUB+V7LFKp1jA6hRIVF
Y+5XtGXSL/0nvSEEZbVodA+LIWayuxZhfnGHJHpMmbXVJgHI8bwCFZ78OS5A2yATAeDYLNa8R6LA
ih1Zsz0cGs9O4bij3QfQb1T+A2b94kffGQn5KBkGWiEx3YRxqo1PS5uK77heuwd9rAmEgESlfx8b
VbgM2zEHZqM30GNw4MgNSVX5X6oV+uuc6bj88NjGT6i5UijWqeicDV+x4BFLT1+Cul5AGuEjLyDB
ESyzMSYSdjZZ2rmHSS59G9qNre4KQs2dUOAjHG8AbJYT9Nu0+BBbY+PtqXLZHwyzZ9aD8pA9616T
fOfIRhE9imzvG1qm/DWdVf9im8O0XOmuBVhkdCltBiiq+lc9qaLf0w9e/ZGJosUwTiBOoi+rm0KL
/qonMb/2yCXyF4dE7M9M3r53q9scleECyfpH70RAA1ylNWgRx7mYkXAVH70CeNcu4jOdHp04Ff1m
RuFmPhgDGNGdZo6EfDe6hdkww8Q4b7KJLggub6+8tXrAbQ1j+XaMJ61lL9Dg3WkNO634ZFSlX2tl
ViCNiRyXl1srUBCdrJrVZR9jzQJecVCZ2bISaY4TZnB97vuiZa3qSU83rsyZsHguG+UP9KvBcaMk
wrCD48+GZEVtEi5OxdQZKnTcd0rLUyfoG51cqVybTaCjpdnhgaOD9FI2TfRMHxRmTu/AYd0lXm+A
GWyt5OPoLa25j1DvtPAeSV+Nk0M88q3hA6OfyZRWdpTtUklQu9I0I6wZffNV7C3afef40OJiVTnf
8fWWPX9mNg+G5OdvoXwkV6JPKKl5jBjMsZMBgmtJ2gWAU5Y0z3lleOmOaSBlB+GSwxyUjQUxbSjc
6EfMBPtp4eD+0yaDSL+qfR3z1uyM5iN+QuLJbFvV5pZlqXGCiu5Suqn8AlFd1wu8cRzXFm9fjrb3
2XTXu9EcFo6AvoX7OBkGvdhJj4DPaxVG6aCOXP22BWyD713XiKPFNQIjfRK9vjfndiQKxRj8z4Pp
KbKbm3a6I9LRa0FSFbV/X1RGGZZmX/ph+Vsw1InKfpjGeiZOw5do82L0b/XGlPoCsz1flIf1U3iE
0Pk9ZNbGxqoW4EgbjG3ceYW6jVLX/ylad/xCFRPgDUZ398X3loxshjbDv281TfmNfWBhonSA0xEM
Ax7DwBCj9Y10PtbKhH2eBhGDRCu8jZMAmqJ5TLWR8k24BX5mAghT/gP0x/5ZkrZ+7yxN/JAkhksA
Rcfnas5WVbD6G9Mz1iyydqchs/ONN6BjBLLRzV/Z8HkykKCosjDSRxYJnZgpfODNhP2YrUn3FM+F
+SVvdGLWgeusaQ/Kce+Jx1utsWqkm53ooZKN/1fWOdo3ZdLT1PEBArXWGth4BosmESpVXO1MaInD
zrJm40pk7dhvE1ND3NLi2t+59KabZ6fTwfOI3hziZ76PRG4m3I31phbMREEea96Xcc6T4iCzrCpu
CtseyDJO1ZzduIT0olMp9KINga5m+fUKarhTFSHqG+k2SkCKoGQWmKgL2juhmqhhfStxWDfY96yw
UU3V701tVt7eNatUHrCy5WRM6FkLWi/SRbb3h9ZG9KRmbGOaIm2k1bKXGprjtG3pJxB5hx9UBG5c
tR9xhRHpYS9iMNio5KSWNL0f59sJdzwkusHPX1FErYBAv9Y/idKNP4iaEKyD6U7JoZ4A1uAEleWu
z31U4D1D5bF18wRbYuRlV4Rrj9nBGxT5BZTJaFORwlWQpWepiui8AaTHMLmF2nZO564StAaWA7QZ
eIOAtAi48yfG9Sw09zafdKPcukVXEm5XW4AP2Ewp9iuJ5uOcGDv/2Sjd0dvBX4p+DkMfu7tlKggk
aQthgitRAh1zVXvJX4MLn+HKZ3dyV1Szfi8IvVwvjpABbJ5n/mC5nD7xMUF1spCIP9XWKKiNyPJR
4suPrqUZtV906VcPaLPzaFvqY7OvRzy3mPpICAs6aRANEbOb37YqpotOP6C7ZS4hNEdIfS5v20Vp
8XbRcXBuJRGCV65T4xSzR3YBgT4Lc9lhn3S7XeuUJEXUaNIEX5jKmZLy2FAhsEJ2/zKqyGWiCkdq
T64Kpn0bqOAntPLNvUC5bl0ly6yRy0lScfmUj0kut55eRAPJJkPTBASmgV9BxmCDMLBm/vv/iJc2
t2KFmgekEA1fdoUgI/qBAEI6Lp15ocJ5puVMScP1ViQtEn/8O8eHSTIY/XkA47DJZxiOdtb/VInN
2W5OEEp5RsRz8AQF51H/3rWqPST60B0KOUW/HGdK/nlVZ4WEuljq3VUSelKtmlF2rVzImKammeyl
lne/CJuPIInZcXKhhPG2lswpmthiRGToonB7HN+4IP0VAmnPjXMUC5LB78Kxy7q/Ks0UAW1v88K5
/YxsTWACQhOGUGqV6J48aatBwyBtyki2Q5uYkx4RfaRH+n3gFdPPKCnHD46omAKNEi+u5skHKChQ
RARUmQavLojDyCcipNCmaZ8vLs3t9ysL5wotDjp2yrnIUYh3O34iSDR1OHNypRzxK6eBrFzskhmk
zMHTHnuJ5mLlq10Yges7PalmUFVAx6X7XJa++vFV3ZjVkS+Kq1q1utEmAzN73md+mGFe3XWuQ43d
s9Syaeopv1Bze3ttBv+qU3V1LGG0L46vbcZ+lHvwNTbtks2HOh+9q24ouy+4nb+xDY4ep5LiQKdp
/9hiIaAbou+gQ0ZTm77g8YUB3fpWPQo2MtqoDpx3yoOlR812oegJh3UuPtMMzy486bcjHukrChxa
swhTwX4fX1RrDb9Ylt8a4AwwbrWeDBY2P9gBk1v+oNi/P57OjHgmFpI5aEejlKDKcnJBPVVTI5FC
dlpd7+o+K/AvA6rAP07XIPKdCDTBZLNSepy/8WH7DWcapJzJs6831Q4Gu34wJpgwgZ36BHiaNrvi
93/kmYfCMsgMiPiEqv+ppm/MBk8m5hSzCZEOqfUUyPX6Nsmsnd4YP9+/1vpWj4c68mt7HehIXRAJ
r4XmPyq8o4Y/eapcJFBDXd/CRW21q8zWgOJYiSvMTe/b8ataAOtSPNJ9PNqeV3kX6vNvjTaUb/B/
0MAEZ8px4uRXoK0TTrxKSsxo7stDbS4O5OAktV9Kox2ftaYxvk7QIQsYK4Nmh7NlsrHCW+H91DTd
v0SAP1NnJZ57zY7xsHWs4srjp5JagOR+WxaGrDW3TbHYWIDYYMgl957KhGBUo0zkb6BPkGEoDwtl
NbtGkTLaZtnwZaD+RyRVF4Xvv623I2P9XbScEEHhaDnVWLfm5FtwAECOEPVATBKSBjed8ULFnnZV
LBA/3r/e28lo5ZWjj8d0tKqtTt5Lrw16w0CkV16N3utMeypIe+iK7B7WI0E8s7vOcsqLlvDM8cLF
17/8eGhyh0xEdFWYEmm0Hb8ER2WZJaMZaSvRIRhiyUXrOaJdGHtnHikjj48AUwxWyTfKOsfJFmOV
GkLHsz/kSKgfidAxdl21dNde4UBYfv+Zvu1TsKLQAONDQaHMont8W9B9Gk0TLGmqaeMHUepeWGVk
7Nk9IrN/fCmXHhsOz9XDRvzK8aWG0myN3sZ5g7AWhkPfZdsJtUywNNF0aWJ9O5FwBQYL+1t60tzY
8bVisNzZkOgs0lMC6EVV8hUjTyHpJVbeXTLE0xhE2tjdlr6mX42L+Zc5pHWIqBIoeU/BWLk1wLkW
USVQ4WVLiSbaOcqGqESJdjwU6F4v/OYzb2J1TgIzYKHFHLGO/j/mvsGf0H7GfE0Uq7JfdIyGG6Me
jV2qL8v1+2/i7YxCM5p37aMp5BNmJ3lyLfxxeeFVBK0yYZUPrco7KNN1M/3MEmAA2NOG4kvloD46
ZOC26SKZaTJ8a8wk77ft0jbEg5aowEKLloX5JBM/9i/sPH4LIo4+OGQSHpMw53f8Iqhvj3+j1UMQ
KfSFcFragfNrnE7QwUfsG4QhUq6GNKsNZLc7RpWQ7gr5Yf6IgKhDIpwDhp5coU8bRBAtrQqm+F0j
iVcOQGyqke1kjXiczo92Hxe92e6GvOnHoLGjFX2HIUkGE6Tf8VCCw7pTgPigcBTxtO1iPZmuNYhv
9By0fJrvu8lU5oUP5fcyd3LrmIPWnjdPwHZP55ooKjmu1hjuW7Z1+1FrtCmE05p/pfZg1cTIA6De
UjCEJJnPdiF3rKljHaIKnO8w9kzzbUPcAhiD0XFfOgVT8Ss0lenFSrP5h+tmVAsz317qjdPz6gN2
X+prVtYmJQYyFoptBg25o5sIw+/9gfdmEqVgyZGC/BqsELj+T7aTTRwVOftN+EY6Bz2/hbwAh328
oIV8u61CM8D5aI0+89hFrj7zPz8lnpSXGlGPEFRF8jYD6DftyTnvwN2WdrtPFyAyH+c2qqhtp1V5
1XoZqDm4+XU4EGeOTLESvhbGU48Tm0pHZG4Hb8qWC0qmt08D0xsCWfqUhPuIU7GOQ23bmGjjAXbM
pn285nqRMa5fWFLOXcVnGiRbhD0Nuqzjh0FNRGR8rBSREjemCI5gYDMsGZiv99/t+lCPBy2qEHge
+KE5JPPkj6+j8f+bXemkMIVkEsIdNYKISsl2LvsKmnk8OTdDa0CPBOS2YjbSXOze/wVv9gfYBHie
WLLN1fpyKuoZ9WqwmoVfYJs1edK2DrsJp9kt3dkYJBbEiK2tGf7epC/4+P6l36zbXNpHBsU5CUUs
Pfjjm59otSs91einjg3sUZwnd2lTR89MOsbTFOXl5v3rnXmp6yl0zTLkZjHQHl8v4itHTkuxpZe5
fj0V9s8Zj/2FN/pbSXf8SlfTNieh1Zu57shPrsJJuC/mISM5uhSvudfiLk/8tbLfsmtItlmXg1yG
MYfbhsZvNWwXrKOzRAlGIIWDAKO2hoc67dQPzV7TRm0aiDeusmt1RWeheEVNMn0HHq+YB+qOqnpn
joSADJp5X7hu7+7MMXWhIC611QXUnd2vkzR8bavyfLDDhW/K4ePRQE81eldSbRNurR7qGTxnUCCI
pMdfadpLigYw+uUVVjMACgUhsivHyfK39GEjXLyohAuI5YgCwt4u+2VL4XnNYs3j2N6x0MNpRnrl
vJoRvuqwBer5xJlkrD/UlH/mm8nMF1Tm09A3W2TXE8eUbiqMoJJ9WQX5EHefF+RYBpRVCTMxSxIM
pqlD3X7f54vPjmKx6gdNi9w+HOaOTlXHx/IUI7SCcKJ6+cPH/hJB5cIK80XSar4WLqBf0KPJ0v49
W/wv7+TfWW04oqCQMFBFsdHCoPbHNxd+67/926+qT/t5jUv9z3//7/9aw0b/7bpb/6f7E3509i/6
G4tiGv/COctBwUP8g4l43eP+DUMCmILqE62h6XCOg7bFt/Q/WBRH/9dq1l9NXthqkIbyMf8PFkX4
/8JhZeDjJ5OIcxaa6H8QQXoySdFghj+0Xp/lkSMGZKWjZdFu88ZIh3QJzXoi70LReOh659BkQGsj
25kuTMfnLocFlScNG2W1Th1fju8f2bGfLPT0DDhktWeu4ts+aPUy2naZeQmQcbIA/b49TIcEdSIY
ZDU9uV5OygHO8UIPXY1/jKPR34m5UI96Mc2kGUGgCPCK9dc+3Lgd5NdLxoKTOfn39VnGV4Ea+j7K
Osf3m5cKKYUkepqWi3Pd6A28vUxcqhmdHBPWq1Ae5VwDsQUb+ZurtLE0zIG2Bp4g5IlmV+9oPMoN
HOdL8tUzDxR5IhoqSs4WGsn1z/84kbSyyzwLB36Y215/1SNY2ZYCJZRHsOKVkWJvgY8ptv0Ikg9k
VH3hQHQq9P59qxScaPVD2OETOVlUbdiJVSPGJWyWBlBy5hTGs8NPsmgl8LEFiSjbfdNyMg9QS2R3
pQ3/cX3HqgkqrQG264y4OUmRyj+SIpFg6hgGmh14TuPHxbTnn2mk3B+6LNNLY/F0C/r3b6eqx16E
p+eIk3N15i+JKludwY9lb+sAveVc18dbP6NSTDvSC3AP3UUVBT5o1KTuDJm4ZnBXV12tFQ98N+kV
fdYC6hVY5D8msse/F/A/wUUn+6Tfv40zpssmiZojmsrj9wpDsa9kRNK1ZsADHhuX2pHq+s0QsS51
CHyalBNUS63lwsb8zIxgWqBzBMYpgHGnBaOanQOUWVjkkXTVzu3n5bpBhBACRvpJ1+TCYePNl8K9
IelleyQ4cFBiPb7NDjuezxmNfUI6Cnjurf9YRvR+fXOo/9l2jGBeLoUxb91w0PM+/SiNyOkaWNY2
Tpp6X0Xe8qCGprxwPy6/94/d2O+LUB8AFaC7lMHe6LwjaTttEtnh1NPgnw22G5nd/vQFYG9M/ECO
F1f9vR34f7qF3rwxbow4Ja7GDa5O3+NnqBmqy4YWixDu6vFxrIrmbrCjhL1RC0ezMroP7w/N09rr
3zcJiIQoRkqeKM2PL1jmig6swwXTMp+RrHBEa8s4DfEHkx4/5186ajc3eMz7l5KP6qqsOlJPRXWp
8XH+hzB4XIu7pu54slgKZyznyaO6K2hBoS7umru4cK3tWESrAEuWB01p/S7uClDUYmquW1TFW0Ur
+er9R/L2tWMuXRtxHptM9vwnw9iRHKfosItQNtQlnFSP9khftp6NAMJPdRTkJI9dmnrfTBFYuunD
kWhL8ik9ipP37pAhPOeUTUJTUz2ZSdFmKuoZBQK0IqcAK2qNdrWPCdEKfEjhIGeZlIXt76xkgbiG
APBqGBsQwK51j0qjvfGd2CLMQ/QXBsyZp4PKHaGvg5YYXKF1PF5UY1eORrkhJCvn2YFg8xRbUflc
SOdL3acwFiCCJReu+WZdpCFKURGiBA/HfGPjs500jmgP6iFJLs3N0GHkYpYFWsSs+oEC0Y9aY6D4
HqIWchUuHf1OZfB8Ilx+nWkYEytq5GRZRvaTzFXn8XD1zuUxe81HgOMr3cC2w64ghII0AixGXu6H
kVmXIdT/ej/rfhfgLhZbMdEkV7IktnxkIc9h526BuaHGAM4bvj94zz4qGK3rB4Tz6dTrMM9Qa4ph
0cMMRxQiHa29X2ryFoxhIJajhocOarvsil9sFfML5ZUzYxhIGsOC9QZ2w6ldwE2RkgGH00N6BOo+
j1rKndPcHmSHaoCIJ4C+LIQfJiGtC3f9duXhDf1x5ZOvp5OzMvvGYVCObb6l8SfpCw/ZVqvmCz3z
c8OfRc5hPWDbycHmePgT4FkazULWyqTX/bZpJduJyfW2sWEkMALM9IB2xL6w2p17qX9e9OT2/BFH
IfkNa/4yeVeGLd2rKqp+LLr96EjXJpx+bkJKLu7NklzyOa9/9/EiuFJhwcOyfVhBSiclCaWId8oj
vvdaWsiNmFpuiY6urvPKHkgkTMWFQXTuVQroE+AYcFBygjh+wHM3OkWDATy0YR1s3DzK91HufKf4
eMkxcmbF4dbW0yHFG8wtzsn5RdOoyLYs/2FVoiFM83gIq2poOLrY5R7yido0Tu3uJ2/AlKoJyi++
creVnpgXtmmn7YHfMwxNKBN9yVrS8k5eMJ2DktQPUw9bDMGBNUixwR3lEVWSF1u3lt6DpgY0+6Wy
t8vKQfQJHYH50iUPVl7rO9vsp0PNSfn6/dnkVIvz+4f9pk6svg6YHidvn2hAO81o24YD6JEgwejZ
evLJnBczaCNIYSinx+vETEXoiohUpZYAer9lCiRP9J9lBdPJYhoGykCXjqxgJriT12UWCm/6QgrI
6BrDjs12vJWOJGFr1tynpPTjh6hCM/r+Ezj36TEXr/ITusGgJ46Ho6OGxHUHwwjJi+FEYQ/elVPO
d1pP15lyV7oFzFgEqlXaFplpfmlbcO7ro3VEwxeNzluyoEflXBV03sK4rpxrJA3yFkYvsJIRGacW
4SoRBcKyaj2jxe7YHnormu7515YNKZdjKC0pd4MsnGunw/RRcWq7MDed+15pkvPjBG0hfunxA6K4
hy8DdViYVZVBFy9Ld3S/p10nev8CJ/ncw0AWtrrEOfbbpz1GMFMOCWwY3nDaiV+DX+ibwi36DakL
4w7DhbN9/92/Xc/AXFDBp7pOJ8c7tVePzP4zAHgjnND40QPT5UZvq+k6ast6jTy78wngKDoj/vT+
dddHdjzlct11Z8ATxUx4erixI9NplpqDqpjN9Dn29XozeJDv37/K25HNVXzLh0wAlYC3d/zisBpJ
gmyFESrm/UcPc//GXwMRk8Lur6N8doKmJp9AiuinN3mXiKZv3+V6dfb6bOzYU52+SzVgQKmp74ck
NPjsWklJSIjA+VhUbA7iJtMufMdv121SxsGCrURXNvdvhC5GIXwJ1wVmDJvppiH7SSwVSl0sI2Eq
SqSXXXrJHH7uRVJ5XA8TFOSQ2h0/YoyHbZmtF9Ure7yL2bWFXV5cgv++/QKZGgz6ez7fBqvm6Y5c
4EDrKpqiPkeErSEIN56bWV1nhbeE74+Z85dyAVm4637gdMW0CD+IzIYbSmQ2I4KRw35a9D5UUBR2
71/q3AChBIXPmg8dhMf6Qv+ohXUxjFu7mM2Q+MFlNxb592SI4jB1egpgK070/cudvTNUUDplWurN
p5KfxYmWfhCVGTYkfW86KJyYDnF4mjn/eP9SZ/YdwHPW1wXDmj3k6Vg0lyZvLTHQ0a4U9OCoHraJ
p7GlNDwYBSMWlgVBzmNe1TKMfTppDhGkG2ytJC3+f/6U9bH88ZRNDQl8iVMx7EZdhQjPvA2xnuUO
McC8wZc4hT2RSAHLY/oZoLwRynKqN0bbigsP5dz3CdSAYjwVF+pHJ4N4YClzvSpf1XdmduVlTjCZ
D0uC7U8YBAAOK3/t/Xs/N8BY2Fd5FwIgRtrxrUOl6WVP0SyU6OO2WJXNbWd5hCHJ5CXKtXT7/uXO
3SCtXoGyl5o5L//4ct6cTwY5Mky3c5peW/qESryI1KZU1ROy6oEDRXpJUHxuAWMPTTHUBo/5pvxH
RzivqF+tC8kcb7VakwdYEeSLWHb7RHNiCGgU6HsSVbwLA+vsw4U7z+qis1Wz1l/2x7hqEkvZmMTM
MJOmv6lVSzb4SCanSupky8u89E2d+3xpylIDWEEyqOOOrzf2UwZgkqdrRaicrFKJXQp/bGe4jO33
X6R15k1yYGBHsGoqgOec3BuaZBOERso302nTneyb614HD2+1KUacBqcDWZK7Yq6u/cLw74Ds+Let
6X3U8dOyK6JHzhnHe3Li0SahXHdx2IGGXoQk3X7KrkaziPY6kTHhYKUf9Si2rnSRGB9NbUluUtnn
O9ET8YP1aNxHNXnyXeHTKyCMO9DmebxOs8S9Ls2lvRFYrDaz23vELxnqwvR85oHDHjBpiKOZQ5N4
ckwbhoom7MTQSsYyDx1pdk9UOWpcxPFy4cs55fSx8Qfm+X+vdbqMAjfTZZyYHEI6S0NANhNnaOQL
FUunuZ6yCYva0vU7aWn2jjR6sRu6uNhlWV5cU0VEeoMDeY9bg7zOdqhumjlR/M7BufBIzox5fibO
WDJZ2DKdIsqiglweiZM4BPxoHLxi+dDmbf6pp3nG/L4s6T//xmh9kuSCSnwF85y8AteNNdJg2cAR
txU9YTnpyZTzxa5VpbWzmzG/8B7OvnIqk3Bk2c2w4z/+xrS48vzeWTUDZDrdZUSobDSKytuhQxv2
/jf2e/I92QKvFhXOe2yEkaOvO6s/5g/NzkYtW8ssZVv2n5YkKsgxXCzteRIDzpA6T9LHfHLdR7/X
n8d8GjAd5emVFWn+fVo08rM0piBpzF+Z6oy7dvI7LGUdOAcSKpAk7aI+6ayDlJO/0aI6oTImwW/n
Ol7rye/HDUfMSQVLSQg9TlE5ig0ZU4MZ9Fq1VJumke4nHQkcFoAkEocIc6e7MbTSWwjW7sbHyU/b
g19UwACcwVIvjUu1JKBi6t7H7MkROSxF8lCQ3KojozWdb6Igrx5fk2XgsBV10exxGFdil0A5j8Hz
GMoLxBzDbxBu3n/xkXX9ZQy1ojdBhPe+QYz+qiWW9wp2YnwWmanu3cqZP4NyxWvGNNbupFC1yZre
m68lp55ih9e2VUyYsluRxVn/FYNr84LVyNiNjcl/1hmFfU9Gufziz6nxDKJ80UlKj7bUgxZ9WxnT
XG16B5nPpoyT7mcsFLJs6vURDjKg5mrTcfjYk2VlX1Imn5uDORuh2Fs12m9bM+whXNV0lBrpyFzl
lfO5KVS6BfprhCS844KmO33hezs3/oGu8rnBk0PCeLKCx0xSMDa4plUu43XFyAUxmMzbDjP5hfF/
9lL40Ilusak1nlI3Bb5Zzxx6im6KqQTUZ7eH7lV/hl9hXJi1TsG3v2dXdtkIm9Aq6Nzf8admJnql
lBwASvi5i8GuFzfE2xJ5H/u3Xe2qhx6S4EZind5hg1uRxrO/sSn8HWY2iBvQESMSeWu5HhfR7yMT
hu/7k8G5dy3YlK8qA6ogpyagxUPyqcPaDaO4rMM5J12E6rezgXhJsEuUj7dkP17YHJ6pyK3yf+SC
lOVWyeDJyx6VbU7uQIgu+ZO0uxfmnm0B1SFMqkH+KIuM3BhpZflH4cUqCexyikmK9nAJzmX0QtKc
6KF/q/rRmHrSL95/Iua6Gz6ZHtErU+ISpOGAyT35dZh++0YakQ42JMUr1A1TnxND3ZKSmViTd6NG
w/icc5onwdW00EVoU5HdE5CH15IyX/q5SmT7l3Cq8jZOHZkEMeK9+2Vq84CTWPclsYX/JJcECkDE
RuV7o5FQN8nU/qksInMu3M6ZhdOk/wivGw0JVfyTyV6Qb9VV5USNTXPdHY6Gr51U9mby9HTnd+JS
vsOZ8YRVCa/Lyu5BkX1S0+Q5IyKDzBQSbm5vQbY0GzdGue5EifOI2DwFssln/f4rO/NFUz2loWuu
NjZE1sdfWbt4Q1O5PaeNJo2p19YdMmtSuHtlX8JdnSnacoiizIEaii04jbrja7luUw9Lyg0iiSGf
dI7lNvJYOtwRPgj5D1HoIsfe+uPCSbP0biaEnDsCULOvbldfoiGeKTP9PtFxqEMfDazw+Mdk3ei3
kSjYKFZ+wxwD/2MgkfIgU9DemT5WN4OXNRsnIeNYQi+/MLbe6kLwUOFsxFFHbBRiIfP4+qObCZO0
VE4GreP+LA2VvizYm2+6aMz3PnrzpxzmfpDkZfsRWJB6WUO/D7KXPKrEGdcMZQDuqcMpptMvOQ3P
jfyVcr3KbZAznA7FBft4lNXUvgiYNfYQne/sdsLN7SWHIs7mCwvYucLDqnLnU+NIRk7XybTho2/U
QWFSeOgiGdIvM4NcLs0+1YnmyRObN0AdKXB7C0CBGVaNYYdUI+MLq9v6PZ/MXgh1VsEY9RbkDiev
xBSyjG1aCGG8fuEplBrgGoN59f4Xd2bgWZwaWNVwNrrIYI5fvOMWg9ERGRaKwjGe6hnakQSIAA+n
n3ZovmAu6UN7XeF/vVbNWFy4yXOXx7tHV5K+DuL4k8vTKUoKxKVWuAxU5aJlWsJKr90wiwg4todC
wNUYXJxczQeZuNrj+zd/btivlSWOZqTC4SQ8ecZJAZU9VVTq0gj4Q9EUzo3SBxCdnoE3f/Dmq7Ur
QDlyImG9mIqdcKEFqzU9NhudZEv4ch5aqXj25HhJuH5mAuYIQdbhWt1e81+O30zqDwv0QssMZ1cO
YbKYBogAw762OtpKuVUMASE0lyoE5y5KFwUBJMOfEvDJpDgpEymUkzDo5q1q2/we4sCyS10rvcId
5d7M/aWm3vo3ng5ztrnMeZzPDMrcx7eZ2T6J7Dg5qctaPso9QrNNnfj1sWyb28RNrLW9qAKTvJQ9
nvwhGDJ/+kDKwbfCBxOESay9MCbPTDdroBHFaMSFKwr3+BcVZYUIupFmaE1p+6LBstlrg/zYydbZ
myVRtO8PwjNrHsdhggkxQfAE3JOiDFSC9P9QdybNUWtrl/5FOqV+SxEVNZBS2bvBGLCZKIwBbfV9
++vrEfd8X+E8WbjundWAAQG2Usqt3bzvWs8KjawwNjHZX0FSYT7RevaStts7703z6++6fNjodSnL
uMht0Wu9vTWL9y0jXMTY0D7uTrFV0TMBbo0zAEjXPBCBDCve8pNGoVqdL92hknax/fP9XhtizONr
vtYa63SJBI8jqyWFm8+wuEXNew9xS13Ep0IluKLRgNHBqPv2H1wSpdKqS+GFuqx7JVpcTpM5Mckt
srstwE2xjWlQlkREYSNqmaUHA/G948nV2YWZZRWKYpz8R94J0G4Yb1rIQEqNEG4Y3iICEO1TTZ7U
zqljstGH0gkM28ykF3aJs10Q0nlRVzQbey7cQIUfFYyGqMmk4Qv680O5NsxZ7Zn4WPkRoa/rz2/F
gw4EvNnm0tiYs4YaxM3yvahIcJqp8AdmMrnvvenrL7wcfIjWBID6Ve99iRlnKLTmkuq/vgXnoBEH
6NuJlm5Dp6x2oVH9iO10OqZRHt1VadkewpwJoRqc4qaYLIBgIRjkuhgPf34M114/WgxE8dIYWjtf
bx+DVY19waEYOSaixSXUkY+12bzphFG888CvDXz2d4hMBboY9OBvrxS5bRzHaPU2tRKJszCzlBrv
InadOeWburPUU2SAqfvz7V27KEqeX3Et7CUu13c8dQvhXZ25UcxiDOYp2sEES7cuGHBkFOUjEqXH
P1/x2gNF9yaYyrEdgV99e5uTNmRJQa4T+wiR4Yw06Xe3QNPSNl7emTqvaM7YsdDWwwr4yxF0cSqP
DRlZeN8N6lqq8dWOhniPi//UJxHgbKJ8iAZ240By5Nw1ItP9ieLxuQBes3WsvjuZyYpupMV7qNjY
BsUCmBtjDSSrUr4z9V7b6KwxKgwxFBos52+fShK1UZq2nbFxlFnQFo9eil6DytI0NdzYND321gIi
qpRagDhOf+fq63O4fPUQy7rkkq9r7WUduihNYBllZLKXnIdt1jHn9q06PEx9W+1W8MmNmiePNvGv
/8Hb5XK2YgjSWKFp+Pa25UixywozLiwtiiKqE53EpIwbDg7df3IpzGCCszH2AHEx7kxAqDKsGelt
WDS+ow5Eykt9Dpw6fw9tfemEXatBWHYo7nJH+B4u5Z3SyXA7TNQViaBsb7Wq7xGnt0vgKto36RT1
zSTd5FhP9SsdNZ0djDX71oLdM1t0dIXgR0tF3bltm+IEM/AQMO9qWaN6Nsd59EHZeIJKjv7dzlWv
lOHoK0ptBn9+Ua9NDS4CPaw8TEoEHLz9buYGcGmUYFij7z5tZZMjny3M+liLuvH7qB3YFjTae6/s
lS0IItVVJEWFcFXMvb2qAYMrLdqRR1f38Wm13Xp5iGZkEqSPNzRUAbman/vcjnZl2WUniBvv5QRd
maGYnCzBoswHAFr09iNIul1hKhgpFVZ7BEl5dVc54jme8vgdLtJlkuQ6UEx0OEyENMLWNt/bS1HZ
BcRDhPhGiwa0tx1Nesx2P1NIEVtCFrud6KfeV6GabgxbUfyJVIZ33otrhQ6O9mu0Ix+Gqefie7ZM
1N9qyPeMmSM9IMQxfBGWDvTTcdwz+hxfwiXY2maqnMuO8n0eWy5qPzc8kkNgvLP9u/5x1jGHhxzZ
0OWCW+azVOKUM7Msx8o3OoG7QwNuM+qdtSnYB3igcpetwY4tIBqhOoBrbvyK3BR/Zm195xu6sgtC
Y0AqBNmi/LnU08faEiodeTqbNHH6E1mb0WmZS+UGTGETJKX2jjjr2tBDhLK2otbosEuGSykzy4oI
B8LjIizP0ZWUMDTS/npqAO886KuXos22dtt0XvL133/b37WRmItRb8xNo4ZMIpZk6rUGEAK18t4Q
W6fWi+Xll0Xwvy61PuTfLlWMkPfDkhcK9JP0YAqpgd6O72UV/6rn/+Mya0UGNaqFfPbiZRJOKFpn
ZKs2F3P3YlMI8lH8pF6LJPDQDimzJHz5gxoZxc4x5gmOH6XmuEdt2XaZ3Dlg4N6bztZT+D8+E+MG
rAez2j8CPeXUtPW0LnBkg9gIf1EOSqOiZKA39RYucvMah7PpdUux3IzYcA6yaeUuGTs9+PNsfm0g
U8/HjME0w+t1+ZbP+L2acn2tkmqkJ1cnN5yoM88mI5AlJLXe286vE/U/7pxjOwZ6anOmcXHByrBC
q54wF1XqvWlA6LWK6WukjNYOZKND3yFfMq8mQiOIo6S+GRvpbuOpTT/LZpTvvFZXbx5nDoKRX+2I
ixm9iksrW8qWAbgQIemG9rJrs7re1K0ot5YUffbO935l7aQNRONjNRCsJ+m3I74CjZ11dc0htpGq
V4wkvrRwj3x4Wc9UB0E6SuDKf/6Gr73QvwTYa6IYw+nihVbIQq7acjA2qhFFxzwrxg3G0ga4Uf3e
Kv1rXbr8crE5MUPztq4J72/vT5B5OSpag8iQKnCg4jqiJdxOAfMXWTVF1G7skhq1m3buppzZr2Z9
rvlI4JUtgPp6Q0E7CnQA0Eerq6pDUdT52TExQDq0h7ZpDQedpjw0WRPGJOByqL3RaPhQQ8pdbeXk
XEyGs5WKqO/IAO/JPC50tCrivSLblY0xOQir+3rtkv7jTEYaaJH0Juj2vMzjjU6peaNLae9qCkyb
KusoMxPFcWj6pdv8+du8NmTZi2NFJVBs5bq9fcLYllynMaWJsFS0Oxgf7T2Y/tLr9STkdKKq/8Er
sobMklRBFJswL66XDraIdbNmfmgFOP14sj2dcBTPqkLNK2PD3v/5/q492d+vd/FKGuB0LYmcGvsR
2a7d0BhBo8gzYpzu0JpjetvDN6YbNzfvBDmvJ6nLobvW0vhDAhziqrcPVloJbTIVAQb64PSnA1jp
mMzsaJ1lHj/Rrk1vckaTH9ci2o4JvLI/3/e1TjEGaMr2Fsy4f/qtFRIaSEBFcLIkveupYRk/h2zD
j2XmTqRPOQC6Wr3b55MZbkez0/c1boqXGNzoURTN2e0jmLJki/vj2GS3Q5wW73wzVz/h6rLlrLTi
DC/7oomWMObnWqfkgYrQHorvxlRzUBJWu6tXAXwlHDhUM+RKQhb0rdPRe8BcrZ5bHczzOIvkBlC9
catGdhsMbLQ/vvMMr62qgA55fCwwyAAv1hatVWpNcFWaK0pcANrIzKDM9e8xDPbtSLbWBvGH8yWL
UntrKJSBAQpnd2oo/+ZO/F+NptcGE4ZPSIOQJnlZL+ZBK+20DtC0vjFhU3uEd6d+rqTmwVnC6Gj3
tr3rB/MZGKO6hf1E9/DPD+LalP/75S82VrkkxiNyEdFNU2t+CqlSYGyhiOmxt/z050v9Ehtevjf4
g37NDfDQ1Mt+w5CoriVLhFlppG9Gfc6DflQxXJtWeehxrzxEkHTOerUU7HOSeRephTxUDqveVITW
A6eZ77mefHQ5Th7RalobS5vEE/tC5LqFYt3SAppflMxGMp/YoZ+bwFP0Me3Osl+0Z7XIwJIXbcYm
UrCZsNJyN7kDqh09Ks4h3dEtsARnWxe5cbZoRR+tXq+3fab3Adyd0f/z4/jVXrt8HL/wcxQT6FBd
Cl95Fmah9WglWaz6D1Ji9sW4BwRljEIfKIBxHqpeHAlwrm+SYam2jqzG0xJ3th8b5nJXioScOYGQ
0ajJO+irfvlcj7Z+F/VVsSPrpOA1T+YfS4qk1hqIN//zDVwbOphASPdmX4To+GKzTC1q1PTc0TZd
yEefIWjv0FunO1oezTtLy7XNEO4aroH4ZGVAvJ1xLTMenH6gizbnabqlxwO5Penz24pKvicmmNUz
ft13Yhmv3h8zhEYlhrTnS2MGqIJcM3u6NBYg7K0xWPnncRQvGnKxd46I166E7GL9Tn9FVF48SfDY
HKAUrtTANT+gWT+G7qDfp8J4b09w9Ur0uemEIjZDuPX2QWJ2qfHpMjGPXVYd9LwoA5xcYaCLUXln
fF+9FCFQdCao1DK3vb3UUlOuQ0jHd2aWyO/sOtuKli1QLJ36nZF4ZXjg0aHHihsCa5h9sfPIZ4sq
Z0gbpGmj7tBFRrSzNNJ9kKjivU5pqM7Ku62uK/dn0VuizMPLj23n4lG6ZGY4ReXqG3t03IBQkww1
ljV5ZgaP9s9v2rVqIM0dOnhoViDlXIZqtUBG3HCmkzK4TbGbyXnxYrQjgSpV+0aJDcJT8INvFaUZ
vyYSWLh0VlaBI9MNVpV2p2QlRWA3Qs4IKmTl5VnbpVacsxgi9YEETh1ptFH+qPSO6kQWFjv6RtEu
bquvf76TazsD9DC05mh/mu4/ajNapcf/UlrgOir3MZ4Lr1La6NyQ5XMcSBTY6H1SeKLNkm2dzvPO
ntT0bJK+4odVkm/UMek2TT4aN+1Q2B6E3PLznz/ilVIDkdZUslGva5w8L3Z3VLK01WiLrHxGQm0S
cHVMpBr++6/8b1f5x4voDHEywvjXsexI5SiJHPBN+AL7VCrvmUuu7DAYN2t6OCQLRuzFVicjAcfq
OM8jebDwf4t02LV1X6EBEm4Q23r4gf1s8uAWRnVAj5u/83JeeU+optB3Rvyw6gwuVn21nxnXMxCE
qWlibjdOjovZvSpj0+7+/M1dvRLbcphR9NtgSr2dcbSOKJFoVfHIMio/loYYd00vKZwbxt9Q3H+L
FnZX/Sg+ds2PH93NS/U/1x99LauZtD/Z/a+3f23/9ffoR7nStt78JfhF3vrQ/2jmhx9tn/Gj/9o6
rv/z//Uf/+Z3Pc4V/K7Xsi+69bdF5Pj9ju9CWPrb8/wH9+scd7J/KeKXf/zM34gv+6/VeIve9leP
+xdF61+IL139i94zphrmJlZ4Kmf/jfiy7L/WFQ3kDg1Z6jhrrfa/EF/GXxhweMEotK3/YP07hK9f
DJjfN1PMJNQ8MSiwR+AjXEJkMVBmhAxZ1UaIdRKpCs0soXaY+otCHFe6KfNh/pJVcnhspulrBmLV
V5dYpFsEemwLZxiR7Sa1uvw0tJCLcCHma6RgqThKQJ5IB+GEAGb3vkAO1p6mSVNmVht7emfy4ZjM
IP39RjAQrEp7h4PlGvZ76WpxWrbPi9IMLCuLdPdLVMt+5yxgkY/12JAoB8A2/h7rjUtoiVr/iAlh
sf2IhGoIzVUckXYm2B56lbXUcjPoVfSpy5v43g7N3PCXss/g9mmEpMKv7h7UqCNUjPKMHR8ma3bS
bW2QI+wrjpNFe5QpU73nLDnX3qiqa+bEGBG3MNdl9hSydz+O+QBqxGnHRGK8SUjncaMx/2zO8SQ8
tyVOxZdL3RCLSafltSKucQjGSBCCLrMZozpzoC29Ju6oZSUTvmpviYDgBHQv8gxX+5BKjkMG+VcD
5lXozGQbUc2HBXYvjQ6VhVulBRx+gWVu20bhWKOkk8N5wm7zwXayeJ3wjHEIUGi4xAyV0NC8Licu
Y2+7lBK3vTM256KvZ+doWUVY7bRWR/2Eaq367sSCXtXiWqekcXIf/XHRHIjZa54TkTQmm2t2Gnv6
ZnXjOeRzrcZdd9lTTYqerWXs7lG+ACXJJj0eNrnjDLcOoCLNAxg5SgAzi2IHWibUyKuICl7wDUWY
DEDfJ3d5PBj0T9xi+R52DUKSXI7GT/yKbstNZOOjlvWD4meG1H9E+hqjLdMmxpCpJLcaehv9rpwK
/cxxAHdTnpW8ASOfODeiBs6zSHAwWuq4ANqOjPGBJIUOhkCbz8aWuGYixPKY8AltXAQFFGPQjY1R
x9bZaeH0kDVRImpx8j6Pthpnt89FqTuv8Yisy7cVKaHPtjgIgZUzPvEo0u/2ZeRWVIpTDZFv3Ehc
cCS+TXcLCONuoxRqgk4nGRzzrCisyDtU0kNzqptk+TlWE6PZDakh+ipw4HbLSFTXrJyeuC1zGOXL
WOVSBCuD8Hm2SfXyMpPMAq8Y0jIECFKNEWlplvlR74Yd6Ae78JR0RiUipnHsycPJ7MVbVDmXW3UO
EWnH8ZwdGH8zjLAmtXaK2RPinMUKsVPZEo5fcAE1Y9DkTn/vgr8qfWXoui9hojkPmjEt46Oht8lT
kpUCULszjV9NgtnwwShKNXlV0fS6T5yHLQ+zMqmt55ZV9VOpe+21V2RHqIYs5n1elY6zixYn+1lY
c3eTi7R8tPXBT1v49rwOrm54lA+jkxo247dcRvbRys1k2SE5ComUc547og3a/SLn8HHuar5sqTD6
6BF0r1mlVu7B7WfCaltdIbhFrxK4La1ahU0gRKF9mwn503ZKWztPbt8P3V5K7DSwcqocqYyLK45A
xkkEcOgH0uVCWSIrs0JcQT1ETyNIB82YD3ODE8uraWEwSWmK+MkaSMQhZBy5caRdxtteQY4dtFbv
OBu1aVb/HHM3uWmqHlZeW1Jh9xY3QijdmFn7TbfS9otFIJThGZkaHqOhqNNdrgoSO3vD7CAZQxNv
oaNq+mOnpLzMpIbRPi+WCKY2mYAEIuqjmL+lyCBQhE5gn8EIR4QJaeCuNa5HlX0stMKLpzEpg8Fs
TCTSCoMGQ3DTfUmZWl0/1eM1iI0o2MIHSiLsoIuH0TipIs+DNkbdFPH3kKi2cM22G5V5a0/ZYHjT
VOeWVxGE/CDdLhkQ44H49rXWKYqTq84EuUirI/nOrF2QWxNuVcsvDQNFcGNPZLpRl4y1+yjUzGgr
85jgNFXT8pJ2b0UALVmepiD2SctR7eNRvI2bpe72SmOGPCExCgfrXopByEUE8KLrjXx0DEgrfgGi
+ju2EXMK1CEbhrPNhJ5/t2O5wIUusdlQk+p0LmaYxI02urscFSVGWdYmNg3HSi/mUzTqTr4676aX
1Em1m3jqqp6Iu9F8paCpxx6juvPm0GXKKmO7Vb3e7fSPLn7yE26N+ZOcjSxjkLfFh7ItnTshU/2D
Hk7tT8RE+rdxKKZmm6aIzjze3hRbWNuKjLhNgu95wwxe/y7s7CbImLh7FiwZ3SXkT2U+qSqF6WGc
M710DZY5O1XXvszxkgKT6d229DiwxoYP57ab/bgT3afYFInrTe1CvFw7QBnfh4pC2E050vPbonTp
vtZSTQiWa5Iy8aDEx1MQjlb6KuFYTUh9nJ7kLlT+ycapM/ORVh3/O8tR/h67fiZ40+T9uLcNyIie
FSk22P1xdmZf0bselEhlDZhCGGIbMY544NCRAcseKCSmZ70p3fux6brHKVdlRybHGN5DftEA6xoS
LZJWF83fGSH/1sb3Jn5tePY/u7e73F871/+zBf7/bnu8GkX/x+/b7zdY3H1fRC/N/GZzvP7E35tj
nc0sGgwOtpRWQKNRR/2bf2tDxl0PvAgA2FfhJPvvzbHp/LWKcyj7QA3hH1ZPxt+bY9P6CyYHikEY
uP/aOP87u2M2w2sd9/dtJSJRi24FaQLrlSjBvT0blWSY9YXr1n7rKF+JndDq7KOEtQB1M7P2hk5Q
JZEvqNZagjv18HawpLoX+UKjDYX0VpQEoQJCcDZJmn8K9dneinEhgkok8G/GUfXComTzkBBKSkKZ
cVMZdCAqy34xnDi5F4mojvZShaQxowvBCfA8j9b3QezyPnxpWj1D6I46IirD5Z5dYE00XWj4elPI
kx4rSlDFrUbep8Osisslup8iDDJGhydpScJDV03S0zXr3lLcr8lckH5aLed4nM6KNqUe75Kyk7aC
/abXlO2gKMbNZCtGoCrr1lQWS7kJaf1vsyzMd1Jt04fJjkhR6IGWPkbkzAQqq1xQExLyeRqccG9Y
CZZro2WCZ06OOcbbca8+Voqe99yi8lg5pKD7UwMdytSj4UvaEiWRxSFhCzGkgL3TN9jBHcF2fap7
dTlUwlUee/7H+jirbiToTxpBr3YwEYppCQnHNMfwFCsSOxFbROlrKiRsEQHmnucYfl3UWubkKczU
Twjed4UolUBCBP+6pBMJhNoctexYTQUY3iDSj2YEz9JTyoXY6t4hOHBWk8gNFG4Um10YK2fDBJwX
Dlk++2KJ4yDs+OpMJLSqRyAwYU29thChWeFkIDVV6F+GeYJ2Iuf8UKf1vJ+q7NWYjR9lthDJvNhB
VprzT1LlSMRjJ1L75BrTtV+Wk1Z90KJ9onX5ZkqtxC/rjATLtCuIq0RpSTZmPz9xROPgRZvzRenV
E0p2b6mmDt9ja+yWmr2tM5sfZ/hMCDWsV3QSO0VRniexHHQRfivT6C5tll0xqftcyx8aF+kox3G+
VeJz7nsaND9aaZteUy7NCunPfTuidzp16kRLmV5fhLjaroeTnjjZrtdy9x5kOrM6wZhWE8zh3o1F
f44qyHCOptSbwmq+oVXeL4WhvkyuYrIvlk1EcJru4rYZYLdR6XbJ3STF1ct6ff486z2/zlBTZevq
RXbO7KkJ1LT+0NaYvJ2xch7nus0/THNv+8VARK82jMq+M9Ph1m1E7sHMNwjSEnS3bTmf0oLsbwS5
rmj0A4GkUZDosRpkSTZ9Itw19RKri899RZpPU6vhAaxTdNDDzHkalNK4GYe1A59gSvXVrvrE6edZ
sFp7UwUO3u9As3s9TV/8NIATapbixEyeQCnSkGAV2rmJ4Wxyk6z13Co/DYSn3BLkiclHD+tNugZA
AkRsvMmw4rOoh1eQ1QDn54bPFSaz9PsZWDA+X+RjJehVj7wTD7Ilh4FMlX5cAjjU4TPckNQXPSxt
NZ2tlkybrLeKcypd+5ka+EcSm4XflsnHWBZHpTJUAIiO6xtu4TB/DPJhXDPchVYVB0rMd2Xh7ijI
EYlMTylMdb/qbhZDxjg1hH1y+rG+wWHKO/yxbHIXDK3d+g2ycaRtP60l0T2dneMmHXQVa1NU3oW1
eu7V0d5hg5wOxiLEQ4xu0Vun6WPF3M8YNKPASnNxU3ecTWObeTZSiPZNgxH1GoeivV3qN64W72qn
2GVxyQxhDwenMG7CjvetHV8xdRo+EovtjHXcy3sivf2FKMlCyLNVfZAcYDiMN8HSu2kQxbnA05na
tLysDXGqP2qHyC9u5zjMTe67BeclEv6qT00R1Z7a2g85oOgPnEWtbaalxKfC+d1OtlF+t6ZIwKpN
x3srj5O9OhTVo6U2QQywJk4JpJAkzSt9/nk2i8VryDJNLetYDBlNRu151lSmCkecSBvhcFfGjaeb
rUshQlOJsrLjR5lPGWeZQu0OaDaOk1OgAUqcQB9XBhj5j51PKMe80QfxaYJ75pF/ogRkCfIdpMnk
l30ref7FDWKxGB52Fu5Na7F9Y/7eagk5xNBAd7x00z42li/D0OusDhbHxbnuv1huDvujHCzyotuR
QewO90mTv1ic0rdz2VVBMnScuRfLb4ZxOsqQwrsAtj67VY4eS7+dyartjEi514jLvQ/rOPUrrbjL
F+cj9flTqpV8MDXdiDa+V8LqecQPROgopldbr+MnK0JFbcY5N8ns4wuyt3WRR57OUelotN1wZyst
RxCgkxAUA8JdjVsoO8ZuHo3lxk206fMQsfXPsuXgjEm6s2QCfqGHMCT1qj+SJEf9QQUqfp6d1vaS
AiI+rYNK24Wzq8NtYE9csQRHSblf0WAelbEnMBO6p3TVx7xtnGNB/AbkFNbNqJnCw9jE7a7s85A5
vBk36PQ/FG0RIO/qjqtoLi/bDMdbqx5hYJuPnXY76Mm46ZeB7PBsIdTXTNSgRIJ1bpPnxUHFM6uh
EF5Sdg9Gp1j7kNBrVLzKF9mmcsMg1PaiVt37Pp1jpoeuOrBGmHv8nESVAnnYqgXJET63YO/scQxx
ujRq41lKlPDT5P8anFeIE0SfzlfTN+KTkcR0T4GKmq0D8LjOEbfduVH+vdEFei9OJ70MXzOehdc7
3TNlR/5vMo0+pn6yspY4fKqVYaSZzcIXJqrlQyrUdosrpzPsOgI+B7v+KstmCL18acJAsBGLAxz0
6CWceJ8v6GfliMbOLRlNU9Rvmda/jHW3nTttN8fKaamS85Q+RTkLZvLkdtmtbWWEgraBOZU7K0l4
2aTxQESU3xpfpnL+CJD/Q5R+c3PCo91sG7nu17xRNlp6wxlzI4xDWvZPes/iOrSboSvvzN7Y1/mw
qVKUGrLGnqjOFPlSo3sYw0k91gWhc9rU0IhqDnYSfTFV4Emxaj/UlL32cgTM6DTGfcnRthjKQBkM
NeiGoQ3iameM7ra0s6MZP821te1xZu3GvHhJJzQWtHmzSv9I0MhTpcoj6uLbtjPvmrK+7xgwyxgT
kd645aY1ljZoRdxw5CpHj/7HgYO46hfaHG/CIUR6pGnRbSaj/VKRek2ipq868Dsx4H11gON7Mna+
Am+BONUyXJyO5QG/lOPVvGuTl3KU37KSlSvFIgxCI7JI/7b1/ZjSICvU56WuyLG2tMUPp/C+Fkq8
N+0CtJQSLl49mR854xt+qs59gL+xfqgafpddV9FrrDRfJa6RQNczVmyqTCewIMXO7cEEiQLWtGzC
LZWym3xWfkhX3DTWyOBSCipxzfdZAjTSazJY6fJ1cpt2bMFqwwyMuGl9Y/1YSOyf2LDxO1Q/qmqQ
teyYlEnOT5nW8T0mQ/7EQMPCoFRfsnS87R37tejVjznHmFvyKH+wO6uOpWXpT0ZjfMhVDsU2Mp1R
UoFQPpq59sEZWoaSPoR3Wjs+1FJ7IDxs1zAZrBgkHqKx7a2JhiUX2qtqVL4AjEO/QaIYfKQffWn6
CAi2hE0WN0vGrqfJbL83iRZXTZnfOENKyaOq3Ls8S1Pelbx+4J26pzT3fdSSoDQ1xSuVXD0MUL0C
5KlkaFOsRJCMW+QMgmr0egRyQa1GJyq/6UJlUHzssHVz2Ka5+IlYe/ENIyMC9XJMzyGF1M0aRefV
s0j5ppxuI4eCyRwrwUYjOsejTUvlRDQFysQ49kvbvlPnZQ7CNGKLEcnDUOrVuSxT/ZaTUh90Zfrc
h+EDiBFUWo08C1b6rhrcQFbswm2Z1adca6stK3JDeZvPqJXkhJWQL16MstL3+Ugqogh15VDi7NE9
9NhMh0QFeSIZ61PEuUHRTdZ9WzPzk+5mwyku0yQAuZVzgrL6Iyr45uMEn/xuCGPbgyOVPypY8ja2
wLniRfkqMBWRe2C1rE8qWe/4cYXmabPiBkYWxT1IHverQ3dhC/Oq9Fvm9N0ymng786T1mScHLxrL
ckN9tj9WGcWlms4LlVf3+8z7MRC+njzA0FeDpE4SnBgdABtVPksnNbaKHWkHfE3FMS/R6VCw75tD
00Tap0mzl01vFiWD1G1e9XCot2k7n4oqIt2OGrP7qSEmKBhcxab53omjsehyUzo5WjPUeJ6g6+P3
fKrPBKtbpT/WlribJFOSPmpin4rW3PdIT70Bioeyh4pPS6Kbv4zzpG0iUZnUrKm03yVuNe+jdHqW
C6rYTe06SecVNcIca7bDuyYl6b3JxLybmSmDrlKWm7Rv3Y22VPWOGqvxldQkfdvb3XjUaCAx15jM
xACWVd9tItQsaenrg41tiTAmck3a+ti6rnJ0KSCd9Hb5JLRU/YI5n+iRth8/gy7sPk9gYPxx6RuP
2R0etUOiG+HxvV/KOHtQQTQt3hqcfQrrvt1oRUHOvAjbGzov6WbqE+2udvV5HUfNz4Fuil9TRLtp
jG4Xa8XD5H7JCqnAWso/C1GWL5okviYVtcJKHup7XckKj5ySV7dozd2IigxIyRxCaojIZBXqZJyT
2Qp9u9XM+zi2nmtXsT6Vg9b401JQpeM9+zLrFQcbAChnoDLTLgSH4kW2Yt2ksn5MGmvwmtG0Dvhf
ckZr/gx5me1nM20ouLVHO0N2rbds5WeMXyd9fSOn1P2calX6oYftt1VrUIZEa98bEfndU8fWzsiL
cyms6YbT+XRfD5obdH3xNFhtuBsIEz9XQ0oxjTwupqNoPAkEM+dkDBFbEUZAQbZckk9qOS+32Zyo
rLPs9VulGnesIHTsJt8ZdPN21JrwycHlvR8swubjAXWZW7LkqKMQ+9XE6gshqcbbrmdbTndUNO4l
HOzuOKBMOODYsz8YkTvvazHku3Jmt4tWcbGe9NqdP5RaooME0KxvBhXp20nt455NoDHe1czpzETS
/K5gUqOwOBwio6qDmnDFD7n9Kut9FFf3dae9RuMKyjvo9YMsO9+x90ZXfJtZ04/50kuftkS+d0UL
b4g0ObadY6Kc0YMrHzK9tDzchsNn4unjjVJHQNBrpuDeIbc4d4borPTxxgQd9pDQc3riwSenyRDp
DzM0J9Q4jbWD0p89ZtbMxJropVery6PeFRwXsnD6LHPNfSrGjnPLqNfP0xAXhzk0kq+N2TtspUKN
aWdopgbfcl7u5x4VXSmw7/Z19r10EwZCBzewZVrSkA82/dyrgUKLovFCx1jkc25gWjDpe506aUR6
YAP+1HZd05qpb04mgDM2tZzrhiZ6Mk0Ib+z/s/45onZfeBJ8wENhF+V9yj3uMriKwreiOT3PhjmK
wILYcVex9TvERg7qZ8YhiKISfOCNPlXGFzv+38ydx67kyNmmb2Uw+2jQB7mYDZnJ9Me7qg1xytF7
EySvfh5WazR/C2gB2mkjCKg+VXkyMxjf99qsvJsLA+YAha/w/KKwki6oVKSewXop/gFhp2aubp07
LdWLN9EQy1DqYn0q+57NVIeePHWmW3tkIrfRC+Qgo4tqa/mAAdr+GY0JxZmMxFxiLqyV6nOHHjk7
kxdp2emhNsalCUjfdREJucY3u5Dg+jPa+ryNWaFbo9nbrTB3i75KloWalSnDPa9kPZw1VInQEp5o
84uTqxpPmWl732JvpWamNV7rnN2irNr+YnQRkA2rlc8158kdqprYCRLX6XYp6X+UmxRrfzAi9xNZ
6GkavTrQxpooNlGVgQUQcE4IywjMom5ucZPNJ3ucznPGwpSJS5WYL12nB1ZrLH4ft+HAOoKpMHoc
I9kcLWavoK3I9xn7js19nXnJXUfwxnrorBt1VXRgFtyQkfHIb3Ey7OHDciScs7XPRjfZjYQaul0V
ZPX2NfhoFSZKqR9I8yaewwnc1MXSfxczuj4tCOx3ti18O1s9P7XzIOdar1sT+1BacMUozAU7LanK
fUepoDa/5YXzuBVMGaVC1uu+EDy/T1tqiNR8VMXPvOdCmyxF64nzZK99/cJmOB202f2F+67yLY3l
dnLtwYLzIq5Un9r14iSOc/bGHHloloWuFn9XcfLT1JflaqX50V5sFaCFrjG5LdQWWsUb6EUO98y/
k0UWXgt3OdhzWh1ITr0QbMmumNgX17S/u/02001psqtol2OCJ/F7Wz0t7oTHnEDAIKu0nwsZZgEm
y/KJG3gvm2UO9AwgUCp3S9EA74D/kYllhAxR9+X2wLOLLEeYRoixi2IDZos5Dw3op9nkuzQzQtC9
felR/Y4I2J+7ovBrow3mJtqNOYt2bD/ZlBdmQCilSoIo7X8QF3a/umSCs8aPjfdaRWsWCJrjn6Bo
nJAv6CexCaa/fR9rXe/555a7mjASKJmYNxbmp6gofjRR6zwKYwkt1WAtp/+WozTvC7Pek0r3jGR5
7yZQPr19mb34q3SPbUoeZksft/ReVrFhY+5FhwD0iITOSyZZ2VyIn8p2duKitLafWqHHPqIoRg5x
bxrmYaznTy3Jb3HGbzwYM6uAs7eW+auTlj5zQzgXksu9vMuiawcd6/dpdFZF98SkepdbgMR14WR7
epi+QNer3bpsz/T4aULg4LupZ/pNZJzoJoHVd6NdquwhMKx1V7TiUGWIpfNO93zS1HW/7lrrxK3/
lkVNEIE87qa5v2Za80SATlwYJ529nx1xV2v2RrXXHs2OzIw29DffLZNvY7mnCeMMVGP5Vid5/HT1
Qy0oLBri4ex4NfeZFhEiTUQICnue11OwuPVRyerqaOVxMR9AHhn71Rw2OHetSKE8UVXlV7w1YGDD
ucjZb52+8YdeOkGhqvnYLY1P1CsI1iztAPDvQblF2OcDZ43ck2HyaAcGZwMoO00xPKZQT6u5Ze9S
e+t8KuWy6HURl7n3Q9bFgWi5wS/yn00XAdhb63CjCkh77Ppl2knStxkpJ+TpmRu/eSUu3Noy0mMT
0cWO1najr5dP9OMcm4RvN65Pp+SBV5Ax6U7TrosJJAJiG6tzgpds8awvXfeGQzSYPO+eSsWgTb1Q
thgmJhKq12LXoYQxrecovXqpu6s38Y2yInJfz55CV9++N/pPKoA/Gc4VuZH4EkXvkmBNOkhszxc8
DRz4dlwvM25dGWkP5YC43AZy5SH/rdLmezaQU6nUez93V21594z+qWo97sqVPHPVMxL0Zv6epdkh
YU1xGj4U8tyDIurO6Thw4c7iVRi3dIs8kHPQaeNFg+52S5rPEeIapJTb5XXJq5NI3WPVrfGl479T
48nU5yDnDomXsJ4Oorta4FQMQdbZ9apDVLyCO/h59Nqqu8nhiSLXZ90YQfqHMPUOE7hoM0hGUIed
EZBak0FUujcoFT8ZL1n7zqPIZ+bwwSB8fByQGE8pE+lsqd3iYFhazQfHfnXHPtCNL/byLe9foVtY
9lgHuQ96nrv1Ol+6ISCKM+zdD/qPAmIG6BcejgQE+85Q3Q0CzI1q6bzimcY++T6LXg/curis2ij9
JiVaqLeQJZOWkO8N2JqgMNyXiXbZsJqNJ0uOy63tO/YQI6qDdfhpzfJc5vXeMsb7ghUv9Mh8OVsN
XAPzy04krn6ho+ylafq7NhOnjmA7vtWIY63EK1kahx77db1erajbreh9dtkoj4nGGkqvq68t7mO2
kgLjiEVRszWw3y1OfDH08Wtlm2kMXjbKm1kOL5qy4qM72MsVOMsqHs1i+MkVBPohmWSsZLzS9IkU
BOs1f8/i3kcZ9jbVe0hacoAPHr8wGh9RHGMSLtf+UWmvUlR3uZ77hTI5y4np3Ker55zQWQLhjs9W
DjrssNa0LVfHTJYetpiPYbCWq6Tbjtkavm76aJrFhxOVYV/XV8N4WDtuWuOQp/ly7NXshSRHqD1m
kZdk5arxUGlk2n3TvCkaQCnQfcmF9Ptp2BlD4ZLprJ9VZoWqhGGr1t+gqbHE51TF6mgXbkRsrJ0d
S6QwQIBrc7O02TnlQ3NLNQpY+oaCquSpAcgFZiE23qu8R6yqGbuMPfOzjGICxF0zm6OMSjAlb4vS
ZUXytRyeo++ZtBYvK25xdMkMezwSYIa1WovaozfW3aPuyY8sjdNT37fZTifv+r6SUXRGzhgkvAsB
LkZ589ryVKb1fZJsmj7YUt39VvNjvk3aLXlTOTUxiIURrOdSP1ZgqwedhiMS57zuWNPqNWKhUTKl
5S1eBt90xBeb2TAnOfDI8DDshUQgBX9QkCkwzWHrMhypYa8xWLjjcBczNL8sToUzJc+YQ2X5NGfe
Z6msg25MV+W46WG1qvelEHdACa+5nR+FPR/1xn1cM5JEBm0EsfIm0H37TAT9o8lYN/ZwtQXSiGQw
033ZDq9lWz4gQJOBuQ4W4G86BGXeqpve44C2LbR/xjT/Shih/TVzu+NaU2GwREyI2MpA9piraLD+
zNxPubaPknpuIAeOk7bcyLV5ddkUBfD7ITWZmmLkmwT21mQttfapnAlVzxorQTPSPkdK1BQSumtx
7oec5qI++V64UHkJWAE+VSPWnlc3OVUrNHxdMglrC9+2rK58d+bbHdU7Lc6vVKgtPGIQtfmlqJIz
mQpnIDasfPW0HKY2cnZe0RdBbJmHekWa43T8Nwud9s5I7HiNgG0tVu01xprjz8q5mzSN6cZpvGDb
UKYEN2ZfzYCacK0BlZhQbu0jN23qJ6jzA29scadW6mczAlGMTobyPjf1cO3jLCBtqt3Hi93d5YV5
j4Z9OPHSUHAObnkaOsoB49bkedPM4y4aO9R1vSmPjj58jRIcTAAWWE86vAmiL8NZ6M8cvocuBaoB
x0qYrgx9364D3O4KEhZp+fzhFIyPnVoUm1rXXlShZT+czqpPLhnv57WOGewnYkrhujHw6qnYonrs
fYpPO+yIszy1s92fhONmHMQyJ7O628a7TPcNXIqBWL1hRxREH1Q1ageNOMxgTKt238Xaj3xO34mE
BIXIsgM5z3NgmCiJnE7Qyeg2H9Sqjg8G68YOrZP35M5EDAIbZYHRFviP3VHczNWCr6jJ9S2zWaBT
yp6XsXtZZPSlGDURWt1KLr3kSYKcgRfWUXfloZ8MgNJvNQtw6nbdRcSiOxE+lr3W6+Re+7GxsQyD
Z1OVDsK8aA/GxiWvTXFfOyRMId+sfwzSGo+z0WlX0oC8b4vqxXudV/NHqlXrgS7yBdwT65Ys26+6
qBxWnfWucZL7JTGexGRsoCwvgDba+nlu0dDbEsYiM5n35pawd937kdMSk3hTtZekEQTA0Aw/KfV7
LTeBXzKLk/eWWcXJKlxUA4ZynuIUawXa6lfHY57JDLRO0oqmfT+76zGuvOVlmLv06OZlT9Z+fyt1
Lf0KidId5xilr97Nt9LhPSQX5zClaXOSKfK4rMtupGxBD8l08s2mDAGh9vBw5r4cqvKUDOSfdKZK
T7ThhpSfk8Kadbc6Krp7ZGSfkd0Xm5KRJ1q/Gn2gEsaGsen7nUcKqaddl1j7HEAPEqGHok92g1lt
2BSnB2X2bPjjaJo+FOxzr/XjoS6K+mg0qflnKdt/pL76t7qqv5gQ/lan9Revwn+JOWEr5f579dX5
s/pft8/l518NDdvP/Km/EvIPhFc2CWvmFvQJZoEb/E8BlvD+oMBVR36F4QzNCmbffyqwpP4H5t/f
iRbkOuBcxyHR1+OQ/J//LbU/XAN7N0vLlmzy/3RhD3+KqnjT/tbh+zv+5v9rr4CZcMRTlqZjq9II
MPnXKIfUihuKbOiKLtF6OKgRlviEttYKe0fmx6SIJKvFlFI/0zFr3bVbfvtFozsSXDrO4gKJOZJk
P45QjPlDa2MCSAZFpr0ANYp8HOLp+2QLB0FFKtXXQk9SGSbDJimfMw0wfta1Au2+EY8brz4N/liT
IA8lxsSrpfMv/dKCFM96wX3e1CyskGoH4kAd6qStpvrM1mGVgRZl4zPT326Qi4BNT3vtFXA2LjmH
XnlRQlu7nZmgc+3XFnKKVU9x/EgjOSvHzr6DqALzO30ZZMYcn5vZmtn4nGZ8w0Cul7skbttDj2oL
ulPTi0PlDS9elZZF6BpUYc9tcrQiJw8rodfQpTpk68px/DRYWhdobTfHmNAbnzPZGV8reL5jrazW
t8lN/9Pf/h8dw789XH85gv/2sP43HkMLd9jfH8Pnop4+83+1CPEj/1RB2rBsOg4cKYl33SJi/qmC
5PARnkRaH8prUM1/nkHL+4Ng/d9GYiK7oOP4oX+cQUuiguTYcJpNh5/RnP/kHPKD/2quMfhrXF6C
vR1Ikgm2P/8fMUJ9v6XWF+iZog6Xy5dNsw554mkT4DDV8sgz+DKxw2KHSYPOtIsfbsZitwIvy2kE
m2Ch6ILlN/ws2NsO64ZJLxs6HW04db0h1umGXcc4Ot4gx5ATA2zbDSBJuWHd6ABL0CHwbzXBFSwb
Jk4lSnaZrDz5UHICMe+yHV/f+EqNhTjCYMx7SV8KKh+wdjCO6a2ZejbqDYmPmkFcm0wCz4NBtqEt
VXk0NNRTS8tcaAHod9obhV0gWF+LRIYoAL+rrHrw8ofEeqMMvXxkomj39kYUrOjmGSKtH1RFlM8W
IvZ79ZtZ6GpjuJMb3RAvk/E0sk4+yixxPgg6hJdwXAMZzUZWlJlyHrMidk7eRmVkGjwd7WLDuTHd
gNRAxeggeJSMmXuMNjqkJf04ZNRy9qw27VEpO/rA+2zdRVarB3Tl9uWs4GVcLSw3uoWH+XpXwcCM
sqHsB+qhmPbORtHAeqtLudE29UbgjBuVM26kTsSD0ent75QVjrtB6fNDJRnqp40IQnOhB5EFb0xH
+4NrUiOLCADeCPT+UUElYVdNgnljl8ay51fYGCcn7vtzvbFQjQ4JVZYNxgX4FpdfO904K/RHL8KG
xfI2Pmus2YKxl1fXeWO7bBOxhNoYMJ6KVFk6vfOabfSYFtsPYsAUJVppXuuNRYvSdPaVi6DIdzeW
bYFui7KmIiGjNI/4EMTZ2Fg5CPr6E5kVWNgSB3bWPTpiNG5qI/Umb/iFTRmer2hG/b7cyL/KqYfb
zOvaYzshaadatcv6my+kYbt4cjcScZ4m9u48rg7TRjHSXMXnMczDm66kQgbLGzcxeL6TFv1KA+d0
QS0RX6aNuiSfaAoNmxTGuKgDTPoUh29Up0tWJ8a0DiWBMRvqjGzDCB0zsb42puLZnyxUEHaNdls3
GtVENAqs0xpAoJCsWe22N8xuMK9Dm5XVTmTzl8qYl6O9UbR1Rd6pjwSVeiIYXI0fCdY5RW9YmuwT
valZaIcGeSxSHXxtI4I7bwYNHzZ6uLLWJcjZMjDOQB5jAUMIMBvyPG7UsiCLft+lafRa/maeMzho
YyIbIt9o6WEjqMGBuKM20tqKze4URamm+3IjtTuSHE+61plhnOVflIT6rgYQ5nKjw0mXh2jdGHJt
I8v59nx6mSBwbJ3Hc7JR6uZGrqNp7gPgF6h3wjEOCSqfoNfqOJxX5ys7ZUbe40bW4zLROSJZEpZT
i7BgI/VxI6B2+M30r6uTE8kC/b+SnoGSA0kAi2b3XKbpdNY2wUCySQfwq00Xe5MTECyIskDp3ouT
ITbAPrbhFggQqt9aBGeTJYzKECT9IFWoNtECcmrkCyZ6P2+Ou6DYxA02/M/FNTZVT2oY+7iwrsZa
3yivTr8YjvvUo5IQKamVzSackJZoruRhJCeBqmLd5BUNOgvokzQgW6LyC440dCRyjFlN467o4QLs
TazRbbINIRRkZU2bUPxb1LHJOzREsd+sTfIx93OqIaaWz9VvRUiHNiTCYQPpoxRAH8IRpJCkrVVD
XHLOePrWzaSdFkd7iPXsW2ocLUTU+0UaoRgt8siOjlOiRNsMMmYuw7lpv1nU+NYhnr0rHVeMeNTY
Z34lUvFkDPl6b7qg1KpBdCXUHmctm8rErqwBjO/AI5p90ulRODUKHURhYBDr1btAGL3XtDJI2RI3
4Nz2yVcOujjDPWKhdJJiZxr5dGHFrk6jYyf+OFTGkUquZ1oD7xcdOWZN2+Ee/La8G6m6e1BjGr9r
EQqK0RBfexZv1Ga2+zCy5LE7Vxtt/VHZ8tQalFp1i+GdleUdHcs9a7YxPMs1C/UkJ71cyZMcoOBi
oV2kx/+Llnhp9sT3pAS9t3VI2Nd5Nr1fZpY92EaeIziGIiEt+FPz6MUQutLvshTBESXzLRsp1p2u
c9fvGEOxzvSc08wB1TUSrKQO5heRa8BrRuTYmBp7Pv2l+dUZ+ZekmeK9JUrjBfo7DkkBZyud1U+G
cNL6pJ4ckb0Xx9UQ9pfUSVmlSf3fC0cu2K2sy9TE7r5GZ0J8Lc8qSDf7XHOVnzJXtmG85i2uofFG
m/pylqXHjKA/cshCHaCBpNU0T3y53ulunt2PRQ6VAs++r43JPC2rqhA2x3ofuhMK8nnCVRjS+UJI
S1Env7wpml5tHUywsJQ6SEiJu1oVX+seYijWYok6W5kndGG/EOcyEydeR9SiV7vPeRNZVA/bWtCD
/V6E24tDP6Bt8TUZ57tIkJ2DcsC6i72xediSlbcEcMQq2HGf7CHX0N55znlch+iGTdUJW+IBTutS
1BdI8AWgHnxyVj0u1C4Tr9qU4F+sFV2/S8ZtN9B9g6gxtdZXL04JZHHdpv9puQtNa/Rjk8qBpSmQ
3BNY7mzpSzFYZ6+CMSoqMbwRqDc+ZKzyfjos6ge9s3Xur8KKLxlby63MyPdzBEJ/NV0larnQKp2j
PZKHVBRae0KW1oQSisXKkme7qa0fubJ4Y7myT4VmlleULdN+7HG1RRrEVsebj2aZkKC9Zorofkak
cmwZsnZoXdzjVLjx157WUZW6J3LdMEsvF0dCPFgidFot1EyQxsYG7MB8mKfjqc2qY+dllxFfUNCu
PLyVMJMQ1PhmNypI48U811NjwVjNPdGzxPDnY3GFIrXCFh1VPs5nBA3N44KWHu7aARijkzd04uW7
0MQpQom49nj85uVhIVJ/iFGIoVBtMmjw+AulV+benusbyNWdG89r0IvlMtgwajVf5MNod++U9N0m
CW1cw8Q4WtfDo3XBCpMRlcOnhxk2EPkkDkYPzUhSiNSKYymsU7GQxLS1Xree9z0Bdib6kS8xZyRM
S+Y+tlXvkLjxfsy3bqKvA2JhWnsSfb65XGU7Exze77zlaVnsJzfqQmfmnZx73QyLzLpmY/46xR0h
7UX94iYu0dWSqSuuLy6ldoe0uvcWZBH1ah/6eKGWrS47vMWA8sOiUW0eTz863VA7U2Ga1UQFhFa0
/oLrIJbM4L4J8EPLzvd68t5s54y74lYyevuViXiQEtenDiwVq/3FbDN/wkTkR8Vgcmh40CSEp6oC
frYxE8NvvIgKRys9WLG+cQVHPSNqYGWfuI+S4Uei5sucDNMuX0ri9GXyNlgYYLXxq1kRRDEUP5CR
/Irydq+07JhUees3U3fogNH9JYcMwgLxGEUK/rgpy6vQnCY0J4ZfcnWvy0ICIkr5sxUbYTJiUSER
IN336jcB2pu+k9vus8fnzUYwBY1j5iGOo8RshI/DoH1blzickvQutmMuTBBeWZMYUJvFa1UjbsZv
+hZL45zNO+qroFjtcnicUUdHerzVItVnHXXzvSCv8R1vyHEVU+A138RgvkxrRVpJoqdXwWl2GXaa
no9pHo9d1740dmrs9QHNPgEkUKQ0X1V21aF0quzjksRWBnBpeB8NNkW/L4Xxq1gz+2sxR/6MqAQf
0ZmJnw+1Rl8dI0Un/iEo5uYu56vIfoH21S4sGBqszwk3gOx+TvjvwxgNEPJzvumGZYVmK9c93ibA
lbSCaejSZkfK2jd+u3MhxK2cBmcnnX6616bcfR1ch8I93Jh3srMjBqPV3beCyvmcvxZdaYd5qRz7
dx3fRSC9aZMx6GGykio5Da24CLtDA7F65Q3JlPPq5hq0pOM0B6OWNVz302LOvGxUIoNLfFkX9JhG
UgMIPRs+pwHvuueiUYPs1ZzliuXH72EDHMu4q6OUsqYWD1Zcpece9mSZsi9Lh1abrFDDr/PpDNHL
02mZ8jAnHXNQ7l1Kc9+ltxBOAp7rN+YSx7eV0jkEc8i5uy1y/EoBD1X283rrvYhLjy6H05QVeANX
lZ3G1n3gGkDzv0aXQQ01Pq52frcind2iVT/JIsUhhV/Ot4boPKmKYb8TyleA44z93Yyhxrwlaf80
tIT6sEk6HOeG6GWZfhQTmXdr2cd+6XTR/aQNzke/EGUR8UjdSWH1+0QM34o0RXFjxvxehSlDz4nD
fq5fiAV6qzQ8ToXn/ELI92zU+RM34q5KU0y+Qp5chyCAznC014LvuQ+jwTkulgVJQ8nFa3mRvype
Z+N1+ImH9RHqG2i4Kj6hfBoeZYsgt9lhiHCxemjpanwns+NQsckPKXS2quyDVkXnKq8LEpcnNA9u
E+9juynfgSSRfVv6ubdJqstJ3ImEy8M1k2+GHqcBRrhzXrtBW3jXxIBHHz1zPjU6CJzEqXMA3Hqa
qMrZr7Z9K1zaxI0xQsSeOP5S2Ol+iOSXiG8f941T3LraWfZTanwfjPGN4eh+LLXoQa7ro2GnF5zP
X4yMbE4kncepJCPHdaOIySTTD4muvcMBuoijK2Zz14j2bacq1qH6rfbW0Z+TRLuZDtQhQ29Bwrzb
IDIol3NvtpvYY1xY6pBSkSo1/kBWinCIY4qKuvcK97RUIvvYXN836jnGg2yx5/vTipcgaxb5STen
cegca6rYiDAXGVkZfYh1Mt9XdLK+7WB3QM+kAvL91Y7ahZpEinhFaVt6p65bm1dj5IxFZW9CVThz
HvMAZ8hcJj3hulpQhHql/V6KQlnh6KUfSTYADKw8pX2pkZ/M/y7LndOS+1hrhfPSlOP3ce7LE5aR
8tzWBoasxqX/fGE8rsREzmdsICCGU7+K1LJO1TjInRxq+WiQxQmHW2snnnrpS2U7WciWJ+68deHm
lYMEjoys/m4wjQoJiCY+VZQPj+PgUeBpDfYvUbL35euCfmkrIWr7uDpqcWH7hPWuFapqMF1kfO17
OmFkHLQ1P3EYp3sOlIGYfild32l0Ahow9EfPxDEIND94ufdOU7VPqquzr2PvQAitnX20EyPjW9aL
p9pDP+ayDgRGz17fNZW9N0vspE4euWFMOt3BzXqxG+qUFDddZpGPwzZ59DYqWXVOHnizXl/QhM0Y
TnrnG6kP8qIjgT7zLqYkVhMpgU584h9dew7iZJrFfmxXrvG5skpcTy7yTl+4zcxnbMyh8swubEfl
XvJ8aywoJ9Uz2UgaPpJZjqiFcv2eQMR2P0lXCL+K+ulSpLbzxVlK7dbFwxAsk13sJF5UKl88QWqY
3p+MimCaMs1JwCWa9NWx4s8W/O5xlsunLUAAa0uKQ+sl3cmm83lXeHj0VcLjipRGa/sIrT1h4Ex/
9c6Jt2yp8lYyoeB8AaaL1lNNdMU0rBgbWPGdNczLiRebvKCbG3wXyxLUqP7DHqV7ZtD3dkLa6zEV
rXu0kRNs9aLaiQ4Z80vVjqjqsNlqVYlgIDaZLMHTxEPVJwPNn3OZnIXWp8dOWN530tQa1AGd+NZQ
bB5SJT8enC5pkv2AL/3VXQb7uZLrz0wQul/JacZVF5tPqwaYNIHQIDzsYkxoQAzc9hiDSqjyVs7T
w6yr9tEyGvnO06V49yY7xRMdyTtNmxOUpL35FI0xz4Bi06dmBKud1k2zWiFeJVYDVneYN0lrualb
899CV/e36FX9FsDamxZW31Sx5qaPnd1NKgvxzgZWbwpaa9PSEgGDrNba+Ov8t9gWH3N2kHKpH/Bp
108WqA2wwKbQVbWFWBcxRfyhfkt4LR4JzwmhQjmhmpvIF5UJgl9z0/4Wmwr4NyD+H3ED/xb1/ws/
8Lcswn8hN2DIf5sf9vyz+/ZXZuD3D/yDGTD/gBSgyoROE+o0jS3q4B/MgPsHH7fnehp/htKdgLCq
7jYGziI5AQ6BVAX+gIReWLh/EgPGH7+5AsJHJWuH4fxnxIDj/gsxYOjSkHThOcSbOVsDKr/p/yQG
0rRP0XlBYZN5Mp3TJBf7qajts5CYlvAYju9GpxjWMybNAUGm6W0TqjF090hjI6IGUutb1DZrgPSc
vTNZkvcko4rDHlfrOmQZ+s2ELOIPPav7Q0PAYnIB9wGGR3B0VXWf/lKxpT0KnmAnbx3EnR3l3ZPo
VXtHlrLy81SND5pugdo6Y/PWrwJXnUqyvbJHewfPLvb5gFa28wzxmg1c9M2gMb7rCy5FhSnMX7W5
fXRtPPIW6cYHnibZt1q6I4LcVJ1Mc62Oc8Pkj9ACdeDg2EeWAeO6Jvq6r/u1DG0nya91r26GDRKG
ToPwn6dCj9JgNfTniATAgBAMk3Yv+kbwfkef5E+mvlbr+zkaI4yssBL48H4wevHa43SfFmOA9/zc
lbI92PkQZgQKMOUnZwN9sBO/qqV+EnbRHSlhUg/jEpUh8msixbVYqfeqmxaqltyYVz8OP5mVrUNa
UDKmr1s0UtkgaV/U8k0nvvHZGnE6iMV6qddKfckjDNOUX4qD0rGEJOZdZlj2YSWs6jEqsVuvtdu8
qgrhjCSD+UiWwvSCFplt1mliugK1QiHZVA7ocT++DeZMQIxKihnzfevde2PyfWzLvZ7hhUeGw4BK
1RihaiYooByi72MyJYeyNYdH02w8vypicUA0ituyse5tnsI7ox4eZD98iIlROmnNQC0MItrMuFHG
u9lqqSdP4IrH+S1u8JDQyxzE+fgNn+GTnSONmvP8pkVGc3ZZogKqEpLQtEgzqu31MkzzpRWkvJV2
UDTdt4SgDVJm4nxfldPrZLioI3vqlK+ixdkC3N7wInqdlnID5oBEVRfxjRzfSP/IL3riqkvk8u5g
tlj93imJ+IKeCLWpIZUi63ZZWu1V+8No3ZIZF32waWAAJFstsixeNQPDvmXjYwpUO3dg4DQS1Gz1
mOxnMrxuncdinAL875zeZQ7Zwu1i4X7XlbDCuqUY1e8TiUBZ18eHhbwzZJEHx61oc8GRlQKM+/ZC
oERmm8hHBAI1CqooIjTJMtKrFY1TW8/H1khbdFbez67TT2J2Rwb14aLbLDczIjcQMznftiLJfWez
TxtOvJ8UtJ0xAqmPNgfOTMi2s/KL2aT6eSraxJ8FMQAQigFqEfOUNqZ519fNXT+51uMsisHHTfW9
F92rnFR9r7v2I9piFoOhgcpmSuc9t1bSuAScdpdfe3wjT90WN5QtJqEF3NWGNTPgFk7hIBVHzqNZ
NS6Nxuo+EcM5ly5xrQMkjWRoFAChUXw/DPxGTZZ8MYpSO0yFrt6ohmE0rtvxeTTs2+Cy4GeJ2FVN
dZZsuTRH/srK9NRZSXpz4tl6yytKY5EaDT1Vwu6Somx0rQQcRn2vFhxSeM7MN3su2x0xJ+nFa0Vo
El7uD5b48NpUC6suX+HMkpcIyYAzpDUbFWSTzmnauYgYrvTYNaQIognN6u57kWSPdmWPDymYJkrZ
G4mAp3QZ3mpplAwLGd/JoXmOkvQHfvT/y9557GiOpFn2XWY9TFCZkVzM5tfKtfYN4ZJaGWlUTz+H
kdPTXQV0DXo3iy5UJVAZGZHuv5Nmn7j33A9PN9eiz+trDx/USua4BooqRGgBelTUeCYiLdXRyPEv
NUZRXLF9Nhj4GOXKnhtvBxEs+3Ig7V6SiHCsYcznX7wDbM0cItZR2EfnLFkSFTLSTVct6jqc82mI
td81TuyBkJunED1Ssl+3JUtJCDDIrdSEAiqGQ7cjuYvTMEAER3MHAWeaBnTPEfPIwvlEuE1M7BBC
nnDLcR+5tn+eHDWfg96I7ycCdt+TyhVYYOLFPC8LddMyGHCj7C608f1u4askO4TqV3lGlxuAiUB8
KONvaWTyYPVB+hqJZGK60aqfICvEz8iPjZYjuLP61GWIM4yfIjX8j6lmTMUM5Mw3ggkoB9keNdHR
5yrasj6zjsqP8ofCS767Dmq5i91lY3RW+Vx1c39fk2P63BLvvbLlfIwVITpRZJd3BgbAZD1BXGtX
6SxfDbaObOALRiPj++SVT2HhEs2azgb4nxgOUZN9DSC2sDrgcW4ML8dHk0fstz2cHDVjhXqtDbt9
TqDJRXyrIWbWBJXzbszyPxHiTXOP5BZCSTvkhr9vJwabvjEab05flxfKj8zfZHXpPWJg98UqKWv9
5hnGsjkR5W1n6J56PENWXFXGpnVTKJh2Utjlyol6dXHSNkKFFyr7iaZpuKVG5hhICt1/agDpPlyk
PjxYWVM/s4cSj64FOIKGMp5pj/NSBoeuCo2PBv/efQ+M7cFw/PLeRlL/QCnir2yE3OtcanRpBbyV
0HIAZZocWlUgxhvEGEx2m5ZdYcbEVIRz9lS51nPVIF/jyqvOQT06p2RW4wefR8wFLJvqZ5qZMWDA
0r8R/9C0yWHoPHksY9g0RjYnJLKjhLPSwTmwr6zAX49t2d/bGiu1z86axETWOmHwkKYMy1LzulHh
vZF53MRVuNbdkNJp509yysPfRA1yNznGgWHpPhffTAk3huntO5dxaTJ/miA3Qi/bwI10AZeBub5h
HxJeiADv1n06AMnpP/zeGJHDclCwYzHqz6VcPDuVDnALtF1DfEPYrn1SeAAGVR9NH4KNgIK/PL5X
otEAcHhHYbZt7AAGJKNM8eRamvX0AEjazDmOUZpGO3gpK3Ll5q1leu1dn1rySfE6FRz+Y/OQeo69
9YkTvo2jsv1IlEY+C1RrHeZ2s9Vg9hFHpv4RCXbFI0j1F3W12nWIqn+k135OuTc/5fS0fDiF2tem
dr8xZcVbaq+WGxT2ilYUaW1jnUU15w8iY52YhEgt1Sj3A6imvRdbn15qPgdOpzeqFeV1FSj3EGGr
HumXxrc8TA7m1Oxt3kthlBdgkBjsQAMlAfnps+2az2BLwe6Ukx2duYTKnz6dqFLmQfHLdbQ3w2Rw
Vkxro++mzT48w1c3dmFt03oUF8fJynuBc33FijO+tRzTfmsU22IGI9VTJBEFD7hADjKfyg14XGtd
D6O7b/Iu/erLINz2rd2t5sxxnga0AZQCZeP/OkXusDcQCI/tmnK2qqKNcFlGW/kqk/0N2nsz0xWJ
cXuB+IBbTx6KUCICM+L8NqpUjA7YRiHaQk8I2jS6AfOgcdTNkHzZDdHORqHeCm7YY2knd3qevBfh
xMH1QHopEVIV+bxJb1VPni/BeVYEKLIzR45Qc4wnDkgZ6H4poFZGJugO3lkLHxyj23pWCM3gkvhz
4+B8WZadHTnuqFv6dCUdPzympJ//Zm7bHoCUniHzdif83s45r2HrNCqZIH4DzFKq1sdZe/YLMvpi
jRYJspZhVwS3iT/EraIBRuIvGC7tqXxaQ13GUZWL8BLpP8SuP/Qu1CrWSblj127d2XXQBi6or/QP
9SvCwoDdY3nOkwULpkZQOTUGiigBGUYeAOOe+Q9JjAc/2pgmexaqKEhjfMrwr9oyPBd/SGQ6U65J
5wGgTI0kLYLjGYIC3gMogkAZ03w0vIVsZk4l8vYFd4b+sRtAtgJBc+tZvwwLGI1dO5QtV6qJ0diC
TyujJbvX/kNVwyvkWJt8MEM+OLBr1gJgi+Oq2YaMlh5xqMBn64IIVFsKcctY8G3RAnIzJ7dhCbTg
3SgObCREvrOuJ1bLmLGy6TEfPEROTlrccP5HuxSA2rbtlLmd8yK5CQ1yCuF8qA87HXmhjTSrfpEh
zx9ZBTy9i+SwG6vmsW8rFa2GQA3ruaTQQDXDcjq1bPykjXONRUJgvrsUgjvJyVRx7SqtTmlZ5482
bQAHE00dF4i7LhhEbIc8ct/5dNgmxpmEOQEHo2rBE9e1Jy5hq99q+H6b3AdoikA/YYxm9fMRzg5H
Hvit8mbSCBPGmEWsQwLRulMppYpj9CeLy/nUdOSV5ZAyNr6qjPOAVGltDEyndOuDB+Dm2xahco5l
ij0cVC7kuJQELUjBumAej9g8JYZlo/024Aaxpk3tFdOBv8WFaiqaln07ZNaLHPo5w86d3ptN8MlG
p1rZE6SMHl1N1xURdDlWM5KAF5qvhrYoHkkvKXDz3LBFBHpTYYuRmWGcwQHV7cMcO8ws8X+1IKFZ
2tzSMLzr4NsZo6OdtvteD8ExKRJqXOiAiTncV3R8DBeH4BTEDuyz0E2OPB/ZumNz8coX+hb2JXLx
rnoxhiQABMraRWbuDwBrtEtsGWZy5qxi3gU+kMAGxT4GSORDXvzrAEtbGWYNakLbNAxMwrbgD19G
v/Yuo6ufg9awt8z5o1VQhFfwIPSa9j6/Vo5bcgLl/mGeRnyX9MXiyoxZw9f8vzIT41M3VQ3OdFh3
lWnwEI9eSHXIuq5kq2lQ9bZz6mCIQ9kPmPbc2PnaIWQZkIJ4UHNh7EhHnPeNJd76MPZfOQizRaz4
Do6G+WVl1D7fdGIZz2Y5zdsa//6eHz1WGvyrhy7MHoeeDpGjLaG8CDp6BRr6lU2FdF+FoTGuSLFk
MSJsL99HgZmm28bsvXVkVuHGCmW65zc2W/JnH5J0/ppArrNO7/AUE362Sft6oeMI+p3Ge3aSEjSQ
J8L06Aap/kQJba6F1QnwB42zdeoROlFar3p7NK49rw/u7aCnK8KAedXQGOEtukqyIr8RTG1Y3Sbo
FeDh7WTHZFYoH5N6U2+YGGIrbaercIIOG5B73zXdddAEX5i7yQeakO8XebsdDfsMmgeHrmwCzOHN
kxbGgzJID7Ebtvyx1b51nRwA+0Q8r4IfB8tw+Ca97A+NG+EWYzdhD9F1CM3t1ItpvrHG/H12Ma57
Tu8dup4GlObFXKMgpHJOrm1DRceRftmr+TNsNnmCCh3cigLwRVzeNkVTnUjAFQJbD1poVn4d//a+
tT6SbhEKTfZ7iuAJTDpQwdkhSK7X4TpgrgTLuHOoiHMXhymxxL6P4xMC452ly4fGao5NzZFkCJR2
Tio4hF2r3lmRe+G+XaEUecjsT8Me+r2LL5olm0o+x4gpEWOuE8u6d48xe0e53lgotAfFZVxluHiY
PSF40fWp8CrGFKVNjzW4CKvs+eiF5cGWIbpE8sh61d02BM9PnVoVA4pRnUGPDgdMm5bFgROV5TFm
3rdu8APv0a2LO5ZDyT4PwwnjVT1tZNq+DKB9b9qsREqX+K8Bw2LcO+k+C/W8RAReZdTjuHChz4Me
slcOXpKhSHcQ6i9oCL5r+KgEJIuFKIpAdBqT+YRu8dWxSnVXtN5jFwoUZXlFHTsE3R7Te3+dMy9Y
z8I4aLdpQY5mikVhhckTUMEaiJ/cValEB5N201YX9l2gEo+zlLxm2rdP6SFPt4fCPtb5kkrVzsQ+
hSHwHbF2KaNhi9S8T1Fcrp3eJN6lEdiXR5xixJPh1YrMowVwAhSZmZxtAuwz/GxOEE04yAuGf0kS
YYOX5lWdF+EGjenTGDrXZotjz1d6IR4z4kFlRksvp3Ez90X8laDdRWbF9vgjchKI1nH5UNvjR+cg
/C+w3eNiLfiMkD2tknpssKAzxVCdOjaAKSHDQdhqLTRtssH2FdBugkFEWBAdopyJngkhe5PWVK/T
2AAxBAkVCfPN4uK5cXHmmhTWQT9t0s5a1DTZGW/3i1ZWejBwJeykUMnFgrsvXL0dOFGuF7UXwBUS
WA/OyFOO8jXYT4D+KTzMrdS4AHpHrwvLG8mtDE7jRNRvX9Fgal5Q/BP6N6Yo+/Gn+MtJKon5b0Li
F/lqxRGFU8n0p5umcQ6Nz8sJDRXkooZAB6X7Hur/Ws54g6dQdPdFh5gsyV8ddqrH2S6KdRH7uOCs
i2nUd7KUe+UY8tcPqZOTcJ/V85saKCcSaM7+TC7ZemZgsaLnUXtDuq/s76N3mOoR0oFwDY0XCE38
5XEpwnfgc/MoyV6tgg++Zzcuc7Gerb6/q8b0bHftzq1ztYIhxlpsRCwGabSOiViIvLJ8dLMi3mO1
OLdR63NxTMNunpyPJpOnIuwuVvju9TxX8CV+CNlJ1gBk147bM6xEFmipmhpdiLI7Cw3pU/lOdp5j
eTf2/LiCAfJaC0RwLop9SPL0NvZqrlpMr7Sc5daGYCaLx0QGR7CRKBRy+r48T/G6jSh4gCeQz/Qk
Y+eXFGfrEk/Wom0REKHwNF60rgwSB97Npn813G4TRKmzEar59ogz3NXk7eLTg+lrz8QCxUNNLrA7
lJ/csxC3WfYMjqMOuN3exhl/XswSCiHaj3LRpMjxmiH0kqTxpdvx1U6FJHkPDT1CTueQoqm8ShDH
XqzGFo/oXqJrw3V5WtwXQ6cfi5zvEPRXGkrOoQHmllUFEpPGHC/DBD4ZPUS+Y/5N2YJ00+svVmKe
B81lMgJ+woHQQK6V10Uhr2I9bYM4m/n0aoA7gz0jm5bmW8KuwR9tsdV12B6cCZSw8cMWt+X5b8Zb
1/a2AIZIDv2d5mdtvvWVvUm4G+cMOlXhZD+TKHd+nVNAIjW+lTOhdzoDhyM7AjiqPH5p09w4whuf
eR6hr1rWo2m4M6oQI/+OtS03Bdjak2er+Y5xJp5xo6vg3qicEb6BzschEWngzUqM8oF1ML53iUwf
auVV7kXkO7bjYtdfNp/nOIo4+7VhbPwR9RUrg1fbLQ56TtttNRvx2SWh64qPf0RQi4NPL9yeKi4f
0WdzUtVSv2rjFfrmzp4gWOUeCDPcClAVoapPrqVg0TFMG3z7FFnzMeNNRPOffkkDZnFGPoKy1wQY
fJdhdQ1xN9zRHn0H7GHsaqF15ObZIOsqh3rm13O6LWwywwO5xd/BwtWqNq4Zz8CrhQ9fBPnh7Jl7
PYbWOR6F3lZW7UKxwtAORbXnCSwGbOytAhVgzhi4K/8whiigaadyCu26vbN7TPoJG4OGqLCS6a3s
uLp996cV5JQxXbHG8QuPW7Tzand8y3jZaUDS9TxANxYHiSMVDUQHgzjJjlaKDoQbV0Q0sN5bDayC
62jnaalP0RBPVzObol3dW9sey2OXYL2YmKgwFrepf3ne9a32nB1u8welCQ8A+Vq8o7A7p6HB7Gu4
151oNsSPcSur9qmkakom6mb0XT1EJM874b0FNOsrxv2J9zXmLiEglBKTiQg19RpxVggSAISE6uxO
uGMHNsWyYoCAXguAIZrbhsGsw62XVIgnvJkUClbtoAGVKAdEXLM9aVgqXmUt47/6apzxw6JYmpmb
DBwqoDIWXW17xYD0tyJdY22EDQcvylVvO7dWe9P12EvyGJUAEr5o49BxHSa/UxuKtUdPG86hw+R7
MAwLiQsmF5gvlj9AVhq6lQSyf9U2vUaekwLOTEu07Gw12MsD2veevJF7etBEx1eUU8feS2UBBUbG
MSZXXV6F1hJYzh0Ubc2m8+GK0DpbJJtt+NcFtymz90/ijCuqO2S7QHAL1KzNwIx/rswPPLoXo5DQ
ycvkGLRO/GILokJxDjn7HnD4rneb9GiPQQiBkn/FZPUPiDDDH364KCOIgk1XHlaiFfpz88XIW/Mb
X6AA1Bbm8U/VkNUSaCZivtYwGvggv0TrmpeYUJoPXNkQUwkVeK28EWIRs+d1XjkV0RJ1foolw/0m
WcNRZdb1htIOcZlri32qKDQ1B+FNGCRPBZpiSKVBeRe3tvzszZasnIA+YSMCo95M2kErmVYCYAYR
l9eEOGdXedeR8Ti2zTq1RHI1Dbp+1UjqToNRhDumUy1VbY5puw3tK9Ig1KaYy4+oUbdgjlrYC8yS
WuhVx7hNveslbmVnBewT+IGZ1QNlX33WSSHe7Goqekr6CDdLkKYnxGEWc6bQvZlqDfQpCwbzFFSz
e0ZrMj+MKfWIzIGUxEWJg6Ub7ejGyxfZSRXJPeCIhUmi/JfBHdU3ODm9KUK/wmyMMGvABbZD9OSu
LEdzLS56iKiw7t3Mr462XbevpQ1XIxBmda6SOYQ1y+iEGVAZWZI5onJ5qovye/AYZLuJ52zquX3q
DMvkuDGi+Vv/4UInFgw7Y3TO1fictpnx4Y0d1NBOdge7MPVdC/Fm488jO7kyQYNOpBHWqECd25Do
bdyTEckbSJJWVjOReAM1ooUhWFHjNXZ4m4T9cDBtyz1bkfbW0yhKKgSPXCc+gBOOpuLAiKEb115f
dewns+xe0eFv/6fLi6wKn+ntnCL4K8g1OodzK5hrztGWrHF/kxvYPWLlqtv/lmN00/H7f/0Py/2X
julL8vMVdz9l2/0k/+iaXn7f36oMnJcAFfwAXzI257+zKf5WZQR/oUbwyUemlPhj5PwPfk3vL7QS
wjWxUvs21tx/j3TDr0n4m49tx/qTA+d6/xW/puDr+ofMCktizgb1vNi55d/G0P8oytDmgC5ENXLF
MklttCR4ja3mDQ4l0qzCTu8ikTvXsaAj7tzFMEalt3HKKWN4qeWjB6t4g2hLs83HO5fNPeOY6BMQ
/6tf4EyyRcH4TYqbAP7bJiNsKO3gY5B9bCSZesnkwD2X+/aRzgz/HWpFSFDLXK0Gd2evWLE0rLyL
6jcWec3+C3DyWOThOjH0/GQUFULYzPaOdQrEWeL/4132qcr8nAOmQSdNf95uUjO+NViKIQbkrM4s
aghnAVB3ZRnvApD3eyBC3r3baHfzX38zHquC//7LGJf/VKH0Dzqm/U91/VH8tP/8R/1/KGMiMv1f
WZwvevwpPhGRRbwlf8IZ/37Z+E1/vzTyLxS+dNKmLTyfF8Hhsf37pVkyWzAXB/yHEBJSCPmV/6Nl
EuZf5F8Gi7wITnoAp+DftUy8ay6LOl7DgDh7i8S/f4IL/CvYgCP+OenF4k3B4MybjTPDx4v9j1Im
hrVx5OjIZcbQMQ3W47Rl9ErzX+Xqq4GmvB5rTMJxCsAZJzOGVECP29RcuigL0WKfzeRXhZDFEuXb
e8n67xmd56do5w6FzIDfAnvwKoi6j6SQH7UXPlfKfZtH9jUN4mxfJL+OLR+Z/sMvjIHEWvHi3FJO
ve7KSxeL4ORN0T2LpW/XTTRS1bo5jmzeAYnFHmZiosLAYkN4DCZFQxh+NmMwvHWWmiDHxsnDOCQT
k6KlRooWjJWFclRKFk5lhBK4L8jrLuEu832ChsM5Oe/8iLCIuCpcEtzN4BBKomGY3beIitt003bl
HujOk1+G71HRd6fMzu7iEPIx9ajhQ/jum30qpuykDZpElv9yXWjr3QtIporTcd9jy/XouE+Q2NNV
QaM2WuHZjxmSoCH1d2VVfAq2avukI78PX1qzQycZroaWEbw5Ox2sVZwrDb5uEhojAL4FjZ6U/sfQ
SZv4gaTboDzrTuOIxZYl13vdMnQaPWV/VqAgi02oPHFwOSbPyM7aVW5WTOAG76nEmItouZiA/jLV
rW0zXafYBNeWofD0EgxQ+MZlIF0HoTIBHUMFJ6VjDo2EZxo2pJDcYzZFiDIH7aYuUUvbiX2Vi6Uf
qRRuqgQ1eoNaei1q9exMNgA2shT5y2KEDxpg+hMZBhGKe1OLZ6mrR7MPUYrBCdzkcf8MJavbZdZ0
JQY4aQPiWMY8DKEV/DAQExy8iOlQ6hsTYcEIx92QAITY6l+6AZ2/azcPUO4wErb9Veey/ahKIq1N
xdgqqaddXTo7sXwFqZ9/hEv8UGhdRNO5NHaYSQGgXs99mG+oJD/NCQmGblI+vbra1a75Rm0+c4Qb
7APiAo8OWzvcm8zDuAjKwPpUPf1CXs43RlQ+zfjmsiXMkrF1R/35AlQx3HWhHHeT8BvwkmBlqhpi
rbKR2RcOEKChZjrnxN5Khe53NND/VeXwIlvXRfaC9Stul2QYlNfbQOk35USPzHXCB2E0/QHVC8Py
ON77NKu0wfbJbv0DlzzphmEtkYV7UBL5Li3WfcSXBrmLqKse2yMuuAAapHprPabEgw8maoILfUg1
3nHVYQTu9XjoO+dopr5/YEazr0nd2Pc8Xy9mpz47SWaFVVZ6Uy0/hCh2hp00molQG//d1NGX3zdP
2Ovt1YiJbePnJmg3vqZVQeW/t3QFA9bj68z7/LoORkQJLh901XrnTOPs6dkPXcY4qk9tCfijDGSw
SUWFn2uMgTdayTtnQgxGlp9rPNrmxpLZC86cfJe40J6RLD2Qz/SWoFPp5nre+Mxr9oaj8g146WzV
W6Q7cjbae7clsrASPqrNoolJXLWkv/ON7loo5jmkx6y7mQkcKd/OQSTgpIAVoAUAI8OnlrmocVrx
yIwN/Ug0MGAhSLZnh04kuGVNZ2znR8w99PPGsqleFGd2RhaG7pM7yBlnu8TynhqJtS4/3GEe70EZ
HEOnxouXe2oTEgNBp4R0a4C9wKD3U7GB2RvdLP21CMNvyE1QTGv+l3hPAZuUJQSWxy8Ku1VCBaJL
77MPi0sOSZoIukhCYmqcXRg2L/kQoGYa4kOZBZBTG/MTxJuzZ7JCPlie0mQxCsgVQ87K0NM59Qyx
GeBV8Prw9ViETh7CxPvJlAbIkCMT8p3+arTH74pAy1WaIOIc2uroRImHJh4RzH9XLn8qjf9XgLOg
1P7P4SxXFWjr/h/jm5ff8XfZ4lCBkClsom822SEF/xfNYkv4K/zNwDEBFFH081v+TYHt/7VktBPW
7giP2IcljPjf0CziL3zCS+/gc0DAAA7+K1WLJax/UmCTTidQYHt8IWi6PVwC/1i2jEHuqCZ2k40p
+3NPqz9sXaxvd2nWGP1q6C0YtRQet4bt+ixZPGuLjZYVGzbIm8w1i/RAnKTZ7pRO/Aq7VtzZII/D
EU73dCIVMt0Zfv/tKIzlSCCbndnG+LM9Ws+oHcWzCfZ8Xan6bNeTAb1lYLMQhOn93JeAUkv3Skgj
2OdZ1J7Mln0YS5dfG23LlSWnB7Ab35ASemeHC4TcFshFsASsVhN4FDbN7J5ijmsU4LZ+miH/Xbsi
bDde5AzmrSCsYdkO93AHUwS7nEDNYHRfVZ+Y8WM2W3m8G3QpD0Sq4WBwRuANxfAOb8FHUGlT6Kxm
ywafFDQMvHYo/MwDRyxKi3IyWEBHAkNvMk941WU1XTGife6mwmB4bE/hPd4gQu77UYR6HRueyz5t
TI4WYINwJVPZbgVA8Ju07Z7sIrZf/Ei7l1G27JKGwOIXl/1T5JRBzneLpEM7zMnKTKX8wD4QILJh
U5WJ/bopvZu8L1hTeGMot3h6wps2LupPUi8GaAzLXVFL94BvObwh2zXuTyoKxJMo6EEPBvQKJAle
OD4GhiXuWvCTBAgIYX2Z3EwbidwjWLmolU8hzlsqrMxOt7kZMGzQGrybKLz8gtFJANdH9b0SjWAQ
Hbissf26J6xTZcdUc8UkSpXvuNS5ICPimVZCLbUegQTnviOjJU6VccP8S+rjEIT9GdqOUKTnuE+s
vg6dZm/ZRS39KKAhCIK2Le+n4JY0+giLXNkHm6wT6but2nidD4QJt+QtZP24CGDqJiHyKEgOY68y
lphyYHfJOk0YI+zjspDsKiN56HkdF/m5WCHOQu6GbwHw+dii9qvY1xb6PFb+SyTJwc2RwDGHrboV
g9QdE0FyhJSLiHO6kpiOKc+gvlZeuhnqQewDIwxpgkv8mLA0S5bmCveaOyHa91ubbAhDYlGGlU7k
14XHa+MoG5V95qXbDL8PQGlmwyDAWD6WM5x8FMIJEu4VwNVpX7uO2DTormcJPl1YtkT0N5O7NCOc
HmszOVLOXwb8o0F2N+SlAPaPNdlcxODOYp8k6as7+ezbt9LRqGxtxAhwBh/QaKk9cKBm1emc3KBg
7A5izJEL9Wu3s+eVGVhLtqSL3dQAqp0UBkvCrq2jzSgXd3ce9eyBvMWrNUFOqG7aCVbGGF7CCuBz
1XfDzlxE6qz/REX0nJE/BWaZPA1VnhwHNyXrzUI6SZpa3xAsXfoMDiNlLxRw4Nqxk/zO6VyslT98
zrUHALdXTzau9ZVqvLvJi1+joM+vqqbjCSnmZVnqL7lS43gXY7C7JWNkOkZFRhE1mWzTpPzs+iXj
2SnoRAzFjKE2ukNj+OYzcTu8gWUpnhQaMlilLJTZT5Jcy+v2K8IS/RrJ51AcdD/ahwLxxrCRWVqu
qTyXjVpFcG+YXM8zr/qal5c5IN2NG28Jus2fEI2yELF1W8OegrB0U2LY76zsAjMsvMhpIJW6LQQO
CAaLi+TG0fbd3BvznYFMaA1D4kcPdXXK8XEeGLXLfU5uoLmabFkf6sibrq2EQGIntOS5AQWV13m8
tr3aB05S6YqNHEiMVckD/yxqubAjUXA/dF7CYtooxxydc+Yg6MJMsnKQNWxJik7veFDsejV39hto
d/9Y8XBvx6FxWfO3+BKLriaIN1f1c03uBAcl02OxQ1wV+NsCjhxyUBozJFtxuxq93EL2pnA0DzOa
8pp3YwdmxjriQmf1Oo9EIcfTUuZjHWJF08oPFvpQ6urcXVDPAh8JywDS8+zV7FXg2l1AJfG2FRbq
ELavJQVWUOzNvia+uB9DLj8C4fvMs6/rJqhZBYApjelB7qPecC/4hcMt8DIa536ILqBz1CYiIKPG
xGg490nsYZqnWXbFpuu95F1Os3fTjJpMNMGcPRIggAmSAGE8i6s2U6/DdERSyKkn1QEtBPGhMrmq
pbytsEhslck/G+b9fM4MO7/xB/yQhgoVeuBqzDZ5xuq6Yfez8bVExhehhtiVPKsd+HLVkNhWhpFx
Il61us0jS+wA2oe3c8t5ljglARzOxtZ0Zo6sLqgfeFYLovJ64rmVW9Q3uga31MO46YeNmedcdywU
BXvz7RT3DrPrbLyggE93pdYYf1LWB4YFZ74lZjuU3DueeEjG6DPxJ2cN3whBsheovRiJF7dm0WPt
QZWeb+vYvg0cHr0prq+l7906ZlCfnNztjno03Ic0b37bzMJublWXGtXr1zRr4pnJiVvr9Nrzx3jf
VGjtBU/efWPwTRM2Nz+USBNWM56qCxIXY+e1NgpzmRYXz6nMWzrr9ERTrI95zgePwKO5ScuivjVy
wuq8trA+LZ9JaFWG/c5kUdYEqXuVkDQQlFP1ZlvAEekbeR61/ayMGTZ/VXN/JSmJUa3LrtGJQ7Q2
7czZUjd3DfOvB3AL0fNEsramcULDNHTrsRrCazbJ4AKY+ayaQg9sxuU9vpflj9TxwfbMZM8a2UEK
rfLP3mHAULPXRWM4mMiJ2vaKFdnFKQbgsmY9relRP2JD1Q+m2acPWTbUZ0nEFe99OR+hXlEuEcV4
5QgEu3weYsfU9y2HKLnnh8Q0tZwsjuzR9i+sT+tVbY6nCof3BdagwR2GuEDisT0SyJN/tYONMh7D
C0L54amuvOc0Kne5coZTb6klZR7PndeH4zbpFhxDXHpPaFeHGyBH/g2zqifLp3vxHEgnLnMUg2v9
3sDSAsmorw6VGVRnxbHy4ENaWVL4SLMDQIxIC/ZGuxpmL3lrHNdghsLbIfbsSuszjtvyoetIMWaE
hOQKxad9rq2kqDadygZ81yXzYymr/CMTJqkolQo+ZhVUr9ZgJlfAL/3h2DEs2RpOPn8MvZOxG5pa
/V60BGDIEc1l3o3Vc1EI93bSAR7wWLQnIbwnhj6kO3Obny0ARis1xuZd0FgMMOo2jh81GI63Qcb9
L7Lgclt3yJIKVRAyUAdGdj1jmjvM/jj8ElvZ3/dWSYveMJ0OjWDaxvzyN0vO5gQRLP7FwfKTEueM
t08CANEFe6sp6y549eR9h3iSnEMSSFyvRjTVk/aHXd01kU5VeC0mt4fpzY7duOpiidECjYv3mObL
DzwdOARNQmBY35Zi0xOMtSuhIiEJRQ7CeWqk6TEUPgyWTjhYluLrMdHqIH1ORiMw0LNgSWEJnjnX
s2rsr0zWgq+I2XjZze0v70jJ2nw2413SQDWksAzck1QjwYneQhbOfjrB2Vzljnzuml6def5qciW6
z9TrUfJFlAupV7WEtuOOawxmbxSL+qlmqreDvfXmLckheGI16KeeeYn/FPXQBlzzCOn0JCQJt37l
hfvYbut9PRAXMWeXQgOYi9ijP5Y6emg6AN9VfMV9t8JPegtlGHWCMa/13F77uV8xZe28fWR7AenN
sdwjzL4tfROFijf/b/bOZLtxJMu2v1I/gFgwGNopO5EU1bo61wTL5Q361tAZvv5tROSrckn+pJc1
qkFF5iBXRngQBAGza/ees883kuMukxxVAseFgC4gaigGcuEG/SLudhN1ZYOhE9oG9TXaEoXcpsSi
QAmSHEpaa20q67NUDQp8sp0deY4LwHFy3DcDJFjBP39uoOih8snBI2tRbnrT82/iKC+3OgyMXQHv
4YLkEjp1SaB2cIWCfQLZfEPEYbJyJsEiF08PDhIw0pY5VEzZcDJ8Srp4Ft8zBpVkY1k38KZK+hXk
KU4T3nw3Z+YzbptFqmhSbcACAYTnxdmRvMZfIq2PTQwBL+QQsTY0SMt4bsKDHhFUktnC3Dgb8iOe
M5QRYxgc+3qMdlkKQbyKme/PKLvXkwUmI/fGBMW1cTQmnm/JqIhUrxlzRcX023acAfla+yJizXgX
Hwb+S5y4SzCNNZMq2PQSBEBLULrmfVbUDeB3dDd+w4acXhSkkV+xEj+WXdMuMZ3hmdVZVFoaGIan
7f08VxNiAcmGnncNb05enmqOeqs26MCtRwmjIzrVrTddI+kNFujtXR5bgic62LdLyg2auNEncTFs
YhrFKah+wJYd60mASO1EWx1iiz3AhYHxuGqjCAwf2v5DKye1G2eDBbTql9QaqFh1UL4YDeGoNMYB
h0+lfxKWHV75vv7qE/lCyuN0pOUDxlFu2fKNOCYir1X7RMlux2nJAzQgq7MQmcgM+XGLPpKcNdts
9hMl/6a1CB8A1XJPRxAlX2OM+0B1Oz+I4/vcyPLnILpIfEYBq9odfT5psZ5kdKo7V1nrMI07sCrh
LXv8sMMIcIJdgCukHthtCOiO+EmguK8G7NINOFdHlPdOgxK/o5dGjdLsK1qiW3Psd1Mb7EaXf46j
9VkuM71rM/mQp2Dju3TMDvTa+nMDqxMnToewl4xJCYgFwlAhI0MFnbx0Z2VevIWRVwIjhx1SkHdW
RgbkKcr8sAj37aBwaYUdE4iy7LaCjmcypmpjEFmzMa022zTayneG0cfE3PfQnG0unjUfxUC8llAk
j6kGgIc62iFmXOGDQqOwskR5DT8L8RuGkn1cdOSjpSrcuw5S1tAw2q2lK+pNj1p53kIY0YfF60Bq
FNEJiZH+mGJ5rexdodz0GsVmuh9hMuwz3MhtjUZXFvK54bttCIN2serJ+hQUV/3wc+SsujKkM3K3
xSFI4YaBMaS4fsLEM6HXes7SuoK9B0g3H+nkEMVqlu6PqiueDc/CZweLbWUV/X0G9ZMhCDlayt5o
5wKBzWXiu49y8l9CdJlbrVC05Y57jtiQlm46XYz0etYB6LGVS+qZgaaPE3c7H2TNW2nUabtmRwcv
GpvTeSqmbodDF9aX5dfwfAuOED3Tgzmy0XBhB4Idghh77vGjcK4tzmPT1Jve6W46MgexDwyXYu6+
ehZ4maAZv0xhifgc4yynSqC2AY7Y0oSNk1WJWjsDgRbAJnfcBRA69E36OIu2uT8fZtfZZowNF+tr
R/8AAIGiCUY5EYt9XFWgMDzdcYp1hyfeiMsEV00FXquz4KiNVjBTUdbYW6hTadd0mGOGEvNuoZhU
PPhBlm2GQY3XFn0rVjy8ttgPz/PQQV4dw1cyG7w6uiqMVWPhFRTFBI8kNihnVMtBBaU1beIosEHT
gSQ2FSQwROc6zdrNZDTXQ6yuinq8ivKeUx/7pk9IS+WjgAtDbzyy3kQbb5z+btedD8tkLOiJQoxY
ft1A3iXSuojp16xgVfYbg54f/qMGYU0s/K3Qlb33CwdF/FDcliRR8J4APQUCaNdjtgdtcxUEtVrF
yq9faovgavw8ySXw7xglV/or8TjE9rKuD80MdSVwZnoUTNrXk0OsvNQsmSWyiFUxlc9DPHLUSLl1
CRblowDAdoQqiRpVGd+FKVir7GpG7c38oayBtiUVwONKwM1LnJksEleobSqZgvVJN12FsxlsgtFq
lkNHdkEZv5xI5Ree3Bvf73c6C7sLyEwGrY9o2OI54tZMKbJDYd15dXgx5u42rJzvCAwIczZuSb6N
902Hs39UtB7NHF1NxwQh1wddRDd+hRBeFODSuhZNRPQA7+qHWSwqKgRbm5ZJ3doukHoXVks0g8Vy
aEFLP7jhDeodrAZ6oooqihurRNBrsEo4AY4I3OtncYyhTnYpByr/gki97UjIDPLVEtBLcRe1WFRq
n0sZGcuQ2sy4rLfPgmF6HIIGwnyPI24qYRK2EVMAQnw2sZdfBXHiboYGKwXsKNQdk30l4/ToddG9
h/NgXuQQbhld5zEjFBtB4Bqlyq8yAlAXZ9uBaFDKi+Er3do9M5Gr2RxuzcjwNkb1MyvGb8rrNd0p
piNmZCKsGNJbP4m/pLP/YivEm0WlkYn4kokis7NdP0Tfcpnvxpi7YNnNsW0ZeKXMSAd7sOjfZRxk
YgY/hRndqCRbkm6Mr1Akn103uKY5TdywlycbYp92hcB4ilQdgkFB6Fx3Y3TDA20JNNQ1JOgJmv1C
J+CtdgGtWaD91vmcIRDXJSpFIHneo66qXy3jUzoEJA2HcXFNHluyprDLr63AxUkv8gYCMN2W2SLm
LDEXPwih63VS7FwFi9TVgjMGFV7corg32nMz6S76fHH0Zs3PyeoeolbtptT6posMK0KIMT20sWU6
GBZaujEbSSOMBGr8+yov5vVAlFOeAD1xgpe4wogrMyrGeLF0ejVyrmmuN9DeOoptSkyGV0T6AVVa
l1a3wxLqg03xD+PkDWz5/Q1wcNokZhPhT+PBz9PuC6yOdB2UVrXV2u1XRoet2DLhH02CxjCIdZBU
oUGCVN7cG6P5nNkUUyHBkne5rB84tgUbHjWP60ovm8r4gmbvuevK7x5R8ZHAQ+FKgEekgi9BxDFO
fXTNq0F6PzzTG1cI3cFeEgvSjsWVq7t8My3YWlrWyToRWNb5gwhzR5PkGusARPRYOnifmCsQy8bH
rUuyvlao/pB4ai2AcZOr41aZSSKRERHC56NHNEKem8b4YYdIPa3EAYHiw0nxAEQihyVEeShpp0CU
ecwsm1JAcjDHMmPVdBtcPs1I2NVyLGQRL92KCaEFEFXf5ABfuFITpgypcCXk+DoIJPDRsIMsuDAz
NYiGsTZ+eelwILHzJ4QtthOsdFN2aL3+W+SDHyD77CHxSP6yZXyl03LV4mDsJ/gXFgnh88iINO+4
jzS3+6sMruje8fFfmmUKlh2n7cYrYr2LTbIhAzpYa8+yLUbsbKbelN3SswADQ7qPIfapbt0HiALn
ujZfOF2PADpOwzScgbO9XvKWpkyD4R2gDSRVeJwosFX+U4vku6jTY+wMTz1YZtF8S6zg0S/6Z3C+
7kPRtSAgvNk7CpO9qLLDQ9fE6dpWjJ5j3WdnmQlyuXFsuVFeuReEgMK4eXAs+wV6wUOWqnjPjIkI
PkBcs0E5UP3ELIwPP2e+kWcbq9XPXasWi7f1xFES9wD6fKJv58UBxgm8I51mzaO/GV15VG79vWZr
3Jhe1h9BFnIBwnIOdoNimaMGMm4xXo00+sjWoBpsivZG9wb9+fzOH+WNXyN4l56/qjOj2lpmx6Ci
phwCAvcjNonsCweD36F/9qtqWPvDMof1iYvz4hCXbAL7GRuuiz3QZzZr2O057fXzKQ/ObRmccDOJ
deLNXxHfj4Cy42BVeeyOhQfTdVUYzU9vHie9Ctt41yKPsz0L/EKY3Ux9x2zGJhi8j+6q0L4uevt6
SlmoBZTsQWHj88d5XxbOVVcx0S8dhBzKrO11Prh6lYxdsfcpOXDVKtDACbWaM4qboQfqVmC9lwCN
Nn1ClCpBnjxc+HnSmkl1rDyckC7BSyYG1NuYfgV9bogpeaNe/v3R8v+f4u1Dxtf/QNmbtQjB/t/D
49uq+Fa+wXctf+Jf+K7gL0ay7IbSIsNIiEXz+Y/mzTL/slySYBg7IRVl0vWbUNTnb9kIRBkhL7o2
Dznc/50eS2bOvm/6nu0y9GXA/O9Mjx2bj/9dKcpqAlvMch3Xov1ooxp9PTz2K4OAT88EmhJGc3Pu
QaSuNrh9hdy7BiaXa7p/DDRopM5RcVsnQ5Vf5pOdWsxhiPYeOxA++Bh/xFlGal6Xk0i778QggnVT
UVht4VqHKJqjNA7RReCU2VY+vcRvk86Rorm0s5sriN2xOGlzIrSjS4uJereP2ogZbh6SA1bxsjCy
AXVARKGT2QhQy4TgvSGtIwIBh6oS3gEKqMI7Xenzyu/LG8nLMB+SHuMRyDT08lNRAx/SERsVQe6N
T4qkNxFr2ZRikZh1My7PFbChkfmVx2QV0Rupmua9qWUeXjY+i+AZ3MzS3epEKzSsZLeNMPUVY7iA
fOKvNi0ad2flwzDtSxQwSD5oiodb7XZ1x3lIdtCOpqadl94TY3DMyMAffcPHZVK4Y2Tsosir6g3H
nTFCyR8EFwUj6y81qI9h1zZqPIHOokEG5j5mTIrTjp167m41r7dFc0iBjDAGZFsEvLvMYJja2Ts7
zYgelrlPJ9jENd/jXDEFczPbqsanGjI86P2k9RLyFFpmkZiN8FhGfW//hBKkH7AELbgSXWxaCEJ8
bOTe5FNbnWa3YObddm7E6IJciB8cNLL0zAipuXO6Spucfva3MKcbFFRRgU3Ht08xkZePC82HenaN
ooJjOz0g7F1qaNpzWjwEnCXWHN53JR7nuvbzi6X3d+ORh7ZzB/OORr75mGdp8RJJ4iiDZMrXQyHz
ZZjNTJKEcYT3WZYGV17msEiGeiTQBLqVQ2zllD7TyOPp8dKJE2/N0JCvxSnrl4Rc0yzoCO+uZyya
Mct3Jn7i0uR20x4CxM5g6ksx4CHdtsEALyawER03mSy5Wzy5F7MxIVmI5phRYUym9JLWYbIvNZGF
PRtuP37jCBb3dm6Yk6xMuzOadSkywgEcZv9EmRbd7dShGloJZBiPfdfMC7wum+/tMW+JtyagzwF1
OmRkE3ou+JLEsNi84G2h0oyH9q5skuSHT4XUrTOZDo8ksVHvd7XUd5BLGUsTeeXCvG2YKO110mHU
Rawa/QiWFlHLl483VjhZtJigIaSbaSQYAF9D7uPGaNOb0uA4w2hUGTdNSR76lgFn6GFvdnOqYOac
X8dhoCoO0oqfwjIqcV50VAeIt43kRwi9WCNhzdjGg0S6NyLNovvAF3a7Htw0PDOcmDDzIQ8C6CzK
f0i6pS1Dhy2+Nf3IGLYmh72rPPJCClC0Bi9FbEQtzQf+HoWON3HHgYGdIs/mgJyn1W3bezQmbOZF
hwyACtPzwVaPhrBFh2+v1/uhIo8CkFkYXJCV5ZAnq4DBbMyiB2phNxnxxBDzzSvfqMNgh8Q9o7gm
6rU/Wg1szBUGKPWjHo3xZ4VROT+UBKJE106NFQdliakZMXasby9z6CBmU45VPkdcA9u728v5ZMwF
U5pJG61g3F1k3/0IcOyuFTWgBAya3n03DQWTaKuEVZEOFdGszSCye0HgbLjpih6CQiAHSnziOb+3
pS6vfcjrnAycJqKkpmYjSqOPw5KBXmPw4RB0aaPk9Z3XDQC+zJEG6M4IrfgXbRGSG7Oirp7cKOrU
sfOHBRsl6dCXUTX5u9oRZGbWLr7VrdKh6e86N2O4q2AZ04VPaSMhvJ38e2kZQbCKcl2oZR5cXMYy
G4IdFai1Dzk8QRETU3rd1CiHWXzy8CYEsMFBG6LNddM10ZNrdVW8xkYRRCAJZzpg2rTD8KBiaelF
TUCXfZCBTraNJUkrsZsw/1aYIwjvdmTd21DyzTZWXj8FujuOjKdds3amjYwadePOAlrEEFYuzZjY
YauyU9NmllnnxrFm+kfiK9Ln714Y+ffQYLufM3lSuDMxoa8V4JRnlQ7Q00XlwmzihnPt7ggaCU5u
lH1RgfAhDFk21ekcCCYpMqv1l7EnhuSMRl+GphZcF0YipFeQBNHC0roLShCNkhYQuog4KB/41Rbh
RFSFPziGsxrlzozJuYXaINbYG6v7Cvg7dixfq+UciR27G/00PqtVZt5GM2ekrV/ItlzXqd3TueeM
snGJr79FjwywaApTJpq6HaLHHOHplaehdEJ7sfBZt75qAeJN1XxlqzEAfSIjUg9KMc4/QFDTn/JS
4Ia9Vli6xKS7HsENAEzqBRyg7LneU1NO8qtwO9AkDsptDb/Nb5EGzYH92Oda3BpmCeYaYg2PqzfU
3n4UJZqXGtQgUaIWostdDJy7WY8BthNKWml+Mz0b4bTCqwxVAV3PNcg6NqGZvBFFzGSOolOWtr42
Mi5n3QqfbIsqgnDW2zGCCv4PY8euZiYrLRNxz9ZVMZEZejr+TosrMvkbWBS0i6EFcjBHA8WOXO+q
qNXxhmi2nn8Qg8LTzLmh2KK6gk+NMhcnfMHhkKZ7PWoOdK7/a/gb0RQ3HBRW9OO7kEm26r/z7whz
0jNM6yttv+S6Jj9XbvOxRrwG2Ewci4kezdonWSXEuugkX0Cacux2Kn6RLaHxWC8tOqLgIRbGSaQC
lCqxZtFc9cLMXmZn4hw/WRbDFfiOHfsFv+KmTsvuRpR2pcnDFsNZmitw6npyCWqpfE3ytBdaS/wI
oltMelGYPQlJl2CDZKw55T2T0VXozV2C6sNgAddOAAWq6me6Aown7qssEIBRPWt2mJMZc79TQJHR
QWkV2/CUklEjUuOTACWkqKp6/KzzviprrwAbC4gMffHo3LnJzHQbjg/WiimNg+s0kMmw9Wqm7CSA
AVDcOp6LR8FpDZ++AcApdFzzYL30xlQKaozQ/6ayKHoGpCpgV4NN99jnc1KsMjyiMFcrjpm4nAF5
AJtA1iWyFFGk1Qz9TcyoPTrO6OW8Q0F3bTi1s7+8SlrUNElaMz0JbYN66pPBMdeV30InUXoQt6PW
8pa+bPY8eoVHC6tS6ZnTkwW0qws/V+ukrnha0TVlFBxmqcpdAXSPMnckt8i5oGL1iVuAwO6e5mQo
9ZW0s3HeGmlueS/eFCdsNrMw/P7LHFAfIU6YhOmdokgN8QMFc5qfhWZYjidLzzI42vQBq1vV1mrc
QYcaxaEZ/VDR2xAi/O4kbRbvEEz4/p3UZdCcHBlq+1aCEbfWnTBn6+q389C/Yj3/o+wJi07KToEf
fnvGsDmh88M4nIGEcNw3AtUwtQyXMUK0wSaK17XNkk1QecX3jz9FLEeV/woLpTGCt5iwJpPJL8u1
u+SY/m56C9q6VGCSsg3m74WdlOTTF+F1rJ2UnCmKO2HVJ7eucG5qSYlotmOzCb2kvfvfk/A/xknL
+vAk/AVl6su39sfv9q+//8i/dNTyLw7AYDd9KU2G2Itc+p+jsDD/sp2AFFnLdDgPY6D8TyG1b/7F
QcDGYekErosJDPz1v47Cnv0XJ2AMURQCvmnzB/+dozD/nt+eHjfgwI2M2hN0gi0UU/LNQdhgQD1n
yhTEk6nxSrBYMbYwLCEZGxUBw9qmIbynVxEyyCox8+5kDPBSHj95iPmm7y6DQ71n+3DobH9pF/z+
EJeuIxTHLS4DgxDd4Gmyg0PlB3O4GpIxfE7mmelI6tX5U9+4+FT6Nkj0NiXKBiJQ3YRXNvfePuCe
It7ajlFdu1nLbg3aELJe6tmMBz655tfvNwubZTtSCGH5XLcDbvz1NacpZQ50Y3RNMZ5nEx/pWRJ6
3WVF0XVOPxK5SRbGtwr1+BYMiHsAS4cEo7HFeTRwgm/TEAsbHThwMp9c2kIf/6814Z9L49rYUR3T
FNzU15fWm9w6YQi5pV1WnHvahT6jo3TLoHbYKVJL0jkB3qYstZkNIfbJjCo5F+TgfHIly+Lz7kJc
B76nJVml/vYe/pafmnHq0kjNlt0QfdDKLsLyp26N/BoP4bgLOc0zsphRn+lZh+uP78LbZ2r5fRxs
spymFvOlj4Hh92eqDZNZQPnj98GWZZL5PkU2Rhc60NngT9hpa4eiFIpxv/n4g8Ufbr+LlhzPAk0w
11/aYr9/surbkDNGLbdlFBFobEBlWhk+YWHKT72UihUwjwlrYdWOvX0L4AJDVT8VNx6Y8eqTu/Bm
f1ieBcdbuly+Axybl/zNY+rOfuvMFpAwC+EvkmDPSCnChWwWdBw8ZAiUoLCObQo2g3nLlH8jmVLI
tVs3Ed6R/+wQXv/zu/++I4r3PwnBQxj+mQJgKKEH9/rGgCou5zBTwRZltga/M5BAi508vIj6bAlP
dPPwa2K7AaOKOr9M7FDfoxdq7qg8drnLhHxlDbr+CrDSOE1koNJ+Z+5ADGH4+PGVvn9u/14XiQpw
TEkS+JtfkKgeJwIPGGwNHaMzm0zPQao61aeujS4s2juXdm/bX7Suo/3Hn/z+4aEMRjPscp9sl9bk
m8e2amaOQI1Kdv5MZB2bN4J6wLUGZZNRQ/oplPUoehDTWRBPe8T78Tm0pmSX+V73SQVjLZ/16vXl
CnzpL8+QL/jv8qD/9vr2aZSSIgdnhx4Lss2smeD/6Ipl7dQhLWTMjpr0aLFCX83axvkeDLCFwcZM
foArVMw3CtFEcl42Bg5MEUabqowcY6c4uqOWwFQ97KSpxclwJE0ihuRTd6ZKRDU0MABTIyqfmvKT
Nen9G2F7NnsMbydlGdmjiyH6t2+VIstzEpENO9tBRDHg99iLsiSbKR6ZyjaV3MlMgrgtrfT7hKZ0
7ws8Fp9cxWvXNa8lF+FRt/Efdib+x+uLYEmOEhdpxo75KRk9qmsq0mjNVFwEHTbcIrfPPn6w/vBj
srlKrFI03bEC+28+UfbtVAuNpnCy9fjVlFW1y4C43mEOwZHYJOin8D9Pp2auEOjQxztqZ46PjtV5
NxiSfygLn8Qwg3rT2kof6goOqTfgcUF6kcM4UcXeQVi2EFIKaDwJ0cQgbQ3v+8ffQ7wtWeRSJLhU
Ruy9gkLrzeYmDWlrP0PW3IGeYZZum93WrXr1ZBtRc14JMoNCAhWwAEf4BDAqblRReV9GVd9ou613
QYzNJQ8t99Zm29s6CfojWpr+VZhJAhVYQT/ZD6zlzr5+jXysb5Zc1j7Xday3r1HQZQZSixGnVrt4
3XM0o9XYX5EyoPGNx9be4oU59I5V4HIfvy9Zl+DDF6d51OAFnVMN2Qz/yx1BfN2VhUBv0xkSGc4U
zvoRvR8ZBnM5XaVTd+9FRnYY2hDmfZpiBvXYYk1jGC4n8so/qYHeP8TLa4Sbj1kNB52364OFgMdP
SzHswt7UJ/gx/XaQQ3VFJaexptrpJ8/w+88LzKWOW8yHrrDlm/2DljFG3dCZdtY0lU+yM35QdDD/
a9rxxYySLvtk8/zD59k+MTMc7Ama4fd7/ZK29VCQGwWAO2Hgce/HTvbTmCfvnOY9KsqxcT5ZcN+Y
GpdVIXBc6TiuazLsgtT5+gM9zDU+2a0Y0VsgXb30SMlrquILaNbGRGPmQQpm32l6OsMkHNHr7/sS
GFJQmeK6RxBzJzvcR103uZ/sS+/fOq4MrB7KGUo5XqzXVzZ2CLxVgigB32V2FqJKe4jCmPMmrPnL
qWOQX7iu+Nl1GCOkVartx2/9nz7etx0qOd5+3v03ixe5kzSzFI61GSD1PdBE8ewE4syAC9ltO9VJ
1EfdD2Zs9TFOydv8+NMFk8c3bzDPALPKAJmC7VK9vP72vt+VEo7NuFNQWxiR94Fz14KhWOeMpwHW
zuouGErvGurqISFw4tCa3nAlMfJjzfNlrlaA+UAVE5J4BgI+uv/4+t7dHYcTpADhYQsKXf56fXlI
DJOxMDFru5QC+5Y55RUewvgEZ755Gh353R+L5jbmrdqVML2+fPzp70sWh0Msc1T4IdiFeUVff3yi
aPjJQMldmrSWcWvgvrofTRmMlymyezIE28oVa3DndbdVmUK7k8Bg3wuioBMkqAqe3cdX9G7B5YK8
v23IjIv5Vm8uKApnIv6y0madwHKHf4/U0RBj48VkZONXtJOn3ijtw8cf+ocfweMdWSBHDs+JszxD
v5UVtN5D5hLC3uH5lRz0AkDuHQKMMzJevTMbB8N3EpzEHloG/x8mhvqTkmLpJLx+Sh2+q/QtmrE2
pWvw5jGAP+cSJuG6UCQkymxG3DORqWRNlQeNPOqItTYtDjQA0XVn/COnGDvSeC2ZXKtNCcB7eXiJ
M/rk3V3aJe+uy6WO50y0/CzOm58jcbXVCasnKQWEbbKa8wbpWgDtblx3cPnwC/pOxbSDGwOTpXIL
wCeDUs56SDr3MJUmwx5wGL7eB6KaMXOQy476YyAWAqxZjIoaGTSobSgG4RmWHgZRZWxM42f3990q
wFTEp/fhs7T4zJHe3N+2KnJRi45+SKZSQjroloDdTBtaDuQz4ZANywideixVly5RKtOGcD+PeNeM
ABakap3uzsYkUlei5E+ua9OTaOe0RtX27z6KQNVkwOmTJxHdxJvF2qvcLidSxNsZNH82Wa6dQ9eb
j1DAgwsr0TmqGqFfCL8+066V7D7+8HebJgUOBRoDdXQXnK2X9+S398BuY0RFSULq6iiN24zU5Ws3
DsxTJjg8mEgVLz/+vL/Lp1flFR/IuszW4FgoDLw3jxcNBuUK6O272Cv7l9qQ01nOmRc4OWjCUBp2
tQ1tPKTsqUzsoJFv8YdA0ctZiDyjKy6rmTwRiJjQwREQE7CTNMa2zOmGFNHsP8UMnlYLqfWKdNDu
k6VKyHcvh8VWvzDTqDNgtb75rdCXp4bZLxlHPOGXsg2CO1FKdV5FInogV7ghG9VAHRoywzkFmGzX
Ap7Mpp5qj+4RE+9d42ZR+UnNKpZn+fVNlRQj/OXRU5bIcl7/ii0tk6qe5bxjVp6rzci+h2zECuv7
xEWT+IjN16wOI1OCeG1bg1ttmR+7p26W3rFzQkivhmHgNVF92l4EZIeEuDkMPZ6PcPDNFXLbwTnV
6Ff+OxceUGwL9mkERiT9vXr8eBKs0h0MvRP+hEasCYqxBLKP9LZERPsV1wwsxlDkJe1D2fvklAgx
PveqTKJlq8Z06RgDIRaJKkUBoDHy9n1I2hhNgKXiVqgqbmLPNszPLvz96s25zCLs0GNx8a1F/fT7
ezPWnQe5CHdL0pg28WpSdN+czL8SuYxuysWBUES+8Wy3SBEiK1Z3fpUTw2lO5WXa8WJ//Fb9YTOh
LWyiwPSlLSW38vXldJKYF4Oaf+d6o95FoVyo2FNyrFxHXYQIFosNKWpHvyI7oTK66TIXc3HB/zjg
cojOP7ma90uvZMV1zSAwuUPO2x1dg1a3CjVR4ZD9lTO5ydYmeslbw47DpQ0BlD/KyM7pGvMUuW2P
LBSgdW+rYTszsUXb2s7XlS3R5agh/6Rs/8MKxAkIdJofQHNjEXqzAllEo3qt2WBMQmdpX1S0r1eB
GybYcac2RmEh8VY/GtpAKQ9H19z5uMum54SpekLwYGFUO0JqK3FBu55eMn6L2t0w1jP12sjmuDjO
VikRqHlNV28aJ4yrXT6DYzgknFo+u9V/eA4DB7oj5xCJEC9482V83BIyhVKwK8sgXSUxJnH0Tz4C
8MgICSJR8wUY8+IwDtEdPFH/Gkq+u5dBqM6ynI3941/e+sMvz5IuKOIWASucvNfPocuvF/ecDHax
W8yH1CzLyxJTvr8RjonFuJNi22kJJS1ABx0ylqejpMxrH5/GLm4GQo877EirBSLDyQRzyraKZWui
cAKfNScF1sYcRMSd5ww4n4s4xavUMPxOu5cEXvrXvPDch4+/0x/WfI6wFt9GOLxe4u1xAoeoNrLW
DXYWL9hVLDJ54SLR2gVlnn0bPFiPUdZAKjcTzWAjDH4m0biELtabWen4toOU/0nF8MdL4oDlsMIt
nbG3PYq06jsrY96ygwXYnloINaeE53VFW3neWDCwzsjF658CdqVL1gW9mSjisPMLdzvzVTBVIEf/
+Da9r+Jp0/kunUeTPj4/0OtffkBhM4EgCneVdtxHTaTghkFRdUFNP5DyXhn3tvKK/ccf+ofnjZYv
zxpzsUWHtQCRfl+GkaugcvA5O8RNRBBVQkxOV+YebtZiOhNxUZyTSls9JW2antfKdH+NMvuGymcm
wKl0qjOC39sLIw+QRluyPHcs5V4aAfgR0DxLvkkQ4L0oAGwb8CgOWEbDu2qw0js2mpMy5tb75C5i
L+KKf9/K4TtSuLKvMFmTnFDefqMcrgxborlVSdMGa6in7rzpGBvckapHtoMBPmJedUwkYP2aTp1t
IHEEh6nolFzZmiMn2BaEeau5kGP9gO0iigj2TAmGmdRgWpfalAjDTXOY2udJEGo6MI44m0t8nCSy
kem8yUr3ziG46imUwmX0UmYP1RLlQ2bosG6gxZHx1ggCBIiBo3pP5WL2CXlNcNpSH/fUbvZ4nfUC
nJ6OcdfiNrGnZ6f0FbCOLBF0NbMwP0pFut52IDMQ7VORFWvfbYwZF9tkBJuydSoKAtfO4abZ5nhJ
OL1B4gdCgBtuHY7ONG2znwChJPCnbIKgmg9RBF2KKifcWzjjsABbnSKVxTP67ECFkN3QyGl/JZYF
/FXz5YitBiywYTwAz6AROfqaSjWXdjykJqBAVcl1NS2x5wSFYC9pPKcRawK0c84KUhvnfdg1TyHk
AndtMr3ltGSMZIlVYCiBtfQVm32h0RSFqOnavXKa4aDyGR+X9DE2ziFCwK05tPIK+ZFhHkXFjA3g
Th6TEhX5DQLfpjDDs7HranEmM5XfcvNYDttsuVHg7801b+MiH61c70fRlETUffpEvn8gWc4XYQQj
OpMTyutXrG7ctoxZ0reFIPk0JVVkBwib90UQByBnFM8rPeXEzLCJH+1KZgfOj+KT4/q7XhsfYC3N
tmXwzbF5oRz//qKbdjsD5prRKqd1d8izMDripjbxWSaXhNGU4OjcL+hnErqpUUuUWevsNckhZwxF
gm3UaZc+UKJ+frz+vD09/XNV1Dg+YaDIOt6cnuqG1b+Zo3Db6mL8mWcToqDea6+HPsqfHPRVu48/
713twgrHSY0NFs6gyae+OX/U2RCXbjt4Wz+YghPi9uzYkpj5FfLA4lZseDciu1zQDtFBzUVSrsx4
WI5ZIsE6mwl0vkMazw+ubotbOMfpF6dAgoNnyr1AU8oa0WSzR3DLyFDHVML87GmCVvv2eaIwFJgK
qJrZKtgzX/+SAcDR2upRndein0FU2VDVD03euPnab7sew6iO42OYs6Cdmbmcv5BtE0cIWWcT07Yj
xgsii9R4lo0TgXDi/xB2JktyImu3fSLMnNZhGgTRZp9qMjXBpEoJnL538Ke/K87oSvVbaVBmx1Sn
lJEEOF+z99oLTS0afdW+q7HQKCQlEv8cV15sN6P4npUldTfZX+Utw2Fo2r0S3fRlaLyrlfokMeFl
9fNLP47IEFXZ5qCZakJqd4gqCXqE6tS85YHRHHxwpZojwzuImhlQq+KECJ4ovhaldpUs89KacxZW
zfQUoXwb8OmG/uXWX0d7Rwy2n0CGbZdzSTjPj64rVHdAOlWaJKWT+CFhqFV42Qu33AfRQOEI0HMm
0UPZ8OUKkzrDzkbNdYefULQQKfm+GNoNHxwQ1fSJIQw5z0MDVqybM8xavPrs+tKYpkHVdvNC7xFa
+g9V6CKmD4VClAGRX38Hm1Q7B28t4AO3zP30cQ5uCyaULg15n57McHaztvWSalLTGJd9VM27DnWT
IjrXkDWwVCrUJ7tTFeFDQNe2+2KoZxcApemOWuj0HtxBjTiWWHKutfOSthEF0TZipEPgWnn/8EYM
n3w/miEIE6W+d1dk3OwbC+dQE5oLIqHoXz13aqwTMWj0EkRblf7OZ1D7CEnwJoX1SzTccyQgduWl
cN5DZUVPJEVC/sptvHoJryICj1Iks58aSw+aPEC/erLaCQGrVS7L/droaYiVy+/Y6qAZT9Va+GAp
WomjHodHsCYjelDnwL9FyejnDIbJjPBM9Srh0T5Q58v8sobZcpT2kDWvKN/JCIcaNfafHGnP45OU
bbMc0YESrLO1ufVRFvSu5wwwQ59sZoTXFqQNHshsIg0l6gEJxS2mXtyc1lStSPY9pmSTUiBKum5r
k2oD4kg/X+YIJNoxUmTjQmDrn0jbqOyYUObmc1QwXbpbQy7CXqaALGIs//OxptEHJDp44YQbtsB3
jS7e5l+W5Tww1UPTe4BeGhaHFr7VCykLagG+rra9Xy9l8zTaCKvh7hJFhgjXdpo9dyM+Oj3L7L6B
O18kqVnVC4o8BY53DtP1zhld071aRL4QFsmzqc+YOlybWGa9WRBN/BB3fjijlkW4Xhd3ZpMp3IQF
yzmul26tjsYh5fZoB2BWNAP9+mfpd6QoCC1y71J3C15ipqNhT34PrLjYhtVOzrDqbULHmXR6iRV2
JbgMBrLmkVuvw5mtPQAZXl7hrQZyKw9BOCCkGu2wOyF97znU6Vpo8nT0DfzQCC/QTtd9Dgriji9y
ZM9ezut5Li3Lh/2lotehYY38xIFC+FUz2SsuXnNbxWi2oORTOgNvr3Ac95A4JC5km/fmfWcjuwSk
TCl7wG2QGnylKNLjLfM03vh+7CrcF5VNJK23Ra/ofgmzaOrNf51GpT9g5Lccb+1SR3GE93k8OLrC
VF6nHls23ATuSBqpGd49pyNwplsqdPTLCPZnZ2EiR3kKu2ugqIxsfRZOMRPJpQf1pdRz+FNL4X7x
yqHpoRX6yFTxsWT+ta9utv0ZEBRQuK1pKJnnZWyIr3AjsH6yLn6krdBTYtx2/IIMORuOiDeQjJYr
BCsM1ZYXHis0lnliV9lUPuXcMVM8e003PUvygplj4K8gTcpBwJsUxJRc+4hQpwKNNIF/UesXSB18
4z0L7EsX7aVUfJVnbNiifDPkL3lF/s2q4f/hiCfiDBpwTrXCYn2Ykt4PqtMwZhJzTDXzqDPJ1tEe
o7OYYp8szmcsytNnMw43sy1EvOI+Ah/dJRPzAudzBEDgF1fXb64kYW5OMlIkfbE2D8sMWidzp/U4
/iSkamTcbPCTJ66cJnG2LANnzah8CF4yUlIAKvq+do4rkIn+uFIRL9CE1+zzPHRExIds7dwzKvD1
DAepms8lrDbk+5GwQalN9XZPzut4S0Xzg/KABVdDBkTtDVxEThRpoRhvoK+N94zPLG2KhyUHl8YM
acLaPYAzg3zd+vuytPrspCbhwArI5lAApQy5gXMyRS6wIOvmYlGdxj7Zxlz7xnTTcXNqDwZ8J5xP
JXwk9ZpaMOXPM/zh4dLms5lODbUpFds0f+pwdFxZP2fPUKPsBctZYT+VeR28LbC6Vhy8Ypvvt3Zc
X6ULvCoZa6KaoXEaHcT4fjCplqPHEQvng5AUfpcVwmavtNxP5ZBT+xEljySqFygzChvWJAmcteYd
rZyv+TzjyHERJrtX7oMxTVq/ml70IlMTB1LqcIcKr4JNs662TOzV7cJndgdre1jtLvqZFyHXJXR6
RpTMh+FSWBrFeFzkNn+LP7XdeV18kGHLAt4pvJ1eu8FkvAUnKgKcVNvg5gjwFcO3aGb2vWkkdftS
9xtIwxJv72Hij9xTBZQg2kVDYV/giEPlA+Ncfdk6tyqu4MfK7TyEknzg0qk1OEc20xc1VdQ6xE6A
1UwDg/rDmklGjObGm2BfCvFQIi4MY1m7uCsUJdZ1I9jwhlWRc743lUEoPkCOvLaBBRRtzsCS3+Fr
YzdrKtJ1OuwbDMhWBsyXtFx5ETZsQqgKFAMvdzTBC7IjgJyBD5L1U13lWjzUrM3y65zNwQ+0a+Qs
R1ir4ALgicK01WeEYTdOP33PJ6/MMfS5/DS6fPMurVp2ybJEuMnC9hYi4xk9TrHrmurGieu3F6A4
ZkoqzGwf80qSkbSr54ynhc/VzzYhApZhwDRDrjsipIaiKlrhPqebceb4NuVG0scGyr63CgHANshK
695pLOblMloXi58RifqEr6peDqvXYhZXYSX3db/gHUq3EKAknirrVDQV10bYdfZZMX3dMd8s55P2
xjy7h7qD5MBhqlXHdtdGCiU/qhbof7wqiL92phezNp21k6b3fsomX+0DNZ8lno01SOAMWRqkh9rN
p2cvYhEFFWPkTqWkoDpqTE45PI5pAXC2MVlLMMMUXXiv4jhCplo3+xUl7HJqRCOXA6cGoN/h5tGO
ZYQ0PyYRcApPqQZlEaez6z33vYvbhs+PtdXXgBl6DvKbJVszXq86r9unfhd6Z9mkNtEB1mCxEAwx
6M1DaKbvDD7FfRuMFglcLC2x1IcGCmRWB3N6FF2AU7+0gUqAzb+BS91ONbTVuRWBrrdWcwwrRXSW
GcfcP6adF9SJxVoU6FvBVPYFOJVzRoCWmvtebzp/9MLFH5D1wXGBrOHYvxg6ufqydpUgPEl0VrJU
EIcTOZGfu69HjEqeEpM8NcoOap5R5RL37BHfO1poCPbTWpnhQVsblSUo2aw/edAyw33a25KsXoYA
MmmjjEzjOSarj/gpLOrV98yu5ecqChu9d4IZe4rjVT1wSfT9kHYbfJS7wFrlO+aNLHzquqYYDl1K
dClS1iKH8N/PQfYmWJVlJ8Bo+eNErGh/5QRnDgPdZn3QYR2VF1d7Heo2VoQmxg2si0Np4GuS0GFm
fVd4PKh3rmHM8ag7T1UEJuNmThw2DU9531Nh5B1BH3Ahh5a9NpYOfZdHmI2uvcp1gRwafdOxHeeA
AmMEjoY9mTNVuW79wi2PogWoLmVn75H8R5B377UHu90gDjo0mnsScQOZQP3D12GnNBG8g/FPZMAP
UqYvbvh9AnTkJymk4g9i1bKWorHuzmljgw+qCkboQMVK/6V3e8BRuYdgLKFhSQEkNSRxkZQqMtID
qpWgY2/SfJJVBiX05LowP4QqLfoQlWcX9KYRgMuu4BJaPa9sXc/hFAsUTgQyug18RsUKONHgPqh3
pqz/CQ2KxddaWdp9KKzAPRFnW/8AOUdXuuouRCg1tbjfCNgArELCZ3puVTW3Rx+wJI1+TybbTret
6hLLSrP6EGFtZmbobXN7CKX0d97Yjx6RKym+HlLFzHwpzU0XSzTR8On2NABerv15iguddV/YV/av
UIdg7fjAJ0HQFqsGXFaHKzyvjFYMDIQiwaK0PWy2Bcy149SuhMZPOcpAbdvZL10Oqrz2c4/JFSC7
C/1W1kEivK5TF6uItD70ssIP7oUoQAJOLrDKktbqjud5fsp0E+KZrEXz3QYPpY6d8kRx5eydnjWt
RJDgffc/+kbbsE8EyN7XaPHqq4KPcWLO3cTUJ4Qq6tYV8jtUJvGgVirvHWxwgp/bQoefogmtHzFl
HfuKUdAqJEz0x/ZXsG7kJ4yjnQ5Hkj+zKsFxZD4B3umWMxul9K7ugiGIC8eGc50jgx0Ptk3gMVA7
VYXQRWdJfmFkYLOpjPvhlquXf59l1/sghgbgSJjORuSiDr90LcMcmQkm+A81Wwr7XQ0jr8669ZW5
Xf4y9K34h7uihLhBhQQR3U87c6aUn/KHrOsbtR/8pfoY7Xw8eaRQgzwNLOoDueUQMD2px/U5pbYQ
e8dpJ0TSpIy0sW/3NtEUiBrbXUkBJ+9y0zjhnWx6Pk5L0EkUwz5hZjBIdiKkqevspk6hTH106yAC
ZzZtBRAwlo/+fmVs9+Kh6bpF/pqQc0L1aW/totFJ6yeqoPKGA7Hmu1xawSmijnPu3Q3LMdVzHakn
fHLkDbaLBT+H5Bf90guArDvXy8bt2PJqkZ/Z8oCNwjoHo5GVUjQlbrb27mNXbv5xLWb8jMIiC/DE
ExO9u+hAEyxaES8BihZzjpzSZ4KO2xYoWZoP2ec86ykHnCojVKup5SUnBmiDVdZmZEJuo0gTymu7
vXj5oIikRUHC8cQi7xRKgCeMhZkCuZVYvIexNW17yz1n/9sWrtEHb4zyq9hy8V1PMrTimUrngvJI
6Mu2tpUXM3RQd7exVLazMatvSQ8BOniJcMgllR1o1Cqdw6nvy26crr5Il/ZoOjd4pMYarMTLbX1N
ZWCGBFquXR3yprpNfVFRBkQ8qkXLGMgc8ADkfooEnqEM4clVjJ4xwBZQjM/dVkbV1e8i2J3gFmcG
ziqF1DWmVni4OQzPg5YDgUBpunzLDfOFQ8/CHzwdm4D+MW+jqv0U9UQVPbiVjAA1Uccxa0d/zVsy
1O9D1PCyosaiamjY+e6bfM7oa7IKhNNMnhMGbFjpwXkomtQ5w6DE/GdtDa+U3h5zgIrmdmRaVd82
VB/0y+ewnH3o6kE9ii8rrSyRU2TbEDqKCxzyalHamuyZMv1eFNjDD2tNO8XKAeH93gpTcLp5FQSQ
KyNnPnFXiRn3ClOzq+UrV5DZtMgfudUEaRykabHFQ9+tBTHrGD7IfgQQWtsM5eNKbGZ5JuZH5Unj
N2tzIkHRP8qydYuzAYRNj0hs8KXwGvADNnuTEdO5vb6pW5Qx7OMVJMZcZSgHopybNe7sPIp1w/Bg
P4fIX/ZKesNXE+Rquy0ZyRBYx56jofU7etcZYS3EHDRyvJpwJk4PE5EwUYyuBnaI01rqHgaWJswo
zMP+LAe64cemEuWXlUi77+5SwjKAYJ1nJwf2xRKTwhn052VUGGHzUedvrKYww7rBwo+Pwu0TkYsZ
ewWa7vVCozOzwGvnNGnW1nX3DKryi4o6mNlqBgMSN31PApLMbDzzmSiKe5w6KeEug+zuRD3Qt6f9
0nkXn/fG+8TCFLZ8rr0fQPsqUmKKtOnuPZehyMHpVLZBd6bD3wlTgjPfmE6u1yhaPfPclRGqdNlg
U4lHBvJvupYFwVRtpDmPLWhW7+441G/2lrOQbHhEvUdlFcaP02mb9dnO2va+zK06/DJMToHQI8iH
S9WQeE5R2OPnj5aRUWAQZMvMN8CE5zhivoZYN7bVz0UGZBKsXlj8oq9vm2PXQSZ/8NeNFWzTavfH
0qxiQNZuhw+Y1Bn78tGc8Girgc+jMpy7O6fyrWcUgN5wZHKkEhbUt3iEtdLi3jbkhEP4AHQSu9Jy
nxtmPTbVcRb9RAs3O4Tc1oU4FV3BbnBZALflnY/BfWVgXNEY6pl618wR7VOzXIfaOIy7JIy5ZCZz
ZCL2b4MdafEbbTFYGkXD3aMO27H5BuheKVn/RGhjzmE12z+YDSJjqdIQC5ow9t6i34Kb1I7N22bK
0qFr2hSc9bxz3othDfJ9gJ4RlMw8WmU8p0SZ0+Dj7aDWssbxkouREJYuGH8x6tbyGfPyOhwAO1nD
i8vLKUgG5CHNYTCgzjkjiUnbM5OAmCxm41S3UjcExGmFdX7vNhio94A/MmtvKTqcHd+1Pvsp76+9
bMMOfflkqN5WmvXXcWOecQmnfq0vXd6LexDN6lUT+kIZEG4F7U5LyPxkLOc4OENY7qUKqTA3v7KY
HXYA8wEal3SRdDX5U4Yv29l1Y2jIRkc7dO+FkeovrKcDTMSuaDThU4McHoTcfH+HP3yhpSGad/o+
WyVpTVuoh2OboxSvOmF9qwPInggudXakQmwmJiJdR8Iz0SrnFFlqQcVgbf4hWoqqBZxXAfO0/Wnx
bjMLSZhZuhj/2CO3lo+iKXHhTKbFkV/LdQu+MsPsAGO4JL/tS1WDouU3LoivQ8E4Jik+q+XSV5Zv
vRapK8xlcuxZnVRVwj8H7VaAlQ5FyghCjaF1p8ZlKA++1ljWU040c10aSlS38xcqbZyqPZUEgOmj
tbVOyrAiqivnsetzcaaunJimGmd41FRN9knXjkTAbkfU4BGjz/FbP6KcedCVq6vL6rfdG8wc+QM1
MFTavJlycQR5YH9K3SF7XlL8GLEYxEjLMJQFaVJBSd7emLl+PAy803e96BBvbT1YmtgGU7nd+VR7
X40IeDfpzC2c/ei3EK6zALI1sQogqPcec7P3yPThVyB/N4l8ygRqX9MQbkwsxy0pqYZ/tGWd/xDt
nH1Ll2LcTqGlUzQ4Qa0+GPHNZ0/PtjwMIgU80UaAQndgUedX7EKZjb+/DlSs+WYY+ebk8YZsg4bb
JFSMsdf7w9kpbPm1L4X5KNUwDWeiMVqN1qMWxYHnuQuOmWJCvreXyV1PPex7eW2j2/STwbDO7+3V
WVo46mkeHptlED8Zsnrpm+yLNvjG7nZL7+gevRoajT3bh7Ipm/ClQ5Pk0ujJdfkJCiOCMq2yyN3b
2kO4WnAnuk+mN+A8SrgDy55iDphvATqHjIeF/R/r4fI7QRTIjfwtb/aAsOSxUjoElWfcgSxFVCxH
LgY/BoAvLb7jD4wShi7CoFCk2whHnC+neshloNuDYSf9bVlxVjzhFFLAQCSRFVdKyXkf8M5JBq9R
MISYs2kfEGqaEo6QL/VH54x+vre8rpk+tnaaEfjoGmahGbJFxMil6Os3EBZEvQD4iu5zBlfPaQO+
nR0Zeo84Yg3y1et7td2lGlPdCbyCIq2c6JAjGB/eXTU37JcxtecuEW5RnUhNiJyLmifW+67KHOgT
lTc7+7KAqvpr9U1Rxhp5Znfw/SYw10KBFTIx83GQggVe+5NqWZbtNbL3D7rpYttvtmP94m1MP9VZ
M1hihVpRvDaGu+fBYPIreIij7qQUdv+7ZnCRLK09A3uyN0po7HVVi25PRPP4CQw0D2zdqFtkU96F
YdJOhUP6nQJsEc85uNjdCtgDwWPo1vPRUlwAgs4XjSsWtbRMRN27F6vOYDUqETRwgVjO7/2tcN1j
UQt0pwLVpNwXLevvmEBFt3jTg4Hl5NeZm35m/9Y+ohaZ/F0+D1N5nZfOFXGNnlsdST+MHrGNBSmg
5MCxYsAPw5zwB+OuwDX8T4iVKSLxZ/VOJaierxr4lNlBsSFflzM6Jfg6czjUmC0L/HkoOl6ynJ3z
jlmAe7YqDb0I46gLOGh0swc11UNxWLZx0kePlQgIhNRuIl4GeO14wCCLMOKG5XROl3WBPuVtDDrH
oETnomc1I/31tiCA9dpZBWsiJPF7YnvILTTBwGxusVdCOwafbPC9N9TtM25HG36NZRb5fbWD8VPP
0fc22OWsEhyEMKltNbn3uQPJJK7C1XzZ8j4kNDz0ANN6enELlLCusBK3k/l4DueO4MipK0P75IMF
+YcxA9eqA53K4zSVS72vHNXpY11X4XHM2czFohqq6DihY6adalUm4aOk65exlu0/6ehr9qksLWXs
pkQ2avTFIG1o8sCGhRL8p6tD8Jk96eBxaTEv22U4synkSEUIjjzts3elWsVnNy5+8JNOqF/jKdxa
n46j0iEZJDYSkrQt2LfJZWiZSRcZUpjVnouErVJ4G4s69mPVccvHqDc5KFUAcX+4NUD3Au22SDpt
ZzklKgmceZXC4ln5vzzXNci2WLZVmZ+JT8rvhAQCd+eraPi5lh4M7mWprOpC5VYxtsCOfyg5iedD
U4NAOtUL8xsma6xRCQXQEJtzKdAptfyewREcXuAdwoodIDsENdyxPmRO2Gyp86vICAai765W/5Us
kFQd0mBCvuB6tTnZamabDrac+XUMNTMV+4CelXgseBv9zg4ql54KagHE+JUrXpOVdhnJrMqSEY7b
N9UsBCIxd1yXv0nX/iX0AjKC5h73R4jYEXrE7zqIrCTnJrLnKGlTZkrkq4G5X/z5Iiy14B9ss49M
pOQfGFuOBwYf9mFt4elQh7mXLQhTcEXGuZDuQ3hcO1Rxs0z5545nlgI+y95tUfkJGZgRaOO0Gj//
txDlT8E5LxtMdnxw33GRpAR/iDiqequChW3JocX+uascR51zKSPWOot7rsaKJUojV+amLO/+IiGR
f2rw8eLelJa+Z7Md5n//8bNZUpnQK1tzWHxnfJx9JGpwxm1n11QRqLCAN9aKOpztd3Ec01Cn+yEg
Q+5YS+0Cz40ECAfl1MF4gsYiSKSpQ0b7dNlI5PRYQs1yKbLVlRdd9jzqWn8qpKMNAVZFWOyoV3VJ
Ed8hYCYHeE7ZZwQ13BjJiC7xqm4ZDjkhuBB7WP6wYGFJ4ydDutbdA7yx/KvyvZtHuyd8Y7UW5OFb
P+nPCnM20XZm+nCRM8UMdJuviGDnJxYdQyLCYs2QtSw+2pNxkmSRIS2dOro0LjVfUqCeKVFM/x02
cBDuBXlpeoeLofhuVoj8245i22reGDrjDB893wLJ5LflR20a9On25oqnGdoYm3DkdMtLnsGaOtoe
sitO6LT95q8hjuOx1dY3lCuoy0WWg1oMO0+3DFkri4E2yRk2vOC+fy8CmBZ/U9z/Szd0+9pB3Ts3
QMTN1vj78+Ix62X6LrF3VtZ04IwNdyV2pLPD5U/cqbL3WprlxxCV70vQq59kCctDk5n7wJOsm8nA
eNQQyf9yN/5Linu7G32PHTgOo//Zw3//WDkzE4fR4XpAhNI98DITX6K8mI4ecJbX9sZ477kbdkwY
BoBuc+p+8QNNzAiiXah5+ULomq7dv8jl/hTj8qF4NLhGcFOFAC3y+4eaAEvPoDS3g1V12YWwofnW
KfTFOedQ3GmazrOP4uZvLoTbk/ebdhUAAyYO1Gm4YUNASb//2EBOFE4ey6yxY6ithpHKs/SGB7T0
yEnwO7NBo3t+tfpKXQgM/Mpf0zxWIaCtLJDiMFh29OSXYkwM0UnbX76q/+vTgffgrA0w1os/byAb
MXTJFtQ+cMI+6hKIKSGDdX/fOdW8/EUI/y+XJdUecNwATxfhh7AL/pBD5yyZc3LaObStyfsxj4Qb
4r7dxmQiz+PD2ajVenIGEuV1233TCibiVSfZTqcm+e+j+t+/tgRbhN0T1aSAQPWHxWYqpk57Il8P
KYjml5LWnXGTiqI47E3x8d8/69+vhdBBCGkLZJqYj/88mhlOkj9m5+bgyo7GXCIP3RGNxk6w9Wmx
Rra9b3NIxz9TDPzlZ/9Li4lCP7pdcYSROPflH+fDuIYpWyfueUhs+QsJVDABSZdwd+FYjQn5tFb+
lxvKcf683/HSM9F2sFzhehB/Pmb2nJvQ6ew0meei4hsEcJRzKAmyx8jHLlBgzct5zgIyUgkt7dt4
guR7ZIBFi09LJM5N6FGRNGImfwJJ9+Q/Cassx9i2DGPKknKAu4ZNgJuk1Ir7tALdu1ceqPILMrLK
+pub5M9rCBLWZicR+jcEDTfNH3rWqVy5i/qcBh6p8w/6HUPoJa7FTxz/zbXPfP3ehz0qy3rjTIPq
3aAYi5hmDDeDLK9ffze7C9PgPhP382y531ZJ9Od/32T/14e8FR74FfkHrffvpwyv+rWuWXMf57aV
9gFI87x9Fq0F0F9MK+k8mN/m6ft//9B/PdBcGm5Rh0xkSDghvvbffyryJTF4EH+OHXGJZyY/HZWZ
579Qo6WJYWF+7wbpcho2lic73dwaRi3d7MQy+m92v/+Zk///czYgco3PENCY4hPAbvH7Z8ksR7WC
9dMxteER71rUgdd2HJ17InuNvOsCp1ZXQ89XPvBEpPYRB14hzwO9E15iyRZjF+GKd8Gxk6J7h+CV
JQYassG+Lp3N6GarRv5EDCPHuFWO/gP7lcocAjcc+7N2OM52bZYL8gLHLr2LFAKOXWBAB8fd6qjh
vkbkIC+lxzl3KezSSe98w4BtP2rmOzvjafgIismcw57BJQSABhRiYK7pse4Q349vPiiZ7T0zhSge
26FhoLuOm7l2C5GAV9cbPPfBmRAyKb8QwV3GrVbF3pzjx4NOTGOMHDf4LPF4p3sd1b5+QtqWrzHj
S5wRA0bY419ujz+PgoDXrbgZNrD0UxL/ecpu1dQwb1zFEeOBSGEMRJ3aMffEZpYJCdHK7fH+xb0v
QjJhQHtZCAKrUMdRqubqCiJZo/npxbD8pRT48/jnHHZcCYbphoJAPv+HQQybpwC+lm1HU035fpqy
DmNqydOa3ZyqfzlAeJH+cSQC38CLAmCE1ob6Q/7x3mu3wiJZasqOKNdkfxOA2e1j2vblr9q1ui1x
MUUg5SLvanqeobx+ieZQhZeZAWH2uC0YUo6kovriWxbO9Nurj9jomflbDsUUWV2cRdniXUs0SfZ7
azXV+qnPVV8lPWXymnTdCBbZD9lx7H0tKPcJ/K2W+7Rl3o6R5X8XvAUC9mBEmpEzwNUvErnqDDpl
qS0iV3ztl/aXWWXrdhqJojafpY38e6d7j4BaD6CJfYrKqDl6Fpa2/W09+gYxNfw5tdBIj5ktAdll
TOUo7JppsxI4bfU3p87so7CDNLhU9oYKF5NWSqAmJNUMoz1EE2p/d3xEwj34rM+prY5sxOp8PxJw
EbCPyuYxmV1rST+PLO2PAXP3Kva3uv1ndcXSHNAgDSG65K7/FA0OhpS+t+ZfQD3JjzWRrv7hrcHE
p47cuX5jTeOQ95Er+9O2qgJCcNm4w9eu9LNzRvtUn73ZX17ctgt4raWkJZ9d8rk/XE5WjvgWizxB
efP8KSQdXJ8120N3z5Z6fLu9rKJdj8I0j/1CE+XWenlY7YKwcn/ZlSMYxapp+9mgonwlemOQH2UZ
Ike3chKW+92cpmWBs1tn2U6Nt7w98Kfz3cZAsoybUa/BToZ4SxPkNlWPACudD56sQZzXw8pckeUP
XQzSn9mKnVAJ6GllXZJZ5rY9WSzgDlxeo1xx/CthkR0DGlYTC8j67+HKHHgn68VhnhV06TdekIbA
56jKreLYrtJPnALpzSlbi835gnkWx7FjpuXi2YM6ywVmfoKu7xYIw7qO82wuuvBEvN5Yk68Xjj/X
YmHvWNsZfSTRQtiUEcCxd0C4NulrzwsoP6wZ1K2dRf/bnphLyOaaz1121bAT+wszdokhi/Srdde6
ufoxFU3RYTXWMOBsQkfruBzslu3FYqSJObP5GogmJgB2W7bG2bO+zJ4chfiduY5P8onlkkmXWLVP
3I0bjPWrQOrsAxxf1TVcSg/7QB/4P03hMOjHmUKgmm7T7bHmPy/2RKba4SMzcoQwmbGe1lYO3+n+
A9javQUGm7CyH15pfOdAGUWvQ4wCtFsItVW8kftLqhM8RpBHtzAGh2gRVJJ5SupvMbjqEtilXSbN
tCC3s+rmE4G627lBRvCBpqQnGDZUrIWdsvQOnQsv5dy4fIMATCo0l/hkwm4PuRogeAFVmLSVrnTv
lONHvKWXBiHw5I8dSh38sbcA7sC5LFYPq1al83CfTd36IuxKwrSsO/sOSSfM7m2SfXPH4BJepDRS
pi/aMXl0LZax8PcoW7hJw8E4740tmKiNCgPhjoEal7tBtoinzM7Euh8oY9ckKNeV5RWkuoGdd1qS
Blzl22lbGW0hZCvIbIoyJh1YePApANdOJ66GbxRCoyjjFIpuch6ZApZuOrXpBOqlcplEW80zqv3+
zWNIJnet8f0XtawBSc5h1l7NzT2/E5QI7l6WaEd2/Vrqrxo5QHsJQwKvGqwAbzU1aRNvm9WYfdMV
2XpeirB6Y6YliC8ggymLDUuZOsa2VcB0ivKEp4KRAKBo2DJ2o97JpWuXE/F76h0TIxaaNMp0f3Qq
030hPzonRg+kOycf20QY4CjMih1/ffhZK6UIWg/S4ms7gBmCd+aTFG1Q/hxMsdZ9QphNj8POiUR6
aPKCiBley8X2PHn1ECVpFXhPTZex4mi8HMxwGvjkI5A5gzzEoJWOb7scMhsBbwLaZjz3Twc4XyRL
bWR3tr3JvJGbSxnijtypCppX8JW8shK5CZIlck3bHleiM5FalS+aBX67dVsWt6XrHDay1myQ45Gf
WPwBsT2dRJCbC7//h+ReaqS1VYA+EM3LZ12uHD9NPqXf6ppdfTyDKOL4IRLzEbkb2ZPzVpjPBrJX
vVu9wXmlbmuKOFigAZz/H3Nn0mQnsmXrv/Ks5lyjcxqzV3cAnCZO9H2EJlgoFKIHB5z219dH3mf3
SaEqyXJWaTnITKUCnQO4b997rW9BCtv07D5+pXAVhCTNKVNE2lemZgazbms1mVO6W54za5qf8plp
Kev4PKd3IumLb920Grel3mzp0jUEThYsbagCAm8N8WwwV5GB10EJOsFf0PBVEm0W9UzXno2ixqU/
oudrdow6nUhfGPUkpTHL506m5hh1Xo0qnWWKabMNkxC+x+Lb6w1hVsle8xEuEcCqZ9lxUZRKAUJu
Q99r0qo4nDIFMA/liM1vsmYPxrpNaPCexAZ44GlvNh843noEMaXkewZfPhCzSaaehyTR3WFhOi0d
/AXclQPOsNWEQ81a17TvHkNYkvQAaEyhs8zCPY6OFdsPsvesGb31MBo3M3HMzmPs8OiFeH/Z1EA5
0dvyx5i8P4EAI8rzOLkzSQSucYCP86GjeiCoUGHVCnxEbXwjitYnRPCV7CTmfld+jwAo4qsdvlhL
ocUlOWXa6O4zVgl+z2T4MPASjSh0d8Ybqs+m3rObtl18NmZamZ2nQKkfjYkkyzPa9vi/aNer9wKd
Vo33oo31W0+v7J07+ODwECOlHRIwg6AvQ7bPSmSFvUtrxGx7w01xeyweICz0rcXm8PArhmcQ8+8K
VuV3tN95xpdo2c5h6vFwIN+ts/2SzcOTm+qQuY3Vn48xt3SXksTwVnBQXPctcdcfbuIh8ut4M6tQ
JuivsCyQixO1eItrFqeCXthEwqCO2oO9Cx8GkTbhiLFzCKapnc9djjxMg411nAh57MDyKA6/nIYB
el2ZJbieR3C9MbNbbW7dvRoa514RtJLsHTtnHSsdq+f363756K7LRDZn7q8XY1PA5wQGVJ+BKrdj
XryBu6bqBFVrIxzidmFJhrqH4WEfrzaeyTnzsPp5s4n0mZy/HDSvVMt6i5lPAh3sO7skmm+2IaUX
1cKc3fEBdhuAFL/NXdISiZdJ0z6Qu+p2POc9Tf1Vd9F2Ko/nwE/kvUHQWIIcbegfR7mUKxWjsMOK
zMd+B/k9JYhlkYzDq1zN6M5ondXB6rdzu+dJ4Q0itWw+r4p1GS8Y57RvAK5wHhAGNIprjaEysT/Z
YlytCOpYelZDzlFdG1l6Qazs0BG1t8ZfxJiIj5blhIzZKRfNeb2M5g1mOAY8mJ9V4ZxrtUXIXi7b
mfz6DNRnVFQs1hdwMaTcEKe53LEfZPbOnAw7vuKlXz10c+NMrAiL1qXGDP7SkEstzgdJMX9rN4mG
4ScF5nnyam5StB2lkZGk3liFlo6ybE/cp4Bjr6+k5xS6jQ4nb7wXLZlTMqhnJBABgbokuaVJQdZN
uWSrRrkBDGi3aKh768BlXONfpTHniMgwjdUL56lo1+tCODMJAlY8kHM6OGo9UqDH/RClzYDvH/SD
EeUm6oYdekmpReNcUigmOmaVF4mEROzLsWkNti0Sm6PetNUlSGmtOlU0NN9WfSACyBra7D12uNch
7ppBXTQGMtnzlgQg5xrkkTN+7wXBxrsCGf94RrqcfavlmU2cPKwWVn0UbvMQLGg/qh2ljf9qpHZ9
BLBPsCk/xcbj1AO9ucn61GMEMZq1vnNpWlS7XNNwt9kiV8lFZid+flc6U6rvHVav8WzySuKqXMyY
mx1SWskuK3K9us5W9CSXFbTYco87JJlejDGRHMf7xUtrNNCgf9ySqI8DQ7wmuSvBY2MPaEfLGBj6
OP2yd5wqzpEYzqRBTpzCsV0ixTSo+ltUKgj5tekGPmtHS4vQm9tE9cjYXXh3U2hNzK4ukol+6bOd
2s0t6ke87muKNIDyMqte9CUhVPwPrbtfe0hU+uhYyC1zyD37zCmpk0wgD0iGA1K15goIxBeJgW8K
mBnrkczmP8F5t8bZjx0byCHMCeCIeAA7IG596oz7HL5LIhiGQ74U41NvZWROFlp+N6Vq2DOtiAcS
MqcXODPDJfXun3zj/93laQAAF6N1RKfy06l88Bw6zB1TCT2bkC8NjQbiorft7nGy0/7JN/rke6ka
lFNN1l9olvb99+2Rz9ffJjb0RxBz80XQn926Jz9QxmifLl2HWYq8WyZDAQ4uujDUY2fIn9QOike7
W71m3NR4aOqpLdvo93+Az22JrQvCfIZix6ArbdqfvgBJNaEDeV/AhaEmR3KdnLRM6s8+H/3Cc4bx
VbAX/6Hz/gu7eLsqrSBwYQ7jSsr8nz92gjXP7OIU1LxWPDGxyU7jVKvQRKuaRXqOySHJPY/AauAa
JbLvO9AS1R/6P7989VDwxF/wBBDGpuVvv/7DV+95E2Zh7swhpQxtTsIB6nauT8M4hQAQ2/W8hRxV
36Wt3X2r/ES/Bqmi+v3vv/6/Gsc/Pv8UVUBNQBcwh3Vokn36JuCy1I1hIBPPF7EQ+q1iym+9k6T1
dKKdxjtkKybJSLRTxOaRU99NKvFsXwJrUpdEdBnlZWlPpnZDTFbTf5+ULDEBZ46bnCe2W6xHSoBl
DEZfQYAZ5Vru4lgSo53oKXokO3VYcLVuGXYFsVNWqCmj1M9XgsnQm7dpM+2lrTvxkWgfvXrEfmE3
L+jEPfPKyweMFyKNh+RID1gCvnDAUx1Ld5jssHDoguyHxrdLLOQ4DoNZs2t9wjAsmmcG7yTGDoNZ
fcM6qqtg6pAPkmBkGA+034kVsqGmlOdFNcfiD13yXwaTrsFgGYCMsGDjCNf69JXriGgXt5hwloF1
jmaUMfu48dZItGb2lCMEuRBlM5+GpmqChur6Gpq8OBRym50PZOI2Omnuv38MjF+eAwZhDOA8yJcu
XTbIbz8/jYps6USDQ7f3ew/O04TTTDupOje0J0VesYnhdcQZiY6yDRPLX+vd4FIZXXX0y3hHalih
TzNBGd0ZsrZFP6DeMdrAHml6fMNb3T952OaT40L0ULqbaq19dYl5QO05z+JFDsJzqF3d9lnruzI/
zTkK4BJQbrtPKn2Nj7aJtSAYWhMS7GzWiDPgZKB4qeKF2jCh7bcrs1iiGxyK0T3HrjHVJ7ofwr6d
rHyW+9KGLnvvETnYnlF2Kp3xTZPae4zuBKArLfcuCviHdsQkVTyb7dqVCH3buaNZPsT1qzRc4jEW
ZQ+cdAF4dPsmp30S+FjhOCKPtJ5CQymB5sIwVX6zUKi6J44/DLwBT6/5bpnzbrh2zK6mg1i33Z2d
S50NFXnOcuYAAnKeBgNuVqLlFuIp9BnOY8KNeprGxnrrNTHI836m/bIjbMhOkcCacbqvV8YrKKR7
dLmp2azrvkRell1NqiOSixxL78Ee7UWEhUzWu54Xqw4bICJOlFMbpPsq1uiquaKaMs5zg4+HOMen
gJiBYRhzQn+8EmPuN6SRdXTM4UN2O+7CGkd4DJdi3wtveJNlYpPTAXLlNBsJotghzfv9MC+5E1LF
8RHSIXVQME3wOhEIECTnx4R273qw8tn1mIO4OTU6MXoHgaBoDAl3bKZ3eKeo9wkAX2EzQ1tVoHkY
hGnWRdL52/nV6DWulTjlAf2qt9zIgtjbgPC7/oUjGYUw0heUcH1hpvM1eVetc2cMTXlCzGSgHPec
MsW2kw0HRE+NsY8NYqoPtTYb4hwnIB86AxKXXQE0iF+wusNAJ5Xc7kAyQKOqOiP+sFOFH6pcJgRj
E9TGU1/Obn8ilg8pk+bU0xNZ3wMpbvpIQvLvX9rPpRKAQ+pesYXfbOEp1ictAcRzqafZmkDXAo6X
zH53u3akvFDOrGc1D9rfnONu16NO2KBe3A/yZX9eIihGh2E0uZ5VadY9/OL3BZ8LUXtJ+jUV3fT1
9x/vlyEu1wOV7fkER6BbgMH68/VczZclkBjccK7AOON283VKznqHD/I1ryDLALUay/PBHxvymibb
CJRvzgdm7d6r6SRvhavXHJAdO5pWF8Qs7OjcC+t4yuLIRykXUg81F4Uca7JFkQsrjkvPv/8Mn8fu
20fgE5imx+jF8PRPqyrnszgdCBPdJzPYF9wGxt7FFxU57krPNTEBoum0AS8GbAmH31/a3OaeP+7s
6HG2vCzwa2zssNg+TWObZkAXORArW2dYbpAvFgBy+6nGQRbrYvCvanPET4TcGKlr7yRoPbQpX19m
1YohMhUU8JCiEbJTzxkbo541mEcOmXgbwG+t707p8Kw5K40JnJ4cYkL8PX6698SAmDlpDe1SZi45
0g79pzH4/af75dlnCMB3i2qEJciwPpctWj3GSd2QpQrJL48c+j3fkxyeq0FcOR4pQ8v/UKda2zju
568T0iAQe1RoVIzUzD8/jQmsQfBDSXuYFp2ud5wQN+MNJKBTBFVsBHY3Zecu7YjqYCadQw47hZW1
BQFbw05XWbGEdqNjMIHO4TPXIbruqe5LW6FAyDANcB7Dh+ymxFpie15AVlTD/JiYbZacISWiWZ8R
a1lyKtaPuPkqzqx2rs4KNBzvktPhbtqmx6y+/dNfX/WWlZ18NDf/+oz9P/8v//7eSJKhklR9+td/
/jZ1+8ff+M//McX7f2M293ba+3fyTvSm3v7PRw0tabl6qz7+8z8ei+4tqz9+CiTbfse/Asls/R/Q
XCmVOEPouMG35Wn66NV//odp/sPYqihWLFjKNmC/fweSCfMf/AoyHOTe/CIa038HktkEkvFAs5Zt
FTkJDP7fCST7+eV3N3wX5ynft1BTsYd+XqurFE2ZOXQTQzbTP6Fctk/w1P+UvvLfXgUNFR8RAB1D
pp/fCTeTXpVJ2uIaWGUNlw6JxDPskz/sBD+votuH2d5x19ty1uDde582AiUqhMFOOrJsktmIW6YJ
4yrRjvQgsxP88/5Rgx91TpJ4/kcV4VaM///X/l/XZqVhRo/uhuD0T6tohU6w1MtmJAsU49pXzJfe
ysbTerRycZVX644oSDkfGMOVM0NnP3lSRme81mbVxhFxLtj5gB2Vc5hoLvOzqtOBDzKVJQXjD2vi
r3cD2SdHOC7Caf6XNRH8wsjUSB8jI7XUnbkF1Z45+lJaf1ATbkfyn78SwbGU8wt33OUyn24Hk0pv
2tb9CMCJosFumbO4NlXVTpceEK4ODNkAx/MlJb5dOX/3Q3oC8SQ5MNvfSMq2jeGHU/NADJzRWrkX
ub3mRHSj3HOrpTf/w4v+/5a8HyO2frnrHtMDIiC2zgwvsv/pKq21MEvAER4RNNajWvUQyQtLPuEm
ePn9lbaf9NOXuVUGDj4WkwLO/EWYJxZfVmw2RgQMa8ZC58TYfUe09t48a+dlIZAI//6KvzwmLFU8
y9bWckGo/DkDJCOefeCkjA5jsWnVOlu/wWm0P5xyf3lI/roKWnTqH0Quf4HRf7hPgtE2ARpcxdJl
fJdDc9mXbqZH+Uxknqm3Txasipvff7I/XfPTgwlU0V7slWuaXouXtILWZRTtu6wc51l5BYLDxHVP
f/eaLEl8VpSc2IKps35+HnG7dZx74BaYnhafxnxVN4a1zqdCa2yi25Gkq43EN8V/q/hnXaJhaDsA
J4nlg7v5eU1M6kkjMgFIAKOH8m7EBv7G6MAJWH7dIRjx+PyBzv3LK8EKyF+GRb4lBe1noG8DDKkv
WyEikhvkteHLVkbEg+TMgL1cO/v9t7oBnH9+MWjJ0hXkQqTGIeEWn083MK3okhCjTmkaQwxC8ZjX
J5lran3OVQdtLuFDwlnGxlsfTFVi8TVhCZWIHR3/KIyuNd7mcibaEWdgMXYnUG1ewgjSXbQ9pN7W
DSHFSvpCswQOQteBgAOjE7Gzq8eNB8iyRkFFoOdsHYcBrDgTMWQfzLOHrAsrwKLyuuvJKzknUMio
T9OaWtazR7BRC12qDPvVOkOh4hs7CzId+xaSd/OYp/6svtpZO5eM+5apuZgap3WOHA99IK5OrL0b
XTXpEWoB+dIwhxdnDkRIJAeC02xA4vRY49gmEiNM9EYY0TISBxKMnT8esrIjeDSuGBEFVimH4jLX
fWCVkOcS85BoIr8hNwDN1Oqa3kjU9ZRae8xW8gX6gabt8zUXcs8BwPYubBcxY1B2m7DEYLB77em2
YR2dRO+foOh6LieCBMBX4NZM2N9ZHe3Z3kkzQVoYxnFPijrebLOYiOhcXftR6TM4ftksUExNGkuw
YzCPmjvd8xi4rUOtnpa5qpODXxamEUCFgJqRmEzoz1fOv0dzRku4swsXfeuKLfDWl0j6D8Te+V9i
z1WDZNY/tg4t1KlzIamVs2fcT2wXxq3dYq6nwwxS8wDYCd11oOF/T3aaX6gJsIK/mqDjx1G7mNIZ
24qmITZ6cBtIH8g0Eih9bBMgkRulHFxmBsC3AJWBU9yYRl9DH2nRN4Q4e/jnuKPjGQ10BObdFuv1
nOcazZkYodB533PfyVxZNdlfxLgcHwihaLCO5PCeGO2N7ZMXd6aOSEZlfjgzBS+uBMO8ZY+YMIa3
zAYY+HjWAR0r6dx3dLHnIGaE25yzrlNsVNKnT1F3vbnFY9fircOS1YQtQ3a6JxKA2kurlP0RY59f
wgp0w6a7L6ssNMk+Ip8hn9snjLPag2miP9lbFmNLOD+b6IARiYGEM8kZQqFhnchC5rH5zpOPzsFp
YB4EVh/HTwAHW/CADlZGmrIzPr8VekcbZXFC8sEqpjScRyVv68FgUA4WLW7BZ7tIpRCJDNbBhXP5
3JR1xw8pNOQoCQFIwDAQI361EiRJV1nebGgv01nccPYKcmzyASdJsK6pO4XTFBvffG2AZgaGaZl5
vEDuhFxHvYvKXPUQWBubEWnwvAwD7ecG4LSVAYdDDLscs9Tw7X0PnEjuF2yMfsiRcB2uJYUVzbIU
9NZOX3hvHioNPdwdm2Ce7ZkgpkPI/tZeLbGP/Q7XYvU6gFx60cY2vyYYUtiHIZsRHXFMKzLircqJ
TFlfM71H07L0E6+u/qom8E67Tmrmfd0nq/+lMCGC7cl/FVoaYmrs/C8Y66r0xkLRCiBxNOqVn1Pp
RQ/GS8aiTfG22BWUB33qng2kN/2N5Q5df46zfLgfrUSkZ3rTmXiRiJdPtxiIgk15T56OmZwRrbdJ
iWq6eBeS+Vix78ylN2/aJHP7u8ltTJuYedXhLapWgikDAcW3+5YXhTE/aG2W10fezbrcAV2zvQ/8
41m8Z2wKf8EcYmbFw6LN+JWnaQWkWsu+vgMI7WwtXbvcz06tZgYOIIBXNAlfMo/GfbgYDv5FXfTF
LW5ywhSMWBZ3FNH6U7raCg+/JxF6uVhXI52u68lzDP21qYz5wxnK5XtNFWAdRNem13L2MnkDwbb9
mmu1/CIaa7o1C+ljL0cj8KgPSjzpncLS5ZIcxwyXdRHlv+vd5aWvfZN+s770E7rFaOGImO8kejX3
hMq0PaBvaccIjwt+6k4XaDwTK8FEucDPPVqylFcautmoRra3hh5c5HEPW6eZI1ixoCYkA1W+wtlE
mCm9WF7QUOke3CJhxRoh/BJRN6/2jtnJ5CBFFNXTpE8sq5CiyGxSIAP6yGsEhBRRjsPH5KPUDE2/
056StjBvMHJrVoBBHE9E31km/s9c1HuTsE51QiQ2Hr0EKA2owYa3PVZeeYSDEeOwH5TzNhUeTg1a
qcMLUx/sg5WNBiOS+TJfDbZcb2nYA4IfUiQmQSKcVMOTBzRhBykdCY4BkqfhdufNB41ewCtQCTKw
UH1O8iAzsD4qhV1O4QgDQT+U+mAlaMZz79YyyrZ7mHQFPsfAxfC23dp3dEUWBZaaILzBzQflZzhk
dB0WkgYvJxfddoj63j5UY20pWNB9cqPjsXLpyyzpyyL4/JGHHrnesQvrNAPnrjWBFHeIkBLc7jer
trZdpHq1eMcRlKgexL7dsoO7kpaTWjPta0czEdml1vhGNKZT6uyKxaq/KNON/SvY6wUaG5s95EFf
RlsLKui3l/U0GAaqHw8qCsHy8dFF9fcBiIcYpZrOdRJatZDvzpZwsC+GXPNxKCfudyyOnRbFwPAg
rTm1zR21unEnkHTHh7mE6sHmu1xjqxTzoXV9Wn4++V4iaGiVPpuoh/p9HftijASm/SLwihpwXa4o
mYN8NUS6N8QkK6C0U5yDXGyym7lDvYlXpjHe+gSDdICpQWfkVhSAgs1V895KBj8vja48MyimxpRh
bM/W4zoZ5JxnvoGpb0UM9KYBESojFPpoJmcmRgukxxlxntP18xdAT3GyJ4i8u0tyd00jzi5yCL3C
b6ZDPXm9HkrJxBAeq0koAg14BGm9qchZ9eL25PRWtew6YwPI2pQ8XzMWxTuPzRkuhR0TyTB6E+iR
ri7Sng7xrEg6XD2WTQMAHkYFjxHQvrdXXZ2NmnKrcPAK+7X0RkRmBRydOehxzw+7nrRGAgNwlLCB
y4HUFLcw++NcqO4BQUauw84rBxQtNAzmyM9WqV9NSVvDAZIFd7VQKr0DQc0UDTq83OZY3YJoCQDu
zuro5O5BX49fc8S9lKxY0HF4ODmCXUf5giC0zNGA+KarD7O7GkbKqq5IrnKLQfJRoTuDB4PlzWJI
L42zDFwWNaQsECylcT2/lqkNNT2tKgiHE37AuxhKoDohjBDsQIgNniTt4jXwZhtakWam1nUrQZUe
9MlJnKNrIXjaWflmMcqMPnueIKO8deaUezvkS54b2WPmfo+rXDpBb8VpGo4s099HUfv3BCv6J32S
yFHnXnZP+M6KJ2UmlmQ1Qd0PuqAyDsrvAZ42vhujdGwcR+IbWbqnqa0H9nh3kF/nJm3ua+Aaj30n
0Q6NnZRHt1F86E5mwgkL4cEudyEC5dFi+160VjbCm7lw6tt6BkUSthYUANQ6RvsMlUPCX5j1+tRo
zkqww2BgZyHGw33SUsYCATgSrwM/hkp/t1lJJUOWjtpU0N7QQ6c3gWzYHZ0p3jQGSJEL5n0IwIy5
52bFAQnXvGFdAvQQCAMZnLnBymhpCUeXo3CAMDeNgQvpUP49gf78xHAU+ZGByPEej7ZdHKBP15cC
ketLR4WX7ywIXhjNe5+CzszIZQuttZ3OXLD6z/ESE25dNVV1xe1sTTCynhKhCbHy1lH9ArOs7sgF
HMvqXpGicW+aS/3IDlQBcZ1U/IFurlVBki0DnPwZf2DrFZ3Gs7Z4V16syNrARpM8+WuLuDtpSxga
lNjz+5hW9ZVtzduZgxs7Bgiht2wPTCwUwMksBmrF1GPVwkh3Jr0MwDEkB7jB0tEsYpDd2XzWsDXg
MUAqm1Ad53z5IwypM5ETyhbGFKy3KytkxyMxNvkeWmp8v9gDmwjkgYQkZdtswUgO8rvBf2ZEDgrv
K5rFcQyc1OqupzzmSDC7foVUq18nULPKR+xnQhxxG1JMgnJYqUCyubc6Ej6UnoXZ7EyvSSLkGvh1
Ky6ZjltwNfupuUd5oLE4w2DknMHYvAvaGEb4CcAeOUgzSxHiwTz96vm1nI8ltO/reiQ85Jwlsnrt
F6tqDiAzvXtIbI4XaHMzfFGdI/jHZLLQd86iiuymiZ88HoTizDab6tnX4Y0EKs4NBBrK1i5kSx4c
QsTJvysrTq+R7WRYKShsBedB6mmqJoRkvLAzvJFgcrKMfCeyDClNysR4cXpYGQIhfR6AIm1AUJcM
B3YLh8WPvOOkhRadg+tuTnR/Jt9tM+avRoNfByA7qIhCqibaguXnYHSzihiL2S45BblzpYerq0M1
hTkBtr/35m0wL9z0AJJqjJHpGdaDYTcszgJM+St1i21GhsjldRPj3Qu6USlmSC5IicCkEjiHkKaz
W8HWhTw6IYG+HcDKVoxRhul1tPz6Ab02WDv2rvpqQMbfXtEWhG9MLUHt0UmzoqKC00A2DkdU9B1J
j+FMgf6caQs17ZfMRMDIJ/PBdqSVGqD05QzRQzF41YORSPtBH3RQ8p7yrPu0SAovMPKRI1TrUTRy
Ou99J4Awmr2liPeRPvjl+lYBSeTnVx5L+iB40oMs9jFbD4BlvjuzSLlzUOL2MdO5L63Ixg8SOEjc
QlTI1sT90GA59uBuaD/a3NWG9J+CQTN5SU6uL811vVg4QdoRGhZ+ngEecsyhFdAM5PNqv33SDzwy
I16TPC0PWFcaEjxqilpIyCBMS84XxYauzz8yAnI2CA4lcFAZ5gqUOLELJ3R7avvAZHJ/QShy8zIM
JfP3Xne1EIAOB87Uc8w306i0i7Gb1euY6Bn85I7lBCdMru5axUANIIGeApUxjVyPCiFKvsgFQ83e
UTL+SnkwEPLh6gtnWc3hz5E3CSRsveN9CHD4eVeuW7j3mqi1x8Et27c4Lld2dlhCDySqcJrJ4wY6
g9bFzj0DeIa7fgVy87ICPWEd/BF/A13pgq7FwqHkm9nb6QvZ7BLyjpnRz0c8oo5JAUMc0BWq3O38
BIcVP+KqzjikUl7CPiv4HAVVx0FOqnoouNEVaSJCHPFT2O1ptH0G8bpK1PkGGY9SjIXnDCXQv5oL
Ar8jK+oKWRYdoBYmprTuJqdA0wopfLQDpLjtHawqZLKlbWHSbkWVU0ivkNoid7CJL1rahAIUI3J3
i+AGpziHtqWhUGcd3mmYDWRQaaNIDgMGmmtb08xXXylzCk2pUTyyLjsJQ8uB9pKkh3IxVEujEf5B
hEs0wNAk+QhaOT2EDuAi0vc4895q5lxmNKzVogcz/rdn6DRkGhAYAEFzMvTUCCZL5Nfz4ImW4CkD
hVfrK/j1bVX5Z8Rt+k7UoWAeIkgw45NyYZMGthqNt4H6VOMUtKxkhOD7aE4kQRk4c/2s6QNz1Ao0
JJtkRMsWMKUIZJU8Jxiq4//YzC4e04mXCToTg2p4MNaZ6Fz+DLWlpW9wtLhMDevHP+96v9GOXTNv
JFff4cGyx4ErTIv0NhdW6oijFa98tYAAa+LtOgxDe06E/WWmE9hyNmE4QEbCtJcgLWz7fqBkumhh
37YTaYWZavydnZB9HuHiS6KE2wff226Jo3J6npWdDmVGvkDSN8Dp1QSsAkOflRfMaKOdELUF0GsX
yucBuK/joM7Fy8CiFZteZFbT/MgbvIo9gbjyFkW0yI8dRygm+1VMhlUnpD6FHRLqDzydFrrccVlY
KtT6bitHnEzDwWnRkj74IgDiPne52b0nTKEJubBTiLD6PIkPuscl5YidZF1EJwb2nDuZw7fJnYEc
Uai3r37tGNeekiTPgD7zHtm1GjewC57TwziOzS0zDt299DpbPmKzj1XQ661/U7p18UJfIwYcqKGq
3fVtj7K735imQetu+742eyCPrNbotEBAIScegdPF+4qgCxpTyhiTtOsMLdFMhh3SBD2R+9FL7K9W
rsf3xE91aVi5qBouVw8W5R4B5/LFtRZoVwbyXloN3WhNx6IryuwG8dcgI+Bb2HIst3dN0hVarKHO
RhVTkyVrEa1xnTPf4v29MVeTN2KAfva9hsY9Mny3qCLYUsssxNGBAAZqwFg9akXePC4ts5wgW9X8
wFDeTsHdu1QNSnAIPY4uLjVeIiGQ/c25vIB8ynJuT6PPqjAyYaDvJ4GNOaI1qYDofl4MNmwm2iap
xB+hEbDEWT+DKePQOQ/sIVnHQBkx0XllbILW4iWELZKJZgxn6XjPeuUjG4QBAMNpaJKRCzf5QknQ
IyBYVjKPj6StoOLuRJo8+xrNHeC8jUnAUtrQcutBr35j1tAZUclqQIJDJxG612SmvmYYfCkw+xyY
jjEbBJw15loAsC/X8cWraifZYz+qqb91Wk9BUqG6IoW3xhYk4lY+4/tsgMHoxn1eeyreOUM6cTNp
X+Ef69tHVszxyhxdAXyVgyaKChbo71bZF19NXKMUAhilE3LBOfbsbEjBL+RGIcMbUKZhgpqy4VK0
UNxJj0L5tcPRRetEawThw4qhJXYv3Y7jM0ELmG5X1WjkbCwFQbyLZiUvllW3N36pAfSjJRCTjlEj
zUiNOb/xZ9L4aNvV5jGxitHf28ZYXWnFUvVk8xgx3C479h7dfAJf1PVW64XQ0Th96qo0vX3jxH1K
0IWxGSDdYfFg9LnxRaqTyROKBBH+Ka9k8xLTZm1Ry5rpd91HK7TH3QBDdiaw48Fm5spNy4X2JVYC
BeLKl9DsJa2/ZOdOJQpWq/HrG0gi3vvkW0R/pyCAn3UH1FYkR6N4zMaGxBASgpgX9fNYuSH8b/dx
nIuWXZ/1Yd6XllG8M2ymiURsZKJBjizFetEUhUAmLsz6S70sFjVSplvt11HaiIVUiwUwYKX0k5tm
FHp5Bpto+rDEoL4ZLQFCAB7TbiAeg6lM0GsTcQNNWhrXtgW/kECCqccojpN5jtrWh0xn0rW47Fgn
NNbFYTm69mCpC0SN/bMOA3AKbcqVMwvhtGLx6Ox3LNkY0to2pm+rOV79nOsYBaNYX7zr3JHibqHT
867TCqOfhJzwa9o3nJQgG2beAY20osVhuPI76LYGgCpYv6uZDcMKRG+ZR4bapTzBNvIw7w0t9mYp
qVIVrdsP31811qdBqy40fO1xWPWlwNys1uJrMnX5zPvU1HT3sXCqoME8iTLQz6i0p9ximUWC7Y7h
pBR2Dc5t4LA6D9PwsbEc96RB9/yWCyR/rKPMDlg1wSbtKvzbxh4En6jDmpZ5S8kbG9n5Qv/MJOHI
zV7x5/GwcGIDCUURz1sMtk1d42pevsyI5DnqWfikAkpR/Jp08fv2gKpUB2OoL91DimXqw6xXgqZy
2ZNQ3FrouXSyHXDLZxt6sC00485KyU0IYnvtMS8v6UjLI+GxwOscZ+NuZJy5BAsH7fyMKZu4niw1
9hxVLWKsk4nO4s7pPDoEFi0bc0ftIHE/meyb/FHSKQnBq/kPU1UlcQg6dcu3oWZ0zqXTZSIafKIX
zlTviStU9fqNsT3blFhsuFGrpEFLtsSIzDypiidGQ1JcTHOpGBlh29WucQqZ6Q6NSQxOvlh4o8uu
MXHjYIJmetZpsXcgYdyCMosNnuWpxpi7k8BmAY5ho2eW5TVdfohzehoXwLJpFiqT7fGyoC/6X9yd
yXLb2JvlX0VRm6qKaKowDxFdFWEOmqnZdtobBiTRAEjMAwmgoyN60w9R61r9F73rZe/yTfpJ+ndJ
0SlQsiyb6H+6kpmRkZougIs7fec73zm9IQa4fjMMjUX0CUWPXm+Q2HPMBCYEm1ecR3rxiOMmpy8T
PuN7SMe6KNnVJyKgNkyfoqA5cud50yBpvIQQthxZIcyjAb4oVC7XkwQABFu+0DuA9IGvQWkl6FPP
qCuZUOpkIHAkJgrqaT3IR4MoakqSHksgrwF/ZX+xbVTrDgscXkiDxpl5PEEnMjrGAs4Yy7GvKOj1
I3XXlyCP5ZTCLdTgMCIFkg0X9mRxWs4To0QCTeldgJ2g1OojG+gOMkmdxAMbbupUa7IwH/qkBEUh
E3H1AZGnYQ3QPsooyI1nM0q+s6y+Zd6GvRFVvmzKZcOqACFOmlz4gaqdS7Ea3y1IBjSDCswGe7UZ
ytR99Nvm5HwbjkIDOZgZSMQz5yYUrpKTOrAnSa9mjasn13owsbNDO/XmYhWfxSqS3Cqhq7SwpSNO
w5V5wFGGKFoKek3vhGOwCU974UverQSgXdz7Escx6tlrj/EdTqwe+A5XnV/ECdoQhxz2AeljUM/w
lNousp9Uu1hICChBrPWTmrDsIFnm2amFWtxH9sxCISGQst9GviHlB2Tzg9mRGgflhWzoZXlOmDBJ
r6U5rgWUARjgaq5rLn6DEgCK3JAGK4mNA0tGQm6GbtgwYJfWDnxyDtaoiUv1gON+JQ8MKRB6zFGv
uIa15H/OY98Hlg2Aa/vIoS5ZzX1OqyUGUjdhYdtjKC+1O9ZcLUnEcdbrHSD86cEUlyMDz7I0QkcX
ERhid1VvyvmwIoTDiGtm4xwZUuxj92XEkKoj1Qshn1JFHX7qmWYuDeNS6ZFEbxbGpyxZlAGZAx9L
r4US456AwjNKvlw5+GQvehJamjn52WQuzb7YdTz/rfLh1SGYEZT3tl4m2QNRDGSsA09Ctu9TzGoV
pv0l1b9NOogLhD1HAbzi/GMTYHA2NIJKTgY2TlT1CdhYXI4ySouQJzSjAC9HG0ZB36wSVgg1IJvY
h2VvLb6koeexuOUZwKuKc8zkllSEVxBTLTNnqZmsHz20VNy+grafdrj0yMv0iTUxOEjtCcLqAaSC
I7eH2hhIsu1bIymDvDRCbEK7iTBiAvFqeuVxZZvIZGD/F3xoPEQAhvDh4vzUIuGvjuxGTv0B9jIY
bta+rEJw9iym/WQiz7DkbXrC3Vw2Eu8kzshFDgsOQR7YLbocw6yXSvODeYA8yXGy1O1Li8NeSA1l
juEOyBiaKUfgMovUHSguRyzHttHO/5C4aLIfx4aXoMxMUE9HpaaSEL5PLMoS0xm16JLJ3BAwNbr9
fTubgLgumhAkLMsjau0Ts6SOyFMNthU9invNgYzyhicgJmN5slyWmEItwrl9QC0QduiJqxVIqc4N
goaq8HJBdLXjWCFH2JTH/Ccin4zKqLC31QFF6LgaXm0fTepYLNNoSZzQXWj+ouNQENEgtgpkHpEs
6CeIqj8UbFM4HC4nxIQ9tV4MEB1KtAFGjfox9nSFOeoVaQm+GKEHiXA0WCNArqQgnJzLRY2XIED+
IES+Nz/Vo8xanvZ0ZBkHS7vAPhNN8Jl9IpPkHjd1gVTJzAwwfk+RUhgYKNnZhzi9U1mvpaWrsD7i
2kIcOQN+LzPFP4Ttg3MaUHXcvE/wsp8deQiKYn4gp3YG6My4rI7TeWDcx2Zs38tpsUQrEM4CasoL
sxcbY2IHZE0KuAsppe6SSaUUGD9i7PMqSL5gw50dzintDFEPJwVwvAAvRWekIicwKvBuuwBiotwP
HAXJJ7kHXoebO6h99KEmfI0ByZvcPEYpOq+uJwolu8cwugvtkN1cMg78DPrAqJItQP+i1Mnsaj4l
C2eyq3KUb8C3pEOVjKJ3UWW+Zo88zUyT3xQ2xehS7dlpb4BJAIZcQBeggKpvpGte2A8xmL/JS26x
l1/lOf+KDGYdvtm3GcwfnMK/d6K9AZzmFo1Z/Nmaxiwr+7i4aiteu0YdogFBcU1jFj/hzAsHS2ew
GMI3PoqzwvvXf9Dk/ZVwoQ1zETKzqsDdynG23/wIOg6/z5kApqb1QyxmQSB+wo6kusUGNNAtVUbQ
yoA03WbXFXAgqEDGitRmZc3KK1+7mhSAf0g+FMM8OqLQzKxuJAMjnqOLgzC5tv0LqodHE9RmdHXe
x4T2AP9phPZTFDNuI2iHkDjr997yvdSce+llWaTDGaeCqD+rDjE6qa0rI763zHO3OkNERpdvVv3/
Q0PxNg7597+2hlObfv+fi0Vv8ta+PQbHcVRMo6mbxa0RKP5oPQIVaR+lYvjKEkRG5BrFQHscgdY+
CUvI63itGUARQrNsMwTVfZ1hYQtSIlp7mhjQfwxBSshtQGFZ6HzKeH+vene72OGPr58ygfn97TFo
McDRXpQVDVq2YYifP2Gy4v2g6BC454OAUAUFqTjj0EKwSRGb51UVgE6RVJ816gqUUbmoyS1QARfA
xIyCwj2iGnBmjJK6IiMWkpMdRa5lnOU5KPMIJeTCx+ixlojnG/TYQ0OobqnW0h7kgKcBcg7wjZaB
HobDFPmDgVZo2dTUKlHm1LPNg7Au9KFlTvC8gFiDWkXqLhcXWkRpYb9C7ybqa/Ksfo8CNwcGP23I
PKBv7B1apQYOsaCQcaAtE/V9yNqb9iO/RPRHwtYZqLnKPtckpcca0bSHibGZv1e1FF8jpKtJC6Ju
BJqjJTA0BkEI7VLS5bCk8kZPErbzHj4sOMZdxaqmTQ1Czx5i/hnmUfj2zAY9zubhsEFf7lNRFSA5
tlpwXJjMTDMZgjZhvQBIlpzBup2fWFKSlOdsmYp1aOJWcaRmAckmG+0qCYMvxb0NOA2f+ASIpOqD
AGc9c66G53Nyukhs0N2fekGhf8yJ3gscc+r41GwqOAgJMpWosNtUaY3g9IzkpZKQzpnVHGcTKTRi
+kZZXEKATGFRaOnifUoMjoCVW9cUSOqTyqSMETPrfmlaPERCEP4FRyZtXOnV/AI5PPUO+EvF1BnH
8aJvYZVgcAoO7Wxcu6F8ovgLFK6W2MmgxSQHonqguoq1hVWOogapN2Uuw69cwCvpUdQIhyuK0ae2
wdh5z978DGKU/zHFB/WDASaqj8qJpFIPURoUofo2Kl9pUEDECHX72pz3gg8McMiH5cKYkJjFXDsY
9Sai1jOf6Al2i9k8y87nVZRdNkXWnCqk2AWPIQa557iQWsc9M5E/IIUiM/x12R0FlAG4nBpSUtPu
JHc5qvRch2rtcoYfzlJ+rxm9hYOSpdYM86pAWiJIXXQ+5gtw6UGtu6ZOYGSTtob+k32SJA7rgjBS
jV0hoj9wkb5r+vN4jjquW0zGy1ktcQ1KP4E6cIkjr8H58xikERkn3xRcCcxtyVz3rHJ+ib8kZoCY
k3G2ZgzF2sCCHEjmV8m0arB04x5mRJQbk4PssZQIMqFxbkHBwbMAjuiFNlvEvVFSLRcZJGsJjg6K
YvFxIyWLsd3L3ROdFejIVHoYAhpxIVQx5jDYTmJNTY7xpgzTAz1E6wf9CFeNIIcuZnofIuK4Rg53
WGCTd0VyVtLAfibUTNS+FuqD0Mulq9CXRKZcxV4nVGegLB5q6PAzUxg1t/C7RbCimIvH0oof2pv+
msck2TZEAcK3N6lzcbDZGzv304c48lGgXdeBHT/86z88/u3jXqXuS4g1c1xCQNNW2K42exW7GJuQ
IVP2qipsWILPvtmrRNEXDH0TghKKE4pKRcZmr5L2kfTVKCOj/AOAU/+Rrcq02fRaxyUKylDd5fQF
bYfRKnbSp1sVcjip4hUIo/XMeGEdSbUnn0Hrm/rJOYvWbzOXmTbLa8Bi67OcJ79RSH5sGEvDaXq9
+jDysgesdnC6sMpLDSA07OcGYocqLMZaz9g78BF0e8pBOJdREZWv5DofcsS/1DWTZGqiXcTLwvui
R+kcbhJl9pRI+fDJpSo/j4MvqgpFNQnweMaO2L8pCjO+aLwTaX6c1/PwZg6Xk/Qlc2TWwEIT8o6s
p9dxmo3QFhvOrfAwNmYXblVQvIuKmFzFSLoBB4292rfHqAuRyUJvAD03JnwRvQ/i7EMaNmNw5rFM
bH7Y1Ebfj2C5G9Eg9M2ahEikjiD4g2HEsXGh654yNhFkxSbqGK7eICwmx2UWvC8QPDjMNWWAl8w9
/m74wGQZpO3QnV3kcQrs6yK8zF66mGTE4kVyRix5FprxAzqeD6nVO0p09mY0fT6aaNmFFuqebMPq
QelaiDVF2o0qowgHv71fh1nvIKiWH7NUxWS+uU3nyRQMZnHWC+A4xOanJjRP9LByDzBoeogIm2Yy
oWJV964if3IaRzjTIHVV96MkIAIOA/vc9VUNWCCaHZSJP1wm00kG9Tn5glLxAWScfEolvjSkUrnq
N3k6bvhjGZP6W9XQDMw6gOMB3xUQunSoo73wAMd23jeWM/PaU4JbL7sOyIwDQE6IQCGD3PgVafbA
zm9RPXFIbZPOnmGRgWfIDLftYSgXzYENH3agIobY160aGMXPzvNMKahpbbThoi6oZQixfpwAbHCr
oJkKKh9eFhgjbzYfqXFB+UEKApeYIb6cUiAfVku2ukrWFOAcMx0pUg82TcS2LKVA99XS+1yDjYGB
omqZLM1LvefCbFlYpz2rZ5G1iGDqGhpYYaP0FeSumAWhNgxjoMw4Ce8osT9eyk1+NE/IjPsQEurm
omQH7iOfeVinQI5uiU/JDDjEqExcLoTLYejF/TKByKDEd7EZWUPy3gn1EBHktRCuAmqzE+OTYuWf
TK+HPKppu5y9qB8uDycVqV7zapbnH5eBikmgrIFFlKf1RD1kmCOaiC+OZs5uDU2tmR8BbGZkV/pm
DJXN1Xvapx7MD74Utke9G3mmkh+BE18pfYoe4B0qvAGSG5d6fIGI1KcYIGxiJ2h/UQbysZwrQ/hp
I2QajqmqRLwNFP5c95orSpbrIwDhycUsO0Kahf2tbI7ryB9Jdhb2UW2agkPC7+B9jEzsllTV/uya
0gAvcig+vbDv+5/0hc8i5YJs8lIyMEqE8GyUaucF6rczraqPDLNOjkiULi/VUDcReU1w8sihHZHK
ugkiA6YBfATPO4oqnG+kzPyiNerYVmL3fD5rHL2emOdeotuDCSpSc1fr47SWDgw3G2pL96ACrpmg
0OYq6pE0k6LRDGnI67JZ1T+QC45ibX6Wz5ek73SmmF3h6O2qx5zNNM5j5X0aICegwU9IMp2UEQLy
UJrQ+w7xc4+UBOUKD3ZxmRf9QJpSNnRSet4lpCEMmmqsUZXKseHsjfwwIEmxkC4IQVCz6J3iM0oW
DuMxMFadY/ay70YFY1Y+RJrxMwWJQd9SGuoEVas4ShMK+hXFKPsz3O04ly8/WrPmbLZEv6VspKhP
qc1JNUl/UyvvUGp6VNnM6usFxRIje95DWXIm9/mufxrFyqFl4OCMujig5RzP4YDkPfI/Q4KM5rM0
RwpGNT/XYXhaSYiLZGGEOLMeLqGu1J9k7GBJmp25mI0gHlvdI1bUn2NHjXpJH6fgMVlLdHZxURhk
MSK9RX7pl7CssKhHj7Bc3GI0iuBMM0iMz24iI43JgXtsGodm0/utAgMdeFVzlPaqvifljpWSq0gX
txX5Eko7PkK+XoyktPpUl4vxzE+H1DAAwyNU1eBkPnbNJcGDFvVOelYBAwbd4moRkZHHF22kR1F0
Hy+oaZksyVdRd+Wgp+ENLLu5MnOkLE0ZPmaKk/lCLU4nKTq9sanco8WIW5v7YenWszGUx+qzn85x
q5sZHyODqoG4mlwai9ue7monJSdnfCRr/2SSoPmKUWVxaS29Gy1EOlPybXdY224kIGDeIskmstD2
KNLYCg0jvdA4GMbVXaAXyFu64ScyPkAf5qcoSlB980vjwKIAuSCHQR4ezV7JP/fl5BII79SPjS/Y
IdcDCUnSfmRrJ/6M8WwTwmG7ttBQP13co06r933IAYOe5L13zQIDOsO4x/orO7CpD72RpCq9gimc
90uZgrc+xX/u8bxINfJ0Se99UGDuWkYoucQJ5RczUqijTIw0W/OSDzKZnHE+mZeXOoKo/QZ/xXNj
Ms+uK2/WO3dDXz+OEWW/cpeW94VyquCsMGpy1gG1SadAkfkheLT5Gzl3iDtG2Whncp43B6GHWU+C
2PmxjeHWIG0a9c6m7OgsYBvhSDGHmFNXjFaVEhxUcOiwqPzowvJzIF9rJyQ7J6NUNsqT3KukUQWf
/dpaoM3sRhKVJ1IUhEe5Mguu8S9VLqxezz8JFhaUugjd5CDTj0q/SA5sH5WsvuqheYXMq01+kqO+
ZkHFoPyL3LWS6ydaGOYXQpT4tFFrp4fJ6MPcnsMQnYXpLYV5JQUkvPMJKkMzo14O02i2vMJWHYUk
KZzcQ36aQDvCz+U4rQtIfUWKnrOuYGkgLb3kVJ1n+UjTU6x6IZeeuMxq1vUsKy51yG9jKTcqUsLB
gV46ulVhO0fuGvmJAoJW7F2Q8iwvqpmlz0dIHad4m2dZdrWs7B6lkgXmoKWiH8qNR4XUzNCW5yJO
7vewTB/YeGCc9FyEDPuUsCEkPoOYA76gx6My8I3fispFqmWeOqSTFkMi9+XdEmFKyJUKvFe31nED
j5C3Rsw7Mq6NWdKcUDGRXvslR7qCOrlP81RB/IpVMQem7jWHLoDBKTKnxiCKzyfm/HRi4Rc+GRrs
YXbuLNDXPCyL8B4oBctkA59A49SsM0IvJThGp7p4D1cEDGE51K3l51kYnPZq6paMYHmsZMvZRVmG
+tAsXI0jGTUQib7qWBCJUDqcKIFCcCydxR5FCHj2nYjiJhTDCMDz2RBl2PjKRG3lNAkabKbya+gJ
A5UAeWTljNuAXYKszvJwOQseIGIpg7Iyg/f1BLVBRLNILKkuvp9eOCpDsA1Esg7i2D7F4C06SBMl
viARMo5D68gytPd4WZbQru30plouR/OFcYVw8lJhEjYTklQ6REvMDKVzDe4C5SYIkFvVZZoWAykj
lTvnHIrpFpqwQiQpiJE57cXv9Z40AJ0f4AlxjHtfn/TBAYVK/uGk51+joEuAauCLRRnbSehPPjQN
rF8zKXr9WW2EJ2aFCD5sOvuqcstwZCiTQ20ujUjGfFCNLD0zgW9x3iM12y+j+jeCit/YpHEjRfiU
OqsjxfqSojRwgfyle1zFEGOW/K7TiyyBoLFL+CiRZlU9zIzi3k3l5qS0b6u5ewarBGdaIx/ZVU4B
RI/Una+PvBKZeZ48pEYUN4P8Y2UjtO5zFgxye0hcd6lUTTSUCGnCOBXVMieQspZ9PZ34U3jzFHjY
s3FaiM2l+CB7ae9MteZjssHNqBTZo5k71kHCcktoDi3GEk7u1JyfqBSwDhpcDknJzm9sUahnFyd1
SpSBHvEwkm1hL8D+KBW1vJgGJVIty6r6PM9S/1CTmlMZeWhOY1QTWQyjskDQDGFGkneh8PHToxNt
wdmbvasHnJ0yiUektaBxZajAujTRo564ygzspiPjPEfXCtDlAvWvkPpcbtMuDtBC8z+SXFLPsjoF
H/xxYPvV7Ekrz/JNmKEFiqNC8wheCG2W1hejlU7LVTnN6utpXgbF6z9d69mA+IqGLmNsgm/jZ028
6Zc2UPLLDT3iBrd1gn7MfVxGhbg/F1JPC1IAAGhhEas7Wj3Maw0EZHOK8oGWNXNft+BSSkIuM8B2
4PH7sraP9ZttWSoaquKz1rd50onfevbXH2vTxbzDb/bha3f+B5qibCvu/Oij69K+ocmaRSkJOSs+
4CxPekDbZ7EwcR9CNWD1+eV6wNgGon64B5R9dNGApYhCVx+l1QM9c982SYjY5MvWn1+uC5A32nEC
qPa+YSkykFp7AoiH5wcW0Nh6dAiBJabaLzQDwPh2nPz2vknKC7UFZKTEh858MgNkfV9F80ki97X+
8S/3+pmdO3aBru7bMP9UeDDrT3sR6CkkB+FMaIh7rD/rC/5Co8DYeR3U9xE/MiyZLNfq014FrH0E
khHMepxpv9CTiyTuTpufoe7jlQj1gKzwC0+uiI4RYmS/7PJn77r96/I+D0gKwnjcA9uLoExC3ULh
CeGUx+nxq62B8s6DQLf3kYTjECBU2cSH+fR0EZT2RcbFEKeDX2v5F/aEOw1/zdg3II4i1d5+6yse
j5AdNB9fOqmpX+vR5Wc5uB89+miwPmAjIe/9eLzbeusIL6LExZlwvcf+QqueInxmd3vvzGp02tnX
H9/v1p4nCDEaGQoWhvXnlxv6sqBv7dQHyGcqCA8KZ+evz/hk1uvMDEi9f6x7v94UsHfe9+kCBrmq
oUO++rT3fdlGe1TTlE1s8AtGgLuHgBz+TY0oD9bY6tOeCQTBnIksAuTVWsBv/GoLIW9nx4nAJmBR
s7FaEFajoB0DWPu8f5v07KYH1ovPm9bDN/zSV6Bk4PnBwwpH8af5EzDmu7+wgRueN/CEeaGouiV/
JUSsflUAK+vG15CC+PrfWjjLKtR78kMha/zky9bv5s9++fHhn17r6bdaj/riM2y+eeRPMye79+rV
n9SPT7XWFR44kfPgPAWEVIboHzf5DDn6uma+1uphNp1GgRM9bJoS5BVx/N+14fG08u9b5E38K3Zv
9gZt5WLvkn7Kpnvc9t7YT8spq/mmaXH/itTBld5HfjF92LspnGKat1rXOIzt2j0DGsicYO9dOM0g
W28aXN09Xt0sz9+8Ajfzplc7cDL/7m7qtLqG4B8pZEvQaFdY6AuY47r9lwbwV0Tk+QRsY30//vPH
2/nj+TdT4umkemVS/jlzsj8N/Ga66cvVzXcxNuIcTfHrrWGhd9DyKNi7cYKF8xBnT2/afG24vXG0
HZbMk9AJWkNZbKLfHGdvbPgojh5KXGY3LYle5jy7+fKFAfzGhs/p4Mxxy9Ydy69OvTe2fMlSHbab
tb/bxX/ehJMl5Ob/gjvmu+DO2aJldjBs3kXMnqz1djlJ7jrK38HqybYopB1MeBYo1y/Dzf2tVih5
89XPTx2I+3Tsav89mmbNFN9fP2p1iUIsvWufcPNOVrYmvtLBgtJHp5KtsXW7wk1r19sdTqPQyeab
hkRfC7x212aPM7qhfT4TyaBdmx3lVEi0O2FVXPOtU8Ebl75BM733tprtoG/xzt3uBAEG7toJB04W
T/eOc9F2a5wRQezeeOZE963DgUDxdr3lQ/+Oc2PhtDZw+7Xz3Bvf3CFZ8Sif1ptbFOP3+7vWOrf7
aoQxzUInajfbRT8QuLR7V6C2u/YuVELS5a2lQRYWSLu2e1RGrDmtThAVZju3e3z/bHEgv9dBu4UT
tO9WoLC79sLJNNsaYIARHTRLrerYqaftQKeLHejMKRZbo0HroHfP/MIrt48mMmewnXv4Bk8ZZ759
yx308ZnPuk5FZl5M/XY/ax0s72dlNQ3v4jJzN12wOuULnsquY24cBw/0yaahVbv6dw/j31/WKFB1
tvANvYMpMhZre+tmjQ7e3vm08KbZs11uBa3v2sEUQS2d9lrRxdaM3c7WqQdXnU3H/PzJ9ZKSrdJ1
gk1Lq/HQBd51HbPLtSceKfbNZX7+hsWMnm43LHxWd31vN6tVM8PlfdOW6AvqDTZf7nDPCSjdppl1
qx3M5JuFQ0An7CfXj75qWBjq7dwTy+lDe/NQRLZh92b9olnPuk1j61vuYEJ/02Rux+P7I+h56kfu
Q9wOGwX9ZtcueV1ZYsd7f00yYMemb6bZ3dbcNjsYIQQe0734C4eX1myRdUy1d+/sN1Sn7tgtp3Ee
L1rLB/QhDT2G3W/+9/8plv+XQjNYbDjKkq2XMdASZbHfv9yfCK3BpforImsRAei9UInZvGmxsunf
R2X/vDehIfS1O8j59P7F/khW8em3RmJCbZKarQzG5iebb74WMfcdT1iIPu1awQPZdfEd1MkWmiY8
GHdt9dBpHJJkmZ9s2hJDYeVeumvTxwAorUblDlbF4zxzpu3jXxedy72mrXvt4gSB9trDVhd0sTGc
lhQkFq27VTvo2bMpcHs7ESt3kaK+4GDdulmjgyPqFRUdLQgNVvjmIjscfJ3ywd97lznbpwWpgyD5
BpPl1nqrKB0cyR5PfOKe90ahnz3Ldisd9PbHaV7s9Z2oBY5Dydu9xz9Nw62jexeY+3m8x6D7x3xv
OwblwLH7PR+K0Hbvprx78EXS5741FTVF6mJZvi2ju5dOT4IJKJtdRNLv7sq9cZm3RuRj6x300X+7
Ht2Mrj+Mhv99TwweoOm9Z+MfKhd6tainKMKr3tI07bv72Uub9StbeJesBmxJ/4onwS+uB+4BYaG1
RncQ4r4jdr5z/Fm74Q6WjHcZS0Z7Je1g6Wd1cwPnYZp7mwViFex30BHj2hGJxVazXdywV26/tA5W
euQUo6n/9F7VDu514IAOP7TfWRdA/E3m752xLbUWsS6ADlhL7Xx4Fyg5TBh3Dy0ed+/m3fXTLpal
Dt7cMbyGaJq3O1kmZto5RKDl7VY7mBYnTtJeGuQujkOnNSpHzfZyJqsdwIxrPOY0zqat4SarHXTx
jdBRZWw8a7uDgXFKhIfNxNZigZfL7iPjzInzTSursFHtJIVy78TPpojeQS+DMLoU47dfXxe8PLI+
D7h0tfvC6GCvo2Gn3p7TRgdv7nyabCVRzA5e3aWTIaYXvHhwtTppf/7sqIL23mYI/nzgdwml3U/w
GGq/Q1x7dm/7BjDeSZjam6ZWBwu5g9Fx6zn+doSDadTmOj/fHbfOzH/e04pQfN4VFLp1/GV73Ve6
WIluy2wujoXby5zSxYr0vrmbvtAdXaS3P/jTArLppl9XQ6OLpe6CyDRe7KHOnpXJ3r/sjYoYL8fy
cWY+vZwoJe5gyDxe8LSMnNzzMy65+V//pYuaWhd58ZsEvCOoX1pv0A7v4uwz9h8eSPKMnLwd5a/Q
6G9PBnaCN3H8H3vtxvPnMRs0vfb1f9estqdvilyEaXaByK12FYcXlPnB//0f/57PndrZO8xq6lO4
gyPnjlz45q219jQqGwxV6wBrvPVDdOzOBDLw9AmRnUcRXN186+cXsJspQcF8M9zzfxn6TlwTL/l7
V2X04LRzXshJoMO6+0VR+n2I6cBbZ04Y6bcZ5AhzaPr3kaE/D+CgqgwC6Sa/MRA1XqL/X6i7IkkS
sQ08K9lol3fE95SufOd3foW6rHdftgt4qDPdHgyPj/zGWf3uxfSaLHKJW0vGD7a7dRJUBCa1U4uj
MouT1hRcFxPs1Og6UHqpMmpV2rdT2yuevbN1hsdg8nkS+ce6dh2AvXDPKjmQZwvej7V9IWZCO+ow
8GcXks0axdumBQb6PHvxY9e4JB+Cce7WVcSSo1FQqSkIBMgYyry20b91z2LMOFsD0bBUS1MsGyl5
hXp/Q301X/LWC/Xh0vn3L1TwmRK7u20hBcHzIa5tv5qJeOvlxtM8TtiFw3YnglLrKHsrKIsgYKHq
iK9sz7nyD8GvN1/Mcb1serdpSZz7TBW9cP5B4AMpJ4wnXg0+3nqhr1WEe98gEVqoCqGpo6E8zwhB
XWnlEsPoK+oX9t/1Zf+8XUqszW/Zo568kv8Me1DgUkbawiU6AH7eCbSj1eiz3eJJN71xb+vHRU4A
12pW7qJdgrdWCqKLYLNP9AN4+XSWdREPDjzn4WmbXTC/r6dJeRew3MEng+y7NxBYVesi6uarF6bl
G1/ecBrG94RMXOb71+tgBIL7T/EFb73X7yf5vk/eHsSED23oUe8ABfpa1L06EkZf+2jT8WKVfnWr
eeNrGDjJdO/DNHtonbxe3Zzf2PJw5kPDL1oj3nh2mv3xWT9ysb952g1dYJCjlJrjmHUv2DssCSla
a4rw2Jh+axd6Y2+M8GDfQtS7oH2OCs+Pk/Zy3UX8eMu0PyRT1m7Zenb6/PHXd0hI35qE1msHwTf2
7iGJ49Yre34G/4k7fTYQUDzYfSQMfv/fxXTv4R+PF7HfBmLlLjav02lUt7rihcDsx/vizL/bPhVg
ZLF7ZwC7xIXX2lxg/XbQrn+31QtaB4DxGFTKdXJq/Td3KJZhuYtthKKzuGgjUHi9bS7z89uswNeW
rTUYXcJOmt1qtINZPGYjvd8uhOpg7R07oIuFXxIwrJfx1VsTNnrrL3fpXdHydkQtd7HNjeNGrL8o
0mxuc33XHQzjc58jfqvVLraMVavt/UIWUrO79vF6P8ZfLs+dctPcqi+egyE/vrBd//63MtpWx+6i
/PeayKStsaR0Qa24mdb33jQIpq3BjNrYpmd+fjA/4k7PMEi0TDtoXDhwttO8K6PLXUfHjZBvcvbO
phBONncpBocid7B43pB82Mb3uiCO35QPW3nHLnb+27gdpSlqBxv0ze//Ee9hFvv731YSHZfZ7/8r
uvfbOK2idtDXsEz9LShv5VO36wC5daJme4FGtm4zVn5+urx3n03wLnhk4ARzCF97B07eOhYhO7n7
PSP/5m+d6ZUuSCcjcBgyMa0jgdLFBvv5WQyidJGs/eyHd87dsr1idFELsF5Dn89vITy660juk8q+
5TDXqjgBr9+95Xd3dZtoacKvgKiGkqmJcSUL9ffjqT8Ph/2qQ7crGPv0EcS68P+lIutdVt6147MO
3h/gBOJjqxW672R3bC+bRld74eaLn1/swG9LP2gjuF3QhsTdIiHXOsx0IQ8i8Atq35BOazXdBa1z
4NQUdLzE8+iChDPYGh1dBGvDOGRtbhdYdrGKbtp9GZ3sgnOIpOi2UmkX9SYIDD4g9Fm2jzFdhBNH
VMO1dkG5CwrJCeN46/3hBb/7rB47mdi1t2PMLvBrUUGfi6N5C6qVu4CsL1GXKmIhatk+IHVRT7XW
hD31iyJfrabn04XfXkG6IKitr3JW3rfDZaWTlQ8ZDv/BeVjd/m18Ryp+M1BWe0EXWkaC4bjunwHj
Ms5fWgyV53yQH4/O1x31wUf8DKleUcUv8lHrVeEZQbYLhK8vgKLc2/vgZ67/4iJPodimP39+O31/
8+oVOojb+mgKbcHLShfarAMYF3DiN12wGlJdoEc3TvtUpJgdrG/QnYu9UQkRdxv9U7pAptajkyNM
4f3+t2Aa1k97Re9CO231AGOHK7QrU4W2egeA6/oB1rvA3j8dUCN/P/3npw+hQsP4bnzx9Ng8Emky
VAv+ToWQK7LVrsf+Nlfwl+ABMmRRZmzvDl0INUGH+xIH8xdY0Pi5KYh524aB7Iqw7/t+Wu7Pe+9r
Itxf8L1nrgAJ2qnMLqjjfUqNttQHu1B/6GdO04YjuoAcBd+3hcx0kRAcxEG8nc7uorhhdE8s0ZZA
78Kb4IDA594TXIStxHYXQNKBE8xFrc5LxzbT3qz/P3+6OSwpM24hEPKr/ME3JvlvyLVRn9IaGvKr
DMg3NixKxYBPWtu3LBycxGR8kXr41oanWblpRZyU5O8vqt8nHL3Pyu2bxY1uc5mff2sfyNA0+F+0
XhxczO+1/OdtAy8xl/+Cm8La1gPRCieMWy+nixNmH0nlbbiwgwDnRiy38YsBVBf1z4NYRJ3/dDrF
NCNy//mlhayLaHBVPSD0Qjgii4X4pet0IQA7iOPNmawFNnShAnvgz/zNFBZrUBe1tQeIXAp1n42l
zUp40L/Pnhf9v+oO88ZV9HEvRMW1fiYq0IXFxmP7q9SNeNliZ/xaNiM0HR5aL6WLjQEAslVn+bzk
ovyDx//GbjqaImj6OEJXzzC+HwICBJvvtR6C0prNoPj5HePUxxWI0HrT0mqL6yIXPPAyqmfB7h8f
p32BDu78fLrcGzjBFJmKrSCrC+OCc3+LtNMF0/ODE0FRbR8nusBIziFHtVvtYs6KDv48hXvWdptA
bXPzLn9+2F36xT3Y1oubCwU/HVzASUimiUd4zgWWhXfuzudCOqbd53YHg5pNKvec4GXJg+f1fj++
wqzhoqNpQFLmv+y9ywFlc6hTa6RZzFjSYpTtDsrIa51TqMPavc9u4zln01avYTHYRbtIImyaWcGZ
XYio3JYoTG/dbAcj8yOv118j7wdlQX1768a7yBU+O2Qq3y8U/n7MMhCKFiJrs5m0T+9bB2Q0TQq/
8IpE9U3Tu9B8f//Ucg9nvyjO9i5KCvQ5L754jMPOW8PQVNMtUDDhY/srBz4vFFPuGvg8DePE2vwa
hPv3QXdfquT8+z7lemCv6s9HX4Ht74/2w2lM9qg1N7tQnLku822CXBfJ5dvf/w+Ms3r6dEpSp7v5
8lv79NPx8kfnvPTdJ7asrde3+as3/fxxz11FMC+U3LYafhy+vKjpVwDnOx6tT+/71xj9L9X6/gWf
8oVC47/eU75U1/yLPeXTCfDCxHzcDe4Dgsx/+38AAAD//w==</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s'!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18</xdr:col>
      <xdr:colOff>202880</xdr:colOff>
      <xdr:row>1</xdr:row>
      <xdr:rowOff>123444</xdr:rowOff>
    </xdr:from>
    <xdr:to>
      <xdr:col>22</xdr:col>
      <xdr:colOff>44648</xdr:colOff>
      <xdr:row>41</xdr:row>
      <xdr:rowOff>34847</xdr:rowOff>
    </xdr:to>
    <xdr:sp macro="" textlink="">
      <xdr:nvSpPr>
        <xdr:cNvPr id="47" name="Rectangle: Rounded Corners 46">
          <a:extLst>
            <a:ext uri="{FF2B5EF4-FFF2-40B4-BE49-F238E27FC236}">
              <a16:creationId xmlns:a16="http://schemas.microsoft.com/office/drawing/2014/main" id="{395D66CB-3975-D095-E482-0CBF96170950}"/>
            </a:ext>
          </a:extLst>
        </xdr:cNvPr>
        <xdr:cNvSpPr/>
      </xdr:nvSpPr>
      <xdr:spPr>
        <a:xfrm>
          <a:off x="11075319" y="309298"/>
          <a:ext cx="2257866" cy="7345549"/>
        </a:xfrm>
        <a:prstGeom prst="roundRect">
          <a:avLst>
            <a:gd name="adj" fmla="val 38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clientData/>
  </xdr:twoCellAnchor>
  <xdr:twoCellAnchor>
    <xdr:from>
      <xdr:col>6</xdr:col>
      <xdr:colOff>200526</xdr:colOff>
      <xdr:row>26</xdr:row>
      <xdr:rowOff>170447</xdr:rowOff>
    </xdr:from>
    <xdr:to>
      <xdr:col>11</xdr:col>
      <xdr:colOff>431131</xdr:colOff>
      <xdr:row>41</xdr:row>
      <xdr:rowOff>33935</xdr:rowOff>
    </xdr:to>
    <xdr:sp macro="" textlink="">
      <xdr:nvSpPr>
        <xdr:cNvPr id="27" name="Rectangle: Rounded Corners 26">
          <a:extLst>
            <a:ext uri="{FF2B5EF4-FFF2-40B4-BE49-F238E27FC236}">
              <a16:creationId xmlns:a16="http://schemas.microsoft.com/office/drawing/2014/main" id="{DCAB5E1A-B0C6-4D74-8659-BB0FC4DB6A81}"/>
            </a:ext>
          </a:extLst>
        </xdr:cNvPr>
        <xdr:cNvSpPr/>
      </xdr:nvSpPr>
      <xdr:spPr>
        <a:xfrm>
          <a:off x="3870158" y="5113421"/>
          <a:ext cx="3288631" cy="2720988"/>
        </a:xfrm>
        <a:prstGeom prst="roundRect">
          <a:avLst>
            <a:gd name="adj" fmla="val 38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clientData/>
  </xdr:twoCellAnchor>
  <xdr:twoCellAnchor>
    <xdr:from>
      <xdr:col>12</xdr:col>
      <xdr:colOff>0</xdr:colOff>
      <xdr:row>27</xdr:row>
      <xdr:rowOff>0</xdr:rowOff>
    </xdr:from>
    <xdr:to>
      <xdr:col>18</xdr:col>
      <xdr:colOff>110289</xdr:colOff>
      <xdr:row>41</xdr:row>
      <xdr:rowOff>43962</xdr:rowOff>
    </xdr:to>
    <xdr:sp macro="" textlink="">
      <xdr:nvSpPr>
        <xdr:cNvPr id="40" name="Rectangle: Rounded Corners 39">
          <a:extLst>
            <a:ext uri="{FF2B5EF4-FFF2-40B4-BE49-F238E27FC236}">
              <a16:creationId xmlns:a16="http://schemas.microsoft.com/office/drawing/2014/main" id="{B3804F18-E83C-4749-98E8-6E9080682723}"/>
            </a:ext>
          </a:extLst>
        </xdr:cNvPr>
        <xdr:cNvSpPr/>
      </xdr:nvSpPr>
      <xdr:spPr>
        <a:xfrm>
          <a:off x="7339263" y="5133474"/>
          <a:ext cx="3779921" cy="2710962"/>
        </a:xfrm>
        <a:prstGeom prst="roundRect">
          <a:avLst>
            <a:gd name="adj" fmla="val 38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clientData/>
  </xdr:twoCellAnchor>
  <xdr:twoCellAnchor>
    <xdr:from>
      <xdr:col>0</xdr:col>
      <xdr:colOff>418683</xdr:colOff>
      <xdr:row>26</xdr:row>
      <xdr:rowOff>157005</xdr:rowOff>
    </xdr:from>
    <xdr:to>
      <xdr:col>6</xdr:col>
      <xdr:colOff>41870</xdr:colOff>
      <xdr:row>41</xdr:row>
      <xdr:rowOff>10467</xdr:rowOff>
    </xdr:to>
    <xdr:sp macro="" textlink="">
      <xdr:nvSpPr>
        <xdr:cNvPr id="18" name="Rectangle: Rounded Corners 17">
          <a:extLst>
            <a:ext uri="{FF2B5EF4-FFF2-40B4-BE49-F238E27FC236}">
              <a16:creationId xmlns:a16="http://schemas.microsoft.com/office/drawing/2014/main" id="{552ADC5C-D527-4EAC-8145-3568920337DF}"/>
            </a:ext>
          </a:extLst>
        </xdr:cNvPr>
        <xdr:cNvSpPr/>
      </xdr:nvSpPr>
      <xdr:spPr>
        <a:xfrm>
          <a:off x="418683" y="5045109"/>
          <a:ext cx="3265714" cy="2679561"/>
        </a:xfrm>
        <a:prstGeom prst="roundRect">
          <a:avLst>
            <a:gd name="adj" fmla="val 38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clientData/>
  </xdr:twoCellAnchor>
  <xdr:twoCellAnchor>
    <xdr:from>
      <xdr:col>0</xdr:col>
      <xdr:colOff>314011</xdr:colOff>
      <xdr:row>1</xdr:row>
      <xdr:rowOff>104775</xdr:rowOff>
    </xdr:from>
    <xdr:to>
      <xdr:col>18</xdr:col>
      <xdr:colOff>53916</xdr:colOff>
      <xdr:row>5</xdr:row>
      <xdr:rowOff>19050</xdr:rowOff>
    </xdr:to>
    <xdr:sp macro="" textlink="">
      <xdr:nvSpPr>
        <xdr:cNvPr id="2" name="Rectangle: Rounded Corners 1">
          <a:extLst>
            <a:ext uri="{FF2B5EF4-FFF2-40B4-BE49-F238E27FC236}">
              <a16:creationId xmlns:a16="http://schemas.microsoft.com/office/drawing/2014/main" id="{1ED8B2A8-D8E0-857C-9D52-C377EAE6E492}"/>
            </a:ext>
          </a:extLst>
        </xdr:cNvPr>
        <xdr:cNvSpPr/>
      </xdr:nvSpPr>
      <xdr:spPr>
        <a:xfrm>
          <a:off x="314011" y="293182"/>
          <a:ext cx="10667487" cy="6574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clientData/>
  </xdr:twoCellAnchor>
  <xdr:twoCellAnchor>
    <xdr:from>
      <xdr:col>0</xdr:col>
      <xdr:colOff>400781</xdr:colOff>
      <xdr:row>2</xdr:row>
      <xdr:rowOff>88552</xdr:rowOff>
    </xdr:from>
    <xdr:to>
      <xdr:col>7</xdr:col>
      <xdr:colOff>505557</xdr:colOff>
      <xdr:row>4</xdr:row>
      <xdr:rowOff>31402</xdr:rowOff>
    </xdr:to>
    <xdr:sp macro="" textlink="">
      <xdr:nvSpPr>
        <xdr:cNvPr id="3" name="TextBox 2">
          <a:extLst>
            <a:ext uri="{FF2B5EF4-FFF2-40B4-BE49-F238E27FC236}">
              <a16:creationId xmlns:a16="http://schemas.microsoft.com/office/drawing/2014/main" id="{A5047348-341C-289E-E392-6F95FDB08734}"/>
            </a:ext>
          </a:extLst>
        </xdr:cNvPr>
        <xdr:cNvSpPr txBox="1"/>
      </xdr:nvSpPr>
      <xdr:spPr>
        <a:xfrm>
          <a:off x="400781" y="465365"/>
          <a:ext cx="4354391" cy="3091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dk1"/>
              </a:solidFill>
              <a:effectLst/>
              <a:latin typeface="+mn-lt"/>
              <a:ea typeface="+mn-ea"/>
              <a:cs typeface="+mn-cs"/>
            </a:rPr>
            <a:t> Executive</a:t>
          </a:r>
          <a:r>
            <a:rPr lang="en-IN" sz="1600" baseline="0">
              <a:solidFill>
                <a:schemeClr val="dk1"/>
              </a:solidFill>
              <a:effectLst/>
              <a:latin typeface="+mn-lt"/>
              <a:ea typeface="+mn-ea"/>
              <a:cs typeface="+mn-cs"/>
            </a:rPr>
            <a:t> Summary and Profitability Dashboard</a:t>
          </a:r>
          <a:endParaRPr lang="en-IN" sz="1600">
            <a:effectLst/>
          </a:endParaRPr>
        </a:p>
        <a:p>
          <a:pPr algn="ctr"/>
          <a:endParaRPr lang="en-IN" sz="1600"/>
        </a:p>
      </xdr:txBody>
    </xdr:sp>
    <xdr:clientData/>
  </xdr:twoCellAnchor>
  <xdr:twoCellAnchor>
    <xdr:from>
      <xdr:col>3</xdr:col>
      <xdr:colOff>537353</xdr:colOff>
      <xdr:row>5</xdr:row>
      <xdr:rowOff>162824</xdr:rowOff>
    </xdr:from>
    <xdr:to>
      <xdr:col>6</xdr:col>
      <xdr:colOff>246594</xdr:colOff>
      <xdr:row>9</xdr:row>
      <xdr:rowOff>162824</xdr:rowOff>
    </xdr:to>
    <xdr:grpSp>
      <xdr:nvGrpSpPr>
        <xdr:cNvPr id="8" name="Group 7">
          <a:extLst>
            <a:ext uri="{FF2B5EF4-FFF2-40B4-BE49-F238E27FC236}">
              <a16:creationId xmlns:a16="http://schemas.microsoft.com/office/drawing/2014/main" id="{EDB44FDB-DD8C-5493-6AB6-6687882A7D05}"/>
            </a:ext>
          </a:extLst>
        </xdr:cNvPr>
        <xdr:cNvGrpSpPr/>
      </xdr:nvGrpSpPr>
      <xdr:grpSpPr>
        <a:xfrm>
          <a:off x="2359527" y="1115324"/>
          <a:ext cx="1531415" cy="773043"/>
          <a:chOff x="180974" y="1000125"/>
          <a:chExt cx="1539497" cy="762000"/>
        </a:xfrm>
      </xdr:grpSpPr>
      <xdr:sp macro="" textlink="">
        <xdr:nvSpPr>
          <xdr:cNvPr id="4" name="Rectangle: Rounded Corners 3">
            <a:extLst>
              <a:ext uri="{FF2B5EF4-FFF2-40B4-BE49-F238E27FC236}">
                <a16:creationId xmlns:a16="http://schemas.microsoft.com/office/drawing/2014/main" id="{474AB34A-0640-4B9B-9161-ACCE9E0DB9F4}"/>
              </a:ext>
            </a:extLst>
          </xdr:cNvPr>
          <xdr:cNvSpPr/>
        </xdr:nvSpPr>
        <xdr:spPr>
          <a:xfrm>
            <a:off x="180974" y="1000125"/>
            <a:ext cx="1514475" cy="76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sp macro="" textlink="">
        <xdr:nvSpPr>
          <xdr:cNvPr id="5" name="TextBox 4">
            <a:extLst>
              <a:ext uri="{FF2B5EF4-FFF2-40B4-BE49-F238E27FC236}">
                <a16:creationId xmlns:a16="http://schemas.microsoft.com/office/drawing/2014/main" id="{FFE9F248-11BE-44A5-896B-168D63C082BA}"/>
              </a:ext>
            </a:extLst>
          </xdr:cNvPr>
          <xdr:cNvSpPr txBox="1"/>
        </xdr:nvSpPr>
        <xdr:spPr>
          <a:xfrm>
            <a:off x="196471" y="1147763"/>
            <a:ext cx="1524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mn-lt"/>
                <a:ea typeface="+mn-ea"/>
                <a:cs typeface="+mn-cs"/>
              </a:rPr>
              <a:t> Total </a:t>
            </a:r>
            <a:r>
              <a:rPr lang="en-IN" sz="1200">
                <a:solidFill>
                  <a:schemeClr val="dk1"/>
                </a:solidFill>
                <a:effectLst/>
                <a:latin typeface="+mn-lt"/>
                <a:ea typeface="+mn-ea"/>
                <a:cs typeface="+mn-cs"/>
              </a:rPr>
              <a:t>Gross Profit</a:t>
            </a:r>
            <a:endParaRPr lang="en-IN" sz="1400">
              <a:effectLst/>
            </a:endParaRPr>
          </a:p>
          <a:p>
            <a:pPr algn="ctr"/>
            <a:endParaRPr lang="en-IN" sz="1400"/>
          </a:p>
        </xdr:txBody>
      </xdr:sp>
      <xdr:sp macro="" textlink="'Pivot tables'!D4">
        <xdr:nvSpPr>
          <xdr:cNvPr id="7" name="TextBox 6">
            <a:extLst>
              <a:ext uri="{FF2B5EF4-FFF2-40B4-BE49-F238E27FC236}">
                <a16:creationId xmlns:a16="http://schemas.microsoft.com/office/drawing/2014/main" id="{79FAAB42-88E5-40EB-A825-BFC67E7734CA}"/>
              </a:ext>
            </a:extLst>
          </xdr:cNvPr>
          <xdr:cNvSpPr txBox="1"/>
        </xdr:nvSpPr>
        <xdr:spPr>
          <a:xfrm>
            <a:off x="190500" y="1333501"/>
            <a:ext cx="1495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FA75C561-1EBA-45ED-ACCC-02452736DA47}" type="TxLink">
              <a:rPr lang="en-US" sz="1400" b="1" i="0" u="none" strike="noStrike">
                <a:solidFill>
                  <a:schemeClr val="accent4">
                    <a:lumMod val="75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59,077</a:t>
            </a:fld>
            <a:endParaRPr lang="en-IN" sz="1400" b="1" i="0" u="none" strike="noStrike">
              <a:solidFill>
                <a:schemeClr val="accent4">
                  <a:lumMod val="75000"/>
                </a:schemeClr>
              </a:solidFill>
              <a:effectLst/>
              <a:latin typeface="Aptos Narrow"/>
              <a:ea typeface="+mn-ea"/>
              <a:cs typeface="+mn-cs"/>
            </a:endParaRPr>
          </a:p>
        </xdr:txBody>
      </xdr:sp>
    </xdr:grpSp>
    <xdr:clientData/>
  </xdr:twoCellAnchor>
  <xdr:twoCellAnchor>
    <xdr:from>
      <xdr:col>0</xdr:col>
      <xdr:colOff>333374</xdr:colOff>
      <xdr:row>6</xdr:row>
      <xdr:rowOff>9525</xdr:rowOff>
    </xdr:from>
    <xdr:to>
      <xdr:col>3</xdr:col>
      <xdr:colOff>55959</xdr:colOff>
      <xdr:row>10</xdr:row>
      <xdr:rowOff>9525</xdr:rowOff>
    </xdr:to>
    <xdr:grpSp>
      <xdr:nvGrpSpPr>
        <xdr:cNvPr id="9" name="Group 8">
          <a:extLst>
            <a:ext uri="{FF2B5EF4-FFF2-40B4-BE49-F238E27FC236}">
              <a16:creationId xmlns:a16="http://schemas.microsoft.com/office/drawing/2014/main" id="{6172FFF4-14FA-44AC-9F05-23FD1FACDB03}"/>
            </a:ext>
          </a:extLst>
        </xdr:cNvPr>
        <xdr:cNvGrpSpPr/>
      </xdr:nvGrpSpPr>
      <xdr:grpSpPr>
        <a:xfrm>
          <a:off x="333374" y="1155286"/>
          <a:ext cx="1544759" cy="773043"/>
          <a:chOff x="180974" y="1000125"/>
          <a:chExt cx="1551469" cy="762000"/>
        </a:xfrm>
      </xdr:grpSpPr>
      <xdr:sp macro="" textlink="">
        <xdr:nvSpPr>
          <xdr:cNvPr id="10" name="Rectangle: Rounded Corners 9">
            <a:extLst>
              <a:ext uri="{FF2B5EF4-FFF2-40B4-BE49-F238E27FC236}">
                <a16:creationId xmlns:a16="http://schemas.microsoft.com/office/drawing/2014/main" id="{2039BD71-1976-E783-6DBC-19D987AA5CF3}"/>
              </a:ext>
            </a:extLst>
          </xdr:cNvPr>
          <xdr:cNvSpPr/>
        </xdr:nvSpPr>
        <xdr:spPr>
          <a:xfrm>
            <a:off x="180974" y="1000125"/>
            <a:ext cx="1514475" cy="76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sp macro="" textlink="">
        <xdr:nvSpPr>
          <xdr:cNvPr id="11" name="TextBox 10">
            <a:extLst>
              <a:ext uri="{FF2B5EF4-FFF2-40B4-BE49-F238E27FC236}">
                <a16:creationId xmlns:a16="http://schemas.microsoft.com/office/drawing/2014/main" id="{6E62EC04-A638-998C-A051-C227D61FE0C0}"/>
              </a:ext>
            </a:extLst>
          </xdr:cNvPr>
          <xdr:cNvSpPr txBox="1"/>
        </xdr:nvSpPr>
        <xdr:spPr>
          <a:xfrm>
            <a:off x="208443" y="1147763"/>
            <a:ext cx="1524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mn-lt"/>
                <a:ea typeface="+mn-ea"/>
                <a:cs typeface="+mn-cs"/>
              </a:rPr>
              <a:t> Total </a:t>
            </a:r>
            <a:r>
              <a:rPr lang="en-IN" sz="1200">
                <a:solidFill>
                  <a:schemeClr val="dk1"/>
                </a:solidFill>
                <a:effectLst/>
                <a:latin typeface="+mn-lt"/>
                <a:ea typeface="+mn-ea"/>
                <a:cs typeface="+mn-cs"/>
              </a:rPr>
              <a:t>Revenue</a:t>
            </a:r>
            <a:endParaRPr lang="en-IN" sz="1400">
              <a:effectLst/>
            </a:endParaRPr>
          </a:p>
          <a:p>
            <a:pPr algn="ctr"/>
            <a:endParaRPr lang="en-IN" sz="1400"/>
          </a:p>
        </xdr:txBody>
      </xdr:sp>
      <xdr:sp macro="" textlink="'Pivot tables'!A4">
        <xdr:nvSpPr>
          <xdr:cNvPr id="12" name="TextBox 11">
            <a:extLst>
              <a:ext uri="{FF2B5EF4-FFF2-40B4-BE49-F238E27FC236}">
                <a16:creationId xmlns:a16="http://schemas.microsoft.com/office/drawing/2014/main" id="{DE581A9D-6876-A0FA-A532-2E965452B1F5}"/>
              </a:ext>
            </a:extLst>
          </xdr:cNvPr>
          <xdr:cNvSpPr txBox="1"/>
        </xdr:nvSpPr>
        <xdr:spPr>
          <a:xfrm>
            <a:off x="190500" y="1333501"/>
            <a:ext cx="1495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BEA0FE5A-ED68-402B-8E6B-D3FE61197F95}" type="TxLink">
              <a:rPr lang="en-US" sz="1400" b="1" i="0" u="none" strike="noStrike">
                <a:solidFill>
                  <a:schemeClr val="accent4">
                    <a:lumMod val="75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1,23,724.5</a:t>
            </a:fld>
            <a:endParaRPr lang="en-IN" sz="2000" b="1">
              <a:solidFill>
                <a:schemeClr val="accent4">
                  <a:lumMod val="75000"/>
                </a:schemeClr>
              </a:solidFill>
            </a:endParaRPr>
          </a:p>
        </xdr:txBody>
      </xdr:sp>
    </xdr:grpSp>
    <xdr:clientData/>
  </xdr:twoCellAnchor>
  <xdr:twoCellAnchor>
    <xdr:from>
      <xdr:col>6</xdr:col>
      <xdr:colOff>258374</xdr:colOff>
      <xdr:row>5</xdr:row>
      <xdr:rowOff>180795</xdr:rowOff>
    </xdr:from>
    <xdr:to>
      <xdr:col>9</xdr:col>
      <xdr:colOff>334610</xdr:colOff>
      <xdr:row>9</xdr:row>
      <xdr:rowOff>180795</xdr:rowOff>
    </xdr:to>
    <xdr:grpSp>
      <xdr:nvGrpSpPr>
        <xdr:cNvPr id="13" name="Group 12">
          <a:extLst>
            <a:ext uri="{FF2B5EF4-FFF2-40B4-BE49-F238E27FC236}">
              <a16:creationId xmlns:a16="http://schemas.microsoft.com/office/drawing/2014/main" id="{5C36CBC0-4C48-498B-BFD7-30890AD0784F}"/>
            </a:ext>
          </a:extLst>
        </xdr:cNvPr>
        <xdr:cNvGrpSpPr/>
      </xdr:nvGrpSpPr>
      <xdr:grpSpPr>
        <a:xfrm>
          <a:off x="3902722" y="1133295"/>
          <a:ext cx="1898410" cy="773043"/>
          <a:chOff x="-6691" y="1000125"/>
          <a:chExt cx="1905000" cy="762000"/>
        </a:xfrm>
      </xdr:grpSpPr>
      <xdr:sp macro="" textlink="">
        <xdr:nvSpPr>
          <xdr:cNvPr id="14" name="Rectangle: Rounded Corners 13">
            <a:extLst>
              <a:ext uri="{FF2B5EF4-FFF2-40B4-BE49-F238E27FC236}">
                <a16:creationId xmlns:a16="http://schemas.microsoft.com/office/drawing/2014/main" id="{136C86B4-95A7-5FCB-3FD9-2D2C8241F369}"/>
              </a:ext>
            </a:extLst>
          </xdr:cNvPr>
          <xdr:cNvSpPr/>
        </xdr:nvSpPr>
        <xdr:spPr>
          <a:xfrm>
            <a:off x="180974" y="1000125"/>
            <a:ext cx="1514475" cy="76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sp macro="" textlink="">
        <xdr:nvSpPr>
          <xdr:cNvPr id="15" name="TextBox 14">
            <a:extLst>
              <a:ext uri="{FF2B5EF4-FFF2-40B4-BE49-F238E27FC236}">
                <a16:creationId xmlns:a16="http://schemas.microsoft.com/office/drawing/2014/main" id="{81760529-14B3-3165-45D0-5220A34170F3}"/>
              </a:ext>
            </a:extLst>
          </xdr:cNvPr>
          <xdr:cNvSpPr txBox="1"/>
        </xdr:nvSpPr>
        <xdr:spPr>
          <a:xfrm>
            <a:off x="-6691" y="1147763"/>
            <a:ext cx="1905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mn-lt"/>
                <a:ea typeface="+mn-ea"/>
                <a:cs typeface="+mn-cs"/>
              </a:rPr>
              <a:t> Gross Profit Margin</a:t>
            </a:r>
            <a:endParaRPr lang="en-IN" sz="1400">
              <a:effectLst/>
            </a:endParaRPr>
          </a:p>
          <a:p>
            <a:pPr algn="ctr"/>
            <a:endParaRPr lang="en-IN" sz="1400"/>
          </a:p>
        </xdr:txBody>
      </xdr:sp>
      <xdr:sp macro="" textlink="'Pivot tables'!F4">
        <xdr:nvSpPr>
          <xdr:cNvPr id="16" name="TextBox 15">
            <a:extLst>
              <a:ext uri="{FF2B5EF4-FFF2-40B4-BE49-F238E27FC236}">
                <a16:creationId xmlns:a16="http://schemas.microsoft.com/office/drawing/2014/main" id="{B7842150-A179-A250-979D-6244421DA552}"/>
              </a:ext>
            </a:extLst>
          </xdr:cNvPr>
          <xdr:cNvSpPr txBox="1"/>
        </xdr:nvSpPr>
        <xdr:spPr>
          <a:xfrm>
            <a:off x="190500" y="1333501"/>
            <a:ext cx="1495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9FD95EA4-358A-4353-9A3F-C6F6ADC2A146}" type="TxLink">
              <a:rPr lang="en-US" sz="1400" b="1" i="0" u="none" strike="noStrike">
                <a:solidFill>
                  <a:schemeClr val="accent4">
                    <a:lumMod val="75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47.75%</a:t>
            </a:fld>
            <a:endParaRPr lang="en-IN" sz="1400" b="1" i="0" u="none" strike="noStrike">
              <a:solidFill>
                <a:schemeClr val="accent4">
                  <a:lumMod val="75000"/>
                </a:schemeClr>
              </a:solidFill>
              <a:effectLst/>
              <a:latin typeface="Aptos Narrow"/>
              <a:ea typeface="+mn-ea"/>
              <a:cs typeface="+mn-cs"/>
            </a:endParaRPr>
          </a:p>
        </xdr:txBody>
      </xdr:sp>
    </xdr:grpSp>
    <xdr:clientData/>
  </xdr:twoCellAnchor>
  <xdr:twoCellAnchor>
    <xdr:from>
      <xdr:col>9</xdr:col>
      <xdr:colOff>415431</xdr:colOff>
      <xdr:row>5</xdr:row>
      <xdr:rowOff>180256</xdr:rowOff>
    </xdr:from>
    <xdr:to>
      <xdr:col>12</xdr:col>
      <xdr:colOff>109223</xdr:colOff>
      <xdr:row>9</xdr:row>
      <xdr:rowOff>180256</xdr:rowOff>
    </xdr:to>
    <xdr:grpSp>
      <xdr:nvGrpSpPr>
        <xdr:cNvPr id="19" name="Group 18">
          <a:extLst>
            <a:ext uri="{FF2B5EF4-FFF2-40B4-BE49-F238E27FC236}">
              <a16:creationId xmlns:a16="http://schemas.microsoft.com/office/drawing/2014/main" id="{09560EAC-D86E-9F34-CBE9-916758D0BD18}"/>
            </a:ext>
          </a:extLst>
        </xdr:cNvPr>
        <xdr:cNvGrpSpPr/>
      </xdr:nvGrpSpPr>
      <xdr:grpSpPr>
        <a:xfrm>
          <a:off x="5881953" y="1132756"/>
          <a:ext cx="1515966" cy="773043"/>
          <a:chOff x="178556" y="1000125"/>
          <a:chExt cx="1524000" cy="762000"/>
        </a:xfrm>
      </xdr:grpSpPr>
      <xdr:sp macro="" textlink="">
        <xdr:nvSpPr>
          <xdr:cNvPr id="20" name="Rectangle: Rounded Corners 19">
            <a:extLst>
              <a:ext uri="{FF2B5EF4-FFF2-40B4-BE49-F238E27FC236}">
                <a16:creationId xmlns:a16="http://schemas.microsoft.com/office/drawing/2014/main" id="{D2211507-7CC6-3BDD-CDB0-474E7482027C}"/>
              </a:ext>
            </a:extLst>
          </xdr:cNvPr>
          <xdr:cNvSpPr/>
        </xdr:nvSpPr>
        <xdr:spPr>
          <a:xfrm>
            <a:off x="180974" y="1000125"/>
            <a:ext cx="1514475" cy="76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sp macro="" textlink="">
        <xdr:nvSpPr>
          <xdr:cNvPr id="21" name="TextBox 20">
            <a:extLst>
              <a:ext uri="{FF2B5EF4-FFF2-40B4-BE49-F238E27FC236}">
                <a16:creationId xmlns:a16="http://schemas.microsoft.com/office/drawing/2014/main" id="{631EE7AB-A0F0-9745-A5AB-1F5FEA6E967D}"/>
              </a:ext>
            </a:extLst>
          </xdr:cNvPr>
          <xdr:cNvSpPr txBox="1"/>
        </xdr:nvSpPr>
        <xdr:spPr>
          <a:xfrm>
            <a:off x="178556" y="1159669"/>
            <a:ext cx="1524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mn-lt"/>
                <a:ea typeface="+mn-ea"/>
                <a:cs typeface="+mn-cs"/>
              </a:rPr>
              <a:t> Total </a:t>
            </a:r>
            <a:r>
              <a:rPr lang="en-IN" sz="1200">
                <a:solidFill>
                  <a:schemeClr val="dk1"/>
                </a:solidFill>
                <a:effectLst/>
                <a:latin typeface="+mn-lt"/>
                <a:ea typeface="+mn-ea"/>
                <a:cs typeface="+mn-cs"/>
              </a:rPr>
              <a:t>Orders</a:t>
            </a:r>
            <a:endParaRPr lang="en-IN" sz="1400">
              <a:effectLst/>
            </a:endParaRPr>
          </a:p>
          <a:p>
            <a:pPr algn="ctr"/>
            <a:endParaRPr lang="en-IN" sz="1400"/>
          </a:p>
        </xdr:txBody>
      </xdr:sp>
      <xdr:sp macro="" textlink="'Pivot tables'!J4">
        <xdr:nvSpPr>
          <xdr:cNvPr id="22" name="TextBox 21">
            <a:extLst>
              <a:ext uri="{FF2B5EF4-FFF2-40B4-BE49-F238E27FC236}">
                <a16:creationId xmlns:a16="http://schemas.microsoft.com/office/drawing/2014/main" id="{45BEEB5D-5EE7-B714-5305-20ED1D307C04}"/>
              </a:ext>
            </a:extLst>
          </xdr:cNvPr>
          <xdr:cNvSpPr txBox="1"/>
        </xdr:nvSpPr>
        <xdr:spPr>
          <a:xfrm>
            <a:off x="190500" y="1333501"/>
            <a:ext cx="1495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B5066C55-854C-4CC0-BC6E-2A56DE842AB3}" type="TxLink">
              <a:rPr lang="en-US" sz="1400" b="1" i="0" u="none" strike="noStrike">
                <a:solidFill>
                  <a:schemeClr val="accent4">
                    <a:lumMod val="75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579</a:t>
            </a:fld>
            <a:endParaRPr lang="en-IN" sz="1400" b="1" i="0" u="none" strike="noStrike">
              <a:solidFill>
                <a:schemeClr val="accent4">
                  <a:lumMod val="75000"/>
                </a:schemeClr>
              </a:solidFill>
              <a:effectLst/>
              <a:latin typeface="Aptos Narrow"/>
              <a:ea typeface="+mn-ea"/>
              <a:cs typeface="+mn-cs"/>
            </a:endParaRPr>
          </a:p>
        </xdr:txBody>
      </xdr:sp>
    </xdr:grpSp>
    <xdr:clientData/>
  </xdr:twoCellAnchor>
  <xdr:twoCellAnchor>
    <xdr:from>
      <xdr:col>12</xdr:col>
      <xdr:colOff>358029</xdr:colOff>
      <xdr:row>5</xdr:row>
      <xdr:rowOff>175323</xdr:rowOff>
    </xdr:from>
    <xdr:to>
      <xdr:col>15</xdr:col>
      <xdr:colOff>51820</xdr:colOff>
      <xdr:row>9</xdr:row>
      <xdr:rowOff>175323</xdr:rowOff>
    </xdr:to>
    <xdr:grpSp>
      <xdr:nvGrpSpPr>
        <xdr:cNvPr id="23" name="Group 22">
          <a:extLst>
            <a:ext uri="{FF2B5EF4-FFF2-40B4-BE49-F238E27FC236}">
              <a16:creationId xmlns:a16="http://schemas.microsoft.com/office/drawing/2014/main" id="{7008C1CB-E75F-EC1A-C8B1-F9D11E4DD809}"/>
            </a:ext>
          </a:extLst>
        </xdr:cNvPr>
        <xdr:cNvGrpSpPr/>
      </xdr:nvGrpSpPr>
      <xdr:grpSpPr>
        <a:xfrm>
          <a:off x="7646725" y="1127823"/>
          <a:ext cx="1515965" cy="773043"/>
          <a:chOff x="178556" y="1000125"/>
          <a:chExt cx="1524000" cy="762000"/>
        </a:xfrm>
      </xdr:grpSpPr>
      <xdr:sp macro="" textlink="">
        <xdr:nvSpPr>
          <xdr:cNvPr id="24" name="Rectangle: Rounded Corners 23">
            <a:extLst>
              <a:ext uri="{FF2B5EF4-FFF2-40B4-BE49-F238E27FC236}">
                <a16:creationId xmlns:a16="http://schemas.microsoft.com/office/drawing/2014/main" id="{4A118EA9-F23D-EC91-46C2-1BB5A3E548BD}"/>
              </a:ext>
            </a:extLst>
          </xdr:cNvPr>
          <xdr:cNvSpPr/>
        </xdr:nvSpPr>
        <xdr:spPr>
          <a:xfrm>
            <a:off x="180974" y="1000125"/>
            <a:ext cx="1514475" cy="76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sp macro="" textlink="">
        <xdr:nvSpPr>
          <xdr:cNvPr id="25" name="TextBox 24">
            <a:extLst>
              <a:ext uri="{FF2B5EF4-FFF2-40B4-BE49-F238E27FC236}">
                <a16:creationId xmlns:a16="http://schemas.microsoft.com/office/drawing/2014/main" id="{10874BB5-AEAB-9C08-7360-6ACD87F53974}"/>
              </a:ext>
            </a:extLst>
          </xdr:cNvPr>
          <xdr:cNvSpPr txBox="1"/>
        </xdr:nvSpPr>
        <xdr:spPr>
          <a:xfrm>
            <a:off x="178556" y="1159669"/>
            <a:ext cx="1524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mn-lt"/>
                <a:ea typeface="+mn-ea"/>
                <a:cs typeface="+mn-cs"/>
              </a:rPr>
              <a:t> COGS</a:t>
            </a:r>
            <a:endParaRPr lang="en-IN" sz="1400">
              <a:effectLst/>
            </a:endParaRPr>
          </a:p>
          <a:p>
            <a:pPr algn="ctr"/>
            <a:endParaRPr lang="en-IN" sz="1400"/>
          </a:p>
        </xdr:txBody>
      </xdr:sp>
      <xdr:sp macro="" textlink="'Pivot tables'!L4">
        <xdr:nvSpPr>
          <xdr:cNvPr id="26" name="TextBox 25">
            <a:extLst>
              <a:ext uri="{FF2B5EF4-FFF2-40B4-BE49-F238E27FC236}">
                <a16:creationId xmlns:a16="http://schemas.microsoft.com/office/drawing/2014/main" id="{6E2B98F8-86DA-8A04-7912-57BB1CAC0136}"/>
              </a:ext>
            </a:extLst>
          </xdr:cNvPr>
          <xdr:cNvSpPr txBox="1"/>
        </xdr:nvSpPr>
        <xdr:spPr>
          <a:xfrm>
            <a:off x="190500" y="1333501"/>
            <a:ext cx="1495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5B49DDC6-C3E0-4686-8CAE-DC0116A151DA}" type="TxLink">
              <a:rPr lang="en-US" sz="1400" b="1" i="0" u="none" strike="noStrike">
                <a:solidFill>
                  <a:schemeClr val="accent4">
                    <a:lumMod val="75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 64,648</a:t>
            </a:fld>
            <a:endParaRPr lang="en-IN" sz="1400" b="1" i="0" u="none" strike="noStrike">
              <a:solidFill>
                <a:schemeClr val="accent4">
                  <a:lumMod val="75000"/>
                </a:schemeClr>
              </a:solidFill>
              <a:effectLst/>
              <a:latin typeface="Aptos Narrow"/>
              <a:ea typeface="+mn-ea"/>
              <a:cs typeface="+mn-cs"/>
            </a:endParaRPr>
          </a:p>
        </xdr:txBody>
      </xdr:sp>
    </xdr:grpSp>
    <xdr:clientData/>
  </xdr:twoCellAnchor>
  <xdr:twoCellAnchor>
    <xdr:from>
      <xdr:col>15</xdr:col>
      <xdr:colOff>315308</xdr:colOff>
      <xdr:row>5</xdr:row>
      <xdr:rowOff>183146</xdr:rowOff>
    </xdr:from>
    <xdr:to>
      <xdr:col>18</xdr:col>
      <xdr:colOff>9100</xdr:colOff>
      <xdr:row>9</xdr:row>
      <xdr:rowOff>183146</xdr:rowOff>
    </xdr:to>
    <xdr:grpSp>
      <xdr:nvGrpSpPr>
        <xdr:cNvPr id="28" name="Group 27">
          <a:extLst>
            <a:ext uri="{FF2B5EF4-FFF2-40B4-BE49-F238E27FC236}">
              <a16:creationId xmlns:a16="http://schemas.microsoft.com/office/drawing/2014/main" id="{5DDCDAA8-EFA6-0984-C067-88F30D77792E}"/>
            </a:ext>
          </a:extLst>
        </xdr:cNvPr>
        <xdr:cNvGrpSpPr/>
      </xdr:nvGrpSpPr>
      <xdr:grpSpPr>
        <a:xfrm>
          <a:off x="9426178" y="1135646"/>
          <a:ext cx="1515965" cy="773043"/>
          <a:chOff x="178556" y="1000125"/>
          <a:chExt cx="1524000" cy="762000"/>
        </a:xfrm>
      </xdr:grpSpPr>
      <xdr:sp macro="" textlink="">
        <xdr:nvSpPr>
          <xdr:cNvPr id="29" name="Rectangle: Rounded Corners 28">
            <a:extLst>
              <a:ext uri="{FF2B5EF4-FFF2-40B4-BE49-F238E27FC236}">
                <a16:creationId xmlns:a16="http://schemas.microsoft.com/office/drawing/2014/main" id="{1DEE8EC7-5428-BEF0-7F80-0876E9AC2086}"/>
              </a:ext>
            </a:extLst>
          </xdr:cNvPr>
          <xdr:cNvSpPr/>
        </xdr:nvSpPr>
        <xdr:spPr>
          <a:xfrm>
            <a:off x="180974" y="1000125"/>
            <a:ext cx="1514475" cy="76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sp macro="" textlink="">
        <xdr:nvSpPr>
          <xdr:cNvPr id="30" name="TextBox 29">
            <a:extLst>
              <a:ext uri="{FF2B5EF4-FFF2-40B4-BE49-F238E27FC236}">
                <a16:creationId xmlns:a16="http://schemas.microsoft.com/office/drawing/2014/main" id="{D463FB92-0524-0FCA-0499-B45436869AFC}"/>
              </a:ext>
            </a:extLst>
          </xdr:cNvPr>
          <xdr:cNvSpPr txBox="1"/>
        </xdr:nvSpPr>
        <xdr:spPr>
          <a:xfrm>
            <a:off x="178556" y="1159669"/>
            <a:ext cx="1524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dk1"/>
                </a:solidFill>
                <a:effectLst/>
                <a:latin typeface="+mn-lt"/>
                <a:ea typeface="+mn-ea"/>
                <a:cs typeface="+mn-cs"/>
              </a:rPr>
              <a:t> Total</a:t>
            </a:r>
            <a:r>
              <a:rPr lang="en-IN" sz="1400" baseline="0">
                <a:solidFill>
                  <a:schemeClr val="dk1"/>
                </a:solidFill>
                <a:effectLst/>
                <a:latin typeface="+mn-lt"/>
                <a:ea typeface="+mn-ea"/>
                <a:cs typeface="+mn-cs"/>
              </a:rPr>
              <a:t> Units Sold</a:t>
            </a:r>
            <a:endParaRPr lang="en-IN" sz="1400">
              <a:effectLst/>
            </a:endParaRPr>
          </a:p>
          <a:p>
            <a:pPr algn="ctr"/>
            <a:endParaRPr lang="en-IN" sz="1400"/>
          </a:p>
        </xdr:txBody>
      </xdr:sp>
      <xdr:sp macro="" textlink="'Pivot tables'!H4">
        <xdr:nvSpPr>
          <xdr:cNvPr id="31" name="TextBox 30">
            <a:extLst>
              <a:ext uri="{FF2B5EF4-FFF2-40B4-BE49-F238E27FC236}">
                <a16:creationId xmlns:a16="http://schemas.microsoft.com/office/drawing/2014/main" id="{24B38CD8-90A9-8576-7477-853DBBF7D812}"/>
              </a:ext>
            </a:extLst>
          </xdr:cNvPr>
          <xdr:cNvSpPr txBox="1"/>
        </xdr:nvSpPr>
        <xdr:spPr>
          <a:xfrm>
            <a:off x="190500" y="1333501"/>
            <a:ext cx="14954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ECDDBA2F-0C20-4006-B970-21EDAA9B8F69}" type="TxLink">
              <a:rPr lang="en-US" sz="1400" b="1" i="0" u="none" strike="noStrike">
                <a:solidFill>
                  <a:schemeClr val="accent4">
                    <a:lumMod val="75000"/>
                  </a:schemeClr>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1405</a:t>
            </a:fld>
            <a:endParaRPr lang="en-IN" sz="1400" b="1" i="0" u="none" strike="noStrike">
              <a:solidFill>
                <a:schemeClr val="accent4">
                  <a:lumMod val="75000"/>
                </a:schemeClr>
              </a:solidFill>
              <a:effectLst/>
              <a:latin typeface="Aptos Narrow"/>
              <a:ea typeface="+mn-ea"/>
              <a:cs typeface="+mn-cs"/>
            </a:endParaRPr>
          </a:p>
        </xdr:txBody>
      </xdr:sp>
    </xdr:grpSp>
    <xdr:clientData/>
  </xdr:twoCellAnchor>
  <xdr:twoCellAnchor>
    <xdr:from>
      <xdr:col>15</xdr:col>
      <xdr:colOff>419174</xdr:colOff>
      <xdr:row>2</xdr:row>
      <xdr:rowOff>20934</xdr:rowOff>
    </xdr:from>
    <xdr:to>
      <xdr:col>17</xdr:col>
      <xdr:colOff>398240</xdr:colOff>
      <xdr:row>4</xdr:row>
      <xdr:rowOff>52335</xdr:rowOff>
    </xdr:to>
    <xdr:sp macro="" textlink="">
      <xdr:nvSpPr>
        <xdr:cNvPr id="32" name="Rectangle: Rounded Corners 31">
          <a:hlinkClick xmlns:r="http://schemas.openxmlformats.org/officeDocument/2006/relationships" r:id="rId1"/>
          <a:extLst>
            <a:ext uri="{FF2B5EF4-FFF2-40B4-BE49-F238E27FC236}">
              <a16:creationId xmlns:a16="http://schemas.microsoft.com/office/drawing/2014/main" id="{08A85F82-D843-D3AE-9A8B-2CF227EE5637}"/>
            </a:ext>
          </a:extLst>
        </xdr:cNvPr>
        <xdr:cNvSpPr/>
      </xdr:nvSpPr>
      <xdr:spPr>
        <a:xfrm>
          <a:off x="9584740" y="398340"/>
          <a:ext cx="1201142" cy="4088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Sales Data</a:t>
          </a:r>
        </a:p>
      </xdr:txBody>
    </xdr:sp>
    <xdr:clientData/>
  </xdr:twoCellAnchor>
  <xdr:twoCellAnchor>
    <xdr:from>
      <xdr:col>13</xdr:col>
      <xdr:colOff>294887</xdr:colOff>
      <xdr:row>2</xdr:row>
      <xdr:rowOff>16329</xdr:rowOff>
    </xdr:from>
    <xdr:to>
      <xdr:col>15</xdr:col>
      <xdr:colOff>270004</xdr:colOff>
      <xdr:row>4</xdr:row>
      <xdr:rowOff>47730</xdr:rowOff>
    </xdr:to>
    <xdr:sp macro="" textlink="">
      <xdr:nvSpPr>
        <xdr:cNvPr id="33" name="Rectangle: Rounded Corners 32">
          <a:hlinkClick xmlns:r="http://schemas.openxmlformats.org/officeDocument/2006/relationships" r:id="rId2"/>
          <a:extLst>
            <a:ext uri="{FF2B5EF4-FFF2-40B4-BE49-F238E27FC236}">
              <a16:creationId xmlns:a16="http://schemas.microsoft.com/office/drawing/2014/main" id="{90BC31D2-5854-B32D-B7DC-56BD5FBD0070}"/>
            </a:ext>
          </a:extLst>
        </xdr:cNvPr>
        <xdr:cNvSpPr/>
      </xdr:nvSpPr>
      <xdr:spPr>
        <a:xfrm>
          <a:off x="8238378" y="393735"/>
          <a:ext cx="1197192" cy="4088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Pivots</a:t>
          </a:r>
          <a:r>
            <a:rPr lang="en-IN" sz="1400" baseline="0"/>
            <a:t> Tables</a:t>
          </a:r>
          <a:endParaRPr lang="en-IN" sz="1400"/>
        </a:p>
      </xdr:txBody>
    </xdr:sp>
    <xdr:clientData/>
  </xdr:twoCellAnchor>
  <xdr:twoCellAnchor>
    <xdr:from>
      <xdr:col>0</xdr:col>
      <xdr:colOff>379012</xdr:colOff>
      <xdr:row>11</xdr:row>
      <xdr:rowOff>151006</xdr:rowOff>
    </xdr:from>
    <xdr:to>
      <xdr:col>10</xdr:col>
      <xdr:colOff>188407</xdr:colOff>
      <xdr:row>25</xdr:row>
      <xdr:rowOff>157005</xdr:rowOff>
    </xdr:to>
    <xdr:grpSp>
      <xdr:nvGrpSpPr>
        <xdr:cNvPr id="36" name="Group 35">
          <a:extLst>
            <a:ext uri="{FF2B5EF4-FFF2-40B4-BE49-F238E27FC236}">
              <a16:creationId xmlns:a16="http://schemas.microsoft.com/office/drawing/2014/main" id="{F70A0400-60F3-0BBB-DFC2-0EF9B1D7A3D8}"/>
            </a:ext>
          </a:extLst>
        </xdr:cNvPr>
        <xdr:cNvGrpSpPr/>
      </xdr:nvGrpSpPr>
      <xdr:grpSpPr>
        <a:xfrm>
          <a:off x="379012" y="2263071"/>
          <a:ext cx="5883308" cy="2711651"/>
          <a:chOff x="379012" y="2190868"/>
          <a:chExt cx="5919772" cy="2683708"/>
        </a:xfrm>
      </xdr:grpSpPr>
      <xdr:sp macro="" textlink="">
        <xdr:nvSpPr>
          <xdr:cNvPr id="35" name="Rectangle: Rounded Corners 34">
            <a:extLst>
              <a:ext uri="{FF2B5EF4-FFF2-40B4-BE49-F238E27FC236}">
                <a16:creationId xmlns:a16="http://schemas.microsoft.com/office/drawing/2014/main" id="{15307656-44D8-2CB6-9B95-DC263E115326}"/>
              </a:ext>
            </a:extLst>
          </xdr:cNvPr>
          <xdr:cNvSpPr/>
        </xdr:nvSpPr>
        <xdr:spPr>
          <a:xfrm>
            <a:off x="379012" y="2190868"/>
            <a:ext cx="5919772" cy="2683708"/>
          </a:xfrm>
          <a:prstGeom prst="roundRect">
            <a:avLst>
              <a:gd name="adj" fmla="val 38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graphicFrame macro="">
        <xdr:nvGraphicFramePr>
          <xdr:cNvPr id="34" name="Chart 33">
            <a:extLst>
              <a:ext uri="{FF2B5EF4-FFF2-40B4-BE49-F238E27FC236}">
                <a16:creationId xmlns:a16="http://schemas.microsoft.com/office/drawing/2014/main" id="{A0DFBA1A-043A-49AA-9FA1-EAB0752A35F8}"/>
              </a:ext>
            </a:extLst>
          </xdr:cNvPr>
          <xdr:cNvGraphicFramePr>
            <a:graphicFrameLocks/>
          </xdr:cNvGraphicFramePr>
        </xdr:nvGraphicFramePr>
        <xdr:xfrm>
          <a:off x="413349" y="2484061"/>
          <a:ext cx="5831816" cy="234134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10</xdr:col>
      <xdr:colOff>301136</xdr:colOff>
      <xdr:row>11</xdr:row>
      <xdr:rowOff>131466</xdr:rowOff>
    </xdr:from>
    <xdr:to>
      <xdr:col>18</xdr:col>
      <xdr:colOff>104670</xdr:colOff>
      <xdr:row>25</xdr:row>
      <xdr:rowOff>173334</xdr:rowOff>
    </xdr:to>
    <xdr:sp macro="" textlink="">
      <xdr:nvSpPr>
        <xdr:cNvPr id="45" name="Rectangle: Rounded Corners 44">
          <a:extLst>
            <a:ext uri="{FF2B5EF4-FFF2-40B4-BE49-F238E27FC236}">
              <a16:creationId xmlns:a16="http://schemas.microsoft.com/office/drawing/2014/main" id="{70A7F8D9-1C5F-F5E8-4EA7-E64735D3AF6D}"/>
            </a:ext>
          </a:extLst>
        </xdr:cNvPr>
        <xdr:cNvSpPr/>
      </xdr:nvSpPr>
      <xdr:spPr>
        <a:xfrm>
          <a:off x="6372015" y="2193471"/>
          <a:ext cx="4660237" cy="2679561"/>
        </a:xfrm>
        <a:prstGeom prst="roundRect">
          <a:avLst>
            <a:gd name="adj" fmla="val 3884"/>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a:solidFill>
              <a:schemeClr val="tx1"/>
            </a:solidFill>
          </a:endParaRPr>
        </a:p>
      </xdr:txBody>
    </xdr:sp>
    <xdr:clientData/>
  </xdr:twoCellAnchor>
  <xdr:twoCellAnchor>
    <xdr:from>
      <xdr:col>10</xdr:col>
      <xdr:colOff>350921</xdr:colOff>
      <xdr:row>13</xdr:row>
      <xdr:rowOff>80209</xdr:rowOff>
    </xdr:from>
    <xdr:to>
      <xdr:col>18</xdr:col>
      <xdr:colOff>50131</xdr:colOff>
      <xdr:row>25</xdr:row>
      <xdr:rowOff>130342</xdr:rowOff>
    </xdr:to>
    <xdr:graphicFrame macro="">
      <xdr:nvGraphicFramePr>
        <xdr:cNvPr id="6" name="Chart 5">
          <a:extLst>
            <a:ext uri="{FF2B5EF4-FFF2-40B4-BE49-F238E27FC236}">
              <a16:creationId xmlns:a16="http://schemas.microsoft.com/office/drawing/2014/main" id="{B46D4BDA-B72D-48D3-B31C-FC29380645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468922</xdr:colOff>
      <xdr:row>28</xdr:row>
      <xdr:rowOff>80210</xdr:rowOff>
    </xdr:from>
    <xdr:to>
      <xdr:col>5</xdr:col>
      <xdr:colOff>593480</xdr:colOff>
      <xdr:row>41</xdr:row>
      <xdr:rowOff>0</xdr:rowOff>
    </xdr:to>
    <xdr:graphicFrame macro="">
      <xdr:nvGraphicFramePr>
        <xdr:cNvPr id="17" name="Chart 16">
          <a:extLst>
            <a:ext uri="{FF2B5EF4-FFF2-40B4-BE49-F238E27FC236}">
              <a16:creationId xmlns:a16="http://schemas.microsoft.com/office/drawing/2014/main" id="{6972AAB4-450E-4864-BE97-4DCB4920B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250656</xdr:colOff>
      <xdr:row>29</xdr:row>
      <xdr:rowOff>1</xdr:rowOff>
    </xdr:from>
    <xdr:to>
      <xdr:col>11</xdr:col>
      <xdr:colOff>381000</xdr:colOff>
      <xdr:row>40</xdr:row>
      <xdr:rowOff>160421</xdr:rowOff>
    </xdr:to>
    <xdr:graphicFrame macro="">
      <xdr:nvGraphicFramePr>
        <xdr:cNvPr id="38" name="Chart 37">
          <a:extLst>
            <a:ext uri="{FF2B5EF4-FFF2-40B4-BE49-F238E27FC236}">
              <a16:creationId xmlns:a16="http://schemas.microsoft.com/office/drawing/2014/main" id="{6387BC20-ECA9-4823-B768-DC458B463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20053</xdr:colOff>
      <xdr:row>28</xdr:row>
      <xdr:rowOff>120315</xdr:rowOff>
    </xdr:from>
    <xdr:to>
      <xdr:col>18</xdr:col>
      <xdr:colOff>70184</xdr:colOff>
      <xdr:row>41</xdr:row>
      <xdr:rowOff>10026</xdr:rowOff>
    </xdr:to>
    <mc:AlternateContent xmlns:mc="http://schemas.openxmlformats.org/markup-compatibility/2006">
      <mc:Choice xmlns:cx4="http://schemas.microsoft.com/office/drawing/2016/5/10/chartex" Requires="cx4">
        <xdr:graphicFrame macro="">
          <xdr:nvGraphicFramePr>
            <xdr:cNvPr id="39" name="Chart 38">
              <a:extLst>
                <a:ext uri="{FF2B5EF4-FFF2-40B4-BE49-F238E27FC236}">
                  <a16:creationId xmlns:a16="http://schemas.microsoft.com/office/drawing/2014/main" id="{498255D1-EA7F-4F4F-AEB3-92E41FF0D5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359316" y="5444289"/>
              <a:ext cx="3719763" cy="23662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451183</xdr:colOff>
      <xdr:row>11</xdr:row>
      <xdr:rowOff>170447</xdr:rowOff>
    </xdr:from>
    <xdr:to>
      <xdr:col>3</xdr:col>
      <xdr:colOff>431130</xdr:colOff>
      <xdr:row>13</xdr:row>
      <xdr:rowOff>80210</xdr:rowOff>
    </xdr:to>
    <xdr:sp macro="" textlink="">
      <xdr:nvSpPr>
        <xdr:cNvPr id="41" name="Rectangle: Rounded Corners 40">
          <a:extLst>
            <a:ext uri="{FF2B5EF4-FFF2-40B4-BE49-F238E27FC236}">
              <a16:creationId xmlns:a16="http://schemas.microsoft.com/office/drawing/2014/main" id="{FFACD21E-5AF9-288A-3E63-844F7795132D}"/>
            </a:ext>
          </a:extLst>
        </xdr:cNvPr>
        <xdr:cNvSpPr/>
      </xdr:nvSpPr>
      <xdr:spPr>
        <a:xfrm>
          <a:off x="451183" y="2255921"/>
          <a:ext cx="1814763" cy="29076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Monthly Revenue &amp; Profit</a:t>
          </a:r>
        </a:p>
      </xdr:txBody>
    </xdr:sp>
    <xdr:clientData/>
  </xdr:twoCellAnchor>
  <xdr:twoCellAnchor>
    <xdr:from>
      <xdr:col>10</xdr:col>
      <xdr:colOff>362953</xdr:colOff>
      <xdr:row>11</xdr:row>
      <xdr:rowOff>182479</xdr:rowOff>
    </xdr:from>
    <xdr:to>
      <xdr:col>13</xdr:col>
      <xdr:colOff>300790</xdr:colOff>
      <xdr:row>13</xdr:row>
      <xdr:rowOff>92242</xdr:rowOff>
    </xdr:to>
    <xdr:sp macro="" textlink="">
      <xdr:nvSpPr>
        <xdr:cNvPr id="42" name="Rectangle: Rounded Corners 41">
          <a:extLst>
            <a:ext uri="{FF2B5EF4-FFF2-40B4-BE49-F238E27FC236}">
              <a16:creationId xmlns:a16="http://schemas.microsoft.com/office/drawing/2014/main" id="{946EE1DB-A86E-49D8-AC9B-1ED0EAC0B71C}"/>
            </a:ext>
          </a:extLst>
        </xdr:cNvPr>
        <xdr:cNvSpPr/>
      </xdr:nvSpPr>
      <xdr:spPr>
        <a:xfrm>
          <a:off x="6479006" y="2267953"/>
          <a:ext cx="1772652" cy="29076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Top 5 Countries by Revenue</a:t>
          </a:r>
        </a:p>
      </xdr:txBody>
    </xdr:sp>
    <xdr:clientData/>
  </xdr:twoCellAnchor>
  <xdr:twoCellAnchor>
    <xdr:from>
      <xdr:col>0</xdr:col>
      <xdr:colOff>493294</xdr:colOff>
      <xdr:row>27</xdr:row>
      <xdr:rowOff>22057</xdr:rowOff>
    </xdr:from>
    <xdr:to>
      <xdr:col>3</xdr:col>
      <xdr:colOff>473241</xdr:colOff>
      <xdr:row>28</xdr:row>
      <xdr:rowOff>122320</xdr:rowOff>
    </xdr:to>
    <xdr:sp macro="" textlink="">
      <xdr:nvSpPr>
        <xdr:cNvPr id="37" name="Rectangle: Rounded Corners 36">
          <a:extLst>
            <a:ext uri="{FF2B5EF4-FFF2-40B4-BE49-F238E27FC236}">
              <a16:creationId xmlns:a16="http://schemas.microsoft.com/office/drawing/2014/main" id="{D3FF6DF8-5185-0160-DE9A-CF16E465C93C}"/>
            </a:ext>
          </a:extLst>
        </xdr:cNvPr>
        <xdr:cNvSpPr/>
      </xdr:nvSpPr>
      <xdr:spPr>
        <a:xfrm>
          <a:off x="493294" y="5155531"/>
          <a:ext cx="1814763" cy="29076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Revenue Sales by Channel</a:t>
          </a:r>
        </a:p>
      </xdr:txBody>
    </xdr:sp>
    <xdr:clientData/>
  </xdr:twoCellAnchor>
  <xdr:twoCellAnchor>
    <xdr:from>
      <xdr:col>6</xdr:col>
      <xdr:colOff>244642</xdr:colOff>
      <xdr:row>27</xdr:row>
      <xdr:rowOff>44115</xdr:rowOff>
    </xdr:from>
    <xdr:to>
      <xdr:col>9</xdr:col>
      <xdr:colOff>110290</xdr:colOff>
      <xdr:row>28</xdr:row>
      <xdr:rowOff>144378</xdr:rowOff>
    </xdr:to>
    <xdr:sp macro="" textlink="">
      <xdr:nvSpPr>
        <xdr:cNvPr id="43" name="Rectangle: Rounded Corners 42">
          <a:extLst>
            <a:ext uri="{FF2B5EF4-FFF2-40B4-BE49-F238E27FC236}">
              <a16:creationId xmlns:a16="http://schemas.microsoft.com/office/drawing/2014/main" id="{520F8FDC-AA5B-B33E-13AE-0B838F6A0FD0}"/>
            </a:ext>
          </a:extLst>
        </xdr:cNvPr>
        <xdr:cNvSpPr/>
      </xdr:nvSpPr>
      <xdr:spPr>
        <a:xfrm>
          <a:off x="3914274" y="5177589"/>
          <a:ext cx="1700463" cy="29076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Region By Comparison</a:t>
          </a:r>
        </a:p>
      </xdr:txBody>
    </xdr:sp>
    <xdr:clientData/>
  </xdr:twoCellAnchor>
  <xdr:twoCellAnchor>
    <xdr:from>
      <xdr:col>12</xdr:col>
      <xdr:colOff>44115</xdr:colOff>
      <xdr:row>27</xdr:row>
      <xdr:rowOff>44115</xdr:rowOff>
    </xdr:from>
    <xdr:to>
      <xdr:col>15</xdr:col>
      <xdr:colOff>24062</xdr:colOff>
      <xdr:row>28</xdr:row>
      <xdr:rowOff>144378</xdr:rowOff>
    </xdr:to>
    <xdr:sp macro="" textlink="">
      <xdr:nvSpPr>
        <xdr:cNvPr id="44" name="Rectangle: Rounded Corners 43">
          <a:extLst>
            <a:ext uri="{FF2B5EF4-FFF2-40B4-BE49-F238E27FC236}">
              <a16:creationId xmlns:a16="http://schemas.microsoft.com/office/drawing/2014/main" id="{DD8A3E8E-FB7D-6308-2DCE-C44C0F956F4C}"/>
            </a:ext>
          </a:extLst>
        </xdr:cNvPr>
        <xdr:cNvSpPr/>
      </xdr:nvSpPr>
      <xdr:spPr>
        <a:xfrm>
          <a:off x="7383378" y="5177589"/>
          <a:ext cx="1814763" cy="29076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Country wise Map Chart</a:t>
          </a:r>
        </a:p>
      </xdr:txBody>
    </xdr:sp>
    <xdr:clientData/>
  </xdr:twoCellAnchor>
  <xdr:twoCellAnchor editAs="oneCell">
    <xdr:from>
      <xdr:col>18</xdr:col>
      <xdr:colOff>325352</xdr:colOff>
      <xdr:row>1</xdr:row>
      <xdr:rowOff>180476</xdr:rowOff>
    </xdr:from>
    <xdr:to>
      <xdr:col>22</xdr:col>
      <xdr:colOff>0</xdr:colOff>
      <xdr:row>12</xdr:row>
      <xdr:rowOff>30079</xdr:rowOff>
    </xdr:to>
    <mc:AlternateContent xmlns:mc="http://schemas.openxmlformats.org/markup-compatibility/2006">
      <mc:Choice xmlns:a14="http://schemas.microsoft.com/office/drawing/2010/main" Requires="a14">
        <xdr:graphicFrame macro="">
          <xdr:nvGraphicFramePr>
            <xdr:cNvPr id="46" name="Product Category">
              <a:extLst>
                <a:ext uri="{FF2B5EF4-FFF2-40B4-BE49-F238E27FC236}">
                  <a16:creationId xmlns:a16="http://schemas.microsoft.com/office/drawing/2014/main" id="{9DDE3F67-C242-C443-C92F-CA678F6D91E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1258395" y="373737"/>
              <a:ext cx="2104214" cy="1961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346848</xdr:colOff>
      <xdr:row>12</xdr:row>
      <xdr:rowOff>129630</xdr:rowOff>
    </xdr:from>
    <xdr:to>
      <xdr:col>21</xdr:col>
      <xdr:colOff>592408</xdr:colOff>
      <xdr:row>29</xdr:row>
      <xdr:rowOff>116159</xdr:rowOff>
    </xdr:to>
    <mc:AlternateContent xmlns:mc="http://schemas.openxmlformats.org/markup-compatibility/2006">
      <mc:Choice xmlns:a14="http://schemas.microsoft.com/office/drawing/2010/main" Requires="a14">
        <xdr:graphicFrame macro="">
          <xdr:nvGraphicFramePr>
            <xdr:cNvPr id="48" name="Country">
              <a:extLst>
                <a:ext uri="{FF2B5EF4-FFF2-40B4-BE49-F238E27FC236}">
                  <a16:creationId xmlns:a16="http://schemas.microsoft.com/office/drawing/2014/main" id="{3BD4BAED-E1A7-084F-9593-F73AFF02EA0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279891" y="2434956"/>
              <a:ext cx="2067734" cy="3271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362414</xdr:colOff>
      <xdr:row>30</xdr:row>
      <xdr:rowOff>66908</xdr:rowOff>
    </xdr:from>
    <xdr:to>
      <xdr:col>21</xdr:col>
      <xdr:colOff>557560</xdr:colOff>
      <xdr:row>40</xdr:row>
      <xdr:rowOff>151006</xdr:rowOff>
    </xdr:to>
    <mc:AlternateContent xmlns:mc="http://schemas.openxmlformats.org/markup-compatibility/2006">
      <mc:Choice xmlns:a14="http://schemas.microsoft.com/office/drawing/2010/main" Requires="a14">
        <xdr:graphicFrame macro="">
          <xdr:nvGraphicFramePr>
            <xdr:cNvPr id="49" name="Quarter">
              <a:extLst>
                <a:ext uri="{FF2B5EF4-FFF2-40B4-BE49-F238E27FC236}">
                  <a16:creationId xmlns:a16="http://schemas.microsoft.com/office/drawing/2014/main" id="{6E306B6F-ECF9-7BF4-D598-FBD55B8FC6C2}"/>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1295457" y="5850930"/>
              <a:ext cx="2017320" cy="2016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refreshedDate="46306.962311921299" createdVersion="8" refreshedVersion="8" minRefreshableVersion="3" recordCount="2707" xr:uid="{037D95DA-B43C-4EED-9533-265509194901}">
  <cacheSource type="worksheet">
    <worksheetSource name="SalesDataTable"/>
  </cacheSource>
  <cacheFields count="24">
    <cacheField name="ID" numFmtId="0">
      <sharedItems containsSemiMixedTypes="0" containsString="0" containsNumber="1" containsInteger="1" minValue="1" maxValue="5200"/>
    </cacheField>
    <cacheField name="Order Date" numFmtId="166">
      <sharedItems containsSemiMixedTypes="0" containsNonDate="0" containsDate="1" containsString="0" minDate="2026-01-01T00:00:00" maxDate="2026-12-31T00:00:00"/>
    </cacheField>
    <cacheField name="Year" numFmtId="1">
      <sharedItems containsSemiMixedTypes="0" containsString="0" containsNumber="1" containsInteger="1" minValue="2026" maxValue="2026"/>
    </cacheField>
    <cacheField name="Quarter" numFmtId="1">
      <sharedItems count="4">
        <s v="Q1"/>
        <s v="Q2"/>
        <s v="Q3"/>
        <s v="Q4"/>
      </sharedItems>
    </cacheField>
    <cacheField name="Month Number" numFmtId="1">
      <sharedItems containsSemiMixedTypes="0" containsString="0" containsNumber="1" containsInteger="1" minValue="1" maxValue="12"/>
    </cacheField>
    <cacheField name="Month" numFmtId="1">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4">
      <sharedItems containsSemiMixedTypes="0" containsString="0" containsNumber="1" minValue="35.33" maxValue="348.96"/>
    </cacheField>
    <cacheField name="Discount %" numFmtId="9">
      <sharedItems containsSemiMixedTypes="0" containsString="0" containsNumber="1" minValue="0" maxValue="0.2"/>
    </cacheField>
    <cacheField name="Unit Cost" numFmtId="164">
      <sharedItems containsSemiMixedTypes="0" containsString="0" containsNumber="1" minValue="13.16" maxValue="200.3"/>
    </cacheField>
    <cacheField name="Revenue" numFmtId="164">
      <sharedItems containsSemiMixedTypes="0" containsString="0" containsNumber="1" minValue="28.327999999999999" maxValue="3655.2599999999998" count="2611">
        <n v="164.12"/>
        <n v="320.21199999999999"/>
        <n v="69.768000000000001"/>
        <n v="517.21199999999999"/>
        <n v="93.151499999999999"/>
        <n v="35.340000000000003"/>
        <n v="357.12"/>
        <n v="695.02"/>
        <n v="445.17599999999999"/>
        <n v="332.18"/>
        <n v="49.71"/>
        <n v="388.7"/>
        <n v="275.72400000000005"/>
        <n v="44.640500000000003"/>
        <n v="40"/>
        <n v="153.38999999999999"/>
        <n v="224.946"/>
        <n v="180.21600000000001"/>
        <n v="34.51"/>
        <n v="93.807000000000002"/>
        <n v="583.63250000000005"/>
        <n v="69.577999999999989"/>
        <n v="93.4"/>
        <n v="162.52000000000001"/>
        <n v="71.56"/>
        <n v="244.92000000000002"/>
        <n v="250.11599999999996"/>
        <n v="310.7"/>
        <n v="97.963999999999999"/>
        <n v="103.26"/>
        <n v="1465.74"/>
        <n v="159.90199999999999"/>
        <n v="72.38"/>
        <n v="153.69"/>
        <n v="2402.835"/>
        <n v="145.11249999999998"/>
        <n v="805.46699999999998"/>
        <n v="242.46"/>
        <n v="484.74"/>
        <n v="333.68"/>
        <n v="150.96"/>
        <n v="103.54049999999999"/>
        <n v="31.806000000000004"/>
        <n v="92.54"/>
        <n v="75.933500000000009"/>
        <n v="141.25"/>
        <n v="186.55199999999999"/>
        <n v="136.18"/>
        <n v="36.43"/>
        <n v="90.917999999999992"/>
        <n v="123"/>
        <n v="144.47999999999999"/>
        <n v="128.4435"/>
        <n v="94.32"/>
        <n v="154.56"/>
        <n v="278.16000000000003"/>
        <n v="127.76400000000001"/>
        <n v="76.855000000000004"/>
        <n v="84.69"/>
        <n v="350.94900000000001"/>
        <n v="272.39400000000001"/>
        <n v="684.0474999999999"/>
        <n v="273.57"/>
        <n v="90.9"/>
        <n v="40.72"/>
        <n v="74.180000000000007"/>
        <n v="105.7825"/>
        <n v="34.133499999999998"/>
        <n v="462.84"/>
        <n v="87.969999999999985"/>
        <n v="872.78000000000009"/>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899999999998"/>
        <n v="938.00700000000006"/>
        <n v="40.28"/>
        <n v="557.14649999999995"/>
        <n v="71.5"/>
        <n v="103.39"/>
        <n v="221.346"/>
        <n v="3039.21"/>
        <n v="666.58"/>
        <n v="76.104500000000002"/>
        <n v="78.469999999999985"/>
        <n v="94.07"/>
        <n v="163.71"/>
        <n v="765.72"/>
        <n v="133.779"/>
        <n v="147.21"/>
        <n v="35.729999999999997"/>
        <n v="176.78299999999999"/>
        <n v="145.47999999999999"/>
        <n v="95.009500000000003"/>
        <n v="91.46"/>
        <n v="244.22199999999998"/>
        <n v="231.57199999999997"/>
        <n v="145.12199999999999"/>
        <n v="103.78"/>
        <n v="314.33999999999997"/>
        <n v="265.83999999999997"/>
        <n v="67.839499999999987"/>
        <n v="199.67"/>
        <n v="196.88"/>
        <n v="149.85000000000002"/>
        <n v="70.41"/>
        <n v="119.49300000000001"/>
        <n v="365.84"/>
        <n v="246.54"/>
        <n v="134.001"/>
        <n v="1427.8679999999999"/>
        <n v="39.549999999999997"/>
        <n v="240.24"/>
        <n v="120.48"/>
        <n v="37.401499999999999"/>
        <n v="551.20799999999997"/>
        <n v="602"/>
        <n v="429.39000000000004"/>
        <n v="97.774000000000001"/>
        <n v="65.421000000000006"/>
        <n v="75.990499999999997"/>
        <n v="173.774"/>
        <n v="249.66"/>
        <n v="221.77800000000002"/>
        <n v="36.020000000000003"/>
        <n v="34.028999999999996"/>
        <n v="280.63799999999998"/>
        <n v="140.53"/>
        <n v="134.92849999999999"/>
        <n v="1348.2719999999999"/>
        <n v="106.08"/>
        <n v="244.86"/>
        <n v="266.89299999999997"/>
        <n v="43.158499999999997"/>
        <n v="698.904"/>
        <n v="123.95"/>
        <n v="599.70000000000005"/>
        <n v="93.78"/>
        <n v="35.451000000000001"/>
        <n v="609.84"/>
        <n v="352.70400000000001"/>
        <n v="309.24"/>
        <n v="113.06699999999999"/>
        <n v="146.86200000000002"/>
        <n v="82.458000000000013"/>
        <n v="376.89"/>
        <n v="202.02"/>
        <n v="925.31999999999994"/>
        <n v="69.140999999999991"/>
        <n v="349.66649999999998"/>
        <n v="309.65999999999997"/>
        <n v="237.048"/>
        <n v="36.520000000000003"/>
        <n v="151.94999999999999"/>
        <n v="62.951000000000001"/>
        <n v="36.619999999999997"/>
        <n v="81.47"/>
        <n v="1252.05"/>
        <n v="47.860999999999997"/>
        <n v="100.8"/>
        <n v="69.98"/>
        <n v="256.61399999999998"/>
        <n v="153.54"/>
        <n v="35.69"/>
        <n v="143.32650000000001"/>
        <n v="184.60399999999998"/>
        <n v="161.76"/>
        <n v="363.23100000000005"/>
        <n v="924.30000000000007"/>
        <n v="135.4"/>
        <n v="82.06"/>
        <n v="77.367999999999995"/>
        <n v="879.76800000000003"/>
        <n v="263.39400000000001"/>
        <n v="124.678"/>
        <n v="244.00749999999996"/>
        <n v="609.70000000000005"/>
        <n v="498.2"/>
        <n v="2922.0449999999996"/>
        <n v="77.728999999999985"/>
        <n v="32.921999999999997"/>
        <n v="371.48"/>
        <n v="82.42"/>
        <n v="934.74"/>
        <n v="90.287999999999997"/>
        <n v="562.55999999999995"/>
        <n v="80.680000000000007"/>
        <n v="462.98249999999996"/>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00000000001"/>
        <n v="96.130499999999998"/>
        <n v="102.4"/>
        <n v="81.81"/>
        <n v="152.96"/>
        <n v="157.8235"/>
        <n v="550.56299999999999"/>
        <n v="80.42"/>
        <n v="244.34"/>
        <n v="164.6"/>
        <n v="132.19999999999999"/>
        <n v="81.400000000000006"/>
        <n v="35.39"/>
        <n v="227.60999999999999"/>
        <n v="98.96"/>
        <n v="50.51"/>
        <n v="244.32"/>
        <n v="138.56400000000002"/>
        <n v="372.24799999999993"/>
        <n v="32.570999999999998"/>
        <n v="72.97"/>
        <n v="509.21999999999997"/>
        <n v="435.23999999999995"/>
        <n v="49.73"/>
        <n v="252.38"/>
        <n v="257.24099999999999"/>
        <n v="445.71600000000001"/>
        <n v="73.836000000000013"/>
        <n v="109.89000000000001"/>
        <n v="441.46499999999997"/>
        <n v="228.83599999999998"/>
        <n v="72.260000000000005"/>
        <n v="112.473"/>
        <n v="155.14449999999999"/>
        <n v="278.28000000000003"/>
        <n v="185.89500000000001"/>
        <n v="82.46"/>
        <n v="34.646499999999996"/>
        <n v="36.67"/>
        <n v="93.366"/>
        <n v="175.554"/>
        <n v="191.501"/>
        <n v="220.66000000000003"/>
        <n v="117.79049999999999"/>
        <n v="327.56"/>
        <n v="375.97199999999998"/>
        <n v="440.97"/>
        <n v="313.00600000000003"/>
        <n v="179.62"/>
        <n v="35.369999999999997"/>
        <n v="202.56"/>
        <n v="146.37"/>
        <n v="431.22"/>
        <n v="147.49199999999999"/>
        <n v="41.814"/>
        <n v="118.47"/>
        <n v="40.909999999999997"/>
        <n v="44.945999999999998"/>
        <n v="35.520000000000003"/>
        <n v="682.2"/>
        <n v="144.32"/>
        <n v="303.39999999999998"/>
        <n v="272.79000000000002"/>
        <n v="370.98"/>
        <n v="33.829499999999996"/>
        <n v="780.65"/>
        <n v="124.31"/>
        <n v="223.83"/>
        <n v="41.1"/>
        <n v="40.380000000000003"/>
        <n v="72.314999999999998"/>
        <n v="38.417999999999999"/>
        <n v="107.67"/>
        <n v="490.34999999999997"/>
        <n v="80.040000000000006"/>
        <n v="38.009499999999996"/>
        <n v="465.48"/>
        <n v="39.96"/>
        <n v="146.6"/>
        <n v="94.38"/>
        <n v="121.77"/>
        <n v="616.45000000000005"/>
        <n v="39.092499999999994"/>
        <n v="141.68"/>
        <n v="314.43099999999998"/>
        <n v="69.226500000000001"/>
        <n v="161.04"/>
        <n v="372.20999999999992"/>
        <n v="162.58000000000001"/>
        <n v="196.327"/>
        <n v="102.28"/>
        <n v="99.4"/>
        <n v="37.676999999999992"/>
        <n v="172.20999999999998"/>
        <n v="101.44"/>
        <n v="68.551999999999992"/>
        <n v="707.02800000000002"/>
        <n v="270.93"/>
        <n v="261.46800000000002"/>
        <n v="119.69999999999999"/>
        <n v="44.811"/>
        <n v="39.177999999999997"/>
        <n v="142.88999999999999"/>
        <n v="385.52"/>
        <n v="165.72"/>
        <n v="328.66"/>
        <n v="116.78999999999998"/>
        <n v="195.85199999999998"/>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599999999994"/>
        <n v="588.76249999999993"/>
        <n v="163.91399999999999"/>
        <n v="137.31299999999999"/>
        <n v="260.8"/>
        <n v="169.65"/>
        <n v="629.54999999999995"/>
        <n v="79.239999999999995"/>
        <n v="108.96000000000001"/>
        <n v="51.16"/>
        <n v="160.42500000000001"/>
        <n v="145.19"/>
        <n v="80.180000000000007"/>
        <n v="39.47"/>
        <n v="206.84"/>
        <n v="550.56200000000001"/>
        <n v="87.798999999999992"/>
        <n v="377.54999999999995"/>
        <n v="72.680000000000007"/>
        <n v="102.58"/>
        <n v="220.80600000000001"/>
        <n v="120.63"/>
        <n v="371.88"/>
        <n v="144.91999999999999"/>
        <n v="73.188000000000002"/>
        <n v="38.475000000000001"/>
        <n v="72.16"/>
        <n v="137.6405"/>
        <n v="941.05800000000011"/>
        <n v="136.24199999999999"/>
        <n v="83.62"/>
        <n v="275.77800000000002"/>
        <n v="126.95400000000001"/>
        <n v="44.744999999999997"/>
        <n v="262.77999999999997"/>
        <n v="102.136"/>
        <n v="196.48"/>
        <n v="178.95600000000002"/>
        <n v="77.149499999999989"/>
        <n v="206.44"/>
        <n v="153.47"/>
        <n v="1198.5"/>
        <n v="45.84"/>
        <n v="231.93299999999996"/>
        <n v="312.12"/>
        <n v="101.43"/>
        <n v="795.72"/>
        <n v="585.36"/>
        <n v="233.548"/>
        <n v="86.782499999999985"/>
        <n v="130.07550000000001"/>
        <n v="237.57599999999999"/>
        <n v="95.417999999999992"/>
        <n v="172.75749999999999"/>
        <n v="98.36099999999999"/>
        <n v="447.3"/>
        <n v="93.22"/>
        <n v="47.61"/>
        <n v="77.671999999999997"/>
        <n v="66.996999999999986"/>
        <n v="38.778999999999996"/>
        <n v="99.846000000000004"/>
        <n v="33.914999999999999"/>
        <n v="37.5535"/>
        <n v="100.34"/>
        <n v="206.6"/>
        <n v="434.34000000000003"/>
        <n v="36.299999999999997"/>
        <n v="124.848"/>
        <n v="331.16"/>
        <n v="485.96"/>
        <n v="368.28000000000003"/>
        <n v="151.47999999999999"/>
        <n v="48.469000000000001"/>
        <n v="294.19200000000001"/>
        <n v="816.65000000000009"/>
        <n v="90.27"/>
        <n v="1496.934"/>
        <n v="158.90649999999999"/>
        <n v="282.04000000000002"/>
        <n v="1091.4480000000001"/>
        <n v="151.71499999999997"/>
        <n v="767.96"/>
        <n v="47.319499999999998"/>
        <n v="36.350999999999999"/>
        <n v="80.09"/>
        <n v="128.583"/>
        <n v="40.53"/>
        <n v="49.46"/>
        <n v="427.38"/>
        <n v="810.42600000000004"/>
        <n v="82.08"/>
        <n v="246.602"/>
        <n v="130.72999999999999"/>
        <n v="73.260000000000005"/>
        <n v="45.891000000000005"/>
        <n v="536.72"/>
        <n v="91.548000000000002"/>
        <n v="1348.4880000000001"/>
        <n v="73.584000000000003"/>
        <n v="134.65"/>
        <n v="41.21"/>
        <n v="81.180000000000007"/>
        <n v="353.62799999999999"/>
        <n v="213.095"/>
        <n v="108.27000000000001"/>
        <n v="1273.4550000000002"/>
        <n v="32.04"/>
        <n v="50.17"/>
        <n v="145.80000000000001"/>
        <n v="186.96"/>
        <n v="123.63"/>
        <n v="505.11"/>
        <n v="196.38399999999999"/>
        <n v="40.159999999999997"/>
        <n v="97.659000000000006"/>
        <n v="522.20000000000005"/>
        <n v="205.26"/>
        <n v="487.43999999999994"/>
        <n v="205.51349999999996"/>
        <n v="360.6"/>
        <n v="48.164999999999999"/>
        <n v="41.13"/>
        <n v="121.66"/>
        <n v="110.49299999999999"/>
        <n v="49.96"/>
        <n v="263.721"/>
        <n v="199.0155"/>
        <n v="35.4"/>
        <n v="46.575000000000003"/>
        <n v="201.96"/>
        <n v="239.28599999999997"/>
        <n v="374.01"/>
        <n v="144.52000000000001"/>
        <n v="405.12"/>
        <n v="73"/>
        <n v="35.700000000000003"/>
        <n v="1158.3919999999998"/>
        <n v="81.78"/>
        <n v="553.98599999999999"/>
        <n v="259.14799999999997"/>
        <n v="817.74"/>
        <n v="504.03199999999998"/>
        <n v="241"/>
        <n v="434.96699999999998"/>
        <n v="254.90399999999997"/>
        <n v="101.13"/>
        <n v="51.36"/>
        <n v="759.4"/>
        <n v="267.18"/>
        <n v="248.78"/>
        <n v="225.99"/>
        <n v="82.16"/>
        <n v="230.55"/>
        <n v="66.78"/>
        <n v="665.4224999999999"/>
        <n v="102.8"/>
        <n v="83.556000000000012"/>
        <n v="229.42499999999998"/>
        <n v="897.12299999999993"/>
        <n v="232.48399999999998"/>
        <n v="75.391999999999996"/>
        <n v="309.97800000000001"/>
        <n v="72.171000000000006"/>
        <n v="162.28"/>
        <n v="382.22"/>
        <n v="77.10199999999999"/>
        <n v="83.44"/>
        <n v="49.61"/>
        <n v="246.62"/>
        <n v="84.015000000000001"/>
        <n v="393.67749999999995"/>
        <n v="449.53200000000004"/>
        <n v="305.67599999999999"/>
        <n v="48.317"/>
        <n v="334.02"/>
        <n v="157.47099999999998"/>
        <n v="302.02"/>
        <n v="184.14"/>
        <n v="33.156000000000006"/>
        <n v="68.057999999999993"/>
        <n v="124.18"/>
        <n v="134.94999999999999"/>
        <n v="248"/>
        <n v="90.360000000000014"/>
        <n v="93.65"/>
        <n v="212.625"/>
        <n v="33.905499999999996"/>
        <n v="408.36"/>
        <n v="155.88999999999999"/>
        <n v="130.81"/>
        <n v="90.364000000000004"/>
        <n v="267.23500000000001"/>
        <n v="82.75"/>
        <n v="73.637999999999991"/>
        <n v="46.62"/>
        <n v="373.48299999999995"/>
        <n v="90.52"/>
        <n v="785.41249999999991"/>
        <n v="72.7"/>
        <n v="47"/>
        <n v="46.86"/>
        <n v="156.047"/>
        <n v="163.16"/>
        <n v="66.024000000000001"/>
        <n v="41.238"/>
        <n v="70.95"/>
        <n v="44.345999999999997"/>
        <n v="780.47249999999997"/>
        <n v="106.71000000000001"/>
        <n v="81.917999999999992"/>
        <n v="396.64"/>
        <n v="261.88"/>
        <n v="131.62"/>
        <n v="1144.712"/>
        <n v="81.040000000000006"/>
        <n v="232.3605"/>
        <n v="282.95999999999998"/>
        <n v="102.48"/>
        <n v="108.468"/>
        <n v="80.98"/>
        <n v="148.64400000000001"/>
        <n v="400.72"/>
        <n v="196.24"/>
        <n v="93.32"/>
        <n v="203.22"/>
        <n v="104.91"/>
        <n v="271.93200000000002"/>
        <n v="136.01"/>
        <n v="1556.7749999999999"/>
        <n v="1230.3"/>
        <n v="445.05599999999998"/>
        <n v="251.80699999999999"/>
        <n v="137.37"/>
        <n v="227.749"/>
        <n v="33.399000000000001"/>
        <n v="851.72550000000001"/>
        <n v="131.46"/>
        <n v="217.44"/>
        <n v="81.98"/>
        <n v="46.71"/>
        <n v="41.01"/>
        <n v="66.927499999999995"/>
        <n v="97.640999999999991"/>
        <n v="244.06"/>
        <n v="376.39949999999999"/>
        <n v="36.936"/>
        <n v="81.12"/>
        <n v="154.07999999999998"/>
        <n v="561.48"/>
        <n v="360.71999999999997"/>
        <n v="135.11849999999998"/>
        <n v="143.54"/>
        <n v="67.668499999999995"/>
        <n v="64.116"/>
        <n v="51.39"/>
        <n v="102.64"/>
        <n v="64.00800000000001"/>
        <n v="200.78"/>
        <n v="344.71800000000002"/>
        <n v="294.60000000000002"/>
        <n v="71.927999999999997"/>
        <n v="619.72200000000009"/>
        <n v="151.15"/>
        <n v="77.643500000000003"/>
        <n v="135.40350000000001"/>
        <n v="166.48"/>
        <n v="134.8905"/>
        <n v="68.285999999999987"/>
        <n v="148.64999999999998"/>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1999999999999"/>
        <n v="187.00749999999999"/>
        <n v="81.7"/>
        <n v="88.264499999999998"/>
        <n v="152.01"/>
        <n v="36.65"/>
        <n v="404.09999999999997"/>
        <n v="578.79999999999995"/>
        <n v="65.718000000000004"/>
        <n v="104.25299999999999"/>
        <n v="383.18"/>
        <n v="1922.268"/>
        <n v="124.74000000000002"/>
        <n v="193.19200000000001"/>
        <n v="166.5"/>
        <n v="70.2"/>
        <n v="202.68"/>
        <n v="458.99250000000001"/>
        <n v="1059.0150000000001"/>
        <n v="50.18"/>
        <n v="83.38"/>
        <n v="33.772499999999994"/>
        <n v="154.36000000000001"/>
        <n v="155.68"/>
        <n v="34.807500000000005"/>
        <n v="134.74799999999999"/>
        <n v="185.65200000000002"/>
        <n v="51.61"/>
        <n v="48.031999999999996"/>
        <n v="331.48"/>
        <n v="110.31"/>
        <n v="392.74"/>
        <n v="70.66"/>
        <n v="167.148"/>
        <n v="125.25"/>
        <n v="341.98"/>
        <n v="40.04"/>
        <n v="115.33949999999999"/>
        <n v="401.76000000000005"/>
        <n v="333.08"/>
        <n v="340.28100000000006"/>
        <n v="35.496000000000002"/>
        <n v="117.30600000000001"/>
        <n v="154.86000000000001"/>
        <n v="414.56"/>
        <n v="156.2655"/>
        <n v="465.83249999999992"/>
        <n v="68.276499999999999"/>
        <n v="389.94"/>
        <n v="99.06"/>
        <n v="121.10799999999999"/>
        <n v="90.94"/>
        <n v="145.68"/>
        <n v="157.035"/>
        <n v="36.270000000000003"/>
        <n v="80.819999999999993"/>
        <n v="284.11200000000002"/>
        <n v="132.876"/>
        <n v="521.58600000000001"/>
        <n v="149.7105"/>
        <n v="99.94"/>
        <n v="699.93"/>
        <n v="124.5735"/>
        <n v="33.137999999999998"/>
        <n v="122.28"/>
        <n v="77.281999999999996"/>
        <n v="51.02"/>
        <n v="68.969999999999985"/>
        <n v="1326.204"/>
        <n v="129.29400000000001"/>
        <n v="288.67200000000003"/>
        <n v="216.24"/>
        <n v="183.44"/>
        <n v="330.34"/>
        <n v="66.328999999999994"/>
        <n v="236.44800000000004"/>
        <n v="1264.2750000000001"/>
        <n v="599.79"/>
        <n v="350.75"/>
        <n v="71.72"/>
        <n v="92.27"/>
        <n v="802.28099999999995"/>
        <n v="87.74199999999999"/>
        <n v="46.295999999999999"/>
        <n v="96.842999999999989"/>
        <n v="81.099999999999994"/>
        <n v="102.6"/>
        <n v="247.68"/>
        <n v="472.56600000000003"/>
        <n v="39.42"/>
        <n v="248.5"/>
        <n v="312.86"/>
        <n v="80.3"/>
        <n v="79.89"/>
        <n v="39.5"/>
        <n v="80.7"/>
        <n v="80.86"/>
        <n v="607.86"/>
        <n v="487.24"/>
        <n v="1516.95"/>
        <n v="37.448999999999998"/>
        <n v="161.36000000000001"/>
        <n v="123.68"/>
        <n v="146.29"/>
        <n v="296.90999999999997"/>
        <n v="183.18"/>
        <n v="46.602000000000004"/>
        <n v="92.5"/>
        <n v="595.5"/>
        <n v="137.52000000000001"/>
        <n v="322.95999999999998"/>
        <n v="82.86"/>
        <n v="51.15"/>
        <n v="545.72400000000005"/>
        <n v="101.86"/>
        <n v="96.500999999999991"/>
        <n v="724.23"/>
        <n v="72.819999999999993"/>
        <n v="144.5"/>
        <n v="413.44"/>
        <n v="495.89"/>
        <n v="180.88200000000001"/>
        <n v="1198.404"/>
        <n v="154.6"/>
        <n v="79.0685"/>
        <n v="138.69"/>
        <n v="119.035"/>
        <n v="32.543999999999997"/>
        <n v="357.96600000000001"/>
        <n v="154.10899999999998"/>
        <n v="313.62"/>
        <n v="431.61"/>
        <n v="33.255000000000003"/>
        <n v="121.38"/>
        <n v="71.622"/>
        <n v="205.24"/>
        <n v="102.3"/>
        <n v="45.747"/>
        <n v="766.2600000000001"/>
        <n v="122.11"/>
        <n v="102.38"/>
        <n v="167.04"/>
        <n v="174.34399999999999"/>
        <n v="144.51"/>
        <n v="134.19000000000003"/>
        <n v="120.9"/>
        <n v="185.934"/>
        <n v="273.02"/>
        <n v="523.32000000000005"/>
        <n v="47.823"/>
        <n v="206.74"/>
        <n v="348.58350000000002"/>
        <n v="576.63"/>
        <n v="462.44099999999997"/>
        <n v="200.34000000000003"/>
        <n v="183.19200000000001"/>
        <n v="144.84"/>
        <n v="208.13550000000001"/>
        <n v="161.62"/>
        <n v="46.377000000000002"/>
        <n v="388.3125"/>
        <n v="149.39100000000002"/>
        <n v="242.44"/>
        <n v="262.2"/>
        <n v="92.88"/>
        <n v="36.659999999999997"/>
        <n v="702.76499999999999"/>
        <n v="32.372999999999998"/>
        <n v="425.37399999999997"/>
        <n v="130.64400000000001"/>
        <n v="573.36"/>
        <n v="155.04"/>
        <n v="46.84"/>
        <n v="346.27499999999998"/>
        <n v="91.07"/>
        <n v="81.86"/>
        <n v="45.45"/>
        <n v="70.62"/>
        <n v="103.12"/>
        <n v="292.44"/>
        <n v="102.68"/>
        <n v="145.92950000000002"/>
        <n v="70.073999999999998"/>
        <n v="782.7650000000001"/>
        <n v="36.72"/>
        <n v="377.39699999999999"/>
        <n v="364.98999999999995"/>
        <n v="147.76"/>
        <n v="153.16999999999999"/>
        <n v="165.7"/>
        <n v="143.52000000000001"/>
        <n v="192.94"/>
        <n v="168.56"/>
        <n v="247.8"/>
        <n v="281.86"/>
        <n v="73.150000000000006"/>
        <n v="374.96499999999997"/>
        <n v="104.70899999999999"/>
        <n v="287.565"/>
        <n v="95.171000000000006"/>
        <n v="231.72399999999999"/>
        <n v="127.56599999999999"/>
        <n v="286.36799999999999"/>
        <n v="108.69"/>
        <n v="361.83"/>
        <n v="139.38"/>
        <n v="35.055"/>
        <n v="231.47699999999998"/>
        <n v="70.033999999999992"/>
        <n v="470.22"/>
        <n v="122.49600000000001"/>
        <n v="187.1"/>
        <n v="131.74"/>
        <n v="436.0025"/>
        <n v="590.52"/>
        <n v="34.741500000000002"/>
        <n v="82.38"/>
        <n v="129.83649999999997"/>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49999999999996"/>
        <n v="65.096999999999994"/>
        <n v="250.84"/>
        <n v="70.192999999999998"/>
        <n v="998.64"/>
        <n v="562.67999999999995"/>
        <n v="34.826999999999998"/>
        <n v="43.966000000000001"/>
        <n v="184.24"/>
        <n v="118.64999999999999"/>
        <n v="83.3"/>
        <n v="187.68"/>
        <n v="102.5"/>
        <n v="576.93600000000004"/>
        <n v="69.087999999999994"/>
        <n v="46.19"/>
        <n v="469.74"/>
        <n v="123.91"/>
        <n v="50.64"/>
        <n v="126.864"/>
        <n v="39.206499999999998"/>
        <n v="73.8"/>
        <n v="196.91"/>
        <n v="107.37"/>
        <n v="156.21799999999999"/>
        <n v="40.57"/>
        <n v="182.03899999999999"/>
        <n v="146.36649999999997"/>
        <n v="120.8"/>
        <n v="40.15"/>
        <n v="571.19999999999993"/>
        <n v="70.546999999999997"/>
        <n v="742.92"/>
        <n v="70.185999999999993"/>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6999999999996"/>
        <n v="81.680000000000007"/>
        <n v="143.32"/>
        <n v="312.62"/>
        <n v="271.863"/>
        <n v="81.971999999999994"/>
        <n v="654.37249999999995"/>
        <n v="124.17"/>
        <n v="145.30249999999998"/>
        <n v="240.29999999999998"/>
        <n v="73.22"/>
        <n v="250.43899999999999"/>
        <n v="145.7585"/>
        <n v="160.12"/>
        <n v="40.549999999999997"/>
        <n v="115.84649999999999"/>
        <n v="748.93499999999995"/>
        <n v="173.09700000000001"/>
        <n v="406.20000000000005"/>
        <n v="46.16"/>
        <n v="101.54"/>
        <n v="134.84299999999999"/>
        <n v="424.79999999999995"/>
        <n v="163.62"/>
        <n v="100.18"/>
        <n v="92.31"/>
        <n v="485.52000000000004"/>
        <n v="43.225000000000001"/>
        <n v="35.99"/>
        <n v="122.55"/>
        <n v="378.65999999999997"/>
        <n v="524.28599999999994"/>
        <n v="125.32"/>
        <n v="334.52"/>
        <n v="80.19"/>
        <n v="49.86"/>
        <n v="391.02"/>
        <n v="39.61"/>
        <n v="70.86"/>
        <n v="258.94400000000002"/>
        <n v="131.79"/>
        <n v="3655.2599999999998"/>
        <n v="101.85"/>
        <n v="1315.3319999999999"/>
        <n v="166.56"/>
        <n v="68.297499999999999"/>
        <n v="38.817"/>
        <n v="137.93999999999997"/>
        <n v="3213.47"/>
        <n v="82.5"/>
        <n v="184"/>
        <n v="72.801000000000002"/>
        <n v="194.73"/>
        <n v="398.73499999999996"/>
        <n v="427.59000000000003"/>
        <n v="196.33"/>
        <n v="82.1"/>
        <n v="123.09"/>
        <n v="282.18"/>
        <n v="157.04"/>
        <n v="818.76"/>
        <n v="36.1"/>
        <n v="278.19"/>
        <n v="468.2835"/>
        <n v="66.33"/>
        <n v="35.619999999999997"/>
        <n v="401.44650000000001"/>
        <n v="336.88799999999998"/>
        <n v="620.88"/>
        <n v="401.32"/>
        <n v="268.56"/>
        <n v="102.32"/>
        <n v="97.037999999999997"/>
        <n v="138.07300000000001"/>
        <n v="32.355000000000004"/>
        <n v="51.09"/>
        <n v="337.77299999999997"/>
        <n v="250.35000000000002"/>
        <n v="81.72"/>
        <n v="78.099499999999992"/>
        <n v="32.337000000000003"/>
        <n v="329.54"/>
        <n v="170.49600000000001"/>
        <n v="90.7"/>
        <n v="45.59"/>
        <n v="395.68500000000006"/>
        <n v="145.18799999999999"/>
        <n v="93.293999999999997"/>
        <n v="230.261"/>
        <n v="154.09"/>
        <n v="76.60799999999999"/>
        <n v="79.908500000000004"/>
        <n v="146.66"/>
        <n v="398.06"/>
        <n v="195.60499999999999"/>
        <n v="282.36"/>
        <n v="74.222999999999999"/>
        <n v="166.91"/>
        <n v="45.99"/>
        <n v="35.159499999999994"/>
        <n v="704.5"/>
        <n v="109.97999999999999"/>
        <n v="32.67"/>
        <n v="241.28"/>
        <n v="47.07"/>
        <n v="294.38599999999997"/>
        <n v="43.671499999999995"/>
        <n v="188.70799999999997"/>
        <n v="842.84999999999991"/>
        <n v="67.355000000000004"/>
        <n v="123.71400000000001"/>
        <n v="152.78"/>
        <n v="47.271999999999998"/>
        <n v="149.72"/>
        <n v="106.2585"/>
        <n v="79.551500000000004"/>
        <n v="546.82000000000005"/>
        <n v="763.88"/>
        <n v="35.78"/>
        <n v="356.96249999999998"/>
        <n v="520.99199999999996"/>
        <n v="162.51"/>
        <n v="211.56"/>
        <n v="90.28"/>
        <n v="684.5"/>
        <n v="290.24399999999997"/>
        <n v="156.06"/>
        <n v="1186.4639999999999"/>
        <n v="71.28"/>
        <n v="152.94050000000001"/>
        <n v="117.98049999999999"/>
        <n v="68.608999999999995"/>
        <n v="155.45799999999997"/>
        <n v="637.51499999999999"/>
        <n v="45.153500000000001"/>
        <n v="417.3075"/>
        <n v="556.53750000000002"/>
        <n v="804.09999999999991"/>
        <n v="121.53"/>
        <n v="81.08"/>
        <n v="541.548"/>
        <n v="192.42"/>
        <n v="2831.6899999999996"/>
        <n v="75.905000000000001"/>
        <n v="51.12"/>
        <n v="180.66"/>
        <n v="69.919999999999987"/>
        <n v="438.21000000000004"/>
        <n v="289.48"/>
        <n v="60.536999999999999"/>
        <n v="266.24"/>
        <n v="48.668499999999995"/>
        <n v="93.5"/>
        <n v="123.47999999999999"/>
        <n v="37.753"/>
        <n v="126.33300000000001"/>
        <n v="293.56799999999998"/>
        <n v="32.652000000000001"/>
        <n v="197.154"/>
        <n v="613.52"/>
        <n v="251"/>
        <n v="205.91249999999999"/>
        <n v="274.73999999999995"/>
        <n v="286.2"/>
        <n v="495.56"/>
        <n v="128.64899999999997"/>
        <n v="88.805999999999997"/>
        <n v="148.2475"/>
        <n v="36.74"/>
        <n v="398.56"/>
        <n v="70.375999999999991"/>
        <n v="145.71"/>
        <n v="143.887"/>
        <n v="450.5"/>
        <n v="140.12100000000001"/>
        <n v="47.604499999999994"/>
        <n v="128.29500000000002"/>
        <n v="544.6635"/>
        <n v="205.173"/>
        <n v="162.97999999999999"/>
        <n v="1041.3440000000001"/>
        <n v="32.832000000000001"/>
        <n v="696.91500000000008"/>
        <n v="202.28"/>
        <n v="311.15999999999997"/>
        <n v="132.49"/>
        <n v="161.30000000000001"/>
        <n v="33.639499999999998"/>
        <n v="123.03"/>
        <n v="36.01"/>
        <n v="95.399000000000001"/>
        <n v="300.89999999999998"/>
        <n v="42.930000000000007"/>
        <n v="73.691999999999993"/>
        <n v="102.84"/>
        <n v="148.49100000000001"/>
        <n v="145.65"/>
        <n v="459.57199999999995"/>
        <n v="36.94"/>
        <n v="85.784999999999997"/>
        <n v="335.05"/>
        <n v="34.104999999999997"/>
        <n v="277.23600000000005"/>
        <n v="157.91"/>
        <n v="117.10650000000001"/>
        <n v="228.34200000000001"/>
        <n v="178.29"/>
        <n v="31.195"/>
        <n v="158.86849999999998"/>
        <n v="145.94"/>
        <n v="248.73"/>
        <n v="993.42899999999997"/>
        <n v="984.96299999999997"/>
        <n v="78.564999999999998"/>
        <n v="40.33"/>
        <n v="69.691499999999991"/>
        <n v="138.87"/>
        <n v="39.729999999999997"/>
        <n v="497.87600000000003"/>
        <n v="88.710999999999999"/>
        <n v="71.225999999999999"/>
        <n v="124.491"/>
        <n v="253.9"/>
        <n v="142.82999999999998"/>
        <n v="45.675000000000004"/>
        <n v="50.33"/>
        <n v="42.75"/>
        <n v="234.59400000000002"/>
        <n v="446.76599999999996"/>
        <n v="143.08000000000001"/>
        <n v="204.98"/>
        <n v="560.79599999999994"/>
        <n v="121.44"/>
        <n v="176.47199999999998"/>
        <n v="349.43400000000003"/>
        <n v="311.06799999999998"/>
        <n v="617.91800000000001"/>
        <n v="40.26"/>
        <n v="42.506999999999998"/>
        <n v="42.610500000000002"/>
        <n v="657.05799999999999"/>
        <n v="126.12"/>
        <n v="36"/>
        <n v="154.13749999999999"/>
        <n v="150.44"/>
        <n v="239.72299999999998"/>
        <n v="167.44"/>
        <n v="70.58"/>
        <n v="389.30999999999995"/>
        <n v="40.67"/>
        <n v="40.94"/>
        <n v="287.53649999999999"/>
        <n v="101.43900000000001"/>
        <n v="38.284999999999997"/>
        <n v="86.364499999999992"/>
        <n v="689.73249999999996"/>
        <n v="102.06"/>
        <n v="50.67"/>
        <n v="1240.8899999999999"/>
        <n v="778.4"/>
        <n v="94"/>
        <n v="80.92"/>
        <n v="156.11000000000001"/>
        <n v="219.20400000000001"/>
        <n v="97.793999999999997"/>
        <n v="1456.02"/>
        <n v="359.75549999999998"/>
        <n v="287.892"/>
        <n v="204.74"/>
        <n v="102.13"/>
        <n v="161.82"/>
        <n v="166.58"/>
        <n v="273.45999999999998"/>
        <n v="304.88"/>
        <n v="128.304"/>
        <n v="72.26100000000001"/>
        <n v="135.261"/>
        <n v="260.68949999999995"/>
        <n v="43.624000000000002"/>
        <n v="149.22000000000003"/>
        <n v="171.53"/>
        <n v="1552.7160000000003"/>
        <n v="141"/>
        <n v="305.77999999999997"/>
        <n v="163.80000000000001"/>
        <n v="103.58"/>
        <n v="250.92000000000002"/>
        <n v="38.522499999999994"/>
        <n v="291.77999999999997"/>
        <n v="163.25"/>
        <n v="200.22"/>
        <n v="148.30199999999999"/>
        <n v="571.44000000000005"/>
        <n v="41.18"/>
        <n v="365.262"/>
        <n v="1036.26"/>
        <n v="365.976"/>
        <n v="440.66999999999996"/>
        <n v="322.42"/>
        <n v="135.41299999999998"/>
        <n v="142.95599999999999"/>
        <n v="138.10149999999999"/>
        <n v="94.2"/>
        <n v="697.90500000000009"/>
        <n v="248.67000000000002"/>
        <n v="161.6"/>
        <n v="75.125999999999991"/>
        <n v="242.7"/>
        <n v="41.37"/>
        <n v="387.74249999999995"/>
        <n v="36.19"/>
        <n v="142.04"/>
        <n v="133.66999999999999"/>
        <n v="999.59999999999991"/>
        <n v="179.87400000000002"/>
        <n v="603.36"/>
        <n v="190.45599999999999"/>
        <n v="43.401000000000003"/>
        <n v="214.03"/>
        <n v="365.25599999999997"/>
        <n v="81.58"/>
        <n v="213.74100000000001"/>
        <n v="164.92"/>
        <n v="519.54999999999995"/>
        <n v="447.21"/>
        <n v="282.57"/>
        <n v="46.87"/>
        <n v="33.291000000000004"/>
        <n v="135.44"/>
        <n v="276.75"/>
        <n v="385.2"/>
        <n v="39.94"/>
        <n v="451.83000000000004"/>
        <n v="142.13999999999999"/>
        <n v="50.78"/>
        <n v="268.86899999999997"/>
        <n v="140.79599999999999"/>
        <n v="103.5"/>
        <n v="74.007000000000005"/>
        <n v="129.75299999999999"/>
        <n v="329.88"/>
        <n v="103.819"/>
        <n v="430.77"/>
        <n v="315.32"/>
        <n v="101.58"/>
        <n v="666.84"/>
        <n v="166.66"/>
        <n v="136.363"/>
        <n v="493.5"/>
        <n v="222.15600000000001"/>
        <n v="206.34"/>
        <n v="47.813499999999998"/>
        <n v="728.178"/>
        <n v="185.61099999999999"/>
        <n v="524"/>
        <n v="246.78000000000003"/>
        <n v="90.79"/>
        <n v="41.33"/>
        <n v="78.070999999999998"/>
        <n v="391.35249999999996"/>
        <n v="111"/>
        <n v="81.8"/>
        <n v="110.997"/>
        <n v="130.26249999999999"/>
        <n v="362.96100000000001"/>
        <n v="89.043499999999995"/>
        <n v="37.090000000000003"/>
        <n v="45.43"/>
        <n v="35.550000000000004"/>
        <n v="222.44399999999999"/>
        <n v="103.61"/>
        <n v="276.92500000000001"/>
        <n v="348.76799999999997"/>
        <n v="262.96199999999999"/>
        <n v="131.91999999999999"/>
        <n v="424.72800000000001"/>
        <n v="34.655999999999999"/>
        <n v="443.00399999999996"/>
        <n v="206.958"/>
        <n v="181.85400000000001"/>
        <n v="76.142499999999998"/>
        <n v="83.74"/>
        <n v="243.1"/>
        <n v="244.17000000000002"/>
        <n v="36.799999999999997"/>
        <n v="1048.4100000000001"/>
        <n v="50.94"/>
        <n v="251.78"/>
        <n v="103.8"/>
        <n v="79.5"/>
        <n v="79.440999999999988"/>
        <n v="223.53300000000002"/>
        <n v="46.53"/>
        <n v="99.38"/>
        <n v="192.61800000000002"/>
        <n v="83.03"/>
        <n v="40.799999999999997"/>
        <n v="213.078"/>
        <n v="110.45700000000001"/>
        <n v="417.24"/>
        <n v="172.37749999999997"/>
        <n v="89.712000000000003"/>
        <n v="35.799999999999997"/>
        <n v="195.12"/>
        <n v="75.410999999999987"/>
        <n v="296.4205"/>
        <n v="35.5"/>
        <n v="46.44"/>
        <n v="66.917999999999992"/>
        <n v="66.290999999999997"/>
        <n v="127.62000000000002"/>
        <n v="48.278999999999996"/>
        <n v="107.2105"/>
        <n v="216.45000000000002"/>
        <n v="35.58"/>
        <n v="147.155"/>
        <n v="153.86199999999999"/>
        <n v="91.36"/>
        <n v="78.819999999999993"/>
        <n v="269.98"/>
        <n v="77.766999999999996"/>
        <n v="85.518999999999991"/>
        <n v="101.46"/>
        <n v="344.99249999999995"/>
        <n v="163.47999999999999"/>
        <n v="415.827"/>
        <n v="406.44"/>
        <n v="62.678999999999995"/>
        <n v="242.12"/>
        <n v="143.62"/>
        <n v="580.72"/>
        <n v="72.14"/>
        <n v="195.02100000000002"/>
        <n v="32.894999999999996"/>
        <n v="592.23"/>
        <n v="96.614999999999995"/>
        <n v="95.456000000000003"/>
        <n v="106.59"/>
        <n v="84.402000000000001"/>
        <n v="177.56100000000001"/>
        <n v="63.467999999999996"/>
        <n v="142.21499999999997"/>
        <n v="468.75"/>
        <n v="360.42"/>
        <n v="145.21"/>
        <n v="71.603999999999999"/>
        <n v="291.54599999999999"/>
        <n v="250.74"/>
        <n v="196.57"/>
        <n v="371.90600000000001"/>
        <n v="576.84"/>
        <n v="133.285"/>
        <n v="650.52199999999993"/>
        <n v="48.060499999999998"/>
        <n v="83.412000000000006"/>
        <n v="91.45"/>
        <n v="120.84"/>
        <n v="73.86"/>
        <n v="143.69"/>
        <n v="294.18"/>
        <n v="153.88"/>
        <n v="216.60000000000002"/>
        <n v="457.59000000000003"/>
        <n v="67.241"/>
        <n v="466.75"/>
        <n v="103.42"/>
        <n v="39.86"/>
        <n v="167.42"/>
        <n v="47.62"/>
        <n v="76.047499999999999"/>
        <n v="51.82"/>
        <n v="548.35199999999998"/>
        <n v="37.866999999999997"/>
        <n v="586.87199999999996"/>
        <n v="94.04"/>
        <n v="141.58000000000001"/>
        <n v="92.82"/>
        <n v="69.75"/>
        <n v="122.43"/>
        <n v="783.45"/>
        <n v="151.73099999999999"/>
        <n v="165.96"/>
        <n v="980.13599999999997"/>
        <n v="76.911999999999992"/>
        <n v="200.36"/>
        <n v="140.886"/>
        <n v="136.88999999999999"/>
        <n v="155.35"/>
        <n v="77.073499999999996"/>
        <n v="145.87"/>
        <n v="774.6389999999999"/>
        <n v="74.052000000000007"/>
        <n v="49.5"/>
        <n v="88.311999999999983"/>
        <n v="36.909999999999997"/>
        <n v="35.6"/>
        <n v="152.47499999999999"/>
        <n v="85.536000000000001"/>
        <n v="296.24400000000003"/>
        <n v="37.990499999999997"/>
        <n v="140.44"/>
        <n v="235.08699999999999"/>
        <n v="338.334"/>
        <n v="33.705999999999996"/>
        <n v="403.89"/>
        <n v="216.09"/>
        <n v="40.24"/>
        <n v="36.14"/>
        <n v="76.417999999999992"/>
        <n v="105.82050000000001"/>
        <n v="475.26599999999996"/>
        <n v="580.16499999999996"/>
        <n v="120.09"/>
        <n v="616.5"/>
        <n v="764.6"/>
        <n v="72.27"/>
        <n v="83.05"/>
        <n v="292.45999999999998"/>
        <n v="288.18"/>
        <n v="237.17550000000003"/>
        <n v="109.449"/>
        <n v="390.18"/>
        <n v="502.56000000000006"/>
        <n v="152.94"/>
        <n v="89.963999999999999"/>
        <n v="123.89599999999999"/>
        <n v="185.57300000000001"/>
        <n v="103.31"/>
        <n v="369.93"/>
        <n v="36.323999999999998"/>
        <n v="166.12"/>
        <n v="303.45999999999998"/>
        <n v="273.63800000000003"/>
        <n v="154.87"/>
        <n v="363.44700000000006"/>
        <n v="232.27499999999998"/>
        <n v="271.26"/>
        <n v="1601.3999999999999"/>
        <n v="120.94"/>
        <n v="566.08299999999997"/>
        <n v="362.64"/>
        <n v="96.643500000000003"/>
        <n v="72.42"/>
        <n v="523.25"/>
        <n v="942.16249999999991"/>
        <n v="69.463999999999999"/>
        <n v="462.04999999999995"/>
        <n v="487.48"/>
        <n v="248.71"/>
        <n v="50.98"/>
        <n v="182.22"/>
        <n v="101.51699999999998"/>
        <n v="87.352499999999992"/>
        <n v="39.1875"/>
        <n v="534.6"/>
        <n v="380.85499999999996"/>
        <n v="98.552999999999997"/>
        <n v="79.419999999999987"/>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69999999999999"/>
        <n v="171.51299999999998"/>
        <n v="47.195999999999998"/>
        <n v="249.375"/>
        <n v="69.882000000000005"/>
        <n v="72.711000000000013"/>
        <n v="77.007000000000005"/>
        <n v="163.32"/>
        <n v="146.55000000000001"/>
        <n v="291.15000000000003"/>
        <n v="244.94"/>
        <n v="212.79000000000002"/>
        <n v="191.44"/>
        <n v="165.84"/>
        <n v="82.82"/>
        <n v="318.49699999999996"/>
        <n v="44.830499999999994"/>
        <n v="274.70999999999998"/>
        <n v="617.67999999999995"/>
        <n v="94.828999999999994"/>
        <n v="82.421999999999997"/>
        <n v="123.33"/>
        <n v="143.6"/>
        <n v="34.513499999999993"/>
        <n v="218.21499999999997"/>
        <n v="36.630000000000003"/>
        <n v="134.31099999999998"/>
        <n v="978.83249999999987"/>
        <n v="104.69"/>
        <n v="648.33699999999999"/>
        <n v="119.6525"/>
        <n v="523.83000000000004"/>
        <n v="81.22"/>
        <n v="144.62"/>
        <n v="136.68300000000002"/>
        <n v="156.55000000000001"/>
        <n v="152.72"/>
        <n v="38.484499999999997"/>
        <n v="121.83"/>
        <n v="88.739499999999992"/>
        <n v="180.46"/>
        <n v="51.75"/>
        <n v="277.85700000000003"/>
        <n v="297.46800000000002"/>
        <n v="196.39"/>
        <n v="72.5"/>
        <n v="379.71499999999997"/>
        <n v="44.003999999999998"/>
        <n v="604.24"/>
        <n v="65.150999999999996"/>
        <n v="72.650000000000006"/>
        <n v="198.44"/>
        <n v="193.67"/>
        <n v="830.15"/>
        <n v="163.13999999999999"/>
        <n v="287.72000000000003"/>
        <n v="280.59000000000003"/>
        <n v="1542.61"/>
        <n v="116.39399999999999"/>
        <n v="142.84"/>
        <n v="217.04999999999998"/>
        <n v="114.399"/>
        <n v="103.68"/>
        <n v="209.91599999999997"/>
        <n v="91.78"/>
        <n v="186.26"/>
        <n v="33.003"/>
        <n v="184.5"/>
        <n v="35.649000000000001"/>
        <n v="138.703"/>
        <n v="331.99200000000002"/>
        <n v="70.91"/>
        <n v="275.07600000000002"/>
        <n v="137.71199999999999"/>
        <n v="152.97"/>
        <n v="91.58"/>
        <n v="161.31"/>
        <n v="68.342999999999989"/>
        <n v="79.459999999999994"/>
        <n v="72.099999999999994"/>
        <n v="194.36"/>
        <n v="183.03649999999999"/>
        <n v="248.72400000000002"/>
        <n v="192.82"/>
        <n v="499.56000000000006"/>
        <n v="161.84"/>
        <n v="326.20000000000005"/>
        <n v="167.12"/>
        <n v="377.25"/>
        <n v="32.058"/>
        <n v="208.04"/>
        <n v="667.51199999999994"/>
        <n v="90.58"/>
        <n v="120.22"/>
        <n v="109.05000000000001"/>
        <n v="390.56"/>
        <n v="184.2"/>
        <n v="72.936000000000007"/>
        <n v="181.56399999999999"/>
        <n v="156.19"/>
        <n v="147.72"/>
        <n v="299.13599999999997"/>
        <n v="505.53"/>
        <n v="44.117999999999995"/>
        <n v="62.910000000000004"/>
        <n v="79.66"/>
        <n v="72.040000000000006"/>
        <n v="375.93"/>
        <n v="249.75"/>
        <n v="452.16"/>
        <n v="159.56"/>
        <n v="519.98400000000004"/>
        <n v="472.26"/>
        <n v="85.851500000000001"/>
        <n v="1336.0725"/>
        <n v="130.94"/>
        <n v="287.6825"/>
        <n v="98.724000000000004"/>
        <n v="279.01799999999997"/>
        <n v="597.67200000000003"/>
        <n v="91.062000000000012"/>
        <n v="155.83000000000001"/>
        <n v="34.561"/>
        <n v="248.18"/>
        <n v="134.88099999999997"/>
        <n v="518.2025000000001"/>
        <n v="30.242999999999999"/>
        <n v="157.84"/>
        <n v="336.35"/>
        <n v="390.22650000000004"/>
        <n v="178.517"/>
        <n v="85.644000000000005"/>
        <n v="778.25"/>
        <n v="195.15"/>
        <n v="81.569999999999993"/>
        <n v="627.20000000000005"/>
        <n v="294.709"/>
        <n v="1332.12"/>
        <n v="691.7299999999999"/>
        <n v="80.44"/>
        <n v="38.606999999999999"/>
        <n v="93.55"/>
        <n v="293.7"/>
        <n v="548.31600000000003"/>
        <n v="125.14"/>
        <n v="144.43199999999999"/>
        <n v="147.24"/>
        <n v="379.10699999999997"/>
        <n v="38.180499999999995"/>
        <n v="493.24"/>
        <n v="38.930999999999997"/>
        <n v="106.14000000000001"/>
        <n v="537.96"/>
        <n v="494.02000000000004"/>
        <n v="1480.95"/>
        <n v="39.590000000000003"/>
        <n v="219.38499999999996"/>
        <n v="272.13"/>
        <n v="164.36"/>
        <n v="91.37"/>
        <n v="46.92"/>
        <n v="95.275500000000008"/>
        <n v="125.04350000000001"/>
        <n v="312.89999999999998"/>
        <n v="760.45600000000002"/>
        <n v="332.8"/>
        <n v="153.87"/>
        <n v="200.2"/>
        <n v="73.739999999999995"/>
        <n v="178.37199999999999"/>
        <n v="76.094999999999985"/>
        <n v="145.02000000000001"/>
        <n v="31.45"/>
        <n v="100.04"/>
        <n v="68.305000000000007"/>
        <n v="116.89200000000001"/>
        <n v="74.907000000000011"/>
        <n v="93.897000000000006"/>
        <n v="156.94999999999999"/>
        <n v="35.590000000000003"/>
        <n v="604.56600000000003"/>
        <n v="412.452"/>
        <n v="327.51"/>
        <n v="74"/>
        <n v="198.38400000000001"/>
        <n v="37.020000000000003"/>
        <n v="81.06"/>
        <n v="103.82"/>
        <n v="34.7605"/>
        <n v="95.904000000000011"/>
        <n v="147.38399999999999"/>
        <n v="186.16"/>
        <n v="49.79"/>
        <n v="541.14"/>
        <n v="59.822999999999993"/>
        <n v="46.43"/>
        <n v="185.01249999999999"/>
        <n v="284.32"/>
        <n v="90.61099999999999"/>
        <n v="493.53"/>
        <n v="350.47800000000001"/>
        <n v="617.27"/>
        <n v="60.52"/>
        <n v="77.99499999999999"/>
        <n v="291.91599999999994"/>
        <n v="183.5"/>
        <n v="892.80000000000007"/>
        <n v="73.106999999999999"/>
        <n v="78.013999999999996"/>
        <n v="129.14100000000002"/>
        <n v="143.38"/>
        <n v="144.54"/>
        <n v="36.828000000000003"/>
        <n v="642.64250000000004"/>
        <n v="40.770000000000003"/>
        <n v="33.6965"/>
        <n v="46.59"/>
        <n v="69.959999999999994"/>
        <n v="253.79999999999998"/>
        <n v="84.861000000000004"/>
        <n v="464.15100000000001"/>
        <n v="40.985999999999997"/>
        <n v="281.952"/>
        <n v="72.81"/>
        <n v="481.91999999999996"/>
        <n v="792.34749999999997"/>
        <n v="34.475999999999999"/>
        <n v="292.32"/>
        <n v="615.45000000000005"/>
        <n v="36.69"/>
        <n v="521.72"/>
        <n v="146.13999999999999"/>
        <n v="1331.72"/>
        <n v="489.72"/>
        <n v="219.02400000000003"/>
        <n v="160.11299999999997"/>
        <n v="142.596"/>
        <n v="35.865000000000002"/>
        <n v="121.59"/>
        <n v="520.16600000000005"/>
        <n v="97.712999999999994"/>
        <n v="284.88"/>
        <n v="267.62"/>
        <n v="68.832999999999998"/>
        <n v="792.4"/>
        <n v="71.170500000000004"/>
        <n v="389.84"/>
        <n v="161.03"/>
        <n v="33.896000000000001"/>
        <n v="37.695999999999998"/>
        <n v="438.65999999999997"/>
        <n v="71.680000000000007"/>
        <n v="103.54"/>
        <n v="133.95999999999998"/>
        <n v="47.17"/>
        <n v="90.738"/>
        <n v="289.36799999999999"/>
        <n v="81.56"/>
        <n v="141.69"/>
        <n v="74.951999999999998"/>
        <n v="164.86"/>
        <n v="145.52000000000001"/>
        <n v="479.73599999999999"/>
        <n v="147.36000000000001"/>
        <n v="282.42099999999999"/>
        <n v="51.74"/>
        <n v="71.7"/>
        <n v="74.878999999999991"/>
        <n v="690.66"/>
        <n v="130.79700000000003"/>
        <n v="135.08100000000002"/>
        <n v="307.68299999999999"/>
        <n v="82.48"/>
        <n v="40.1"/>
        <n v="160.47999999999999"/>
        <n v="604.04"/>
        <n v="46.188000000000002"/>
        <n v="145.22"/>
        <n v="204.7"/>
        <n v="326.76"/>
        <n v="48.6875"/>
        <n v="48.241"/>
        <n v="126.64449999999999"/>
        <n v="162.06"/>
        <n v="66.654000000000011"/>
        <n v="338.01"/>
        <n v="193.70499999999998"/>
        <n v="205.88"/>
        <n v="1299.6000000000001"/>
        <n v="46.206000000000003"/>
        <n v="257.68799999999999"/>
        <n v="73.340999999999994"/>
        <n v="79.400000000000006"/>
        <n v="1240.8120000000001"/>
        <n v="80.39"/>
        <n v="129.303"/>
        <n v="35.86"/>
        <n v="351.75600000000003"/>
        <n v="142.101"/>
        <n v="81.66"/>
        <n v="74.239999999999995"/>
        <n v="235.67599999999999"/>
        <n v="142.36000000000001"/>
        <n v="562.19399999999996"/>
        <n v="318.26899999999995"/>
        <n v="94.410999999999987"/>
        <n v="202"/>
        <n v="45.172499999999992"/>
        <n v="249.26399999999998"/>
        <n v="258.00099999999998"/>
        <n v="283.83999999999997"/>
        <n v="124.4485"/>
        <n v="200.85000000000002"/>
        <n v="183.2"/>
        <n v="461.58599999999996"/>
        <n v="245.38"/>
        <n v="83.8"/>
        <n v="112.69300000000001"/>
        <n v="232.02799999999999"/>
        <n v="358.19849999999997"/>
        <n v="276.16499999999996"/>
        <n v="242.5"/>
        <n v="32.345999999999997"/>
        <n v="164.94"/>
        <n v="47.946499999999993"/>
        <n v="351.17749999999995"/>
        <n v="606.52800000000002"/>
        <n v="243.64"/>
        <n v="45.018000000000001"/>
        <n v="45.153000000000006"/>
        <n v="560.29500000000007"/>
        <n v="145.99600000000001"/>
        <n v="230.60300000000001"/>
        <n v="261.18"/>
        <n v="34.893499999999996"/>
        <n v="509.77"/>
        <n v="678.31200000000001"/>
        <n v="188.37549999999999"/>
        <n v="473.69849999999997"/>
        <n v="38.664999999999999"/>
        <n v="460.5"/>
        <n v="70.430000000000007"/>
        <n v="199.72"/>
        <n v="278.81699999999995"/>
        <n v="167.54"/>
        <n v="81.84"/>
        <n v="34.271999999999998"/>
        <n v="592.19200000000001"/>
        <n v="51.83"/>
        <n v="181.23150000000001"/>
        <n v="77.975999999999999"/>
        <n v="47.784999999999997"/>
        <n v="42.911999999999999"/>
        <n v="97.811999999999983"/>
        <n v="247.46"/>
        <n v="293.62"/>
        <n v="334.32"/>
        <n v="83.69"/>
        <n v="34.339999999999996"/>
        <n v="429.93"/>
        <n v="689.85"/>
        <n v="146.33000000000001"/>
        <n v="124.16499999999998"/>
        <n v="269.48400000000004"/>
        <n v="125.742"/>
        <n v="156.81"/>
        <n v="383.38200000000006"/>
        <n v="124.51"/>
        <n v="620.67000000000007"/>
        <n v="373.89600000000002"/>
        <n v="178.25799999999998"/>
        <n v="1117.008"/>
        <n v="262.59899999999999"/>
        <n v="227.31600000000003"/>
        <n v="142.80000000000001"/>
        <n v="624.96"/>
        <n v="699.24750000000006"/>
        <n v="557.68799999999999"/>
        <n v="382.71249999999998"/>
        <n v="345.48"/>
        <n v="41.606999999999999"/>
        <n v="210.06899999999999"/>
        <n v="344.79"/>
        <n v="69.406999999999996"/>
        <n v="73.421999999999997"/>
        <n v="269.298"/>
        <n v="75.638999999999996"/>
        <n v="574.38"/>
        <n v="132.46799999999999"/>
        <n v="63.791999999999994"/>
        <n v="137.40799999999999"/>
        <n v="71.86"/>
        <n v="199.7"/>
        <n v="586.26400000000001"/>
        <n v="165.44"/>
        <n v="234.52199999999999"/>
        <n v="105.19349999999999"/>
        <n v="50.02"/>
        <n v="79.153999999999996"/>
        <n v="568.32000000000005"/>
        <n v="103.39399999999999"/>
        <n v="164.7"/>
        <n v="189.13550000000001"/>
        <n v="81.48"/>
        <n v="112.4325"/>
        <n v="279.65999999999997"/>
        <n v="405.24149999999997"/>
        <n v="127.15749999999998"/>
        <n v="753.72"/>
        <n v="531.54899999999998"/>
        <n v="147.47999999999999"/>
        <n v="47.37"/>
        <n v="138.339"/>
        <n v="68.59"/>
        <n v="138.69999999999999"/>
        <n v="66.474000000000004"/>
        <n v="103.04"/>
        <n v="50.42"/>
        <n v="1420.11"/>
        <n v="34.348499999999994"/>
        <n v="95.322999999999993"/>
        <n v="139.995"/>
        <n v="46.629000000000005"/>
        <n v="36.548999999999999"/>
        <n v="133.74099999999999"/>
        <n v="163.98"/>
        <n v="162.26"/>
        <n v="670.13000000000011"/>
        <n v="180.9"/>
        <n v="42.083499999999994"/>
        <n v="167.22900000000001"/>
        <n v="165.20400000000001"/>
        <n v="733.45"/>
        <n v="79.81"/>
        <n v="577.74249999999995"/>
        <n v="478.99"/>
        <n v="242.01"/>
        <n v="304.24"/>
        <n v="280.63600000000002"/>
        <n v="100.86"/>
        <n v="337.56899999999996"/>
        <n v="551.44600000000003"/>
        <n v="385.98"/>
        <n v="384.291"/>
        <n v="574.52"/>
        <n v="1299.4099999999999"/>
        <n v="123.81"/>
        <n v="146.1"/>
        <n v="153.01649999999998"/>
        <n v="450.6"/>
        <n v="70.400000000000006"/>
        <n v="1031.8320000000001"/>
        <n v="36.590000000000003"/>
        <n v="238.22199999999998"/>
        <n v="35.71"/>
        <n v="93.44"/>
        <n v="136.01149999999998"/>
        <n v="125.88"/>
        <n v="231.43899999999999"/>
        <n v="883.101"/>
        <n v="171.86999999999998"/>
        <n v="210"/>
        <n v="534.20799999999997"/>
        <n v="200.18399999999997"/>
        <n v="93.132000000000005"/>
        <n v="116.19449999999999"/>
        <n v="286.83999999999997"/>
        <n v="47.082000000000001"/>
        <n v="524.20000000000005"/>
        <n v="51.35"/>
        <n v="39.659999999999997"/>
        <n v="39.79"/>
        <n v="222.858"/>
        <n v="93.39"/>
        <n v="336.56"/>
        <n v="238.464"/>
        <n v="92.59"/>
        <n v="33.677500000000002"/>
        <n v="168.89400000000001"/>
        <n v="36.32"/>
        <n v="226.00800000000001"/>
        <n v="249.82"/>
        <n v="199.32"/>
        <n v="1282.0439999999999"/>
        <n v="221.88600000000002"/>
        <n v="948.375"/>
        <n v="70.72"/>
        <n v="46.01"/>
        <n v="89.88"/>
        <n v="519.94500000000005"/>
        <n v="163.87"/>
        <n v="33.6205"/>
        <n v="160.4"/>
        <n v="123.27000000000001"/>
        <n v="157.1225"/>
        <n v="136.34399999999999"/>
        <n v="121.26"/>
        <n v="42.789000000000001"/>
        <n v="97.334999999999994"/>
        <n v="540"/>
        <n v="144.096"/>
        <n v="36.53"/>
        <n v="154.53"/>
        <n v="96.215999999999994"/>
        <n v="116.50800000000001"/>
        <n v="141.77000000000001"/>
        <n v="509.97450000000003"/>
        <n v="101.12"/>
        <n v="47.38"/>
        <n v="78.828999999999994"/>
        <n v="139.239"/>
        <n v="63.423000000000002"/>
        <n v="71.05"/>
        <n v="107.541"/>
        <n v="141.07499999999999"/>
        <n v="91.99"/>
        <n v="75.790999999999997"/>
        <n v="82.97"/>
        <n v="103.33"/>
        <n v="406.23899999999998"/>
        <n v="248.77800000000002"/>
        <n v="330.46"/>
        <n v="121.92"/>
        <n v="103.91099999999999"/>
        <n v="140.10300000000001"/>
        <n v="40.75"/>
        <n v="1311.4939999999999"/>
        <n v="74.2"/>
        <n v="156.78799999999998"/>
        <n v="155.16"/>
        <n v="44.041999999999994"/>
        <n v="127.5945"/>
        <n v="123.11"/>
        <n v="81.239999999999995"/>
        <n v="60.188499999999998"/>
        <n v="1201.56"/>
        <n v="104.7375"/>
        <n v="166.33799999999999"/>
        <n v="90.09"/>
        <n v="36.83"/>
        <n v="932.75749999999994"/>
        <n v="187.46"/>
        <n v="34.637"/>
        <n v="251.82"/>
        <n v="83.304000000000002"/>
        <n v="280.08"/>
        <n v="139.374"/>
        <n v="371.34"/>
        <n v="80.58"/>
        <n v="307.02100000000002"/>
        <n v="80.319999999999993"/>
        <n v="164.25"/>
        <n v="609.59999999999991"/>
        <n v="179.95000000000002"/>
        <n v="65.826000000000008"/>
        <n v="36.891000000000005"/>
        <n v="241.41"/>
        <n v="701.59999999999991"/>
        <n v="340.01100000000002"/>
        <n v="268.66000000000003"/>
        <n v="394.51599999999996"/>
        <n v="192.62"/>
        <n v="51.25"/>
        <n v="123.29"/>
        <n v="272.30799999999999"/>
        <n v="80.56"/>
        <n v="38.4465"/>
        <n v="1602.2400000000002"/>
        <n v="82.28"/>
        <n v="212.88"/>
        <n v="129.523"/>
        <n v="93.64"/>
        <n v="123.6"/>
        <n v="355.10999999999996"/>
        <n v="303.32"/>
        <n v="36.76"/>
        <n v="195.67"/>
        <n v="36.747"/>
        <n v="414.56099999999998"/>
        <n v="292.428"/>
        <n v="39.423000000000002"/>
        <n v="206.55"/>
        <n v="648.17999999999995"/>
        <n v="153.31099999999998"/>
        <n v="191.91"/>
        <n v="34.798500000000004"/>
        <n v="201.66600000000003"/>
        <n v="125.99849999999999"/>
        <n v="71.17"/>
        <n v="713.23200000000008"/>
        <n v="235.83749999999998"/>
        <n v="231.75"/>
        <n v="400.3965"/>
        <n v="123.08000000000001"/>
        <n v="114.47499999999999"/>
        <n v="97.317999999999998"/>
        <n v="620.05799999999999"/>
        <n v="671.46"/>
        <n v="383.29200000000003"/>
        <n v="103.52"/>
        <n v="524.04300000000001"/>
        <n v="119.12049999999999"/>
        <n v="213.51149999999998"/>
        <n v="105.42149999999999"/>
        <n v="101.32"/>
        <n v="259.05599999999998"/>
        <n v="47.233999999999995"/>
        <n v="103.51300000000001"/>
        <n v="522.72000000000014"/>
        <n v="161.94999999999999"/>
        <n v="167.2"/>
        <n v="495.18449999999996"/>
        <n v="502.23"/>
        <n v="73.494"/>
        <n v="873.072"/>
        <n v="39.65"/>
        <n v="92.222999999999999"/>
        <n v="68.171999999999997"/>
        <n v="80.400000000000006"/>
        <n v="37.08"/>
        <n v="995.52"/>
        <n v="135.19"/>
        <n v="241.12800000000001"/>
        <n v="147.25949999999997"/>
        <n v="127.89100000000001"/>
        <n v="93.177000000000007"/>
        <n v="413.32"/>
        <n v="157.58999999999997"/>
        <n v="529.32000000000005"/>
        <n v="127.62749999999998"/>
        <n v="187.28299999999999"/>
        <n v="324.58499999999998"/>
        <n v="2458.8719999999998"/>
        <n v="121.34599999999999"/>
        <n v="63.612000000000009"/>
        <n v="177.83999999999997"/>
        <n v="188.423"/>
        <n v="550.17000000000007"/>
        <n v="181.35599999999999"/>
        <n v="139.23000000000002"/>
        <n v="627.45600000000002"/>
        <n v="91.35"/>
        <n v="33.264000000000003"/>
        <n v="44.783999999999999"/>
        <n v="35.972999999999999"/>
        <n v="603.82799999999997"/>
        <n v="586.94799999999998"/>
        <n v="338.89499999999998"/>
        <n v="149.10400000000001"/>
        <n v="117.6765"/>
        <n v="45.683999999999997"/>
        <n v="34.142999999999994"/>
        <n v="266.03800000000001"/>
        <n v="411.26400000000001"/>
        <n v="47.803999999999995"/>
        <n v="256.76799999999997"/>
        <n v="111.02399999999999"/>
        <n v="126.53100000000001"/>
        <n v="321.36"/>
        <n v="298.20000000000005"/>
        <n v="229.14000000000001"/>
        <n v="575.28199999999993"/>
        <n v="86.335999999999999"/>
        <n v="120.343"/>
        <n v="35.630000000000003"/>
        <n v="186.17550000000003"/>
        <n v="82.89"/>
        <n v="57.136000000000003"/>
        <n v="34.323"/>
        <n v="134.9"/>
        <n v="61.692999999999998"/>
        <n v="355.25250000000005"/>
        <n v="161.22"/>
        <n v="153.96"/>
        <n v="154.57249999999999"/>
        <n v="161.34"/>
        <n v="774.06000000000006"/>
        <n v="294.44400000000002"/>
        <n v="122.19599999999998"/>
        <n v="61.709999999999994"/>
        <n v="65.087999999999994"/>
        <n v="63.882000000000005"/>
        <n v="59.295999999999999"/>
        <n v="488.22"/>
        <n v="351.98499999999996"/>
        <n v="689.17500000000007"/>
        <n v="274.536"/>
        <n v="412.233"/>
        <n v="630.71699999999998"/>
        <n v="167.68799999999999"/>
        <n v="75.411000000000001"/>
        <n v="108.88200000000001"/>
        <n v="129.24250000000001"/>
        <n v="97.578000000000003"/>
        <n v="873.50399999999991"/>
        <n v="48.022499999999994"/>
        <n v="43.902499999999996"/>
        <n v="414.79999999999995"/>
        <n v="66.784999999999997"/>
        <n v="80.103999999999999"/>
        <n v="127.42400000000001"/>
        <n v="586.226"/>
        <n v="128.71800000000002"/>
        <n v="35.36"/>
        <n v="141.13800000000001"/>
        <n v="368.82"/>
        <n v="432.68999999999994"/>
        <n v="90.23"/>
        <n v="687.68999999999994"/>
        <n v="69.558999999999997"/>
        <n v="1628.1000000000001"/>
        <n v="131.24700000000001"/>
        <n v="648.16"/>
        <n v="268.52699999999999"/>
        <n v="112.599"/>
        <n v="317.60249999999996"/>
        <n v="129.393"/>
        <n v="318.03599999999994"/>
        <n v="32.156999999999996"/>
        <n v="315.58999999999997"/>
        <n v="154.41299999999998"/>
        <n v="1727.82"/>
        <n v="431.37600000000003"/>
        <n v="138.88800000000001"/>
        <n v="177.38399999999999"/>
        <n v="233.76"/>
        <n v="106.52199999999999"/>
        <n v="209.93299999999999"/>
        <n v="37.896000000000001"/>
        <n v="526.16700000000003"/>
        <n v="44.577000000000005"/>
        <n v="152.38399999999999"/>
        <n v="197.334"/>
        <n v="147.67749999999998"/>
        <n v="152.114"/>
        <n v="275.32800000000003"/>
        <n v="235.714"/>
        <n v="136.494"/>
        <n v="241.91000000000003"/>
        <n v="615.48599999999999"/>
        <n v="569.45749999999998"/>
        <n v="149.72400000000002"/>
        <n v="91.95"/>
        <n v="151.64000000000001"/>
        <n v="858.279"/>
        <n v="62.865999999999993"/>
        <n v="72.3"/>
        <n v="115.767"/>
        <n v="284.14499999999998"/>
        <n v="174.70499999999998"/>
        <n v="87.906999999999996"/>
        <n v="38.997499999999995"/>
        <n v="2831.2649999999994"/>
        <n v="124.29600000000001"/>
        <n v="63.936000000000007"/>
        <n v="254.17800000000003"/>
        <n v="240.78799999999998"/>
        <n v="61.012999999999998"/>
        <n v="415.50299999999999"/>
        <n v="130.86000000000001"/>
        <n v="126.30249999999998"/>
        <n v="43.639000000000003"/>
        <n v="44.981999999999999"/>
        <n v="302.54400000000004"/>
        <n v="163.07249999999999"/>
        <n v="338.36399999999998"/>
        <n v="138.96600000000001"/>
        <n v="37.819499999999998"/>
        <n v="82.287000000000006"/>
        <n v="122.64"/>
        <n v="72.86399999999999"/>
        <n v="181.29599999999999"/>
        <n v="360.87"/>
        <n v="211.10599999999999"/>
        <n v="439.09949999999998"/>
        <n v="468.92"/>
        <n v="104.64"/>
        <n v="83.591999999999999"/>
        <n v="155.173"/>
        <n v="201.20999999999998"/>
        <n v="30.404500000000002"/>
        <n v="78.31049999999999"/>
        <n v="717.67750000000001"/>
        <n v="207.98"/>
        <n v="33.219000000000001"/>
        <n v="162.04"/>
        <n v="468.42600000000004"/>
        <n v="231.12"/>
        <n v="519.90249999999992"/>
        <n v="79.315499999999986"/>
        <n v="92.664000000000001"/>
        <n v="104.91550000000001"/>
        <n v="148.36500000000001"/>
        <n v="37.456000000000003"/>
        <n v="37.043999999999997"/>
        <n v="176.47200000000001"/>
        <n v="173.358"/>
        <n v="195.453"/>
        <n v="122.376"/>
        <n v="35.945999999999998"/>
        <n v="332.3"/>
        <n v="32.210999999999999"/>
        <n v="835.25249999999994"/>
        <n v="218.10000000000002"/>
        <n v="2450.9324999999999"/>
        <n v="285.43"/>
        <n v="145.27799999999999"/>
        <n v="57.328000000000003"/>
        <n v="594.84249999999997"/>
        <n v="155.261"/>
        <n v="623.64"/>
        <n v="102.4165"/>
        <n v="307.92"/>
        <n v="39.85"/>
        <n v="176.59599999999998"/>
        <n v="241.542"/>
        <n v="33.354000000000006"/>
        <n v="513.798"/>
        <n v="262.38600000000002"/>
        <n v="103.3005"/>
        <n v="76.968999999999994"/>
        <n v="59.584999999999994"/>
        <n v="129.82500000000002"/>
        <n v="526.28399999999999"/>
        <n v="77.79549999999999"/>
        <n v="331.12599999999998"/>
        <n v="134.54849999999999"/>
        <n v="134.52950000000001"/>
        <n v="219.87"/>
        <n v="586.08000000000004"/>
        <n v="135.48599999999999"/>
        <n v="86.581000000000003"/>
        <n v="49.6"/>
        <n v="212.41499999999996"/>
        <n v="34.095500000000001"/>
        <n v="195.32"/>
        <n v="34.541999999999994"/>
        <n v="68.114999999999995"/>
        <n v="186.92"/>
        <n v="366.48599999999999"/>
        <n v="270.21799999999996"/>
        <n v="255.2"/>
        <n v="460.73099999999999"/>
        <n v="136.68"/>
        <n v="104.9085"/>
        <n v="238.69800000000004"/>
        <n v="179.05500000000001"/>
        <n v="65.015999999999991"/>
        <n v="731.16750000000002"/>
        <n v="144.40949999999998"/>
        <n v="291.08"/>
        <n v="41.805000000000007"/>
        <n v="132.6"/>
        <n v="752.476"/>
        <n v="37.04"/>
        <n v="230.05199999999999"/>
        <n v="67.468999999999994"/>
        <n v="112.251"/>
        <n v="110.88900000000001"/>
        <n v="272.68200000000002"/>
        <n v="28.584"/>
        <n v="90.684000000000012"/>
        <n v="32.103000000000002"/>
        <n v="827.73"/>
        <n v="207.70600000000002"/>
        <n v="83.14"/>
        <n v="80.97"/>
        <n v="73.03"/>
        <n v="44.469500000000004"/>
        <n v="260.96699999999998"/>
        <n v="395"/>
        <n v="1055.1600000000001"/>
        <n v="88.11099999999999"/>
        <n v="119.289"/>
        <n v="156.44999999999999"/>
        <n v="37.505999999999993"/>
        <n v="65.709000000000003"/>
        <n v="77.634"/>
        <n v="1168.74"/>
        <n v="259.13600000000002"/>
        <n v="559.96799999999996"/>
        <n v="93.26"/>
        <n v="1543.644"/>
        <n v="307.94"/>
        <n v="327.39849999999996"/>
        <n v="88.368999999999986"/>
        <n v="432.91800000000001"/>
        <n v="224.316"/>
        <n v="123.063"/>
        <n v="133.80000000000001"/>
        <n v="124.93"/>
        <n v="127.06200000000001"/>
        <n v="256.78500000000003"/>
        <n v="192.59200000000001"/>
        <n v="581.40000000000009"/>
        <n v="131.47200000000001"/>
        <n v="343.97800000000001"/>
        <n v="243.28"/>
        <n v="156.845"/>
        <n v="523.98900000000003"/>
        <n v="137.196"/>
        <n v="117.62899999999999"/>
        <n v="270.25600000000003"/>
        <n v="64.394999999999996"/>
        <n v="126.43199999999999"/>
        <n v="86.155999999999992"/>
        <n v="101.26"/>
        <n v="87.418999999999997"/>
        <n v="237.56399999999999"/>
        <n v="124.37199999999999"/>
        <n v="90.11699999999999"/>
        <n v="33.753500000000003"/>
        <n v="502.27349999999996"/>
        <n v="59.232000000000006"/>
        <n v="188.88"/>
        <n v="167.328"/>
        <n v="1499.298"/>
        <n v="40.29"/>
        <n v="427.78799999999995"/>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299999999998"/>
        <n v="120.479"/>
        <n v="212.976"/>
        <n v="44.676000000000002"/>
        <n v="156.07549999999998"/>
        <n v="35.81"/>
        <n v="39.244500000000002"/>
        <n v="93.330000000000013"/>
        <n v="247.95000000000002"/>
        <n v="343.42500000000001"/>
        <n v="46.413000000000004"/>
        <n v="70.617999999999995"/>
        <n v="307.27499999999998"/>
        <n v="197.208"/>
        <n v="679.9"/>
        <n v="378.91699999999997"/>
        <n v="98.363"/>
        <n v="161.53"/>
        <n v="525.05999999999995"/>
        <n v="197.18"/>
        <n v="124.9"/>
        <n v="618.79999999999995"/>
        <n v="144.78"/>
        <n v="34.361499999999999"/>
        <n v="340.767"/>
        <n v="733.02299999999991"/>
        <n v="585.55999999999995"/>
        <n v="170.696"/>
        <n v="141.55949999999999"/>
        <n v="339.48"/>
        <n v="64.836000000000013"/>
        <n v="154.12"/>
        <n v="143.33599999999998"/>
        <n v="80.959999999999994"/>
        <n v="441.01799999999997"/>
        <n v="34.135999999999996"/>
        <n v="159.72"/>
        <n v="45.229499999999994"/>
        <n v="168.98400000000001"/>
        <n v="414.47550000000001"/>
        <n v="66.402000000000001"/>
        <n v="130.89600000000002"/>
        <n v="207.4"/>
        <n v="61.106499999999997"/>
        <n v="120.003"/>
        <n v="539.25799999999992"/>
        <n v="336.96000000000004"/>
        <n v="122.99499999999999"/>
        <n v="434.88"/>
        <n v="71.23"/>
        <n v="242.345"/>
        <n v="117.46800000000002"/>
        <n v="135.779"/>
        <n v="192.51"/>
        <n v="221.31"/>
        <n v="95.075999999999993"/>
        <n v="76.873999999999995"/>
        <n v="34.01"/>
        <n v="146.304"/>
        <n v="232.30350000000001"/>
        <n v="220.32000000000002"/>
        <n v="43.642999999999994"/>
        <n v="2510.3474999999999"/>
        <n v="48.620999999999995"/>
        <n v="103.989"/>
        <n v="185.84849999999997"/>
        <n v="1213.7400000000002"/>
        <n v="83.15"/>
        <n v="69.36"/>
        <n v="214.51500000000001"/>
        <n v="86.632000000000005"/>
        <n v="226.52749999999997"/>
        <n v="72.864000000000004"/>
        <n v="122.264"/>
        <n v="97.526999999999987"/>
        <n v="80.64"/>
        <n v="141.822"/>
        <n v="36.4"/>
        <n v="135.04249999999999"/>
        <n v="631.52199999999993"/>
        <n v="103.85300000000001"/>
        <n v="106.81099999999999"/>
        <n v="90.022000000000006"/>
        <n v="76.759999999999991"/>
        <n v="465.84000000000003"/>
        <n v="291.44099999999997"/>
        <n v="225.09299999999999"/>
        <n v="31.986000000000001"/>
        <n v="317.69900000000001"/>
        <n v="64.701000000000008"/>
        <n v="126.88199999999999"/>
        <n v="220.10400000000001"/>
        <n v="40.619999999999997"/>
        <n v="309.67199999999997"/>
        <n v="183.45600000000002"/>
        <n v="136.64599999999999"/>
        <n v="1001.52"/>
        <n v="338.19799999999998"/>
        <n v="107.94"/>
        <n v="720.36000000000013"/>
        <n v="186.9"/>
        <n v="39.832000000000001"/>
        <n v="190.16100000000003"/>
        <n v="147.67200000000003"/>
        <n v="28.327999999999999"/>
        <n v="36.954000000000001"/>
        <n v="975.13200000000006"/>
        <n v="87.660499999999999"/>
        <n v="77.320499999999996"/>
        <n v="685.56"/>
        <n v="124.95"/>
        <n v="36.552"/>
        <n v="39.69"/>
        <n v="612.1"/>
        <n v="31.4755"/>
        <n v="86.440499999999986"/>
        <n v="81.728999999999999"/>
        <n v="35.088000000000001"/>
        <n v="46.07"/>
        <n v="132.56100000000001"/>
        <n v="36.738"/>
        <n v="152.16"/>
        <n v="525.68999999999994"/>
        <n v="34.808"/>
        <n v="925.92000000000007"/>
        <n v="128.80800000000002"/>
        <n v="36.243000000000002"/>
        <n v="462.726"/>
        <n v="183.114"/>
        <n v="220.06499999999997"/>
      </sharedItems>
    </cacheField>
    <cacheField name="COGS" numFmtId="164">
      <sharedItems containsSemiMixedTypes="0" containsString="0" containsNumber="1" minValue="13.18" maxValue="2361.36"/>
    </cacheField>
    <cacheField name="Gross Profit" numFmtId="164">
      <sharedItems containsSemiMixedTypes="0" containsString="0" containsNumber="1" minValue="14.254" maxValue="1293.8999999999996"/>
    </cacheField>
    <cacheField name="Gross Margin %" numFmtId="165">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5">
      <sharedItems/>
    </cacheField>
    <cacheField name="MonthNo" numFmtId="1">
      <sharedItems containsSemiMixedTypes="0" containsString="0" containsNumber="1" containsInteger="1" minValue="1" maxValue="12"/>
    </cacheField>
    <cacheField name="Month2" numFmtId="165">
      <sharedItems/>
    </cacheField>
  </cacheFields>
  <extLst>
    <ext xmlns:x14="http://schemas.microsoft.com/office/spreadsheetml/2009/9/main" uri="{725AE2AE-9491-48be-B2B4-4EB974FC3084}">
      <x14:pivotCacheDefinition pivotCacheId="6697192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x v="0"/>
    <n v="85.88"/>
    <n v="78.240000000000009"/>
    <n v="0.476724348038021"/>
    <n v="2026"/>
    <s v="Q1"/>
    <n v="1"/>
    <s v="Jan"/>
  </r>
  <r>
    <n v="4836"/>
    <d v="2026-01-02T00:00:00"/>
    <n v="2026"/>
    <x v="0"/>
    <n v="1"/>
    <x v="0"/>
    <x v="1"/>
    <x v="1"/>
    <x v="1"/>
    <s v="Returning"/>
    <x v="1"/>
    <s v="Hiking Daypack 20L"/>
    <n v="4"/>
    <n v="94.18"/>
    <n v="0.15"/>
    <n v="45.03"/>
    <x v="1"/>
    <n v="180.12"/>
    <n v="140.09199999999998"/>
    <n v="0.43749765780170635"/>
    <n v="2026"/>
    <s v="Q1"/>
    <n v="1"/>
    <s v="Jan"/>
  </r>
  <r>
    <n v="163"/>
    <d v="2026-01-03T00:00:00"/>
    <n v="2026"/>
    <x v="0"/>
    <n v="1"/>
    <x v="0"/>
    <x v="2"/>
    <x v="2"/>
    <x v="0"/>
    <s v="New"/>
    <x v="2"/>
    <s v="Insulated Bottle"/>
    <n v="2"/>
    <n v="36.72"/>
    <n v="0.05"/>
    <n v="13.76"/>
    <x v="2"/>
    <n v="27.52"/>
    <n v="42.248000000000005"/>
    <n v="0.60554982226808862"/>
    <n v="2026"/>
    <s v="Q1"/>
    <n v="1"/>
    <s v="Jan"/>
  </r>
  <r>
    <n v="542"/>
    <d v="2026-01-03T00:00:00"/>
    <n v="2026"/>
    <x v="0"/>
    <n v="1"/>
    <x v="0"/>
    <x v="0"/>
    <x v="0"/>
    <x v="1"/>
    <s v="Business"/>
    <x v="1"/>
    <s v="Trail Boots"/>
    <n v="4"/>
    <n v="143.66999999999999"/>
    <n v="0.1"/>
    <n v="81.22"/>
    <x v="3"/>
    <n v="324.88"/>
    <n v="192.33199999999999"/>
    <n v="0.37186298848441257"/>
    <n v="2026"/>
    <s v="Q1"/>
    <n v="1"/>
    <s v="Jan"/>
  </r>
  <r>
    <n v="2002"/>
    <d v="2026-01-03T00:00:00"/>
    <n v="2026"/>
    <x v="0"/>
    <n v="1"/>
    <x v="0"/>
    <x v="0"/>
    <x v="0"/>
    <x v="1"/>
    <s v="Business"/>
    <x v="2"/>
    <s v="Insulated Bottle"/>
    <n v="3"/>
    <n v="36.53"/>
    <n v="0.15"/>
    <n v="13.67"/>
    <x v="4"/>
    <n v="41.01"/>
    <n v="52.141500000000001"/>
    <n v="0.55974944042769037"/>
    <n v="2026"/>
    <s v="Q1"/>
    <n v="1"/>
    <s v="Jan"/>
  </r>
  <r>
    <n v="2005"/>
    <d v="2026-01-03T00:00:00"/>
    <n v="2026"/>
    <x v="0"/>
    <n v="1"/>
    <x v="0"/>
    <x v="2"/>
    <x v="3"/>
    <x v="2"/>
    <s v="New"/>
    <x v="2"/>
    <s v="Insulated Bottle"/>
    <n v="1"/>
    <n v="35.340000000000003"/>
    <n v="0"/>
    <n v="13.37"/>
    <x v="5"/>
    <n v="13.37"/>
    <n v="21.970000000000006"/>
    <n v="0.62167515563101317"/>
    <n v="2026"/>
    <s v="Q1"/>
    <n v="1"/>
    <s v="Jan"/>
  </r>
  <r>
    <n v="2937"/>
    <d v="2026-01-03T00:00:00"/>
    <n v="2026"/>
    <x v="0"/>
    <n v="1"/>
    <x v="0"/>
    <x v="3"/>
    <x v="4"/>
    <x v="1"/>
    <s v="Returning"/>
    <x v="0"/>
    <s v="Trail Bike Light"/>
    <n v="8"/>
    <n v="49.6"/>
    <n v="0.1"/>
    <n v="23.05"/>
    <x v="6"/>
    <n v="184.4"/>
    <n v="172.72"/>
    <n v="0.4836469534050179"/>
    <n v="2026"/>
    <s v="Q1"/>
    <n v="1"/>
    <s v="Jan"/>
  </r>
  <r>
    <n v="3326"/>
    <d v="2026-01-03T00:00:00"/>
    <n v="2026"/>
    <x v="0"/>
    <n v="1"/>
    <x v="0"/>
    <x v="0"/>
    <x v="0"/>
    <x v="2"/>
    <s v="New"/>
    <x v="3"/>
    <s v="Alpine Tent 4P"/>
    <n v="2"/>
    <n v="347.51"/>
    <n v="0"/>
    <n v="190.16"/>
    <x v="7"/>
    <n v="380.32"/>
    <n v="314.7"/>
    <n v="0.4527927253891974"/>
    <n v="2026"/>
    <s v="Q1"/>
    <n v="1"/>
    <s v="Jan"/>
  </r>
  <r>
    <n v="3863"/>
    <d v="2026-01-03T00:00:00"/>
    <n v="2026"/>
    <x v="0"/>
    <n v="1"/>
    <x v="0"/>
    <x v="2"/>
    <x v="5"/>
    <x v="1"/>
    <s v="Returning"/>
    <x v="0"/>
    <s v="Compact Repair Kit"/>
    <n v="12"/>
    <n v="41.22"/>
    <n v="0.1"/>
    <n v="16.64"/>
    <x v="8"/>
    <n v="199.68"/>
    <n v="245.49599999999998"/>
    <n v="0.55145829963879456"/>
    <n v="2026"/>
    <s v="Q1"/>
    <n v="1"/>
    <s v="Jan"/>
  </r>
  <r>
    <n v="4910"/>
    <d v="2026-01-03T00:00:00"/>
    <n v="2026"/>
    <x v="0"/>
    <n v="1"/>
    <x v="0"/>
    <x v="2"/>
    <x v="3"/>
    <x v="2"/>
    <s v="Business"/>
    <x v="3"/>
    <s v="Alpine Tent 4P"/>
    <n v="1"/>
    <n v="332.18"/>
    <n v="0"/>
    <n v="195.33"/>
    <x v="9"/>
    <n v="195.33"/>
    <n v="136.85"/>
    <n v="0.41197543500511768"/>
    <n v="2026"/>
    <s v="Q1"/>
    <n v="1"/>
    <s v="Jan"/>
  </r>
  <r>
    <n v="5188"/>
    <d v="2026-01-03T00:00:00"/>
    <n v="2026"/>
    <x v="0"/>
    <n v="1"/>
    <x v="0"/>
    <x v="1"/>
    <x v="6"/>
    <x v="3"/>
    <s v="Returning"/>
    <x v="0"/>
    <s v="Trail Bike Light"/>
    <n v="1"/>
    <n v="49.71"/>
    <n v="0"/>
    <n v="23.15"/>
    <x v="10"/>
    <n v="23.15"/>
    <n v="26.560000000000002"/>
    <n v="0.53429893381613358"/>
    <n v="2026"/>
    <s v="Q1"/>
    <n v="1"/>
    <s v="Jan"/>
  </r>
  <r>
    <n v="845"/>
    <d v="2026-01-04T00:00:00"/>
    <n v="2026"/>
    <x v="0"/>
    <n v="1"/>
    <x v="0"/>
    <x v="2"/>
    <x v="3"/>
    <x v="0"/>
    <s v="New"/>
    <x v="3"/>
    <s v="Trail Tent 2P"/>
    <n v="2"/>
    <n v="194.35"/>
    <n v="0"/>
    <n v="104.22"/>
    <x v="11"/>
    <n v="208.44"/>
    <n v="180.26"/>
    <n v="0.46375096475430921"/>
    <n v="2026"/>
    <s v="Q1"/>
    <n v="1"/>
    <s v="Jan"/>
  </r>
  <r>
    <n v="1077"/>
    <d v="2026-01-04T00:00:00"/>
    <n v="2026"/>
    <x v="0"/>
    <n v="1"/>
    <x v="0"/>
    <x v="1"/>
    <x v="6"/>
    <x v="0"/>
    <s v="New"/>
    <x v="0"/>
    <s v="Cycling Pack 12L"/>
    <n v="3"/>
    <n v="102.12"/>
    <n v="0.1"/>
    <n v="51.28"/>
    <x v="12"/>
    <n v="153.84"/>
    <n v="121.88400000000004"/>
    <n v="0.44205074639857256"/>
    <n v="2026"/>
    <s v="Q1"/>
    <n v="1"/>
    <s v="Jan"/>
  </r>
  <r>
    <n v="1237"/>
    <d v="2026-01-04T00:00:00"/>
    <n v="2026"/>
    <x v="0"/>
    <n v="1"/>
    <x v="0"/>
    <x v="3"/>
    <x v="7"/>
    <x v="2"/>
    <s v="Business"/>
    <x v="2"/>
    <s v="Packing Cube Set"/>
    <n v="1"/>
    <n v="46.99"/>
    <n v="0.05"/>
    <n v="18.11"/>
    <x v="13"/>
    <n v="18.11"/>
    <n v="26.530500000000004"/>
    <n v="0.59431457980981395"/>
    <n v="2026"/>
    <s v="Q1"/>
    <n v="1"/>
    <s v="Jan"/>
  </r>
  <r>
    <n v="1908"/>
    <d v="2026-01-04T00:00:00"/>
    <n v="2026"/>
    <x v="0"/>
    <n v="1"/>
    <x v="0"/>
    <x v="3"/>
    <x v="8"/>
    <x v="0"/>
    <s v="New"/>
    <x v="4"/>
    <s v="Resistance Band Set"/>
    <n v="1"/>
    <n v="40"/>
    <n v="0"/>
    <n v="15.04"/>
    <x v="14"/>
    <n v="15.04"/>
    <n v="24.96"/>
    <n v="0.624"/>
    <n v="2026"/>
    <s v="Q1"/>
    <n v="1"/>
    <s v="Jan"/>
  </r>
  <r>
    <n v="2245"/>
    <d v="2026-01-04T00:00:00"/>
    <n v="2026"/>
    <x v="0"/>
    <n v="1"/>
    <x v="0"/>
    <x v="0"/>
    <x v="9"/>
    <x v="0"/>
    <s v="New"/>
    <x v="1"/>
    <s v="Summit Backpack 45L"/>
    <n v="1"/>
    <n v="153.38999999999999"/>
    <n v="0"/>
    <n v="78.59"/>
    <x v="15"/>
    <n v="78.59"/>
    <n v="74.799999999999983"/>
    <n v="0.48764587000456344"/>
    <n v="2026"/>
    <s v="Q1"/>
    <n v="1"/>
    <s v="Jan"/>
  </r>
  <r>
    <n v="2928"/>
    <d v="2026-01-04T00:00:00"/>
    <n v="2026"/>
    <x v="0"/>
    <n v="1"/>
    <x v="0"/>
    <x v="1"/>
    <x v="6"/>
    <x v="0"/>
    <s v="Returning"/>
    <x v="4"/>
    <s v="Weighted Vest"/>
    <n v="2"/>
    <n v="124.97"/>
    <n v="0.1"/>
    <n v="67.36"/>
    <x v="16"/>
    <n v="134.72"/>
    <n v="90.225999999999999"/>
    <n v="0.40110070861451191"/>
    <n v="2026"/>
    <s v="Q1"/>
    <n v="1"/>
    <s v="Jan"/>
  </r>
  <r>
    <n v="4249"/>
    <d v="2026-01-04T00:00:00"/>
    <n v="2026"/>
    <x v="0"/>
    <n v="1"/>
    <x v="0"/>
    <x v="3"/>
    <x v="4"/>
    <x v="3"/>
    <s v="New"/>
    <x v="0"/>
    <s v="Cycling Pack 12L"/>
    <n v="2"/>
    <n v="100.12"/>
    <n v="0.1"/>
    <n v="49.67"/>
    <x v="17"/>
    <n v="99.34"/>
    <n v="80.876000000000005"/>
    <n v="0.44877258401029874"/>
    <n v="2026"/>
    <s v="Q1"/>
    <n v="1"/>
    <s v="Jan"/>
  </r>
  <r>
    <n v="1734"/>
    <d v="2026-01-05T00:00:00"/>
    <n v="2026"/>
    <x v="0"/>
    <n v="1"/>
    <x v="0"/>
    <x v="3"/>
    <x v="8"/>
    <x v="3"/>
    <s v="Returning"/>
    <x v="4"/>
    <s v="Resistance Band Set"/>
    <n v="1"/>
    <n v="40.6"/>
    <n v="0.15"/>
    <n v="14.61"/>
    <x v="18"/>
    <n v="14.61"/>
    <n v="19.899999999999999"/>
    <n v="0.57664445088380178"/>
    <n v="2026"/>
    <s v="Q1"/>
    <n v="1"/>
    <s v="Jan"/>
  </r>
  <r>
    <n v="2331"/>
    <d v="2026-01-05T00:00:00"/>
    <n v="2026"/>
    <x v="0"/>
    <n v="1"/>
    <x v="0"/>
    <x v="3"/>
    <x v="8"/>
    <x v="0"/>
    <s v="New"/>
    <x v="0"/>
    <s v="Cycling Pack 12L"/>
    <n v="1"/>
    <n v="104.23"/>
    <n v="0.1"/>
    <n v="51.6"/>
    <x v="19"/>
    <n v="51.6"/>
    <n v="42.207000000000001"/>
    <n v="0.44993443986056475"/>
    <n v="2026"/>
    <s v="Q1"/>
    <n v="1"/>
    <s v="Jan"/>
  </r>
  <r>
    <n v="2475"/>
    <d v="2026-01-05T00:00:00"/>
    <n v="2026"/>
    <x v="0"/>
    <n v="1"/>
    <x v="0"/>
    <x v="1"/>
    <x v="1"/>
    <x v="2"/>
    <s v="Returning"/>
    <x v="4"/>
    <s v="Weighted Vest"/>
    <n v="5"/>
    <n v="122.87"/>
    <n v="0.05"/>
    <n v="69.67"/>
    <x v="20"/>
    <n v="348.35"/>
    <n v="235.28250000000003"/>
    <n v="0.40313467807224584"/>
    <n v="2026"/>
    <s v="Q1"/>
    <n v="1"/>
    <s v="Jan"/>
  </r>
  <r>
    <n v="1433"/>
    <d v="2026-01-06T00:00:00"/>
    <n v="2026"/>
    <x v="0"/>
    <n v="1"/>
    <x v="0"/>
    <x v="2"/>
    <x v="10"/>
    <x v="0"/>
    <s v="New"/>
    <x v="2"/>
    <s v="Insulated Bottle"/>
    <n v="2"/>
    <n v="36.619999999999997"/>
    <n v="0.05"/>
    <n v="13.87"/>
    <x v="21"/>
    <n v="27.74"/>
    <n v="41.837999999999994"/>
    <n v="0.60131075914800658"/>
    <n v="2026"/>
    <s v="Q1"/>
    <n v="1"/>
    <s v="Jan"/>
  </r>
  <r>
    <n v="3624"/>
    <d v="2026-01-06T00:00:00"/>
    <n v="2026"/>
    <x v="0"/>
    <n v="1"/>
    <x v="0"/>
    <x v="3"/>
    <x v="7"/>
    <x v="0"/>
    <s v="New"/>
    <x v="1"/>
    <s v="Hiking Daypack 20L"/>
    <n v="1"/>
    <n v="93.4"/>
    <n v="0"/>
    <n v="46.11"/>
    <x v="22"/>
    <n v="46.11"/>
    <n v="47.290000000000006"/>
    <n v="0.50631691648822275"/>
    <n v="2026"/>
    <s v="Q1"/>
    <n v="1"/>
    <s v="Jan"/>
  </r>
  <r>
    <n v="4680"/>
    <d v="2026-01-06T00:00:00"/>
    <n v="2026"/>
    <x v="0"/>
    <n v="1"/>
    <x v="0"/>
    <x v="1"/>
    <x v="1"/>
    <x v="3"/>
    <s v="New"/>
    <x v="3"/>
    <s v="Portable Camp Stove"/>
    <n v="2"/>
    <n v="81.260000000000005"/>
    <n v="0"/>
    <n v="39.119999999999997"/>
    <x v="23"/>
    <n v="78.239999999999995"/>
    <n v="84.280000000000015"/>
    <n v="0.51858232832882112"/>
    <n v="2026"/>
    <s v="Q1"/>
    <n v="1"/>
    <s v="Jan"/>
  </r>
  <r>
    <n v="4803"/>
    <d v="2026-01-06T00:00:00"/>
    <n v="2026"/>
    <x v="0"/>
    <n v="1"/>
    <x v="0"/>
    <x v="1"/>
    <x v="11"/>
    <x v="3"/>
    <s v="New"/>
    <x v="4"/>
    <s v="Recovery Roller"/>
    <n v="2"/>
    <n v="35.78"/>
    <n v="0"/>
    <n v="13.84"/>
    <x v="24"/>
    <n v="27.68"/>
    <n v="43.88"/>
    <n v="0.61319172722191173"/>
    <n v="2026"/>
    <s v="Q1"/>
    <n v="1"/>
    <s v="Jan"/>
  </r>
  <r>
    <n v="248"/>
    <d v="2026-01-07T00:00:00"/>
    <n v="2026"/>
    <x v="0"/>
    <n v="1"/>
    <x v="0"/>
    <x v="1"/>
    <x v="12"/>
    <x v="3"/>
    <s v="New"/>
    <x v="0"/>
    <s v="Commuter Helmet"/>
    <n v="3"/>
    <n v="81.64"/>
    <n v="0"/>
    <n v="43.84"/>
    <x v="25"/>
    <n v="131.52000000000001"/>
    <n v="113.4"/>
    <n v="0.46300832925036745"/>
    <n v="2026"/>
    <s v="Q1"/>
    <n v="1"/>
    <s v="Jan"/>
  </r>
  <r>
    <n v="1118"/>
    <d v="2026-01-07T00:00:00"/>
    <n v="2026"/>
    <x v="0"/>
    <n v="1"/>
    <x v="0"/>
    <x v="1"/>
    <x v="12"/>
    <x v="0"/>
    <s v="Returning"/>
    <x v="2"/>
    <s v="Carry-On Duffel"/>
    <n v="2"/>
    <n v="131.63999999999999"/>
    <n v="0.05"/>
    <n v="69.02"/>
    <x v="26"/>
    <n v="138.04"/>
    <n v="112.07599999999996"/>
    <n v="0.44809608341729429"/>
    <n v="2026"/>
    <s v="Q1"/>
    <n v="1"/>
    <s v="Jan"/>
  </r>
  <r>
    <n v="3023"/>
    <d v="2026-01-07T00:00:00"/>
    <n v="2026"/>
    <x v="0"/>
    <n v="1"/>
    <x v="0"/>
    <x v="2"/>
    <x v="3"/>
    <x v="3"/>
    <s v="New"/>
    <x v="1"/>
    <s v="Summit Backpack 45L"/>
    <n v="2"/>
    <n v="155.35"/>
    <n v="0"/>
    <n v="80.790000000000006"/>
    <x v="27"/>
    <n v="161.58000000000001"/>
    <n v="149.11999999999998"/>
    <n v="0.47994850337946565"/>
    <n v="2026"/>
    <s v="Q1"/>
    <n v="1"/>
    <s v="Jan"/>
  </r>
  <r>
    <n v="3903"/>
    <d v="2026-01-07T00:00:00"/>
    <n v="2026"/>
    <x v="0"/>
    <n v="1"/>
    <x v="0"/>
    <x v="3"/>
    <x v="8"/>
    <x v="0"/>
    <s v="Returning"/>
    <x v="4"/>
    <s v="Training Mat"/>
    <n v="2"/>
    <n v="51.56"/>
    <n v="0.05"/>
    <n v="22.26"/>
    <x v="28"/>
    <n v="44.52"/>
    <n v="53.443999999999996"/>
    <n v="0.54554734392225712"/>
    <n v="2026"/>
    <s v="Q1"/>
    <n v="1"/>
    <s v="Jan"/>
  </r>
  <r>
    <n v="62"/>
    <d v="2026-01-08T00:00:00"/>
    <n v="2026"/>
    <x v="0"/>
    <n v="1"/>
    <x v="0"/>
    <x v="1"/>
    <x v="12"/>
    <x v="0"/>
    <s v="New"/>
    <x v="0"/>
    <s v="Trail Bike Light"/>
    <n v="2"/>
    <n v="51.63"/>
    <n v="0"/>
    <n v="22.54"/>
    <x v="29"/>
    <n v="45.08"/>
    <n v="58.180000000000007"/>
    <n v="0.5634321131125315"/>
    <n v="2026"/>
    <s v="Q1"/>
    <n v="1"/>
    <s v="Jan"/>
  </r>
  <r>
    <n v="142"/>
    <d v="2026-01-08T00:00:00"/>
    <n v="2026"/>
    <x v="0"/>
    <n v="1"/>
    <x v="0"/>
    <x v="0"/>
    <x v="9"/>
    <x v="1"/>
    <s v="Business"/>
    <x v="3"/>
    <s v="Alpine Tent 4P"/>
    <n v="5"/>
    <n v="344.88"/>
    <n v="0.15"/>
    <n v="190.66"/>
    <x v="30"/>
    <n v="953.3"/>
    <n v="512.44000000000005"/>
    <n v="0.34961180018284282"/>
    <n v="2026"/>
    <s v="Q1"/>
    <n v="1"/>
    <s v="Jan"/>
  </r>
  <r>
    <n v="450"/>
    <d v="2026-01-08T00:00:00"/>
    <n v="2026"/>
    <x v="0"/>
    <n v="1"/>
    <x v="0"/>
    <x v="2"/>
    <x v="3"/>
    <x v="2"/>
    <s v="New"/>
    <x v="1"/>
    <s v="Hiking Daypack 20L"/>
    <n v="2"/>
    <n v="94.06"/>
    <n v="0.15"/>
    <n v="46.33"/>
    <x v="31"/>
    <n v="92.66"/>
    <n v="67.24199999999999"/>
    <n v="0.42052006854198193"/>
    <n v="2026"/>
    <s v="Q1"/>
    <n v="1"/>
    <s v="Jan"/>
  </r>
  <r>
    <n v="4397"/>
    <d v="2026-01-08T00:00:00"/>
    <n v="2026"/>
    <x v="0"/>
    <n v="1"/>
    <x v="0"/>
    <x v="0"/>
    <x v="0"/>
    <x v="0"/>
    <s v="Business"/>
    <x v="1"/>
    <s v="Trekking Poles"/>
    <n v="1"/>
    <n v="72.38"/>
    <n v="0"/>
    <n v="31.65"/>
    <x v="32"/>
    <n v="31.65"/>
    <n v="40.729999999999997"/>
    <n v="0.56272450953302011"/>
    <n v="2026"/>
    <s v="Q1"/>
    <n v="1"/>
    <s v="Jan"/>
  </r>
  <r>
    <n v="4798"/>
    <d v="2026-01-08T00:00:00"/>
    <n v="2026"/>
    <x v="0"/>
    <n v="1"/>
    <x v="0"/>
    <x v="1"/>
    <x v="6"/>
    <x v="0"/>
    <s v="New"/>
    <x v="1"/>
    <s v="Summit Backpack 45L"/>
    <n v="1"/>
    <n v="153.69"/>
    <n v="0"/>
    <n v="77.47"/>
    <x v="33"/>
    <n v="77.47"/>
    <n v="76.22"/>
    <n v="0.49593337237295854"/>
    <n v="2026"/>
    <s v="Q1"/>
    <n v="1"/>
    <s v="Jan"/>
  </r>
  <r>
    <n v="136"/>
    <d v="2026-01-09T00:00:00"/>
    <n v="2026"/>
    <x v="0"/>
    <n v="1"/>
    <x v="0"/>
    <x v="3"/>
    <x v="13"/>
    <x v="1"/>
    <s v="Business"/>
    <x v="2"/>
    <s v="Travel Backpack 35L"/>
    <n v="15"/>
    <n v="168.62"/>
    <n v="0.05"/>
    <n v="86.09"/>
    <x v="34"/>
    <n v="1291.3500000000001"/>
    <n v="1111.4849999999999"/>
    <n v="0.46257233642759488"/>
    <n v="2026"/>
    <s v="Q1"/>
    <n v="1"/>
    <s v="Jan"/>
  </r>
  <r>
    <n v="2782"/>
    <d v="2026-01-09T00:00:00"/>
    <n v="2026"/>
    <x v="0"/>
    <n v="1"/>
    <x v="0"/>
    <x v="3"/>
    <x v="4"/>
    <x v="0"/>
    <s v="New"/>
    <x v="1"/>
    <s v="Summit Backpack 45L"/>
    <n v="1"/>
    <n v="152.75"/>
    <n v="0.05"/>
    <n v="79.88"/>
    <x v="35"/>
    <n v="79.88"/>
    <n v="65.232499999999987"/>
    <n v="0.44953053665259707"/>
    <n v="2026"/>
    <s v="Q1"/>
    <n v="1"/>
    <s v="Jan"/>
  </r>
  <r>
    <n v="4704"/>
    <d v="2026-01-09T00:00:00"/>
    <n v="2026"/>
    <x v="0"/>
    <n v="1"/>
    <x v="0"/>
    <x v="1"/>
    <x v="14"/>
    <x v="3"/>
    <s v="New"/>
    <x v="4"/>
    <s v="Recovery Roller"/>
    <n v="2"/>
    <n v="36.72"/>
    <n v="0.05"/>
    <n v="14.15"/>
    <x v="2"/>
    <n v="28.3"/>
    <n v="41.468000000000004"/>
    <n v="0.59436991170737308"/>
    <n v="2026"/>
    <s v="Q1"/>
    <n v="1"/>
    <s v="Jan"/>
  </r>
  <r>
    <n v="69"/>
    <d v="2026-01-10T00:00:00"/>
    <n v="2026"/>
    <x v="0"/>
    <n v="1"/>
    <x v="0"/>
    <x v="0"/>
    <x v="15"/>
    <x v="0"/>
    <s v="Returning"/>
    <x v="1"/>
    <s v="Trail Boots"/>
    <n v="6"/>
    <n v="141.31"/>
    <n v="0.05"/>
    <n v="79.349999999999994"/>
    <x v="36"/>
    <n v="476.09999999999997"/>
    <n v="329.36700000000002"/>
    <n v="0.4089143316858419"/>
    <n v="2026"/>
    <s v="Q1"/>
    <n v="1"/>
    <s v="Jan"/>
  </r>
  <r>
    <n v="490"/>
    <d v="2026-01-10T00:00:00"/>
    <n v="2026"/>
    <x v="0"/>
    <n v="1"/>
    <x v="0"/>
    <x v="2"/>
    <x v="10"/>
    <x v="0"/>
    <s v="Business"/>
    <x v="3"/>
    <s v="Compact Sleeping Bag"/>
    <n v="2"/>
    <n v="121.23"/>
    <n v="0"/>
    <n v="59.66"/>
    <x v="37"/>
    <n v="119.32"/>
    <n v="123.14000000000001"/>
    <n v="0.50787758805576178"/>
    <n v="2026"/>
    <s v="Q1"/>
    <n v="1"/>
    <s v="Jan"/>
  </r>
  <r>
    <n v="3685"/>
    <d v="2026-01-10T00:00:00"/>
    <n v="2026"/>
    <x v="0"/>
    <n v="1"/>
    <x v="0"/>
    <x v="3"/>
    <x v="8"/>
    <x v="0"/>
    <s v="New"/>
    <x v="2"/>
    <s v="Travel Backpack 35L"/>
    <n v="3"/>
    <n v="161.58000000000001"/>
    <n v="0"/>
    <n v="85.58"/>
    <x v="38"/>
    <n v="256.74"/>
    <n v="228"/>
    <n v="0.47035524198539425"/>
    <n v="2026"/>
    <s v="Q1"/>
    <n v="1"/>
    <s v="Jan"/>
  </r>
  <r>
    <n v="3796"/>
    <d v="2026-01-10T00:00:00"/>
    <n v="2026"/>
    <x v="0"/>
    <n v="1"/>
    <x v="0"/>
    <x v="3"/>
    <x v="8"/>
    <x v="2"/>
    <s v="Returning"/>
    <x v="2"/>
    <s v="Travel Backpack 35L"/>
    <n v="2"/>
    <n v="166.84"/>
    <n v="0"/>
    <n v="88.67"/>
    <x v="39"/>
    <n v="177.34"/>
    <n v="156.34"/>
    <n v="0.4685327259649964"/>
    <n v="2026"/>
    <s v="Q1"/>
    <n v="1"/>
    <s v="Jan"/>
  </r>
  <r>
    <n v="387"/>
    <d v="2026-01-11T00:00:00"/>
    <n v="2026"/>
    <x v="0"/>
    <n v="1"/>
    <x v="0"/>
    <x v="2"/>
    <x v="5"/>
    <x v="0"/>
    <s v="Returning"/>
    <x v="1"/>
    <s v="Summit Backpack 45L"/>
    <n v="1"/>
    <n v="150.96"/>
    <n v="0"/>
    <n v="77.5"/>
    <x v="40"/>
    <n v="77.5"/>
    <n v="73.460000000000008"/>
    <n v="0.48661897191308956"/>
    <n v="2026"/>
    <s v="Q1"/>
    <n v="1"/>
    <s v="Jan"/>
  </r>
  <r>
    <n v="2796"/>
    <d v="2026-01-11T00:00:00"/>
    <n v="2026"/>
    <x v="0"/>
    <n v="1"/>
    <x v="0"/>
    <x v="3"/>
    <x v="7"/>
    <x v="2"/>
    <s v="Returning"/>
    <x v="2"/>
    <s v="Insulated Bottle"/>
    <n v="3"/>
    <n v="36.33"/>
    <n v="0.05"/>
    <n v="13.27"/>
    <x v="41"/>
    <n v="39.81"/>
    <n v="63.730499999999992"/>
    <n v="0.61551277036521934"/>
    <n v="2026"/>
    <s v="Q1"/>
    <n v="1"/>
    <s v="Jan"/>
  </r>
  <r>
    <n v="3703"/>
    <d v="2026-01-11T00:00:00"/>
    <n v="2026"/>
    <x v="0"/>
    <n v="1"/>
    <x v="0"/>
    <x v="3"/>
    <x v="8"/>
    <x v="0"/>
    <s v="Returning"/>
    <x v="2"/>
    <s v="Insulated Bottle"/>
    <n v="1"/>
    <n v="35.340000000000003"/>
    <n v="0.1"/>
    <n v="13.36"/>
    <x v="42"/>
    <n v="13.36"/>
    <n v="18.446000000000005"/>
    <n v="0.5799534678991386"/>
    <n v="2026"/>
    <s v="Q1"/>
    <n v="1"/>
    <s v="Jan"/>
  </r>
  <r>
    <n v="4674"/>
    <d v="2026-01-11T00:00:00"/>
    <n v="2026"/>
    <x v="0"/>
    <n v="1"/>
    <x v="0"/>
    <x v="3"/>
    <x v="8"/>
    <x v="0"/>
    <s v="Returning"/>
    <x v="2"/>
    <s v="Packing Cube Set"/>
    <n v="2"/>
    <n v="46.27"/>
    <n v="0"/>
    <n v="18.23"/>
    <x v="43"/>
    <n v="36.46"/>
    <n v="56.080000000000005"/>
    <n v="0.60600821266479366"/>
    <n v="2026"/>
    <s v="Q1"/>
    <n v="1"/>
    <s v="Jan"/>
  </r>
  <r>
    <n v="4789"/>
    <d v="2026-01-11T00:00:00"/>
    <n v="2026"/>
    <x v="0"/>
    <n v="1"/>
    <x v="0"/>
    <x v="3"/>
    <x v="7"/>
    <x v="0"/>
    <s v="Returning"/>
    <x v="0"/>
    <s v="Commuter Helmet"/>
    <n v="1"/>
    <n v="79.930000000000007"/>
    <n v="0.05"/>
    <n v="43.73"/>
    <x v="44"/>
    <n v="43.73"/>
    <n v="32.203500000000012"/>
    <n v="0.42410135184075554"/>
    <n v="2026"/>
    <s v="Q1"/>
    <n v="1"/>
    <s v="Jan"/>
  </r>
  <r>
    <n v="804"/>
    <d v="2026-01-12T00:00:00"/>
    <n v="2026"/>
    <x v="0"/>
    <n v="1"/>
    <x v="0"/>
    <x v="1"/>
    <x v="12"/>
    <x v="2"/>
    <s v="New"/>
    <x v="1"/>
    <s v="Trail Boots"/>
    <n v="1"/>
    <n v="141.25"/>
    <n v="0"/>
    <n v="78.72"/>
    <x v="45"/>
    <n v="78.72"/>
    <n v="62.53"/>
    <n v="0.44269026548672569"/>
    <n v="2026"/>
    <s v="Q1"/>
    <n v="1"/>
    <s v="Jan"/>
  </r>
  <r>
    <n v="1780"/>
    <d v="2026-01-12T00:00:00"/>
    <n v="2026"/>
    <x v="0"/>
    <n v="1"/>
    <x v="0"/>
    <x v="3"/>
    <x v="8"/>
    <x v="0"/>
    <s v="Returning"/>
    <x v="0"/>
    <s v="Cycling Pack 12L"/>
    <n v="2"/>
    <n v="103.64"/>
    <n v="0.1"/>
    <n v="50.96"/>
    <x v="46"/>
    <n v="101.92"/>
    <n v="84.631999999999991"/>
    <n v="0.45366439384193147"/>
    <n v="2026"/>
    <s v="Q1"/>
    <n v="1"/>
    <s v="Jan"/>
  </r>
  <r>
    <n v="2844"/>
    <d v="2026-01-12T00:00:00"/>
    <n v="2026"/>
    <x v="0"/>
    <n v="1"/>
    <x v="0"/>
    <x v="0"/>
    <x v="0"/>
    <x v="0"/>
    <s v="New"/>
    <x v="2"/>
    <s v="Carry-On Duffel"/>
    <n v="1"/>
    <n v="136.18"/>
    <n v="0"/>
    <n v="68.34"/>
    <x v="47"/>
    <n v="68.34"/>
    <n v="67.84"/>
    <n v="0.498164194448524"/>
    <n v="2026"/>
    <s v="Q1"/>
    <n v="1"/>
    <s v="Jan"/>
  </r>
  <r>
    <n v="3068"/>
    <d v="2026-01-12T00:00:00"/>
    <n v="2026"/>
    <x v="0"/>
    <n v="1"/>
    <x v="0"/>
    <x v="2"/>
    <x v="2"/>
    <x v="3"/>
    <s v="New"/>
    <x v="4"/>
    <s v="Recovery Roller"/>
    <n v="1"/>
    <n v="36.43"/>
    <n v="0"/>
    <n v="14.33"/>
    <x v="48"/>
    <n v="14.33"/>
    <n v="22.1"/>
    <n v="0.60664287674993145"/>
    <n v="2026"/>
    <s v="Q1"/>
    <n v="1"/>
    <s v="Jan"/>
  </r>
  <r>
    <n v="3096"/>
    <d v="2026-01-12T00:00:00"/>
    <n v="2026"/>
    <x v="0"/>
    <n v="1"/>
    <x v="0"/>
    <x v="3"/>
    <x v="7"/>
    <x v="0"/>
    <s v="New"/>
    <x v="4"/>
    <s v="Training Mat"/>
    <n v="2"/>
    <n v="50.51"/>
    <n v="0.1"/>
    <n v="21.84"/>
    <x v="49"/>
    <n v="43.68"/>
    <n v="47.237999999999992"/>
    <n v="0.5195670824259222"/>
    <n v="2026"/>
    <s v="Q1"/>
    <n v="1"/>
    <s v="Jan"/>
  </r>
  <r>
    <n v="3129"/>
    <d v="2026-01-12T00:00:00"/>
    <n v="2026"/>
    <x v="0"/>
    <n v="1"/>
    <x v="0"/>
    <x v="3"/>
    <x v="13"/>
    <x v="2"/>
    <s v="Returning"/>
    <x v="4"/>
    <s v="Weighted Vest"/>
    <n v="1"/>
    <n v="123"/>
    <n v="0"/>
    <n v="67.3"/>
    <x v="50"/>
    <n v="67.3"/>
    <n v="55.7"/>
    <n v="0.45284552845528458"/>
    <n v="2026"/>
    <s v="Q1"/>
    <n v="1"/>
    <s v="Jan"/>
  </r>
  <r>
    <n v="3948"/>
    <d v="2026-01-12T00:00:00"/>
    <n v="2026"/>
    <x v="0"/>
    <n v="1"/>
    <x v="0"/>
    <x v="1"/>
    <x v="14"/>
    <x v="0"/>
    <s v="New"/>
    <x v="1"/>
    <s v="Trekking Poles"/>
    <n v="2"/>
    <n v="72.239999999999995"/>
    <n v="0"/>
    <n v="32.94"/>
    <x v="51"/>
    <n v="65.88"/>
    <n v="78.599999999999994"/>
    <n v="0.54401993355481726"/>
    <n v="2026"/>
    <s v="Q1"/>
    <n v="1"/>
    <s v="Jan"/>
  </r>
  <r>
    <n v="5036"/>
    <d v="2026-01-12T00:00:00"/>
    <n v="2026"/>
    <x v="0"/>
    <n v="1"/>
    <x v="0"/>
    <x v="2"/>
    <x v="3"/>
    <x v="2"/>
    <s v="Returning"/>
    <x v="1"/>
    <s v="Summit Backpack 45L"/>
    <n v="1"/>
    <n v="151.11000000000001"/>
    <n v="0.15"/>
    <n v="79.650000000000006"/>
    <x v="52"/>
    <n v="79.650000000000006"/>
    <n v="48.793499999999995"/>
    <n v="0.37988298356865075"/>
    <n v="2026"/>
    <s v="Q1"/>
    <n v="1"/>
    <s v="Jan"/>
  </r>
  <r>
    <n v="2681"/>
    <d v="2026-01-13T00:00:00"/>
    <n v="2026"/>
    <x v="0"/>
    <n v="1"/>
    <x v="0"/>
    <x v="3"/>
    <x v="4"/>
    <x v="0"/>
    <s v="New"/>
    <x v="1"/>
    <s v="Hiking Daypack 20L"/>
    <n v="1"/>
    <n v="94.32"/>
    <n v="0"/>
    <n v="45.93"/>
    <x v="53"/>
    <n v="45.93"/>
    <n v="48.389999999999993"/>
    <n v="0.51304071246819338"/>
    <n v="2026"/>
    <s v="Q1"/>
    <n v="1"/>
    <s v="Jan"/>
  </r>
  <r>
    <n v="5101"/>
    <d v="2026-01-13T00:00:00"/>
    <n v="2026"/>
    <x v="0"/>
    <n v="1"/>
    <x v="0"/>
    <x v="1"/>
    <x v="12"/>
    <x v="0"/>
    <s v="Returning"/>
    <x v="0"/>
    <s v="Trail Bike Light"/>
    <n v="3"/>
    <n v="51.52"/>
    <n v="0"/>
    <n v="21.92"/>
    <x v="54"/>
    <n v="65.760000000000005"/>
    <n v="88.8"/>
    <n v="0.57453416149068315"/>
    <n v="2026"/>
    <s v="Q1"/>
    <n v="1"/>
    <s v="Jan"/>
  </r>
  <r>
    <n v="3871"/>
    <d v="2026-01-14T00:00:00"/>
    <n v="2026"/>
    <x v="0"/>
    <n v="1"/>
    <x v="0"/>
    <x v="0"/>
    <x v="15"/>
    <x v="0"/>
    <s v="New"/>
    <x v="1"/>
    <s v="Trail Boots"/>
    <n v="2"/>
    <n v="146.4"/>
    <n v="0.05"/>
    <n v="81.72"/>
    <x v="55"/>
    <n v="163.44"/>
    <n v="114.72000000000003"/>
    <n v="0.4124245038826575"/>
    <n v="2026"/>
    <s v="Q1"/>
    <n v="1"/>
    <s v="Jan"/>
  </r>
  <r>
    <n v="4643"/>
    <d v="2026-01-14T00:00:00"/>
    <n v="2026"/>
    <x v="0"/>
    <n v="1"/>
    <x v="0"/>
    <x v="0"/>
    <x v="0"/>
    <x v="1"/>
    <s v="Business"/>
    <x v="2"/>
    <s v="Packing Cube Set"/>
    <n v="3"/>
    <n v="47.32"/>
    <n v="0.1"/>
    <n v="18.420000000000002"/>
    <x v="56"/>
    <n v="55.260000000000005"/>
    <n v="72.504000000000005"/>
    <n v="0.56748379825302897"/>
    <n v="2026"/>
    <s v="Q1"/>
    <n v="1"/>
    <s v="Jan"/>
  </r>
  <r>
    <n v="4703"/>
    <d v="2026-01-14T00:00:00"/>
    <n v="2026"/>
    <x v="0"/>
    <n v="1"/>
    <x v="0"/>
    <x v="3"/>
    <x v="13"/>
    <x v="2"/>
    <s v="Business"/>
    <x v="4"/>
    <s v="Resistance Band Set"/>
    <n v="2"/>
    <n v="40.450000000000003"/>
    <n v="0.05"/>
    <n v="15.14"/>
    <x v="57"/>
    <n v="30.28"/>
    <n v="46.575000000000003"/>
    <n v="0.60601132001821612"/>
    <n v="2026"/>
    <s v="Q1"/>
    <n v="1"/>
    <s v="Jan"/>
  </r>
  <r>
    <n v="5068"/>
    <d v="2026-01-14T00:00:00"/>
    <n v="2026"/>
    <x v="0"/>
    <n v="1"/>
    <x v="0"/>
    <x v="0"/>
    <x v="0"/>
    <x v="0"/>
    <s v="Returning"/>
    <x v="2"/>
    <s v="Packing Cube Set"/>
    <n v="2"/>
    <n v="47.05"/>
    <n v="0.1"/>
    <n v="18.8"/>
    <x v="58"/>
    <n v="37.6"/>
    <n v="47.089999999999996"/>
    <n v="0.55602786633604906"/>
    <n v="2026"/>
    <s v="Q1"/>
    <n v="1"/>
    <s v="Jan"/>
  </r>
  <r>
    <n v="1539"/>
    <d v="2026-01-15T00:00:00"/>
    <n v="2026"/>
    <x v="0"/>
    <n v="1"/>
    <x v="0"/>
    <x v="3"/>
    <x v="8"/>
    <x v="2"/>
    <s v="Business"/>
    <x v="4"/>
    <s v="Weighted Vest"/>
    <n v="3"/>
    <n v="123.14"/>
    <n v="0.05"/>
    <n v="70.67"/>
    <x v="59"/>
    <n v="212.01"/>
    <n v="138.93900000000002"/>
    <n v="0.39589513006163296"/>
    <n v="2026"/>
    <s v="Q1"/>
    <n v="1"/>
    <s v="Jan"/>
  </r>
  <r>
    <n v="1709"/>
    <d v="2026-01-15T00:00:00"/>
    <n v="2026"/>
    <x v="0"/>
    <n v="1"/>
    <x v="0"/>
    <x v="3"/>
    <x v="13"/>
    <x v="0"/>
    <s v="Returning"/>
    <x v="1"/>
    <s v="Summit Backpack 45L"/>
    <n v="2"/>
    <n v="151.33000000000001"/>
    <n v="0.1"/>
    <n v="78.44"/>
    <x v="60"/>
    <n v="156.88"/>
    <n v="115.51400000000001"/>
    <n v="0.42406954631893512"/>
    <n v="2026"/>
    <s v="Q1"/>
    <n v="1"/>
    <s v="Jan"/>
  </r>
  <r>
    <n v="2702"/>
    <d v="2026-01-15T00:00:00"/>
    <n v="2026"/>
    <x v="0"/>
    <n v="1"/>
    <x v="0"/>
    <x v="1"/>
    <x v="14"/>
    <x v="0"/>
    <s v="Returning"/>
    <x v="1"/>
    <s v="Trail Boots"/>
    <n v="5"/>
    <n v="144.01"/>
    <n v="0.05"/>
    <n v="79.64"/>
    <x v="61"/>
    <n v="398.2"/>
    <n v="285.84749999999991"/>
    <n v="0.41787668254032062"/>
    <n v="2026"/>
    <s v="Q1"/>
    <n v="1"/>
    <s v="Jan"/>
  </r>
  <r>
    <n v="3176"/>
    <d v="2026-01-15T00:00:00"/>
    <n v="2026"/>
    <x v="0"/>
    <n v="1"/>
    <x v="0"/>
    <x v="3"/>
    <x v="8"/>
    <x v="0"/>
    <s v="Returning"/>
    <x v="1"/>
    <s v="Hiking Daypack 20L"/>
    <n v="3"/>
    <n v="91.19"/>
    <n v="0"/>
    <n v="44.47"/>
    <x v="62"/>
    <n v="133.41"/>
    <n v="140.16"/>
    <n v="0.5123368790437548"/>
    <n v="2026"/>
    <s v="Q1"/>
    <n v="1"/>
    <s v="Jan"/>
  </r>
  <r>
    <n v="3705"/>
    <d v="2026-01-15T00:00:00"/>
    <n v="2026"/>
    <x v="0"/>
    <n v="1"/>
    <x v="0"/>
    <x v="3"/>
    <x v="7"/>
    <x v="2"/>
    <s v="New"/>
    <x v="2"/>
    <s v="Packing Cube Set"/>
    <n v="2"/>
    <n v="45.45"/>
    <n v="0"/>
    <n v="18.190000000000001"/>
    <x v="63"/>
    <n v="36.380000000000003"/>
    <n v="54.52"/>
    <n v="0.59977997799779981"/>
    <n v="2026"/>
    <s v="Q1"/>
    <n v="1"/>
    <s v="Jan"/>
  </r>
  <r>
    <n v="3736"/>
    <d v="2026-01-15T00:00:00"/>
    <n v="2026"/>
    <x v="0"/>
    <n v="1"/>
    <x v="0"/>
    <x v="1"/>
    <x v="1"/>
    <x v="3"/>
    <s v="New"/>
    <x v="4"/>
    <s v="Resistance Band Set"/>
    <n v="1"/>
    <n v="40.72"/>
    <n v="0"/>
    <n v="14.94"/>
    <x v="64"/>
    <n v="14.94"/>
    <n v="25.78"/>
    <n v="0.6331041257367388"/>
    <n v="2026"/>
    <s v="Q1"/>
    <n v="1"/>
    <s v="Jan"/>
  </r>
  <r>
    <n v="3967"/>
    <d v="2026-01-15T00:00:00"/>
    <n v="2026"/>
    <x v="0"/>
    <n v="1"/>
    <x v="0"/>
    <x v="1"/>
    <x v="12"/>
    <x v="0"/>
    <s v="Business"/>
    <x v="2"/>
    <s v="Insulated Bottle"/>
    <n v="2"/>
    <n v="37.090000000000003"/>
    <n v="0"/>
    <n v="13.29"/>
    <x v="65"/>
    <n v="26.58"/>
    <n v="47.600000000000009"/>
    <n v="0.64168239417632789"/>
    <n v="2026"/>
    <s v="Q1"/>
    <n v="1"/>
    <s v="Jan"/>
  </r>
  <r>
    <n v="170"/>
    <d v="2026-01-16T00:00:00"/>
    <n v="2026"/>
    <x v="0"/>
    <n v="1"/>
    <x v="0"/>
    <x v="2"/>
    <x v="10"/>
    <x v="0"/>
    <s v="New"/>
    <x v="3"/>
    <s v="Compact Sleeping Bag"/>
    <n v="1"/>
    <n v="124.45"/>
    <n v="0.15"/>
    <n v="59.77"/>
    <x v="66"/>
    <n v="59.77"/>
    <n v="46.012499999999996"/>
    <n v="0.43497270342447941"/>
    <n v="2026"/>
    <s v="Q1"/>
    <n v="1"/>
    <s v="Jan"/>
  </r>
  <r>
    <n v="1040"/>
    <d v="2026-01-16T00:00:00"/>
    <n v="2026"/>
    <x v="0"/>
    <n v="1"/>
    <x v="0"/>
    <x v="0"/>
    <x v="0"/>
    <x v="2"/>
    <s v="New"/>
    <x v="2"/>
    <s v="Insulated Bottle"/>
    <n v="1"/>
    <n v="35.93"/>
    <n v="0.05"/>
    <n v="13.33"/>
    <x v="67"/>
    <n v="13.33"/>
    <n v="20.8035"/>
    <n v="0.60947456311248482"/>
    <n v="2026"/>
    <s v="Q1"/>
    <n v="1"/>
    <s v="Jan"/>
  </r>
  <r>
    <n v="2380"/>
    <d v="2026-01-16T00:00:00"/>
    <n v="2026"/>
    <x v="0"/>
    <n v="1"/>
    <x v="0"/>
    <x v="3"/>
    <x v="13"/>
    <x v="0"/>
    <s v="Returning"/>
    <x v="3"/>
    <s v="Compact Sleeping Bag"/>
    <n v="4"/>
    <n v="121.8"/>
    <n v="0.05"/>
    <n v="59.57"/>
    <x v="68"/>
    <n v="238.28"/>
    <n v="224.55999999999997"/>
    <n v="0.48517846339987897"/>
    <n v="2026"/>
    <s v="Q1"/>
    <n v="1"/>
    <s v="Jan"/>
  </r>
  <r>
    <n v="3219"/>
    <d v="2026-01-16T00:00:00"/>
    <n v="2026"/>
    <x v="0"/>
    <n v="1"/>
    <x v="0"/>
    <x v="1"/>
    <x v="11"/>
    <x v="2"/>
    <s v="Returning"/>
    <x v="1"/>
    <s v="Hiking Daypack 20L"/>
    <n v="1"/>
    <n v="92.6"/>
    <n v="0.05"/>
    <n v="44.15"/>
    <x v="69"/>
    <n v="44.15"/>
    <n v="43.819999999999986"/>
    <n v="0.4981243605774695"/>
    <n v="2026"/>
    <s v="Q1"/>
    <n v="1"/>
    <s v="Jan"/>
  </r>
  <r>
    <n v="4425"/>
    <d v="2026-01-16T00:00:00"/>
    <n v="2026"/>
    <x v="0"/>
    <n v="1"/>
    <x v="0"/>
    <x v="1"/>
    <x v="12"/>
    <x v="1"/>
    <s v="Business"/>
    <x v="0"/>
    <s v="Cycling Pack 12L"/>
    <n v="10"/>
    <n v="102.68"/>
    <n v="0.15"/>
    <n v="51.07"/>
    <x v="70"/>
    <n v="510.7"/>
    <n v="362.0800000000001"/>
    <n v="0.41485826897958256"/>
    <n v="2026"/>
    <s v="Q1"/>
    <n v="1"/>
    <s v="Jan"/>
  </r>
  <r>
    <n v="4508"/>
    <d v="2026-01-16T00:00:00"/>
    <n v="2026"/>
    <x v="0"/>
    <n v="1"/>
    <x v="0"/>
    <x v="3"/>
    <x v="13"/>
    <x v="3"/>
    <s v="New"/>
    <x v="0"/>
    <s v="Compact Repair Kit"/>
    <n v="3"/>
    <n v="40.92"/>
    <n v="0.15"/>
    <n v="16.71"/>
    <x v="71"/>
    <n v="50.13"/>
    <n v="54.216000000000001"/>
    <n v="0.51957909263412105"/>
    <n v="2026"/>
    <s v="Q1"/>
    <n v="1"/>
    <s v="Jan"/>
  </r>
  <r>
    <n v="4806"/>
    <d v="2026-01-16T00:00:00"/>
    <n v="2026"/>
    <x v="0"/>
    <n v="1"/>
    <x v="0"/>
    <x v="2"/>
    <x v="16"/>
    <x v="2"/>
    <s v="New"/>
    <x v="0"/>
    <s v="Cycling Pack 12L"/>
    <n v="4"/>
    <n v="102.68"/>
    <n v="0"/>
    <n v="50.83"/>
    <x v="72"/>
    <n v="203.32"/>
    <n v="207.40000000000003"/>
    <n v="0.50496688741721862"/>
    <n v="2026"/>
    <s v="Q1"/>
    <n v="1"/>
    <s v="Jan"/>
  </r>
  <r>
    <n v="755"/>
    <d v="2026-01-17T00:00:00"/>
    <n v="2026"/>
    <x v="0"/>
    <n v="1"/>
    <x v="0"/>
    <x v="0"/>
    <x v="9"/>
    <x v="3"/>
    <s v="New"/>
    <x v="2"/>
    <s v="Travel Backpack 35L"/>
    <n v="2"/>
    <n v="164.38"/>
    <n v="0.05"/>
    <n v="85.93"/>
    <x v="73"/>
    <n v="171.86"/>
    <n v="140.46199999999999"/>
    <n v="0.44973456881039436"/>
    <n v="2026"/>
    <s v="Q1"/>
    <n v="1"/>
    <s v="Jan"/>
  </r>
  <r>
    <n v="3171"/>
    <d v="2026-01-17T00:00:00"/>
    <n v="2026"/>
    <x v="0"/>
    <n v="1"/>
    <x v="0"/>
    <x v="0"/>
    <x v="15"/>
    <x v="2"/>
    <s v="Returning"/>
    <x v="0"/>
    <s v="Trail Bike Light"/>
    <n v="1"/>
    <n v="51.78"/>
    <n v="0"/>
    <n v="22.64"/>
    <x v="74"/>
    <n v="22.64"/>
    <n v="29.14"/>
    <n v="0.56276554654306687"/>
    <n v="2026"/>
    <s v="Q1"/>
    <n v="1"/>
    <s v="Jan"/>
  </r>
  <r>
    <n v="4277"/>
    <d v="2026-01-17T00:00:00"/>
    <n v="2026"/>
    <x v="0"/>
    <n v="1"/>
    <x v="0"/>
    <x v="1"/>
    <x v="11"/>
    <x v="2"/>
    <s v="Returning"/>
    <x v="4"/>
    <s v="Training Mat"/>
    <n v="1"/>
    <n v="50.52"/>
    <n v="0.05"/>
    <n v="22.37"/>
    <x v="75"/>
    <n v="22.37"/>
    <n v="25.623999999999999"/>
    <n v="0.5339000708421886"/>
    <n v="2026"/>
    <s v="Q1"/>
    <n v="1"/>
    <s v="Jan"/>
  </r>
  <r>
    <n v="4648"/>
    <d v="2026-01-17T00:00:00"/>
    <n v="2026"/>
    <x v="0"/>
    <n v="1"/>
    <x v="0"/>
    <x v="1"/>
    <x v="14"/>
    <x v="3"/>
    <s v="New"/>
    <x v="3"/>
    <s v="Trail Tent 2P"/>
    <n v="1"/>
    <n v="199.02"/>
    <n v="0"/>
    <n v="106.49"/>
    <x v="76"/>
    <n v="106.49"/>
    <n v="92.530000000000015"/>
    <n v="0.46492814792483173"/>
    <n v="2026"/>
    <s v="Q1"/>
    <n v="1"/>
    <s v="Jan"/>
  </r>
  <r>
    <n v="157"/>
    <d v="2026-01-18T00:00:00"/>
    <n v="2026"/>
    <x v="0"/>
    <n v="1"/>
    <x v="0"/>
    <x v="3"/>
    <x v="8"/>
    <x v="2"/>
    <s v="Returning"/>
    <x v="3"/>
    <s v="Portable Camp Stove"/>
    <n v="3"/>
    <n v="80.27"/>
    <n v="0.1"/>
    <n v="39.26"/>
    <x v="77"/>
    <n v="117.78"/>
    <n v="98.949000000000012"/>
    <n v="0.45655634455933447"/>
    <n v="2026"/>
    <s v="Q1"/>
    <n v="1"/>
    <s v="Jan"/>
  </r>
  <r>
    <n v="2271"/>
    <d v="2026-01-18T00:00:00"/>
    <n v="2026"/>
    <x v="0"/>
    <n v="1"/>
    <x v="0"/>
    <x v="1"/>
    <x v="1"/>
    <x v="2"/>
    <s v="New"/>
    <x v="3"/>
    <s v="Alpine Tent 4P"/>
    <n v="4"/>
    <n v="333.28"/>
    <n v="0"/>
    <n v="195.76"/>
    <x v="78"/>
    <n v="783.04"/>
    <n v="550.07999999999993"/>
    <n v="0.41262602016322608"/>
    <n v="2026"/>
    <s v="Q1"/>
    <n v="1"/>
    <s v="Jan"/>
  </r>
  <r>
    <n v="3330"/>
    <d v="2026-01-18T00:00:00"/>
    <n v="2026"/>
    <x v="0"/>
    <n v="1"/>
    <x v="0"/>
    <x v="3"/>
    <x v="13"/>
    <x v="3"/>
    <s v="New"/>
    <x v="0"/>
    <s v="Cycling Pack 12L"/>
    <n v="1"/>
    <n v="104.36"/>
    <n v="0"/>
    <n v="51.63"/>
    <x v="79"/>
    <n v="51.63"/>
    <n v="52.73"/>
    <n v="0.50527021847451126"/>
    <n v="2026"/>
    <s v="Q1"/>
    <n v="1"/>
    <s v="Jan"/>
  </r>
  <r>
    <n v="4547"/>
    <d v="2026-01-18T00:00:00"/>
    <n v="2026"/>
    <x v="0"/>
    <n v="1"/>
    <x v="0"/>
    <x v="2"/>
    <x v="5"/>
    <x v="3"/>
    <s v="New"/>
    <x v="0"/>
    <s v="Commuter Helmet"/>
    <n v="1"/>
    <n v="83.52"/>
    <n v="0.05"/>
    <n v="42.97"/>
    <x v="80"/>
    <n v="42.97"/>
    <n v="36.373999999999995"/>
    <n v="0.45843416011292598"/>
    <n v="2026"/>
    <s v="Q1"/>
    <n v="1"/>
    <s v="Jan"/>
  </r>
  <r>
    <n v="1840"/>
    <d v="2026-01-19T00:00:00"/>
    <n v="2026"/>
    <x v="0"/>
    <n v="1"/>
    <x v="0"/>
    <x v="2"/>
    <x v="10"/>
    <x v="0"/>
    <s v="New"/>
    <x v="4"/>
    <s v="Weighted Vest"/>
    <n v="2"/>
    <n v="125.93"/>
    <n v="0"/>
    <n v="69.150000000000006"/>
    <x v="81"/>
    <n v="138.30000000000001"/>
    <n v="113.56"/>
    <n v="0.45088541253077102"/>
    <n v="2026"/>
    <s v="Q1"/>
    <n v="1"/>
    <s v="Jan"/>
  </r>
  <r>
    <n v="1850"/>
    <d v="2026-01-19T00:00:00"/>
    <n v="2026"/>
    <x v="0"/>
    <n v="1"/>
    <x v="0"/>
    <x v="1"/>
    <x v="6"/>
    <x v="0"/>
    <s v="Business"/>
    <x v="0"/>
    <s v="Trail Bike Light"/>
    <n v="1"/>
    <n v="49.85"/>
    <n v="0"/>
    <n v="23.07"/>
    <x v="82"/>
    <n v="23.07"/>
    <n v="26.78"/>
    <n v="0.53721163490471413"/>
    <n v="2026"/>
    <s v="Q1"/>
    <n v="1"/>
    <s v="Jan"/>
  </r>
  <r>
    <n v="1858"/>
    <d v="2026-01-19T00:00:00"/>
    <n v="2026"/>
    <x v="0"/>
    <n v="1"/>
    <x v="0"/>
    <x v="1"/>
    <x v="1"/>
    <x v="0"/>
    <s v="Returning"/>
    <x v="2"/>
    <s v="Insulated Bottle"/>
    <n v="1"/>
    <n v="36.130000000000003"/>
    <n v="0"/>
    <n v="13.39"/>
    <x v="83"/>
    <n v="13.39"/>
    <n v="22.740000000000002"/>
    <n v="0.62939385552172711"/>
    <n v="2026"/>
    <s v="Q1"/>
    <n v="1"/>
    <s v="Jan"/>
  </r>
  <r>
    <n v="2910"/>
    <d v="2026-01-19T00:00:00"/>
    <n v="2026"/>
    <x v="0"/>
    <n v="1"/>
    <x v="0"/>
    <x v="3"/>
    <x v="13"/>
    <x v="2"/>
    <s v="Returning"/>
    <x v="0"/>
    <s v="Cycling Pack 12L"/>
    <n v="1"/>
    <n v="104.83"/>
    <n v="0.05"/>
    <n v="51.06"/>
    <x v="84"/>
    <n v="51.06"/>
    <n v="48.528499999999994"/>
    <n v="0.48729019916958277"/>
    <n v="2026"/>
    <s v="Q1"/>
    <n v="1"/>
    <s v="Jan"/>
  </r>
  <r>
    <n v="3694"/>
    <d v="2026-01-19T00:00:00"/>
    <n v="2026"/>
    <x v="0"/>
    <n v="1"/>
    <x v="0"/>
    <x v="0"/>
    <x v="0"/>
    <x v="2"/>
    <s v="Returning"/>
    <x v="2"/>
    <s v="Insulated Bottle"/>
    <n v="1"/>
    <n v="35.46"/>
    <n v="0.05"/>
    <n v="13.81"/>
    <x v="85"/>
    <n v="13.81"/>
    <n v="19.876999999999995"/>
    <n v="0.59004957401965141"/>
    <n v="2026"/>
    <s v="Q1"/>
    <n v="1"/>
    <s v="Jan"/>
  </r>
  <r>
    <n v="631"/>
    <d v="2026-01-20T00:00:00"/>
    <n v="2026"/>
    <x v="0"/>
    <n v="1"/>
    <x v="0"/>
    <x v="3"/>
    <x v="8"/>
    <x v="3"/>
    <s v="Returning"/>
    <x v="2"/>
    <s v="Travel Backpack 35L"/>
    <n v="1"/>
    <n v="165.42"/>
    <n v="0"/>
    <n v="85.69"/>
    <x v="86"/>
    <n v="85.69"/>
    <n v="79.72999999999999"/>
    <n v="0.48198524966751299"/>
    <n v="2026"/>
    <s v="Q1"/>
    <n v="1"/>
    <s v="Jan"/>
  </r>
  <r>
    <n v="1113"/>
    <d v="2026-01-20T00:00:00"/>
    <n v="2026"/>
    <x v="0"/>
    <n v="1"/>
    <x v="0"/>
    <x v="2"/>
    <x v="5"/>
    <x v="0"/>
    <s v="Returning"/>
    <x v="3"/>
    <s v="Compact Sleeping Bag"/>
    <n v="1"/>
    <n v="122.86"/>
    <n v="0.05"/>
    <n v="60.36"/>
    <x v="87"/>
    <n v="60.36"/>
    <n v="56.356999999999999"/>
    <n v="0.48285168398776529"/>
    <n v="2026"/>
    <s v="Q1"/>
    <n v="1"/>
    <s v="Jan"/>
  </r>
  <r>
    <n v="1525"/>
    <d v="2026-01-20T00:00:00"/>
    <n v="2026"/>
    <x v="0"/>
    <n v="1"/>
    <x v="0"/>
    <x v="0"/>
    <x v="0"/>
    <x v="2"/>
    <s v="Returning"/>
    <x v="4"/>
    <s v="Recovery Roller"/>
    <n v="2"/>
    <n v="35.82"/>
    <n v="0"/>
    <n v="14.09"/>
    <x v="88"/>
    <n v="28.18"/>
    <n v="43.46"/>
    <n v="0.60664433277498608"/>
    <n v="2026"/>
    <s v="Q1"/>
    <n v="1"/>
    <s v="Jan"/>
  </r>
  <r>
    <n v="3233"/>
    <d v="2026-01-20T00:00:00"/>
    <n v="2026"/>
    <x v="0"/>
    <n v="1"/>
    <x v="0"/>
    <x v="0"/>
    <x v="0"/>
    <x v="0"/>
    <s v="New"/>
    <x v="3"/>
    <s v="Compact Sleeping Bag"/>
    <n v="3"/>
    <n v="120.29"/>
    <n v="0.1"/>
    <n v="62.41"/>
    <x v="89"/>
    <n v="187.23"/>
    <n v="137.55300000000003"/>
    <n v="0.42352278290427769"/>
    <n v="2026"/>
    <s v="Q1"/>
    <n v="1"/>
    <s v="Jan"/>
  </r>
  <r>
    <n v="4455"/>
    <d v="2026-01-20T00:00:00"/>
    <n v="2026"/>
    <x v="0"/>
    <n v="1"/>
    <x v="0"/>
    <x v="1"/>
    <x v="11"/>
    <x v="3"/>
    <s v="Returning"/>
    <x v="3"/>
    <s v="Portable Camp Stove"/>
    <n v="1"/>
    <n v="80.239999999999995"/>
    <n v="0.1"/>
    <n v="39.950000000000003"/>
    <x v="90"/>
    <n v="39.950000000000003"/>
    <n v="32.265999999999991"/>
    <n v="0.44679849340866279"/>
    <n v="2026"/>
    <s v="Q1"/>
    <n v="1"/>
    <s v="Jan"/>
  </r>
  <r>
    <n v="1769"/>
    <d v="2026-01-21T00:00:00"/>
    <n v="2026"/>
    <x v="0"/>
    <n v="1"/>
    <x v="0"/>
    <x v="0"/>
    <x v="15"/>
    <x v="2"/>
    <s v="New"/>
    <x v="4"/>
    <s v="Recovery Roller"/>
    <n v="2"/>
    <n v="35.97"/>
    <n v="0"/>
    <n v="13.55"/>
    <x v="91"/>
    <n v="27.1"/>
    <n v="44.839999999999996"/>
    <n v="0.62329719210453149"/>
    <n v="2026"/>
    <s v="Q1"/>
    <n v="1"/>
    <s v="Jan"/>
  </r>
  <r>
    <n v="3467"/>
    <d v="2026-01-21T00:00:00"/>
    <n v="2026"/>
    <x v="0"/>
    <n v="1"/>
    <x v="0"/>
    <x v="1"/>
    <x v="11"/>
    <x v="0"/>
    <s v="New"/>
    <x v="1"/>
    <s v="Trekking Poles"/>
    <n v="1"/>
    <n v="72.239999999999995"/>
    <n v="0"/>
    <n v="33.26"/>
    <x v="92"/>
    <n v="33.26"/>
    <n v="38.979999999999997"/>
    <n v="0.53959025470653377"/>
    <n v="2026"/>
    <s v="Q1"/>
    <n v="1"/>
    <s v="Jan"/>
  </r>
  <r>
    <n v="3911"/>
    <d v="2026-01-21T00:00:00"/>
    <n v="2026"/>
    <x v="0"/>
    <n v="1"/>
    <x v="0"/>
    <x v="0"/>
    <x v="15"/>
    <x v="0"/>
    <s v="Returning"/>
    <x v="1"/>
    <s v="Summit Backpack 45L"/>
    <n v="5"/>
    <n v="152.81"/>
    <n v="0"/>
    <n v="78.989999999999995"/>
    <x v="93"/>
    <n v="394.95"/>
    <n v="369.09999999999997"/>
    <n v="0.48308356782933054"/>
    <n v="2026"/>
    <s v="Q1"/>
    <n v="1"/>
    <s v="Jan"/>
  </r>
  <r>
    <n v="4401"/>
    <d v="2026-01-21T00:00:00"/>
    <n v="2026"/>
    <x v="0"/>
    <n v="1"/>
    <x v="0"/>
    <x v="0"/>
    <x v="15"/>
    <x v="0"/>
    <s v="New"/>
    <x v="0"/>
    <s v="Commuter Helmet"/>
    <n v="3"/>
    <n v="83.34"/>
    <n v="0"/>
    <n v="41.44"/>
    <x v="94"/>
    <n v="124.32"/>
    <n v="125.70000000000002"/>
    <n v="0.50275977921766268"/>
    <n v="2026"/>
    <s v="Q1"/>
    <n v="1"/>
    <s v="Jan"/>
  </r>
  <r>
    <n v="4864"/>
    <d v="2026-01-21T00:00:00"/>
    <n v="2026"/>
    <x v="0"/>
    <n v="1"/>
    <x v="0"/>
    <x v="3"/>
    <x v="13"/>
    <x v="0"/>
    <s v="Returning"/>
    <x v="4"/>
    <s v="Recovery Roller"/>
    <n v="1"/>
    <n v="35.869999999999997"/>
    <n v="0"/>
    <n v="13.64"/>
    <x v="95"/>
    <n v="13.64"/>
    <n v="22.229999999999997"/>
    <n v="0.61973794257039305"/>
    <n v="2026"/>
    <s v="Q1"/>
    <n v="1"/>
    <s v="Jan"/>
  </r>
  <r>
    <n v="347"/>
    <d v="2026-01-22T00:00:00"/>
    <n v="2026"/>
    <x v="0"/>
    <n v="1"/>
    <x v="0"/>
    <x v="3"/>
    <x v="4"/>
    <x v="3"/>
    <s v="New"/>
    <x v="3"/>
    <s v="Trail Tent 2P"/>
    <n v="1"/>
    <n v="199.42"/>
    <n v="0.05"/>
    <n v="101.82"/>
    <x v="96"/>
    <n v="101.82"/>
    <n v="87.628999999999991"/>
    <n v="0.46254664843836601"/>
    <n v="2026"/>
    <s v="Q1"/>
    <n v="1"/>
    <s v="Jan"/>
  </r>
  <r>
    <n v="2051"/>
    <d v="2026-01-22T00:00:00"/>
    <n v="2026"/>
    <x v="0"/>
    <n v="1"/>
    <x v="0"/>
    <x v="2"/>
    <x v="5"/>
    <x v="0"/>
    <s v="New"/>
    <x v="3"/>
    <s v="Alpine Tent 4P"/>
    <n v="3"/>
    <n v="347.41"/>
    <n v="0.1"/>
    <n v="192.13"/>
    <x v="97"/>
    <n v="576.39"/>
    <n v="361.61700000000008"/>
    <n v="0.38551631277804971"/>
    <n v="2026"/>
    <s v="Q1"/>
    <n v="1"/>
    <s v="Jan"/>
  </r>
  <r>
    <n v="2314"/>
    <d v="2026-01-22T00:00:00"/>
    <n v="2026"/>
    <x v="0"/>
    <n v="1"/>
    <x v="0"/>
    <x v="0"/>
    <x v="9"/>
    <x v="0"/>
    <s v="New"/>
    <x v="0"/>
    <s v="Compact Repair Kit"/>
    <n v="1"/>
    <n v="40.28"/>
    <n v="0"/>
    <n v="16.79"/>
    <x v="98"/>
    <n v="16.79"/>
    <n v="23.490000000000002"/>
    <n v="0.58316782522343602"/>
    <n v="2026"/>
    <s v="Q1"/>
    <n v="1"/>
    <s v="Jan"/>
  </r>
  <r>
    <n v="3861"/>
    <d v="2026-01-22T00:00:00"/>
    <n v="2026"/>
    <x v="0"/>
    <n v="1"/>
    <x v="0"/>
    <x v="3"/>
    <x v="13"/>
    <x v="0"/>
    <s v="Returning"/>
    <x v="3"/>
    <s v="Trail Tent 2P"/>
    <n v="3"/>
    <n v="195.49"/>
    <n v="0.05"/>
    <n v="106.38"/>
    <x v="99"/>
    <n v="319.14"/>
    <n v="238.00649999999996"/>
    <n v="0.42718836069148775"/>
    <n v="2026"/>
    <s v="Q1"/>
    <n v="1"/>
    <s v="Jan"/>
  </r>
  <r>
    <n v="843"/>
    <d v="2026-01-23T00:00:00"/>
    <n v="2026"/>
    <x v="0"/>
    <n v="1"/>
    <x v="0"/>
    <x v="1"/>
    <x v="11"/>
    <x v="0"/>
    <s v="Returning"/>
    <x v="4"/>
    <s v="Recovery Roller"/>
    <n v="2"/>
    <n v="35.75"/>
    <n v="0"/>
    <n v="13.94"/>
    <x v="100"/>
    <n v="27.88"/>
    <n v="43.620000000000005"/>
    <n v="0.61006993006993016"/>
    <n v="2026"/>
    <s v="Q1"/>
    <n v="1"/>
    <s v="Jan"/>
  </r>
  <r>
    <n v="868"/>
    <d v="2026-01-23T00:00:00"/>
    <n v="2026"/>
    <x v="0"/>
    <n v="1"/>
    <x v="0"/>
    <x v="0"/>
    <x v="15"/>
    <x v="0"/>
    <s v="Returning"/>
    <x v="0"/>
    <s v="Cycling Pack 12L"/>
    <n v="1"/>
    <n v="103.39"/>
    <n v="0"/>
    <n v="51.32"/>
    <x v="101"/>
    <n v="51.32"/>
    <n v="52.07"/>
    <n v="0.50362704323435536"/>
    <n v="2026"/>
    <s v="Q1"/>
    <n v="1"/>
    <s v="Jan"/>
  </r>
  <r>
    <n v="890"/>
    <d v="2026-01-23T00:00:00"/>
    <n v="2026"/>
    <x v="0"/>
    <n v="1"/>
    <x v="0"/>
    <x v="0"/>
    <x v="15"/>
    <x v="0"/>
    <s v="New"/>
    <x v="3"/>
    <s v="Portable Camp Stove"/>
    <n v="3"/>
    <n v="81.98"/>
    <n v="0.1"/>
    <n v="40.229999999999997"/>
    <x v="102"/>
    <n v="120.69"/>
    <n v="100.65600000000001"/>
    <n v="0.45474505977067581"/>
    <n v="2026"/>
    <s v="Q1"/>
    <n v="1"/>
    <s v="Jan"/>
  </r>
  <r>
    <n v="2185"/>
    <d v="2026-01-23T00:00:00"/>
    <n v="2026"/>
    <x v="0"/>
    <n v="1"/>
    <x v="0"/>
    <x v="2"/>
    <x v="2"/>
    <x v="1"/>
    <s v="Business"/>
    <x v="3"/>
    <s v="Alpine Tent 4P"/>
    <n v="10"/>
    <n v="337.69"/>
    <n v="0.1"/>
    <n v="200.27"/>
    <x v="103"/>
    <n v="2002.7"/>
    <n v="1036.51"/>
    <n v="0.34104586389226149"/>
    <n v="2026"/>
    <s v="Q1"/>
    <n v="1"/>
    <s v="Jan"/>
  </r>
  <r>
    <n v="2335"/>
    <d v="2026-01-23T00:00:00"/>
    <n v="2026"/>
    <x v="0"/>
    <n v="1"/>
    <x v="0"/>
    <x v="3"/>
    <x v="8"/>
    <x v="0"/>
    <s v="New"/>
    <x v="3"/>
    <s v="Alpine Tent 4P"/>
    <n v="2"/>
    <n v="333.29"/>
    <n v="0"/>
    <n v="197.18"/>
    <x v="104"/>
    <n v="394.36"/>
    <n v="272.22000000000003"/>
    <n v="0.40838308980167426"/>
    <n v="2026"/>
    <s v="Q1"/>
    <n v="1"/>
    <s v="Jan"/>
  </r>
  <r>
    <n v="2784"/>
    <d v="2026-01-23T00:00:00"/>
    <n v="2026"/>
    <x v="0"/>
    <n v="1"/>
    <x v="0"/>
    <x v="0"/>
    <x v="15"/>
    <x v="2"/>
    <s v="New"/>
    <x v="0"/>
    <s v="Commuter Helmet"/>
    <n v="1"/>
    <n v="80.11"/>
    <n v="0.05"/>
    <n v="43.54"/>
    <x v="105"/>
    <n v="43.54"/>
    <n v="32.564500000000002"/>
    <n v="0.42789191177919839"/>
    <n v="2026"/>
    <s v="Q1"/>
    <n v="1"/>
    <s v="Jan"/>
  </r>
  <r>
    <n v="3820"/>
    <d v="2026-01-23T00:00:00"/>
    <n v="2026"/>
    <x v="0"/>
    <n v="1"/>
    <x v="0"/>
    <x v="3"/>
    <x v="13"/>
    <x v="2"/>
    <s v="New"/>
    <x v="3"/>
    <s v="Portable Camp Stove"/>
    <n v="1"/>
    <n v="82.6"/>
    <n v="0.05"/>
    <n v="38.299999999999997"/>
    <x v="106"/>
    <n v="38.299999999999997"/>
    <n v="40.169999999999987"/>
    <n v="0.51191538167452522"/>
    <n v="2026"/>
    <s v="Q1"/>
    <n v="1"/>
    <s v="Jan"/>
  </r>
  <r>
    <n v="994"/>
    <d v="2026-01-24T00:00:00"/>
    <n v="2026"/>
    <x v="0"/>
    <n v="1"/>
    <x v="0"/>
    <x v="0"/>
    <x v="15"/>
    <x v="0"/>
    <s v="Returning"/>
    <x v="1"/>
    <s v="Hiking Daypack 20L"/>
    <n v="1"/>
    <n v="94.07"/>
    <n v="0"/>
    <n v="46.28"/>
    <x v="107"/>
    <n v="46.28"/>
    <n v="47.789999999999992"/>
    <n v="0.50802593813117891"/>
    <n v="2026"/>
    <s v="Q1"/>
    <n v="1"/>
    <s v="Jan"/>
  </r>
  <r>
    <n v="1643"/>
    <d v="2026-01-24T00:00:00"/>
    <n v="2026"/>
    <x v="0"/>
    <n v="1"/>
    <x v="0"/>
    <x v="0"/>
    <x v="15"/>
    <x v="0"/>
    <s v="Returning"/>
    <x v="2"/>
    <s v="Travel Backpack 35L"/>
    <n v="1"/>
    <n v="163.71"/>
    <n v="0"/>
    <n v="90.06"/>
    <x v="108"/>
    <n v="90.06"/>
    <n v="73.650000000000006"/>
    <n v="0.44988088693421296"/>
    <n v="2026"/>
    <s v="Q1"/>
    <n v="1"/>
    <s v="Jan"/>
  </r>
  <r>
    <n v="1971"/>
    <d v="2026-01-24T00:00:00"/>
    <n v="2026"/>
    <x v="0"/>
    <n v="1"/>
    <x v="0"/>
    <x v="3"/>
    <x v="8"/>
    <x v="2"/>
    <s v="Returning"/>
    <x v="3"/>
    <s v="Trail Tent 2P"/>
    <n v="4"/>
    <n v="191.43"/>
    <n v="0"/>
    <n v="106.82"/>
    <x v="109"/>
    <n v="427.28"/>
    <n v="338.44000000000005"/>
    <n v="0.441989238886277"/>
    <n v="2026"/>
    <s v="Q1"/>
    <n v="1"/>
    <s v="Jan"/>
  </r>
  <r>
    <n v="2828"/>
    <d v="2026-01-24T00:00:00"/>
    <n v="2026"/>
    <x v="0"/>
    <n v="1"/>
    <x v="0"/>
    <x v="1"/>
    <x v="11"/>
    <x v="1"/>
    <s v="Business"/>
    <x v="2"/>
    <s v="Packing Cube Set"/>
    <n v="3"/>
    <n v="46.94"/>
    <n v="0.05"/>
    <n v="18.18"/>
    <x v="110"/>
    <n v="54.54"/>
    <n v="79.239000000000004"/>
    <n v="0.59231269481757232"/>
    <n v="2026"/>
    <s v="Q1"/>
    <n v="1"/>
    <s v="Jan"/>
  </r>
  <r>
    <n v="5175"/>
    <d v="2026-01-24T00:00:00"/>
    <n v="2026"/>
    <x v="0"/>
    <n v="1"/>
    <x v="0"/>
    <x v="3"/>
    <x v="7"/>
    <x v="0"/>
    <s v="Returning"/>
    <x v="1"/>
    <s v="Trail Boots"/>
    <n v="1"/>
    <n v="147.21"/>
    <n v="0"/>
    <n v="79.510000000000005"/>
    <x v="111"/>
    <n v="79.510000000000005"/>
    <n v="67.7"/>
    <n v="0.45988723592147274"/>
    <n v="2026"/>
    <s v="Q1"/>
    <n v="1"/>
    <s v="Jan"/>
  </r>
  <r>
    <n v="1874"/>
    <d v="2026-01-25T00:00:00"/>
    <n v="2026"/>
    <x v="0"/>
    <n v="1"/>
    <x v="0"/>
    <x v="0"/>
    <x v="0"/>
    <x v="0"/>
    <s v="Business"/>
    <x v="2"/>
    <s v="Insulated Bottle"/>
    <n v="1"/>
    <n v="35.729999999999997"/>
    <n v="0"/>
    <n v="13.57"/>
    <x v="112"/>
    <n v="13.57"/>
    <n v="22.159999999999997"/>
    <n v="0.62020710887209629"/>
    <n v="2026"/>
    <s v="Q1"/>
    <n v="1"/>
    <s v="Jan"/>
  </r>
  <r>
    <n v="2490"/>
    <d v="2026-01-25T00:00:00"/>
    <n v="2026"/>
    <x v="0"/>
    <n v="1"/>
    <x v="0"/>
    <x v="1"/>
    <x v="14"/>
    <x v="0"/>
    <s v="New"/>
    <x v="0"/>
    <s v="Cycling Pack 12L"/>
    <n v="2"/>
    <n v="103.99"/>
    <n v="0.15"/>
    <n v="51.94"/>
    <x v="113"/>
    <n v="103.88"/>
    <n v="72.902999999999992"/>
    <n v="0.41238693765803269"/>
    <n v="2026"/>
    <s v="Q1"/>
    <n v="1"/>
    <s v="Jan"/>
  </r>
  <r>
    <n v="5078"/>
    <d v="2026-01-25T00:00:00"/>
    <n v="2026"/>
    <x v="0"/>
    <n v="1"/>
    <x v="0"/>
    <x v="1"/>
    <x v="12"/>
    <x v="0"/>
    <s v="Returning"/>
    <x v="1"/>
    <s v="Trekking Poles"/>
    <n v="2"/>
    <n v="72.739999999999995"/>
    <n v="0"/>
    <n v="31.96"/>
    <x v="114"/>
    <n v="63.92"/>
    <n v="81.559999999999988"/>
    <n v="0.56062689029419843"/>
    <n v="2026"/>
    <s v="Q1"/>
    <n v="1"/>
    <s v="Jan"/>
  </r>
  <r>
    <n v="230"/>
    <d v="2026-01-26T00:00:00"/>
    <n v="2026"/>
    <x v="0"/>
    <n v="1"/>
    <x v="0"/>
    <x v="2"/>
    <x v="10"/>
    <x v="2"/>
    <s v="Returning"/>
    <x v="0"/>
    <s v="Cycling Pack 12L"/>
    <n v="1"/>
    <n v="100.01"/>
    <n v="0.05"/>
    <n v="49.41"/>
    <x v="115"/>
    <n v="49.41"/>
    <n v="45.599500000000006"/>
    <n v="0.47994674216788852"/>
    <n v="2026"/>
    <s v="Q1"/>
    <n v="1"/>
    <s v="Jan"/>
  </r>
  <r>
    <n v="1757"/>
    <d v="2026-01-26T00:00:00"/>
    <n v="2026"/>
    <x v="0"/>
    <n v="1"/>
    <x v="0"/>
    <x v="3"/>
    <x v="7"/>
    <x v="0"/>
    <s v="Business"/>
    <x v="2"/>
    <s v="Packing Cube Set"/>
    <n v="2"/>
    <n v="45.73"/>
    <n v="0"/>
    <n v="18.11"/>
    <x v="116"/>
    <n v="36.22"/>
    <n v="55.239999999999995"/>
    <n v="0.60397988191559149"/>
    <n v="2026"/>
    <s v="Q1"/>
    <n v="1"/>
    <s v="Jan"/>
  </r>
  <r>
    <n v="1944"/>
    <d v="2026-01-26T00:00:00"/>
    <n v="2026"/>
    <x v="0"/>
    <n v="1"/>
    <x v="0"/>
    <x v="2"/>
    <x v="16"/>
    <x v="0"/>
    <s v="Returning"/>
    <x v="1"/>
    <s v="Trail Boots"/>
    <n v="2"/>
    <n v="143.66"/>
    <n v="0.15"/>
    <n v="78.14"/>
    <x v="117"/>
    <n v="156.28"/>
    <n v="87.941999999999979"/>
    <n v="0.36009040954541355"/>
    <n v="2026"/>
    <s v="Q1"/>
    <n v="1"/>
    <s v="Jan"/>
  </r>
  <r>
    <n v="3485"/>
    <d v="2026-01-26T00:00:00"/>
    <n v="2026"/>
    <x v="0"/>
    <n v="1"/>
    <x v="0"/>
    <x v="2"/>
    <x v="10"/>
    <x v="0"/>
    <s v="Business"/>
    <x v="3"/>
    <s v="Compact Sleeping Bag"/>
    <n v="2"/>
    <n v="121.88"/>
    <n v="0.05"/>
    <n v="62.17"/>
    <x v="118"/>
    <n v="124.34"/>
    <n v="107.23199999999997"/>
    <n v="0.46306116456220953"/>
    <n v="2026"/>
    <s v="Q1"/>
    <n v="1"/>
    <s v="Jan"/>
  </r>
  <r>
    <n v="4002"/>
    <d v="2026-01-26T00:00:00"/>
    <n v="2026"/>
    <x v="0"/>
    <n v="1"/>
    <x v="0"/>
    <x v="0"/>
    <x v="15"/>
    <x v="0"/>
    <s v="Returning"/>
    <x v="4"/>
    <s v="Training Mat"/>
    <n v="3"/>
    <n v="50.92"/>
    <n v="0.05"/>
    <n v="21.87"/>
    <x v="119"/>
    <n v="65.61"/>
    <n v="79.511999999999986"/>
    <n v="0.54789763095877941"/>
    <n v="2026"/>
    <s v="Q1"/>
    <n v="1"/>
    <s v="Jan"/>
  </r>
  <r>
    <n v="818"/>
    <d v="2026-01-27T00:00:00"/>
    <n v="2026"/>
    <x v="0"/>
    <n v="1"/>
    <x v="0"/>
    <x v="0"/>
    <x v="0"/>
    <x v="0"/>
    <s v="Returning"/>
    <x v="0"/>
    <s v="Cycling Pack 12L"/>
    <n v="1"/>
    <n v="103.78"/>
    <n v="0"/>
    <n v="49.36"/>
    <x v="120"/>
    <n v="49.36"/>
    <n v="54.42"/>
    <n v="0.52437849296588934"/>
    <n v="2026"/>
    <s v="Q1"/>
    <n v="1"/>
    <s v="Jan"/>
  </r>
  <r>
    <n v="1439"/>
    <d v="2026-01-27T00:00:00"/>
    <n v="2026"/>
    <x v="0"/>
    <n v="1"/>
    <x v="0"/>
    <x v="1"/>
    <x v="6"/>
    <x v="3"/>
    <s v="New"/>
    <x v="1"/>
    <s v="Summit Backpack 45L"/>
    <n v="2"/>
    <n v="157.16999999999999"/>
    <n v="0"/>
    <n v="81.260000000000005"/>
    <x v="121"/>
    <n v="162.52000000000001"/>
    <n v="151.81999999999996"/>
    <n v="0.4829802125087484"/>
    <n v="2026"/>
    <s v="Q1"/>
    <n v="1"/>
    <s v="Jan"/>
  </r>
  <r>
    <n v="1616"/>
    <d v="2026-01-27T00:00:00"/>
    <n v="2026"/>
    <x v="0"/>
    <n v="1"/>
    <x v="0"/>
    <x v="1"/>
    <x v="12"/>
    <x v="0"/>
    <s v="Business"/>
    <x v="2"/>
    <s v="Carry-On Duffel"/>
    <n v="2"/>
    <n v="132.91999999999999"/>
    <n v="0"/>
    <n v="69.02"/>
    <x v="122"/>
    <n v="138.04"/>
    <n v="127.79999999999998"/>
    <n v="0.48074029491423409"/>
    <n v="2026"/>
    <s v="Q1"/>
    <n v="1"/>
    <s v="Jan"/>
  </r>
  <r>
    <n v="1798"/>
    <d v="2026-01-27T00:00:00"/>
    <n v="2026"/>
    <x v="0"/>
    <n v="1"/>
    <x v="0"/>
    <x v="3"/>
    <x v="8"/>
    <x v="2"/>
    <s v="Returning"/>
    <x v="1"/>
    <s v="Trekking Poles"/>
    <n v="1"/>
    <n v="71.41"/>
    <n v="0.05"/>
    <n v="32.28"/>
    <x v="123"/>
    <n v="32.28"/>
    <n v="35.559499999999986"/>
    <n v="0.52417102130764515"/>
    <n v="2026"/>
    <s v="Q1"/>
    <n v="1"/>
    <s v="Jan"/>
  </r>
  <r>
    <n v="4449"/>
    <d v="2026-01-27T00:00:00"/>
    <n v="2026"/>
    <x v="0"/>
    <n v="1"/>
    <x v="0"/>
    <x v="3"/>
    <x v="8"/>
    <x v="0"/>
    <s v="New"/>
    <x v="3"/>
    <s v="Trail Tent 2P"/>
    <n v="1"/>
    <n v="199.67"/>
    <n v="0"/>
    <n v="103.81"/>
    <x v="124"/>
    <n v="103.81"/>
    <n v="95.859999999999985"/>
    <n v="0.4800921520508839"/>
    <n v="2026"/>
    <s v="Q1"/>
    <n v="1"/>
    <s v="Jan"/>
  </r>
  <r>
    <n v="4473"/>
    <d v="2026-01-27T00:00:00"/>
    <n v="2026"/>
    <x v="0"/>
    <n v="1"/>
    <x v="0"/>
    <x v="0"/>
    <x v="0"/>
    <x v="2"/>
    <s v="Returning"/>
    <x v="3"/>
    <s v="Trail Tent 2P"/>
    <n v="1"/>
    <n v="196.88"/>
    <n v="0"/>
    <n v="102.76"/>
    <x v="125"/>
    <n v="102.76"/>
    <n v="94.11999999999999"/>
    <n v="0.47805770012190163"/>
    <n v="2026"/>
    <s v="Q1"/>
    <n v="1"/>
    <s v="Jan"/>
  </r>
  <r>
    <n v="203"/>
    <d v="2026-01-28T00:00:00"/>
    <n v="2026"/>
    <x v="0"/>
    <n v="1"/>
    <x v="0"/>
    <x v="3"/>
    <x v="7"/>
    <x v="0"/>
    <s v="Returning"/>
    <x v="0"/>
    <s v="Trail Bike Light"/>
    <n v="3"/>
    <n v="49.95"/>
    <n v="0"/>
    <n v="22.55"/>
    <x v="126"/>
    <n v="67.650000000000006"/>
    <n v="82.200000000000017"/>
    <n v="0.54854854854854862"/>
    <n v="2026"/>
    <s v="Q1"/>
    <n v="1"/>
    <s v="Jan"/>
  </r>
  <r>
    <n v="1654"/>
    <d v="2026-01-28T00:00:00"/>
    <n v="2026"/>
    <x v="0"/>
    <n v="1"/>
    <x v="0"/>
    <x v="1"/>
    <x v="6"/>
    <x v="3"/>
    <s v="Business"/>
    <x v="1"/>
    <s v="Trekking Poles"/>
    <n v="1"/>
    <n v="70.41"/>
    <n v="0"/>
    <n v="32.74"/>
    <x v="127"/>
    <n v="32.74"/>
    <n v="37.669999999999995"/>
    <n v="0.53500923164323244"/>
    <n v="2026"/>
    <s v="Q1"/>
    <n v="1"/>
    <s v="Jan"/>
  </r>
  <r>
    <n v="2203"/>
    <d v="2026-01-28T00:00:00"/>
    <n v="2026"/>
    <x v="0"/>
    <n v="1"/>
    <x v="0"/>
    <x v="2"/>
    <x v="16"/>
    <x v="3"/>
    <s v="Returning"/>
    <x v="1"/>
    <s v="Trekking Poles"/>
    <n v="2"/>
    <n v="70.290000000000006"/>
    <n v="0.15"/>
    <n v="31.84"/>
    <x v="128"/>
    <n v="63.68"/>
    <n v="55.813000000000009"/>
    <n v="0.46708175374289712"/>
    <n v="2026"/>
    <s v="Q1"/>
    <n v="1"/>
    <s v="Jan"/>
  </r>
  <r>
    <n v="3352"/>
    <d v="2026-01-28T00:00:00"/>
    <n v="2026"/>
    <x v="0"/>
    <n v="1"/>
    <x v="0"/>
    <x v="2"/>
    <x v="16"/>
    <x v="0"/>
    <s v="Business"/>
    <x v="1"/>
    <s v="Hiking Daypack 20L"/>
    <n v="4"/>
    <n v="91.46"/>
    <n v="0"/>
    <n v="44.04"/>
    <x v="129"/>
    <n v="176.16"/>
    <n v="189.67999999999998"/>
    <n v="0.51847802317953207"/>
    <n v="2026"/>
    <s v="Q1"/>
    <n v="1"/>
    <s v="Jan"/>
  </r>
  <r>
    <n v="183"/>
    <d v="2026-01-29T00:00:00"/>
    <n v="2026"/>
    <x v="0"/>
    <n v="1"/>
    <x v="0"/>
    <x v="1"/>
    <x v="12"/>
    <x v="0"/>
    <s v="New"/>
    <x v="3"/>
    <s v="Compact Sleeping Bag"/>
    <n v="2"/>
    <n v="123.27"/>
    <n v="0"/>
    <n v="60.26"/>
    <x v="130"/>
    <n v="120.52"/>
    <n v="126.02"/>
    <n v="0.51115437657175311"/>
    <n v="2026"/>
    <s v="Q1"/>
    <n v="1"/>
    <s v="Jan"/>
  </r>
  <r>
    <n v="3525"/>
    <d v="2026-01-29T00:00:00"/>
    <n v="2026"/>
    <x v="0"/>
    <n v="1"/>
    <x v="0"/>
    <x v="2"/>
    <x v="5"/>
    <x v="1"/>
    <s v="Business"/>
    <x v="4"/>
    <s v="Training Mat"/>
    <n v="3"/>
    <n v="49.63"/>
    <n v="0.1"/>
    <n v="22.06"/>
    <x v="131"/>
    <n v="66.179999999999993"/>
    <n v="67.821000000000012"/>
    <n v="0.50612308863366695"/>
    <n v="2026"/>
    <s v="Q1"/>
    <n v="1"/>
    <s v="Jan"/>
  </r>
  <r>
    <n v="4299"/>
    <d v="2026-01-29T00:00:00"/>
    <n v="2026"/>
    <x v="0"/>
    <n v="1"/>
    <x v="0"/>
    <x v="0"/>
    <x v="9"/>
    <x v="1"/>
    <s v="Business"/>
    <x v="2"/>
    <s v="Carry-On Duffel"/>
    <n v="12"/>
    <n v="132.21"/>
    <n v="0.1"/>
    <n v="68.95"/>
    <x v="132"/>
    <n v="827.40000000000009"/>
    <n v="600.46799999999985"/>
    <n v="0.42053467127213429"/>
    <n v="2026"/>
    <s v="Q1"/>
    <n v="1"/>
    <s v="Jan"/>
  </r>
  <r>
    <n v="748"/>
    <d v="2026-01-30T00:00:00"/>
    <n v="2026"/>
    <x v="0"/>
    <n v="1"/>
    <x v="0"/>
    <x v="1"/>
    <x v="1"/>
    <x v="2"/>
    <s v="Business"/>
    <x v="0"/>
    <s v="Compact Repair Kit"/>
    <n v="1"/>
    <n v="39.549999999999997"/>
    <n v="0"/>
    <n v="17.059999999999999"/>
    <x v="133"/>
    <n v="17.059999999999999"/>
    <n v="22.49"/>
    <n v="0.56864728192161818"/>
    <n v="2026"/>
    <s v="Q1"/>
    <n v="1"/>
    <s v="Jan"/>
  </r>
  <r>
    <n v="3117"/>
    <d v="2026-01-30T00:00:00"/>
    <n v="2026"/>
    <x v="0"/>
    <n v="1"/>
    <x v="0"/>
    <x v="1"/>
    <x v="12"/>
    <x v="0"/>
    <s v="New"/>
    <x v="3"/>
    <s v="Portable Camp Stove"/>
    <n v="3"/>
    <n v="80.08"/>
    <n v="0"/>
    <n v="39.450000000000003"/>
    <x v="134"/>
    <n v="118.35000000000001"/>
    <n v="121.89"/>
    <n v="0.50736763236763238"/>
    <n v="2026"/>
    <s v="Q1"/>
    <n v="1"/>
    <s v="Jan"/>
  </r>
  <r>
    <n v="3328"/>
    <d v="2026-01-30T00:00:00"/>
    <n v="2026"/>
    <x v="0"/>
    <n v="1"/>
    <x v="0"/>
    <x v="2"/>
    <x v="5"/>
    <x v="2"/>
    <s v="Returning"/>
    <x v="4"/>
    <s v="Weighted Vest"/>
    <n v="1"/>
    <n v="120.48"/>
    <n v="0"/>
    <n v="69.55"/>
    <x v="135"/>
    <n v="69.55"/>
    <n v="50.930000000000007"/>
    <n v="0.42272576361221786"/>
    <n v="2026"/>
    <s v="Q1"/>
    <n v="1"/>
    <s v="Jan"/>
  </r>
  <r>
    <n v="3822"/>
    <d v="2026-01-30T00:00:00"/>
    <n v="2026"/>
    <x v="0"/>
    <n v="1"/>
    <x v="0"/>
    <x v="3"/>
    <x v="7"/>
    <x v="0"/>
    <s v="Returning"/>
    <x v="4"/>
    <s v="Resistance Band Set"/>
    <n v="1"/>
    <n v="39.369999999999997"/>
    <n v="0.05"/>
    <n v="14.66"/>
    <x v="136"/>
    <n v="14.66"/>
    <n v="22.741499999999998"/>
    <n v="0.60803711081106371"/>
    <n v="2026"/>
    <s v="Q1"/>
    <n v="1"/>
    <s v="Jan"/>
  </r>
  <r>
    <n v="4125"/>
    <d v="2026-01-30T00:00:00"/>
    <n v="2026"/>
    <x v="0"/>
    <n v="1"/>
    <x v="0"/>
    <x v="1"/>
    <x v="12"/>
    <x v="1"/>
    <s v="Business"/>
    <x v="3"/>
    <s v="Portable Camp Stove"/>
    <n v="8"/>
    <n v="81.06"/>
    <n v="0.15"/>
    <n v="39.549999999999997"/>
    <x v="137"/>
    <n v="316.39999999999998"/>
    <n v="234.80799999999999"/>
    <n v="0.42598801178502488"/>
    <n v="2026"/>
    <s v="Q1"/>
    <n v="1"/>
    <s v="Jan"/>
  </r>
  <r>
    <n v="4592"/>
    <d v="2026-01-30T00:00:00"/>
    <n v="2026"/>
    <x v="0"/>
    <n v="1"/>
    <x v="0"/>
    <x v="1"/>
    <x v="12"/>
    <x v="3"/>
    <s v="Returning"/>
    <x v="4"/>
    <s v="Weighted Vest"/>
    <n v="5"/>
    <n v="120.4"/>
    <n v="0"/>
    <n v="69.510000000000005"/>
    <x v="138"/>
    <n v="347.55"/>
    <n v="254.45"/>
    <n v="0.42267441860465116"/>
    <n v="2026"/>
    <s v="Q1"/>
    <n v="1"/>
    <s v="Jan"/>
  </r>
  <r>
    <n v="373"/>
    <d v="2026-01-31T00:00:00"/>
    <n v="2026"/>
    <x v="0"/>
    <n v="1"/>
    <x v="0"/>
    <x v="2"/>
    <x v="10"/>
    <x v="1"/>
    <s v="Business"/>
    <x v="2"/>
    <s v="Packing Cube Set"/>
    <n v="10"/>
    <n v="47.71"/>
    <n v="0.1"/>
    <n v="18.649999999999999"/>
    <x v="139"/>
    <n v="186.5"/>
    <n v="242.89000000000004"/>
    <n v="0.56566291716155481"/>
    <n v="2026"/>
    <s v="Q1"/>
    <n v="1"/>
    <s v="Jan"/>
  </r>
  <r>
    <n v="672"/>
    <d v="2026-01-31T00:00:00"/>
    <n v="2026"/>
    <x v="0"/>
    <n v="1"/>
    <x v="0"/>
    <x v="0"/>
    <x v="9"/>
    <x v="0"/>
    <s v="Business"/>
    <x v="0"/>
    <s v="Cycling Pack 12L"/>
    <n v="1"/>
    <n v="102.92"/>
    <n v="0.05"/>
    <n v="50.92"/>
    <x v="140"/>
    <n v="50.92"/>
    <n v="46.853999999999999"/>
    <n v="0.4792071511853867"/>
    <n v="2026"/>
    <s v="Q1"/>
    <n v="1"/>
    <s v="Jan"/>
  </r>
  <r>
    <n v="1125"/>
    <d v="2026-01-31T00:00:00"/>
    <n v="2026"/>
    <x v="0"/>
    <n v="1"/>
    <x v="0"/>
    <x v="1"/>
    <x v="1"/>
    <x v="0"/>
    <s v="Returning"/>
    <x v="1"/>
    <s v="Trekking Poles"/>
    <n v="1"/>
    <n v="72.69"/>
    <n v="0.1"/>
    <n v="32.67"/>
    <x v="141"/>
    <n v="32.67"/>
    <n v="32.751000000000005"/>
    <n v="0.50061906727197691"/>
    <n v="2026"/>
    <s v="Q1"/>
    <n v="1"/>
    <s v="Jan"/>
  </r>
  <r>
    <n v="1164"/>
    <d v="2026-01-31T00:00:00"/>
    <n v="2026"/>
    <x v="0"/>
    <n v="1"/>
    <x v="0"/>
    <x v="0"/>
    <x v="0"/>
    <x v="0"/>
    <s v="New"/>
    <x v="0"/>
    <s v="Commuter Helmet"/>
    <n v="1"/>
    <n v="79.989999999999995"/>
    <n v="0.05"/>
    <n v="43.02"/>
    <x v="142"/>
    <n v="43.02"/>
    <n v="32.970499999999994"/>
    <n v="0.43387660299642711"/>
    <n v="2026"/>
    <s v="Q1"/>
    <n v="1"/>
    <s v="Jan"/>
  </r>
  <r>
    <n v="1613"/>
    <d v="2026-01-31T00:00:00"/>
    <n v="2026"/>
    <x v="0"/>
    <n v="1"/>
    <x v="0"/>
    <x v="1"/>
    <x v="6"/>
    <x v="1"/>
    <s v="Business"/>
    <x v="4"/>
    <s v="Training Mat"/>
    <n v="4"/>
    <n v="51.11"/>
    <n v="0.15"/>
    <n v="22.25"/>
    <x v="143"/>
    <n v="89"/>
    <n v="84.774000000000001"/>
    <n v="0.48784052850253778"/>
    <n v="2026"/>
    <s v="Q1"/>
    <n v="1"/>
    <s v="Jan"/>
  </r>
  <r>
    <n v="2149"/>
    <d v="2026-01-31T00:00:00"/>
    <n v="2026"/>
    <x v="0"/>
    <n v="1"/>
    <x v="0"/>
    <x v="0"/>
    <x v="15"/>
    <x v="0"/>
    <s v="Returning"/>
    <x v="4"/>
    <s v="Weighted Vest"/>
    <n v="2"/>
    <n v="124.83"/>
    <n v="0"/>
    <n v="70.91"/>
    <x v="144"/>
    <n v="141.82"/>
    <n v="107.84"/>
    <n v="0.43194744853000083"/>
    <n v="2026"/>
    <s v="Q1"/>
    <n v="1"/>
    <s v="Jan"/>
  </r>
  <r>
    <n v="2593"/>
    <d v="2026-01-31T00:00:00"/>
    <n v="2026"/>
    <x v="0"/>
    <n v="1"/>
    <x v="0"/>
    <x v="1"/>
    <x v="11"/>
    <x v="2"/>
    <s v="New"/>
    <x v="0"/>
    <s v="Compact Repair Kit"/>
    <n v="6"/>
    <n v="41.07"/>
    <n v="0.1"/>
    <n v="16.29"/>
    <x v="145"/>
    <n v="97.74"/>
    <n v="124.03800000000003"/>
    <n v="0.55928901874847825"/>
    <n v="2026"/>
    <s v="Q1"/>
    <n v="1"/>
    <s v="Jan"/>
  </r>
  <r>
    <n v="2659"/>
    <d v="2026-01-31T00:00:00"/>
    <n v="2026"/>
    <x v="0"/>
    <n v="1"/>
    <x v="0"/>
    <x v="0"/>
    <x v="15"/>
    <x v="0"/>
    <s v="New"/>
    <x v="2"/>
    <s v="Insulated Bottle"/>
    <n v="1"/>
    <n v="36.020000000000003"/>
    <n v="0"/>
    <n v="13.34"/>
    <x v="146"/>
    <n v="13.34"/>
    <n v="22.680000000000003"/>
    <n v="0.62965019433647973"/>
    <n v="2026"/>
    <s v="Q1"/>
    <n v="1"/>
    <s v="Jan"/>
  </r>
  <r>
    <n v="3496"/>
    <d v="2026-01-31T00:00:00"/>
    <n v="2026"/>
    <x v="0"/>
    <n v="1"/>
    <x v="0"/>
    <x v="0"/>
    <x v="0"/>
    <x v="2"/>
    <s v="Returning"/>
    <x v="4"/>
    <s v="Recovery Roller"/>
    <n v="1"/>
    <n v="35.82"/>
    <n v="0.05"/>
    <n v="14.32"/>
    <x v="147"/>
    <n v="14.32"/>
    <n v="19.708999999999996"/>
    <n v="0.57918246201769075"/>
    <n v="2026"/>
    <s v="Q1"/>
    <n v="1"/>
    <s v="Jan"/>
  </r>
  <r>
    <n v="3889"/>
    <d v="2026-01-31T00:00:00"/>
    <n v="2026"/>
    <x v="0"/>
    <n v="1"/>
    <x v="0"/>
    <x v="2"/>
    <x v="3"/>
    <x v="2"/>
    <s v="Returning"/>
    <x v="0"/>
    <s v="Cycling Pack 12L"/>
    <n v="3"/>
    <n v="103.94"/>
    <n v="0.1"/>
    <n v="50.67"/>
    <x v="148"/>
    <n v="152.01"/>
    <n v="128.62799999999999"/>
    <n v="0.45834135077929572"/>
    <n v="2026"/>
    <s v="Q1"/>
    <n v="1"/>
    <s v="Jan"/>
  </r>
  <r>
    <n v="1432"/>
    <d v="2026-02-01T00:00:00"/>
    <n v="2026"/>
    <x v="0"/>
    <n v="2"/>
    <x v="1"/>
    <x v="0"/>
    <x v="0"/>
    <x v="0"/>
    <s v="Returning"/>
    <x v="1"/>
    <s v="Trail Boots"/>
    <n v="1"/>
    <n v="140.53"/>
    <n v="0"/>
    <n v="77.36"/>
    <x v="149"/>
    <n v="77.36"/>
    <n v="63.17"/>
    <n v="0.44951255959581587"/>
    <n v="2026"/>
    <s v="Q1"/>
    <n v="2"/>
    <s v="Feb"/>
  </r>
  <r>
    <n v="1778"/>
    <d v="2026-02-01T00:00:00"/>
    <n v="2026"/>
    <x v="0"/>
    <n v="2"/>
    <x v="1"/>
    <x v="3"/>
    <x v="7"/>
    <x v="2"/>
    <s v="Returning"/>
    <x v="1"/>
    <s v="Trail Boots"/>
    <n v="1"/>
    <n v="142.03"/>
    <n v="0.05"/>
    <n v="77.069999999999993"/>
    <x v="150"/>
    <n v="77.069999999999993"/>
    <n v="57.858499999999992"/>
    <n v="0.42880859121682963"/>
    <n v="2026"/>
    <s v="Q1"/>
    <n v="2"/>
    <s v="Feb"/>
  </r>
  <r>
    <n v="2047"/>
    <d v="2026-02-01T00:00:00"/>
    <n v="2026"/>
    <x v="0"/>
    <n v="2"/>
    <x v="1"/>
    <x v="2"/>
    <x v="5"/>
    <x v="1"/>
    <s v="Business"/>
    <x v="3"/>
    <s v="Compact Sleeping Bag"/>
    <n v="12"/>
    <n v="124.84"/>
    <n v="0.1"/>
    <n v="59.47"/>
    <x v="151"/>
    <n v="713.64"/>
    <n v="634.63199999999995"/>
    <n v="0.47070027412866244"/>
    <n v="2026"/>
    <s v="Q1"/>
    <n v="2"/>
    <s v="Feb"/>
  </r>
  <r>
    <n v="2668"/>
    <d v="2026-02-01T00:00:00"/>
    <n v="2026"/>
    <x v="0"/>
    <n v="2"/>
    <x v="1"/>
    <x v="1"/>
    <x v="12"/>
    <x v="0"/>
    <s v="Returning"/>
    <x v="4"/>
    <s v="Recovery Roller"/>
    <n v="3"/>
    <n v="35.36"/>
    <n v="0"/>
    <n v="13.7"/>
    <x v="152"/>
    <n v="41.099999999999994"/>
    <n v="64.98"/>
    <n v="0.61255656108597289"/>
    <n v="2026"/>
    <s v="Q1"/>
    <n v="2"/>
    <s v="Feb"/>
  </r>
  <r>
    <n v="2706"/>
    <d v="2026-02-01T00:00:00"/>
    <n v="2026"/>
    <x v="0"/>
    <n v="2"/>
    <x v="1"/>
    <x v="3"/>
    <x v="13"/>
    <x v="3"/>
    <s v="Returning"/>
    <x v="4"/>
    <s v="Weighted Vest"/>
    <n v="2"/>
    <n v="122.43"/>
    <n v="0"/>
    <n v="69.08"/>
    <x v="153"/>
    <n v="138.16"/>
    <n v="106.70000000000002"/>
    <n v="0.43575920934411505"/>
    <n v="2026"/>
    <s v="Q1"/>
    <n v="2"/>
    <s v="Feb"/>
  </r>
  <r>
    <n v="2940"/>
    <d v="2026-02-01T00:00:00"/>
    <n v="2026"/>
    <x v="0"/>
    <n v="2"/>
    <x v="1"/>
    <x v="0"/>
    <x v="15"/>
    <x v="3"/>
    <s v="New"/>
    <x v="1"/>
    <s v="Trail Boots"/>
    <n v="2"/>
    <n v="140.47"/>
    <n v="0.05"/>
    <n v="78.39"/>
    <x v="154"/>
    <n v="156.78"/>
    <n v="110.11299999999997"/>
    <n v="0.41257357817552348"/>
    <n v="2026"/>
    <s v="Q1"/>
    <n v="2"/>
    <s v="Feb"/>
  </r>
  <r>
    <n v="1263"/>
    <d v="2026-02-02T00:00:00"/>
    <n v="2026"/>
    <x v="0"/>
    <n v="2"/>
    <x v="1"/>
    <x v="1"/>
    <x v="14"/>
    <x v="0"/>
    <s v="Returning"/>
    <x v="2"/>
    <s v="Packing Cube Set"/>
    <n v="1"/>
    <n v="45.43"/>
    <n v="0.05"/>
    <n v="18.670000000000002"/>
    <x v="155"/>
    <n v="18.670000000000002"/>
    <n v="24.488499999999995"/>
    <n v="0.56740850585632019"/>
    <n v="2026"/>
    <s v="Q1"/>
    <n v="2"/>
    <s v="Feb"/>
  </r>
  <r>
    <n v="1641"/>
    <d v="2026-02-02T00:00:00"/>
    <n v="2026"/>
    <x v="0"/>
    <n v="2"/>
    <x v="1"/>
    <x v="3"/>
    <x v="13"/>
    <x v="1"/>
    <s v="Business"/>
    <x v="0"/>
    <s v="Cycling Pack 12L"/>
    <n v="8"/>
    <n v="102.78"/>
    <n v="0.15"/>
    <n v="50.39"/>
    <x v="156"/>
    <n v="403.12"/>
    <n v="295.78399999999999"/>
    <n v="0.42321119924911005"/>
    <n v="2026"/>
    <s v="Q1"/>
    <n v="2"/>
    <s v="Feb"/>
  </r>
  <r>
    <n v="2014"/>
    <d v="2026-02-02T00:00:00"/>
    <n v="2026"/>
    <x v="0"/>
    <n v="2"/>
    <x v="1"/>
    <x v="1"/>
    <x v="11"/>
    <x v="3"/>
    <s v="New"/>
    <x v="3"/>
    <s v="Compact Sleeping Bag"/>
    <n v="1"/>
    <n v="123.95"/>
    <n v="0"/>
    <n v="61.32"/>
    <x v="157"/>
    <n v="61.32"/>
    <n v="62.63"/>
    <n v="0.50528438886647842"/>
    <n v="2026"/>
    <s v="Q1"/>
    <n v="2"/>
    <s v="Feb"/>
  </r>
  <r>
    <n v="2642"/>
    <d v="2026-02-02T00:00:00"/>
    <n v="2026"/>
    <x v="0"/>
    <n v="2"/>
    <x v="1"/>
    <x v="1"/>
    <x v="11"/>
    <x v="3"/>
    <s v="Returning"/>
    <x v="3"/>
    <s v="Trail Tent 2P"/>
    <n v="3"/>
    <n v="199.9"/>
    <n v="0"/>
    <n v="104.18"/>
    <x v="158"/>
    <n v="312.54000000000002"/>
    <n v="287.16000000000003"/>
    <n v="0.47883941970985494"/>
    <n v="2026"/>
    <s v="Q1"/>
    <n v="2"/>
    <s v="Feb"/>
  </r>
  <r>
    <n v="2929"/>
    <d v="2026-02-02T00:00:00"/>
    <n v="2026"/>
    <x v="0"/>
    <n v="2"/>
    <x v="1"/>
    <x v="1"/>
    <x v="12"/>
    <x v="3"/>
    <s v="Returning"/>
    <x v="1"/>
    <s v="Hiking Daypack 20L"/>
    <n v="1"/>
    <n v="93.78"/>
    <n v="0"/>
    <n v="44.21"/>
    <x v="159"/>
    <n v="44.21"/>
    <n v="49.57"/>
    <n v="0.52857752185967155"/>
    <n v="2026"/>
    <s v="Q1"/>
    <n v="2"/>
    <s v="Feb"/>
  </r>
  <r>
    <n v="3855"/>
    <d v="2026-02-02T00:00:00"/>
    <n v="2026"/>
    <x v="0"/>
    <n v="2"/>
    <x v="1"/>
    <x v="0"/>
    <x v="0"/>
    <x v="0"/>
    <s v="Business"/>
    <x v="4"/>
    <s v="Resistance Band Set"/>
    <n v="1"/>
    <n v="39.39"/>
    <n v="0.1"/>
    <n v="15.09"/>
    <x v="160"/>
    <n v="15.09"/>
    <n v="20.361000000000001"/>
    <n v="0.57434204958957435"/>
    <n v="2026"/>
    <s v="Q1"/>
    <n v="2"/>
    <s v="Feb"/>
  </r>
  <r>
    <n v="4031"/>
    <d v="2026-02-02T00:00:00"/>
    <n v="2026"/>
    <x v="0"/>
    <n v="2"/>
    <x v="1"/>
    <x v="0"/>
    <x v="0"/>
    <x v="0"/>
    <s v="New"/>
    <x v="0"/>
    <s v="Cycling Pack 12L"/>
    <n v="6"/>
    <n v="101.64"/>
    <n v="0"/>
    <n v="51.06"/>
    <x v="161"/>
    <n v="306.36"/>
    <n v="303.48"/>
    <n v="0.49763872491145217"/>
    <n v="2026"/>
    <s v="Q1"/>
    <n v="2"/>
    <s v="Feb"/>
  </r>
  <r>
    <n v="2"/>
    <d v="2026-02-03T00:00:00"/>
    <n v="2026"/>
    <x v="0"/>
    <n v="2"/>
    <x v="1"/>
    <x v="0"/>
    <x v="0"/>
    <x v="1"/>
    <s v="Business"/>
    <x v="4"/>
    <s v="Recovery Roller"/>
    <n v="12"/>
    <n v="36.74"/>
    <n v="0.2"/>
    <n v="13.53"/>
    <x v="162"/>
    <n v="162.35999999999999"/>
    <n v="190.34400000000002"/>
    <n v="0.53967065868263475"/>
    <n v="2026"/>
    <s v="Q1"/>
    <n v="2"/>
    <s v="Feb"/>
  </r>
  <r>
    <n v="4228"/>
    <d v="2026-02-03T00:00:00"/>
    <n v="2026"/>
    <x v="0"/>
    <n v="2"/>
    <x v="1"/>
    <x v="3"/>
    <x v="8"/>
    <x v="2"/>
    <s v="New"/>
    <x v="1"/>
    <s v="Summit Backpack 45L"/>
    <n v="2"/>
    <n v="154.62"/>
    <n v="0"/>
    <n v="78.209999999999994"/>
    <x v="163"/>
    <n v="156.41999999999999"/>
    <n v="152.82000000000002"/>
    <n v="0.49417927823050062"/>
    <n v="2026"/>
    <s v="Q1"/>
    <n v="2"/>
    <s v="Feb"/>
  </r>
  <r>
    <n v="928"/>
    <d v="2026-02-04T00:00:00"/>
    <n v="2026"/>
    <x v="0"/>
    <n v="2"/>
    <x v="1"/>
    <x v="0"/>
    <x v="0"/>
    <x v="3"/>
    <s v="New"/>
    <x v="3"/>
    <s v="Compact Sleeping Bag"/>
    <n v="1"/>
    <n v="125.63"/>
    <n v="0.1"/>
    <n v="60.38"/>
    <x v="164"/>
    <n v="60.38"/>
    <n v="52.686999999999991"/>
    <n v="0.46598034793529497"/>
    <n v="2026"/>
    <s v="Q1"/>
    <n v="2"/>
    <s v="Feb"/>
  </r>
  <r>
    <n v="933"/>
    <d v="2026-02-04T00:00:00"/>
    <n v="2026"/>
    <x v="0"/>
    <n v="2"/>
    <x v="1"/>
    <x v="1"/>
    <x v="11"/>
    <x v="0"/>
    <s v="New"/>
    <x v="3"/>
    <s v="Portable Camp Stove"/>
    <n v="2"/>
    <n v="81.59"/>
    <n v="0.1"/>
    <n v="38.64"/>
    <x v="165"/>
    <n v="77.28"/>
    <n v="69.582000000000022"/>
    <n v="0.47379172284185161"/>
    <n v="2026"/>
    <s v="Q1"/>
    <n v="2"/>
    <s v="Feb"/>
  </r>
  <r>
    <n v="1646"/>
    <d v="2026-02-04T00:00:00"/>
    <n v="2026"/>
    <x v="0"/>
    <n v="2"/>
    <x v="1"/>
    <x v="2"/>
    <x v="5"/>
    <x v="0"/>
    <s v="New"/>
    <x v="2"/>
    <s v="Packing Cube Set"/>
    <n v="2"/>
    <n v="45.81"/>
    <n v="0.1"/>
    <n v="18.420000000000002"/>
    <x v="166"/>
    <n v="36.840000000000003"/>
    <n v="45.618000000000009"/>
    <n v="0.55322709743141962"/>
    <n v="2026"/>
    <s v="Q1"/>
    <n v="2"/>
    <s v="Feb"/>
  </r>
  <r>
    <n v="380"/>
    <d v="2026-02-05T00:00:00"/>
    <n v="2026"/>
    <x v="0"/>
    <n v="2"/>
    <x v="1"/>
    <x v="1"/>
    <x v="12"/>
    <x v="0"/>
    <s v="Returning"/>
    <x v="4"/>
    <s v="Weighted Vest"/>
    <n v="3"/>
    <n v="125.63"/>
    <n v="0"/>
    <n v="71.05"/>
    <x v="167"/>
    <n v="213.14999999999998"/>
    <n v="163.74"/>
    <n v="0.43445037013452203"/>
    <n v="2026"/>
    <s v="Q1"/>
    <n v="2"/>
    <s v="Feb"/>
  </r>
  <r>
    <n v="1723"/>
    <d v="2026-02-05T00:00:00"/>
    <n v="2026"/>
    <x v="0"/>
    <n v="2"/>
    <x v="1"/>
    <x v="3"/>
    <x v="8"/>
    <x v="0"/>
    <s v="Returning"/>
    <x v="0"/>
    <s v="Cycling Pack 12L"/>
    <n v="2"/>
    <n v="101.01"/>
    <n v="0"/>
    <n v="50.26"/>
    <x v="168"/>
    <n v="100.52"/>
    <n v="101.50000000000001"/>
    <n v="0.50242550242550243"/>
    <n v="2026"/>
    <s v="Q1"/>
    <n v="2"/>
    <s v="Feb"/>
  </r>
  <r>
    <n v="2529"/>
    <d v="2026-02-05T00:00:00"/>
    <n v="2026"/>
    <x v="0"/>
    <n v="2"/>
    <x v="1"/>
    <x v="3"/>
    <x v="13"/>
    <x v="0"/>
    <s v="Returning"/>
    <x v="1"/>
    <s v="Summit Backpack 45L"/>
    <n v="6"/>
    <n v="154.22"/>
    <n v="0"/>
    <n v="79.599999999999994"/>
    <x v="169"/>
    <n v="477.59999999999997"/>
    <n v="447.71999999999997"/>
    <n v="0.4838542342108676"/>
    <n v="2026"/>
    <s v="Q1"/>
    <n v="2"/>
    <s v="Feb"/>
  </r>
  <r>
    <n v="2685"/>
    <d v="2026-02-05T00:00:00"/>
    <n v="2026"/>
    <x v="0"/>
    <n v="2"/>
    <x v="1"/>
    <x v="1"/>
    <x v="14"/>
    <x v="0"/>
    <s v="New"/>
    <x v="1"/>
    <s v="Trekking Poles"/>
    <n v="1"/>
    <n v="72.78"/>
    <n v="0.05"/>
    <n v="33.26"/>
    <x v="170"/>
    <n v="33.26"/>
    <n v="35.880999999999993"/>
    <n v="0.51895402149231273"/>
    <n v="2026"/>
    <s v="Q1"/>
    <n v="2"/>
    <s v="Feb"/>
  </r>
  <r>
    <n v="2793"/>
    <d v="2026-02-05T00:00:00"/>
    <n v="2026"/>
    <x v="0"/>
    <n v="2"/>
    <x v="1"/>
    <x v="1"/>
    <x v="14"/>
    <x v="1"/>
    <s v="Business"/>
    <x v="3"/>
    <s v="Compact Sleeping Bag"/>
    <n v="3"/>
    <n v="122.69"/>
    <n v="0.05"/>
    <n v="62.08"/>
    <x v="171"/>
    <n v="186.24"/>
    <n v="163.42649999999998"/>
    <n v="0.46737820180085876"/>
    <n v="2026"/>
    <s v="Q1"/>
    <n v="2"/>
    <s v="Feb"/>
  </r>
  <r>
    <n v="346"/>
    <d v="2026-02-06T00:00:00"/>
    <n v="2026"/>
    <x v="0"/>
    <n v="2"/>
    <x v="1"/>
    <x v="1"/>
    <x v="1"/>
    <x v="0"/>
    <s v="Business"/>
    <x v="0"/>
    <s v="Cycling Pack 12L"/>
    <n v="3"/>
    <n v="103.22"/>
    <n v="0"/>
    <n v="50.74"/>
    <x v="172"/>
    <n v="152.22"/>
    <n v="157.43999999999997"/>
    <n v="0.50842859910869986"/>
    <n v="2026"/>
    <s v="Q1"/>
    <n v="2"/>
    <s v="Feb"/>
  </r>
  <r>
    <n v="539"/>
    <d v="2026-02-06T00:00:00"/>
    <n v="2026"/>
    <x v="0"/>
    <n v="2"/>
    <x v="1"/>
    <x v="0"/>
    <x v="15"/>
    <x v="3"/>
    <s v="New"/>
    <x v="1"/>
    <s v="Hiking Daypack 20L"/>
    <n v="3"/>
    <n v="92.96"/>
    <n v="0.15"/>
    <n v="44.56"/>
    <x v="173"/>
    <n v="133.68"/>
    <n v="103.36799999999999"/>
    <n v="0.43606358205932971"/>
    <n v="2026"/>
    <s v="Q1"/>
    <n v="2"/>
    <s v="Feb"/>
  </r>
  <r>
    <n v="1368"/>
    <d v="2026-02-06T00:00:00"/>
    <n v="2026"/>
    <x v="0"/>
    <n v="2"/>
    <x v="1"/>
    <x v="1"/>
    <x v="12"/>
    <x v="2"/>
    <s v="New"/>
    <x v="2"/>
    <s v="Insulated Bottle"/>
    <n v="1"/>
    <n v="36.520000000000003"/>
    <n v="0"/>
    <n v="13.94"/>
    <x v="174"/>
    <n v="13.94"/>
    <n v="22.580000000000005"/>
    <n v="0.61829134720700996"/>
    <n v="2026"/>
    <s v="Q1"/>
    <n v="2"/>
    <s v="Feb"/>
  </r>
  <r>
    <n v="3506"/>
    <d v="2026-02-06T00:00:00"/>
    <n v="2026"/>
    <x v="0"/>
    <n v="2"/>
    <x v="1"/>
    <x v="0"/>
    <x v="0"/>
    <x v="2"/>
    <s v="Returning"/>
    <x v="4"/>
    <s v="Training Mat"/>
    <n v="3"/>
    <n v="50.65"/>
    <n v="0"/>
    <n v="21.49"/>
    <x v="175"/>
    <n v="64.47"/>
    <n v="87.47999999999999"/>
    <n v="0.57571569595261596"/>
    <n v="2026"/>
    <s v="Q1"/>
    <n v="2"/>
    <s v="Feb"/>
  </r>
  <r>
    <n v="1314"/>
    <d v="2026-02-07T00:00:00"/>
    <n v="2026"/>
    <x v="0"/>
    <n v="2"/>
    <x v="1"/>
    <x v="3"/>
    <x v="4"/>
    <x v="0"/>
    <s v="Returning"/>
    <x v="2"/>
    <s v="Insulated Bottle"/>
    <n v="2"/>
    <n v="37.03"/>
    <n v="0.15"/>
    <n v="13.87"/>
    <x v="176"/>
    <n v="27.74"/>
    <n v="35.210999999999999"/>
    <n v="0.55933980397451988"/>
    <n v="2026"/>
    <s v="Q1"/>
    <n v="2"/>
    <s v="Feb"/>
  </r>
  <r>
    <n v="2092"/>
    <d v="2026-02-07T00:00:00"/>
    <n v="2026"/>
    <x v="0"/>
    <n v="2"/>
    <x v="1"/>
    <x v="2"/>
    <x v="2"/>
    <x v="0"/>
    <s v="New"/>
    <x v="4"/>
    <s v="Recovery Roller"/>
    <n v="1"/>
    <n v="36.619999999999997"/>
    <n v="0"/>
    <n v="13.55"/>
    <x v="177"/>
    <n v="13.55"/>
    <n v="23.069999999999997"/>
    <n v="0.62998361551064985"/>
    <n v="2026"/>
    <s v="Q1"/>
    <n v="2"/>
    <s v="Feb"/>
  </r>
  <r>
    <n v="5083"/>
    <d v="2026-02-07T00:00:00"/>
    <n v="2026"/>
    <x v="0"/>
    <n v="2"/>
    <x v="1"/>
    <x v="2"/>
    <x v="16"/>
    <x v="2"/>
    <s v="Returning"/>
    <x v="3"/>
    <s v="Portable Camp Stove"/>
    <n v="1"/>
    <n v="81.47"/>
    <n v="0"/>
    <n v="39.18"/>
    <x v="178"/>
    <n v="39.18"/>
    <n v="42.29"/>
    <n v="0.51908678040996681"/>
    <n v="2026"/>
    <s v="Q1"/>
    <n v="2"/>
    <s v="Feb"/>
  </r>
  <r>
    <n v="582"/>
    <d v="2026-02-08T00:00:00"/>
    <n v="2026"/>
    <x v="0"/>
    <n v="2"/>
    <x v="1"/>
    <x v="1"/>
    <x v="1"/>
    <x v="1"/>
    <s v="Returning"/>
    <x v="3"/>
    <s v="Compact Sleeping Bag"/>
    <n v="12"/>
    <n v="122.75"/>
    <n v="0.15"/>
    <n v="62.51"/>
    <x v="179"/>
    <n v="750.12"/>
    <n v="501.92999999999995"/>
    <n v="0.40088654606445429"/>
    <n v="2026"/>
    <s v="Q1"/>
    <n v="2"/>
    <s v="Feb"/>
  </r>
  <r>
    <n v="902"/>
    <d v="2026-02-08T00:00:00"/>
    <n v="2026"/>
    <x v="0"/>
    <n v="2"/>
    <x v="1"/>
    <x v="0"/>
    <x v="9"/>
    <x v="0"/>
    <s v="Business"/>
    <x v="4"/>
    <s v="Training Mat"/>
    <n v="1"/>
    <n v="50.38"/>
    <n v="0.05"/>
    <n v="21.95"/>
    <x v="180"/>
    <n v="21.95"/>
    <n v="25.910999999999998"/>
    <n v="0.54138024696516995"/>
    <n v="2026"/>
    <s v="Q1"/>
    <n v="2"/>
    <s v="Feb"/>
  </r>
  <r>
    <n v="2396"/>
    <d v="2026-02-08T00:00:00"/>
    <n v="2026"/>
    <x v="0"/>
    <n v="2"/>
    <x v="1"/>
    <x v="3"/>
    <x v="7"/>
    <x v="0"/>
    <s v="Business"/>
    <x v="4"/>
    <s v="Training Mat"/>
    <n v="2"/>
    <n v="50.4"/>
    <n v="0"/>
    <n v="21.43"/>
    <x v="181"/>
    <n v="42.86"/>
    <n v="57.94"/>
    <n v="0.57480158730158726"/>
    <n v="2026"/>
    <s v="Q1"/>
    <n v="2"/>
    <s v="Feb"/>
  </r>
  <r>
    <n v="2494"/>
    <d v="2026-02-08T00:00:00"/>
    <n v="2026"/>
    <x v="0"/>
    <n v="2"/>
    <x v="1"/>
    <x v="2"/>
    <x v="5"/>
    <x v="0"/>
    <s v="New"/>
    <x v="1"/>
    <s v="Trekking Poles"/>
    <n v="1"/>
    <n v="69.98"/>
    <n v="0"/>
    <n v="33.21"/>
    <x v="182"/>
    <n v="33.21"/>
    <n v="36.770000000000003"/>
    <n v="0.52543583881108891"/>
    <n v="2026"/>
    <s v="Q1"/>
    <n v="2"/>
    <s v="Feb"/>
  </r>
  <r>
    <n v="2925"/>
    <d v="2026-02-08T00:00:00"/>
    <n v="2026"/>
    <x v="0"/>
    <n v="2"/>
    <x v="1"/>
    <x v="0"/>
    <x v="0"/>
    <x v="2"/>
    <s v="New"/>
    <x v="1"/>
    <s v="Hiking Daypack 20L"/>
    <n v="3"/>
    <n v="90.04"/>
    <n v="0.05"/>
    <n v="45.25"/>
    <x v="183"/>
    <n v="135.75"/>
    <n v="120.86399999999998"/>
    <n v="0.47099534709719654"/>
    <n v="2026"/>
    <s v="Q1"/>
    <n v="2"/>
    <s v="Feb"/>
  </r>
  <r>
    <n v="3614"/>
    <d v="2026-02-08T00:00:00"/>
    <n v="2026"/>
    <x v="0"/>
    <n v="2"/>
    <x v="1"/>
    <x v="1"/>
    <x v="14"/>
    <x v="0"/>
    <s v="New"/>
    <x v="4"/>
    <s v="Training Mat"/>
    <n v="3"/>
    <n v="51.18"/>
    <n v="0"/>
    <n v="21.95"/>
    <x v="184"/>
    <n v="65.849999999999994"/>
    <n v="87.69"/>
    <n v="0.57112153184837833"/>
    <n v="2026"/>
    <s v="Q1"/>
    <n v="2"/>
    <s v="Feb"/>
  </r>
  <r>
    <n v="4360"/>
    <d v="2026-02-08T00:00:00"/>
    <n v="2026"/>
    <x v="0"/>
    <n v="2"/>
    <x v="1"/>
    <x v="0"/>
    <x v="15"/>
    <x v="0"/>
    <s v="New"/>
    <x v="2"/>
    <s v="Insulated Bottle"/>
    <n v="1"/>
    <n v="35.69"/>
    <n v="0"/>
    <n v="13.38"/>
    <x v="185"/>
    <n v="13.38"/>
    <n v="22.309999999999995"/>
    <n v="0.62510507144858496"/>
    <n v="2026"/>
    <s v="Q1"/>
    <n v="2"/>
    <s v="Feb"/>
  </r>
  <r>
    <n v="4582"/>
    <d v="2026-02-08T00:00:00"/>
    <n v="2026"/>
    <x v="0"/>
    <n v="2"/>
    <x v="1"/>
    <x v="3"/>
    <x v="7"/>
    <x v="0"/>
    <s v="New"/>
    <x v="0"/>
    <s v="Trail Bike Light"/>
    <n v="3"/>
    <n v="50.29"/>
    <n v="0.05"/>
    <n v="22.87"/>
    <x v="186"/>
    <n v="68.61"/>
    <n v="74.716500000000011"/>
    <n v="0.52130275978273388"/>
    <n v="2026"/>
    <s v="Q1"/>
    <n v="2"/>
    <s v="Feb"/>
  </r>
  <r>
    <n v="4381"/>
    <d v="2026-02-09T00:00:00"/>
    <n v="2026"/>
    <x v="0"/>
    <n v="2"/>
    <x v="1"/>
    <x v="1"/>
    <x v="12"/>
    <x v="3"/>
    <s v="Returning"/>
    <x v="3"/>
    <s v="Trail Tent 2P"/>
    <n v="1"/>
    <n v="194.32"/>
    <n v="0.05"/>
    <n v="102.52"/>
    <x v="187"/>
    <n v="102.52"/>
    <n v="82.083999999999989"/>
    <n v="0.44464908669367942"/>
    <n v="2026"/>
    <s v="Q1"/>
    <n v="2"/>
    <s v="Feb"/>
  </r>
  <r>
    <n v="4964"/>
    <d v="2026-02-09T00:00:00"/>
    <n v="2026"/>
    <x v="0"/>
    <n v="2"/>
    <x v="1"/>
    <x v="3"/>
    <x v="13"/>
    <x v="2"/>
    <s v="New"/>
    <x v="4"/>
    <s v="Resistance Band Set"/>
    <n v="4"/>
    <n v="40.44"/>
    <n v="0"/>
    <n v="14.75"/>
    <x v="188"/>
    <n v="59"/>
    <n v="102.75999999999999"/>
    <n v="0.63526211671612265"/>
    <n v="2026"/>
    <s v="Q1"/>
    <n v="2"/>
    <s v="Feb"/>
  </r>
  <r>
    <n v="255"/>
    <d v="2026-02-10T00:00:00"/>
    <n v="2026"/>
    <x v="0"/>
    <n v="2"/>
    <x v="1"/>
    <x v="3"/>
    <x v="7"/>
    <x v="0"/>
    <s v="New"/>
    <x v="2"/>
    <s v="Carry-On Duffel"/>
    <n v="3"/>
    <n v="134.53"/>
    <n v="0.1"/>
    <n v="69.12"/>
    <x v="189"/>
    <n v="207.36"/>
    <n v="155.87100000000004"/>
    <n v="0.42912361555043488"/>
    <n v="2026"/>
    <s v="Q1"/>
    <n v="2"/>
    <s v="Feb"/>
  </r>
  <r>
    <n v="2178"/>
    <d v="2026-02-10T00:00:00"/>
    <n v="2026"/>
    <x v="0"/>
    <n v="2"/>
    <x v="1"/>
    <x v="2"/>
    <x v="2"/>
    <x v="3"/>
    <s v="New"/>
    <x v="1"/>
    <s v="Summit Backpack 45L"/>
    <n v="6"/>
    <n v="154.05000000000001"/>
    <n v="0"/>
    <n v="79.25"/>
    <x v="190"/>
    <n v="475.5"/>
    <n v="448.80000000000007"/>
    <n v="0.4855566374553717"/>
    <n v="2026"/>
    <s v="Q1"/>
    <n v="2"/>
    <s v="Feb"/>
  </r>
  <r>
    <n v="3416"/>
    <d v="2026-02-10T00:00:00"/>
    <n v="2026"/>
    <x v="0"/>
    <n v="2"/>
    <x v="1"/>
    <x v="2"/>
    <x v="2"/>
    <x v="0"/>
    <s v="New"/>
    <x v="2"/>
    <s v="Carry-On Duffel"/>
    <n v="1"/>
    <n v="135.4"/>
    <n v="0"/>
    <n v="67.56"/>
    <x v="191"/>
    <n v="67.56"/>
    <n v="67.84"/>
    <n v="0.50103397341211231"/>
    <n v="2026"/>
    <s v="Q1"/>
    <n v="2"/>
    <s v="Feb"/>
  </r>
  <r>
    <n v="3854"/>
    <d v="2026-02-10T00:00:00"/>
    <n v="2026"/>
    <x v="0"/>
    <n v="2"/>
    <x v="1"/>
    <x v="0"/>
    <x v="0"/>
    <x v="0"/>
    <s v="New"/>
    <x v="0"/>
    <s v="Compact Repair Kit"/>
    <n v="2"/>
    <n v="41.03"/>
    <n v="0"/>
    <n v="16.260000000000002"/>
    <x v="192"/>
    <n v="32.520000000000003"/>
    <n v="49.54"/>
    <n v="0.60370460638557155"/>
    <n v="2026"/>
    <s v="Q1"/>
    <n v="2"/>
    <s v="Feb"/>
  </r>
  <r>
    <n v="3952"/>
    <d v="2026-02-10T00:00:00"/>
    <n v="2026"/>
    <x v="0"/>
    <n v="2"/>
    <x v="1"/>
    <x v="3"/>
    <x v="8"/>
    <x v="3"/>
    <s v="New"/>
    <x v="0"/>
    <s v="Commuter Helmet"/>
    <n v="1"/>
    <n v="81.44"/>
    <n v="0.05"/>
    <n v="43.9"/>
    <x v="193"/>
    <n v="43.9"/>
    <n v="33.467999999999996"/>
    <n v="0.43258194602419603"/>
    <n v="2026"/>
    <s v="Q1"/>
    <n v="2"/>
    <s v="Feb"/>
  </r>
  <r>
    <n v="4076"/>
    <d v="2026-02-10T00:00:00"/>
    <n v="2026"/>
    <x v="0"/>
    <n v="2"/>
    <x v="1"/>
    <x v="0"/>
    <x v="0"/>
    <x v="1"/>
    <s v="Business"/>
    <x v="3"/>
    <s v="Compact Sleeping Bag"/>
    <n v="8"/>
    <n v="122.19"/>
    <n v="0.1"/>
    <n v="60"/>
    <x v="194"/>
    <n v="480"/>
    <n v="399.76800000000003"/>
    <n v="0.45440161497121973"/>
    <n v="2026"/>
    <s v="Q1"/>
    <n v="2"/>
    <s v="Feb"/>
  </r>
  <r>
    <n v="4156"/>
    <d v="2026-02-10T00:00:00"/>
    <n v="2026"/>
    <x v="0"/>
    <n v="2"/>
    <x v="1"/>
    <x v="2"/>
    <x v="16"/>
    <x v="2"/>
    <s v="Returning"/>
    <x v="1"/>
    <s v="Trail Boots"/>
    <n v="2"/>
    <n v="146.33000000000001"/>
    <n v="0.1"/>
    <n v="81.34"/>
    <x v="195"/>
    <n v="162.68"/>
    <n v="100.714"/>
    <n v="0.38237013751262366"/>
    <n v="2026"/>
    <s v="Q1"/>
    <n v="2"/>
    <s v="Feb"/>
  </r>
  <r>
    <n v="4260"/>
    <d v="2026-02-10T00:00:00"/>
    <n v="2026"/>
    <x v="0"/>
    <n v="2"/>
    <x v="1"/>
    <x v="2"/>
    <x v="16"/>
    <x v="3"/>
    <s v="Returning"/>
    <x v="2"/>
    <s v="Carry-On Duffel"/>
    <n v="1"/>
    <n v="131.24"/>
    <n v="0.05"/>
    <n v="66.14"/>
    <x v="196"/>
    <n v="66.14"/>
    <n v="58.537999999999997"/>
    <n v="0.46951346669019395"/>
    <n v="2026"/>
    <s v="Q1"/>
    <n v="2"/>
    <s v="Feb"/>
  </r>
  <r>
    <n v="4294"/>
    <d v="2026-02-10T00:00:00"/>
    <n v="2026"/>
    <x v="0"/>
    <n v="2"/>
    <x v="1"/>
    <x v="1"/>
    <x v="1"/>
    <x v="1"/>
    <s v="New"/>
    <x v="4"/>
    <s v="Training Mat"/>
    <n v="5"/>
    <n v="51.37"/>
    <n v="0.05"/>
    <n v="21.81"/>
    <x v="197"/>
    <n v="109.05"/>
    <n v="134.95749999999998"/>
    <n v="0.55308750755612024"/>
    <n v="2026"/>
    <s v="Q1"/>
    <n v="2"/>
    <s v="Feb"/>
  </r>
  <r>
    <n v="1019"/>
    <d v="2026-02-11T00:00:00"/>
    <n v="2026"/>
    <x v="0"/>
    <n v="2"/>
    <x v="1"/>
    <x v="1"/>
    <x v="12"/>
    <x v="2"/>
    <s v="New"/>
    <x v="3"/>
    <s v="Compact Sleeping Bag"/>
    <n v="5"/>
    <n v="121.94"/>
    <n v="0"/>
    <n v="62.3"/>
    <x v="198"/>
    <n v="311.5"/>
    <n v="298.20000000000005"/>
    <n v="0.48909299655568317"/>
    <n v="2026"/>
    <s v="Q1"/>
    <n v="2"/>
    <s v="Feb"/>
  </r>
  <r>
    <n v="1471"/>
    <d v="2026-02-11T00:00:00"/>
    <n v="2026"/>
    <x v="0"/>
    <n v="2"/>
    <x v="1"/>
    <x v="0"/>
    <x v="0"/>
    <x v="0"/>
    <s v="Returning"/>
    <x v="3"/>
    <s v="Compact Sleeping Bag"/>
    <n v="4"/>
    <n v="124.55"/>
    <n v="0"/>
    <n v="60.41"/>
    <x v="199"/>
    <n v="241.64"/>
    <n v="256.56"/>
    <n v="0.51497390606182258"/>
    <n v="2026"/>
    <s v="Q1"/>
    <n v="2"/>
    <s v="Feb"/>
  </r>
  <r>
    <n v="2520"/>
    <d v="2026-02-11T00:00:00"/>
    <n v="2026"/>
    <x v="0"/>
    <n v="2"/>
    <x v="1"/>
    <x v="1"/>
    <x v="14"/>
    <x v="1"/>
    <s v="Business"/>
    <x v="3"/>
    <s v="Alpine Tent 4P"/>
    <n v="10"/>
    <n v="343.77"/>
    <n v="0.15"/>
    <n v="195.29"/>
    <x v="200"/>
    <n v="1952.8999999999999"/>
    <n v="969.14499999999975"/>
    <n v="0.33166669233362245"/>
    <n v="2026"/>
    <s v="Q1"/>
    <n v="2"/>
    <s v="Feb"/>
  </r>
  <r>
    <n v="4649"/>
    <d v="2026-02-11T00:00:00"/>
    <n v="2026"/>
    <x v="0"/>
    <n v="2"/>
    <x v="1"/>
    <x v="1"/>
    <x v="1"/>
    <x v="3"/>
    <s v="Returning"/>
    <x v="0"/>
    <s v="Commuter Helmet"/>
    <n v="1"/>
    <n v="81.819999999999993"/>
    <n v="0.05"/>
    <n v="43.83"/>
    <x v="201"/>
    <n v="43.83"/>
    <n v="33.898999999999987"/>
    <n v="0.43611779387358635"/>
    <n v="2026"/>
    <s v="Q1"/>
    <n v="2"/>
    <s v="Feb"/>
  </r>
  <r>
    <n v="4545"/>
    <d v="2026-02-12T00:00:00"/>
    <n v="2026"/>
    <x v="0"/>
    <n v="2"/>
    <x v="1"/>
    <x v="0"/>
    <x v="9"/>
    <x v="2"/>
    <s v="New"/>
    <x v="2"/>
    <s v="Insulated Bottle"/>
    <n v="1"/>
    <n v="36.58"/>
    <n v="0.1"/>
    <n v="13.76"/>
    <x v="202"/>
    <n v="13.76"/>
    <n v="19.161999999999999"/>
    <n v="0.58204240325618128"/>
    <n v="2026"/>
    <s v="Q1"/>
    <n v="2"/>
    <s v="Feb"/>
  </r>
  <r>
    <n v="285"/>
    <d v="2026-02-13T00:00:00"/>
    <n v="2026"/>
    <x v="0"/>
    <n v="2"/>
    <x v="1"/>
    <x v="3"/>
    <x v="8"/>
    <x v="2"/>
    <s v="New"/>
    <x v="1"/>
    <s v="Hiking Daypack 20L"/>
    <n v="4"/>
    <n v="92.87"/>
    <n v="0"/>
    <n v="44.95"/>
    <x v="203"/>
    <n v="179.8"/>
    <n v="191.68"/>
    <n v="0.51599009367933668"/>
    <n v="2026"/>
    <s v="Q1"/>
    <n v="2"/>
    <s v="Feb"/>
  </r>
  <r>
    <n v="1499"/>
    <d v="2026-02-13T00:00:00"/>
    <n v="2026"/>
    <x v="0"/>
    <n v="2"/>
    <x v="1"/>
    <x v="3"/>
    <x v="8"/>
    <x v="0"/>
    <s v="New"/>
    <x v="0"/>
    <s v="Compact Repair Kit"/>
    <n v="2"/>
    <n v="41.21"/>
    <n v="0"/>
    <n v="16.64"/>
    <x v="204"/>
    <n v="33.28"/>
    <n v="49.14"/>
    <n v="0.59621451104100942"/>
    <n v="2026"/>
    <s v="Q1"/>
    <n v="2"/>
    <s v="Feb"/>
  </r>
  <r>
    <n v="2615"/>
    <d v="2026-02-13T00:00:00"/>
    <n v="2026"/>
    <x v="0"/>
    <n v="2"/>
    <x v="1"/>
    <x v="0"/>
    <x v="15"/>
    <x v="0"/>
    <s v="Returning"/>
    <x v="1"/>
    <s v="Summit Backpack 45L"/>
    <n v="6"/>
    <n v="155.79"/>
    <n v="0"/>
    <n v="77.48"/>
    <x v="205"/>
    <n v="464.88"/>
    <n v="469.86"/>
    <n v="0.50266384235188399"/>
    <n v="2026"/>
    <s v="Q1"/>
    <n v="2"/>
    <s v="Feb"/>
  </r>
  <r>
    <n v="479"/>
    <d v="2026-02-14T00:00:00"/>
    <n v="2026"/>
    <x v="0"/>
    <n v="2"/>
    <x v="1"/>
    <x v="0"/>
    <x v="0"/>
    <x v="0"/>
    <s v="Returning"/>
    <x v="4"/>
    <s v="Training Mat"/>
    <n v="2"/>
    <n v="50.16"/>
    <n v="0.1"/>
    <n v="21.48"/>
    <x v="206"/>
    <n v="42.96"/>
    <n v="47.327999999999996"/>
    <n v="0.52418926103136632"/>
    <n v="2026"/>
    <s v="Q1"/>
    <n v="2"/>
    <s v="Feb"/>
  </r>
  <r>
    <n v="4069"/>
    <d v="2026-02-14T00:00:00"/>
    <n v="2026"/>
    <x v="0"/>
    <n v="2"/>
    <x v="1"/>
    <x v="3"/>
    <x v="8"/>
    <x v="0"/>
    <s v="New"/>
    <x v="1"/>
    <s v="Trail Boots"/>
    <n v="4"/>
    <n v="140.63999999999999"/>
    <n v="0"/>
    <n v="77.510000000000005"/>
    <x v="207"/>
    <n v="310.04000000000002"/>
    <n v="252.51999999999992"/>
    <n v="0.4488765642775881"/>
    <n v="2026"/>
    <s v="Q1"/>
    <n v="2"/>
    <s v="Feb"/>
  </r>
  <r>
    <n v="4588"/>
    <d v="2026-02-14T00:00:00"/>
    <n v="2026"/>
    <x v="0"/>
    <n v="2"/>
    <x v="1"/>
    <x v="0"/>
    <x v="0"/>
    <x v="3"/>
    <s v="New"/>
    <x v="3"/>
    <s v="Portable Camp Stove"/>
    <n v="1"/>
    <n v="80.680000000000007"/>
    <n v="0"/>
    <n v="39.630000000000003"/>
    <x v="208"/>
    <n v="39.630000000000003"/>
    <n v="41.050000000000004"/>
    <n v="0.50880019831432821"/>
    <n v="2026"/>
    <s v="Q1"/>
    <n v="2"/>
    <s v="Feb"/>
  </r>
  <r>
    <n v="14"/>
    <d v="2026-02-15T00:00:00"/>
    <n v="2026"/>
    <x v="0"/>
    <n v="2"/>
    <x v="1"/>
    <x v="0"/>
    <x v="0"/>
    <x v="1"/>
    <s v="Business"/>
    <x v="2"/>
    <s v="Travel Backpack 35L"/>
    <n v="3"/>
    <n v="162.44999999999999"/>
    <n v="0.05"/>
    <n v="86.43"/>
    <x v="209"/>
    <n v="259.29000000000002"/>
    <n v="203.69249999999994"/>
    <n v="0.43995723380473334"/>
    <n v="2026"/>
    <s v="Q1"/>
    <n v="2"/>
    <s v="Feb"/>
  </r>
  <r>
    <n v="303"/>
    <d v="2026-02-15T00:00:00"/>
    <n v="2026"/>
    <x v="0"/>
    <n v="2"/>
    <x v="1"/>
    <x v="1"/>
    <x v="6"/>
    <x v="3"/>
    <s v="Returning"/>
    <x v="0"/>
    <s v="Cycling Pack 12L"/>
    <n v="2"/>
    <n v="102.12"/>
    <n v="0.15"/>
    <n v="51.03"/>
    <x v="210"/>
    <n v="102.06"/>
    <n v="71.544000000000011"/>
    <n v="0.41211032003870884"/>
    <n v="2026"/>
    <s v="Q1"/>
    <n v="2"/>
    <s v="Feb"/>
  </r>
  <r>
    <n v="1197"/>
    <d v="2026-02-16T00:00:00"/>
    <n v="2026"/>
    <x v="0"/>
    <n v="2"/>
    <x v="1"/>
    <x v="2"/>
    <x v="3"/>
    <x v="0"/>
    <s v="New"/>
    <x v="0"/>
    <s v="Cycling Pack 12L"/>
    <n v="2"/>
    <n v="101.77"/>
    <n v="0"/>
    <n v="51.34"/>
    <x v="211"/>
    <n v="102.68"/>
    <n v="100.85999999999999"/>
    <n v="0.49552913432249185"/>
    <n v="2026"/>
    <s v="Q1"/>
    <n v="2"/>
    <s v="Feb"/>
  </r>
  <r>
    <n v="2714"/>
    <d v="2026-02-16T00:00:00"/>
    <n v="2026"/>
    <x v="0"/>
    <n v="2"/>
    <x v="1"/>
    <x v="0"/>
    <x v="15"/>
    <x v="0"/>
    <s v="Business"/>
    <x v="1"/>
    <s v="Summit Backpack 45L"/>
    <n v="3"/>
    <n v="153.24"/>
    <n v="0.15"/>
    <n v="77.61"/>
    <x v="212"/>
    <n v="232.82999999999998"/>
    <n v="157.93200000000002"/>
    <n v="0.40416417154175693"/>
    <n v="2026"/>
    <s v="Q1"/>
    <n v="2"/>
    <s v="Feb"/>
  </r>
  <r>
    <n v="2753"/>
    <d v="2026-02-16T00:00:00"/>
    <n v="2026"/>
    <x v="0"/>
    <n v="2"/>
    <x v="1"/>
    <x v="3"/>
    <x v="4"/>
    <x v="3"/>
    <s v="Returning"/>
    <x v="1"/>
    <s v="Trail Boots"/>
    <n v="1"/>
    <n v="140.47"/>
    <n v="0"/>
    <n v="79.66"/>
    <x v="213"/>
    <n v="79.66"/>
    <n v="60.81"/>
    <n v="0.43290382288033036"/>
    <n v="2026"/>
    <s v="Q1"/>
    <n v="2"/>
    <s v="Feb"/>
  </r>
  <r>
    <n v="3901"/>
    <d v="2026-02-16T00:00:00"/>
    <n v="2026"/>
    <x v="0"/>
    <n v="2"/>
    <x v="1"/>
    <x v="3"/>
    <x v="7"/>
    <x v="2"/>
    <s v="New"/>
    <x v="1"/>
    <s v="Trekking Poles"/>
    <n v="4"/>
    <n v="70.67"/>
    <n v="0.05"/>
    <n v="32.96"/>
    <x v="214"/>
    <n v="131.84"/>
    <n v="136.70599999999999"/>
    <n v="0.50905990035226734"/>
    <n v="2026"/>
    <s v="Q1"/>
    <n v="2"/>
    <s v="Feb"/>
  </r>
  <r>
    <n v="594"/>
    <d v="2026-02-17T00:00:00"/>
    <n v="2026"/>
    <x v="0"/>
    <n v="2"/>
    <x v="1"/>
    <x v="0"/>
    <x v="15"/>
    <x v="2"/>
    <s v="Business"/>
    <x v="2"/>
    <s v="Carry-On Duffel"/>
    <n v="3"/>
    <n v="134.91"/>
    <n v="0"/>
    <n v="67.69"/>
    <x v="215"/>
    <n v="203.07"/>
    <n v="201.66000000000003"/>
    <n v="0.49825809799125348"/>
    <n v="2026"/>
    <s v="Q1"/>
    <n v="2"/>
    <s v="Feb"/>
  </r>
  <r>
    <n v="624"/>
    <d v="2026-02-17T00:00:00"/>
    <n v="2026"/>
    <x v="0"/>
    <n v="2"/>
    <x v="1"/>
    <x v="2"/>
    <x v="2"/>
    <x v="0"/>
    <s v="Business"/>
    <x v="1"/>
    <s v="Trekking Poles"/>
    <n v="1"/>
    <n v="70.86"/>
    <n v="0.1"/>
    <n v="33.299999999999997"/>
    <x v="216"/>
    <n v="33.299999999999997"/>
    <n v="30.474000000000004"/>
    <n v="0.47784363533728486"/>
    <n v="2026"/>
    <s v="Q1"/>
    <n v="2"/>
    <s v="Feb"/>
  </r>
  <r>
    <n v="1013"/>
    <d v="2026-02-17T00:00:00"/>
    <n v="2026"/>
    <x v="0"/>
    <n v="2"/>
    <x v="1"/>
    <x v="1"/>
    <x v="12"/>
    <x v="2"/>
    <s v="New"/>
    <x v="0"/>
    <s v="Cycling Pack 12L"/>
    <n v="1"/>
    <n v="104.35"/>
    <n v="0"/>
    <n v="51.49"/>
    <x v="217"/>
    <n v="51.49"/>
    <n v="52.859999999999992"/>
    <n v="0.50656444657402966"/>
    <n v="2026"/>
    <s v="Q1"/>
    <n v="2"/>
    <s v="Feb"/>
  </r>
  <r>
    <n v="1100"/>
    <d v="2026-02-17T00:00:00"/>
    <n v="2026"/>
    <x v="0"/>
    <n v="2"/>
    <x v="1"/>
    <x v="3"/>
    <x v="8"/>
    <x v="0"/>
    <s v="Returning"/>
    <x v="4"/>
    <s v="Weighted Vest"/>
    <n v="2"/>
    <n v="120.48"/>
    <n v="0"/>
    <n v="70.680000000000007"/>
    <x v="218"/>
    <n v="141.36000000000001"/>
    <n v="99.6"/>
    <n v="0.4133466135458167"/>
    <n v="2026"/>
    <s v="Q1"/>
    <n v="2"/>
    <s v="Feb"/>
  </r>
  <r>
    <n v="2353"/>
    <d v="2026-02-17T00:00:00"/>
    <n v="2026"/>
    <x v="0"/>
    <n v="2"/>
    <x v="1"/>
    <x v="1"/>
    <x v="12"/>
    <x v="0"/>
    <s v="Returning"/>
    <x v="3"/>
    <s v="Alpine Tent 4P"/>
    <n v="1"/>
    <n v="339.52"/>
    <n v="0.1"/>
    <n v="191.19"/>
    <x v="219"/>
    <n v="191.19"/>
    <n v="114.37799999999999"/>
    <n v="0.3743127552623311"/>
    <n v="2026"/>
    <s v="Q1"/>
    <n v="2"/>
    <s v="Feb"/>
  </r>
  <r>
    <n v="3020"/>
    <d v="2026-02-17T00:00:00"/>
    <n v="2026"/>
    <x v="0"/>
    <n v="2"/>
    <x v="1"/>
    <x v="1"/>
    <x v="14"/>
    <x v="1"/>
    <s v="Business"/>
    <x v="1"/>
    <s v="Summit Backpack 45L"/>
    <n v="5"/>
    <n v="154.72999999999999"/>
    <n v="0.1"/>
    <n v="77.42"/>
    <x v="220"/>
    <n v="387.1"/>
    <n v="309.18499999999995"/>
    <n v="0.44404949122844806"/>
    <n v="2026"/>
    <s v="Q1"/>
    <n v="2"/>
    <s v="Feb"/>
  </r>
  <r>
    <n v="3227"/>
    <d v="2026-02-17T00:00:00"/>
    <n v="2026"/>
    <x v="0"/>
    <n v="2"/>
    <x v="1"/>
    <x v="2"/>
    <x v="5"/>
    <x v="2"/>
    <s v="Business"/>
    <x v="1"/>
    <s v="Hiking Daypack 20L"/>
    <n v="4"/>
    <n v="93.98"/>
    <n v="0.05"/>
    <n v="44.6"/>
    <x v="221"/>
    <n v="178.4"/>
    <n v="178.72400000000002"/>
    <n v="0.50045362395134463"/>
    <n v="2026"/>
    <s v="Q1"/>
    <n v="2"/>
    <s v="Feb"/>
  </r>
  <r>
    <n v="3530"/>
    <d v="2026-02-17T00:00:00"/>
    <n v="2026"/>
    <x v="0"/>
    <n v="2"/>
    <x v="1"/>
    <x v="0"/>
    <x v="0"/>
    <x v="0"/>
    <s v="New"/>
    <x v="3"/>
    <s v="Alpine Tent 4P"/>
    <n v="2"/>
    <n v="336.83"/>
    <n v="0"/>
    <n v="194.42"/>
    <x v="222"/>
    <n v="388.84"/>
    <n v="284.82"/>
    <n v="0.42279488169106078"/>
    <n v="2026"/>
    <s v="Q1"/>
    <n v="2"/>
    <s v="Feb"/>
  </r>
  <r>
    <n v="6"/>
    <d v="2026-02-18T00:00:00"/>
    <n v="2026"/>
    <x v="0"/>
    <n v="2"/>
    <x v="1"/>
    <x v="3"/>
    <x v="8"/>
    <x v="2"/>
    <s v="Returning"/>
    <x v="3"/>
    <s v="Alpine Tent 4P"/>
    <n v="1"/>
    <n v="338.93"/>
    <n v="0"/>
    <n v="197.92"/>
    <x v="223"/>
    <n v="197.92"/>
    <n v="141.01000000000002"/>
    <n v="0.41604461098161866"/>
    <n v="2026"/>
    <s v="Q1"/>
    <n v="2"/>
    <s v="Feb"/>
  </r>
  <r>
    <n v="2038"/>
    <d v="2026-02-18T00:00:00"/>
    <n v="2026"/>
    <x v="0"/>
    <n v="2"/>
    <x v="1"/>
    <x v="0"/>
    <x v="9"/>
    <x v="0"/>
    <s v="New"/>
    <x v="3"/>
    <s v="Compact Sleeping Bag"/>
    <n v="5"/>
    <n v="122.72"/>
    <n v="0"/>
    <n v="62.41"/>
    <x v="224"/>
    <n v="312.04999999999995"/>
    <n v="301.55000000000007"/>
    <n v="0.49144393741851378"/>
    <n v="2026"/>
    <s v="Q1"/>
    <n v="2"/>
    <s v="Feb"/>
  </r>
  <r>
    <n v="4104"/>
    <d v="2026-02-18T00:00:00"/>
    <n v="2026"/>
    <x v="0"/>
    <n v="2"/>
    <x v="1"/>
    <x v="3"/>
    <x v="4"/>
    <x v="0"/>
    <s v="New"/>
    <x v="2"/>
    <s v="Carry-On Duffel"/>
    <n v="4"/>
    <n v="135.63"/>
    <n v="0.05"/>
    <n v="65.900000000000006"/>
    <x v="225"/>
    <n v="263.60000000000002"/>
    <n v="251.79399999999998"/>
    <n v="0.4885466264644136"/>
    <n v="2026"/>
    <s v="Q1"/>
    <n v="2"/>
    <s v="Feb"/>
  </r>
  <r>
    <n v="1072"/>
    <d v="2026-02-19T00:00:00"/>
    <n v="2026"/>
    <x v="0"/>
    <n v="2"/>
    <x v="1"/>
    <x v="2"/>
    <x v="16"/>
    <x v="0"/>
    <s v="Returning"/>
    <x v="3"/>
    <s v="Portable Camp Stove"/>
    <n v="2"/>
    <n v="81.34"/>
    <n v="0.05"/>
    <n v="40.64"/>
    <x v="226"/>
    <n v="81.28"/>
    <n v="73.265999999999991"/>
    <n v="0.47407244445019603"/>
    <n v="2026"/>
    <s v="Q1"/>
    <n v="2"/>
    <s v="Feb"/>
  </r>
  <r>
    <n v="2435"/>
    <d v="2026-02-19T00:00:00"/>
    <n v="2026"/>
    <x v="0"/>
    <n v="2"/>
    <x v="1"/>
    <x v="2"/>
    <x v="3"/>
    <x v="0"/>
    <s v="New"/>
    <x v="0"/>
    <s v="Compact Repair Kit"/>
    <n v="1"/>
    <n v="41.01"/>
    <n v="0.05"/>
    <n v="16.489999999999998"/>
    <x v="227"/>
    <n v="16.489999999999998"/>
    <n v="22.4695"/>
    <n v="0.57673994789460847"/>
    <n v="2026"/>
    <s v="Q1"/>
    <n v="2"/>
    <s v="Feb"/>
  </r>
  <r>
    <n v="4476"/>
    <d v="2026-02-19T00:00:00"/>
    <n v="2026"/>
    <x v="0"/>
    <n v="2"/>
    <x v="1"/>
    <x v="1"/>
    <x v="11"/>
    <x v="3"/>
    <s v="Business"/>
    <x v="1"/>
    <s v="Summit Backpack 45L"/>
    <n v="2"/>
    <n v="153.03"/>
    <n v="0"/>
    <n v="81.02"/>
    <x v="228"/>
    <n v="162.04"/>
    <n v="144.02000000000001"/>
    <n v="0.47056132784421356"/>
    <n v="2026"/>
    <s v="Q1"/>
    <n v="2"/>
    <s v="Feb"/>
  </r>
  <r>
    <n v="174"/>
    <d v="2026-02-20T00:00:00"/>
    <n v="2026"/>
    <x v="0"/>
    <n v="2"/>
    <x v="1"/>
    <x v="1"/>
    <x v="11"/>
    <x v="0"/>
    <s v="New"/>
    <x v="4"/>
    <s v="Weighted Vest"/>
    <n v="2"/>
    <n v="124.92"/>
    <n v="0"/>
    <n v="69.98"/>
    <x v="229"/>
    <n v="139.96"/>
    <n v="109.88"/>
    <n v="0.43980147294268329"/>
    <n v="2026"/>
    <s v="Q1"/>
    <n v="2"/>
    <s v="Feb"/>
  </r>
  <r>
    <n v="304"/>
    <d v="2026-02-20T00:00:00"/>
    <n v="2026"/>
    <x v="0"/>
    <n v="2"/>
    <x v="1"/>
    <x v="1"/>
    <x v="12"/>
    <x v="0"/>
    <s v="Business"/>
    <x v="2"/>
    <s v="Carry-On Duffel"/>
    <n v="2"/>
    <n v="136.55000000000001"/>
    <n v="0"/>
    <n v="68.84"/>
    <x v="230"/>
    <n v="137.68"/>
    <n v="135.42000000000002"/>
    <n v="0.49586232149395826"/>
    <n v="2026"/>
    <s v="Q1"/>
    <n v="2"/>
    <s v="Feb"/>
  </r>
  <r>
    <n v="404"/>
    <d v="2026-02-20T00:00:00"/>
    <n v="2026"/>
    <x v="0"/>
    <n v="2"/>
    <x v="1"/>
    <x v="2"/>
    <x v="5"/>
    <x v="1"/>
    <s v="Business"/>
    <x v="3"/>
    <s v="Compact Sleeping Bag"/>
    <n v="15"/>
    <n v="121.98"/>
    <n v="0.1"/>
    <n v="59.86"/>
    <x v="231"/>
    <n v="897.9"/>
    <n v="748.83"/>
    <n v="0.45473757082217486"/>
    <n v="2026"/>
    <s v="Q1"/>
    <n v="2"/>
    <s v="Feb"/>
  </r>
  <r>
    <n v="675"/>
    <d v="2026-02-20T00:00:00"/>
    <n v="2026"/>
    <x v="0"/>
    <n v="2"/>
    <x v="1"/>
    <x v="1"/>
    <x v="12"/>
    <x v="0"/>
    <s v="New"/>
    <x v="2"/>
    <s v="Packing Cube Set"/>
    <n v="1"/>
    <n v="45.54"/>
    <n v="0"/>
    <n v="18.29"/>
    <x v="232"/>
    <n v="18.29"/>
    <n v="27.25"/>
    <n v="0.59837505489679399"/>
    <n v="2026"/>
    <s v="Q1"/>
    <n v="2"/>
    <s v="Feb"/>
  </r>
  <r>
    <n v="940"/>
    <d v="2026-02-20T00:00:00"/>
    <n v="2026"/>
    <x v="0"/>
    <n v="2"/>
    <x v="1"/>
    <x v="2"/>
    <x v="3"/>
    <x v="3"/>
    <s v="Returning"/>
    <x v="4"/>
    <s v="Training Mat"/>
    <n v="1"/>
    <n v="51.73"/>
    <n v="0"/>
    <n v="21.83"/>
    <x v="233"/>
    <n v="21.83"/>
    <n v="29.9"/>
    <n v="0.57800115986854828"/>
    <n v="2026"/>
    <s v="Q1"/>
    <n v="2"/>
    <s v="Feb"/>
  </r>
  <r>
    <n v="2375"/>
    <d v="2026-02-20T00:00:00"/>
    <n v="2026"/>
    <x v="0"/>
    <n v="2"/>
    <x v="1"/>
    <x v="1"/>
    <x v="12"/>
    <x v="3"/>
    <s v="Returning"/>
    <x v="3"/>
    <s v="Portable Camp Stove"/>
    <n v="2"/>
    <n v="80.510000000000005"/>
    <n v="0.05"/>
    <n v="38.630000000000003"/>
    <x v="234"/>
    <n v="77.260000000000005"/>
    <n v="75.708999999999989"/>
    <n v="0.4949303453640933"/>
    <n v="2026"/>
    <s v="Q1"/>
    <n v="2"/>
    <s v="Feb"/>
  </r>
  <r>
    <n v="4184"/>
    <d v="2026-02-20T00:00:00"/>
    <n v="2026"/>
    <x v="0"/>
    <n v="2"/>
    <x v="1"/>
    <x v="3"/>
    <x v="7"/>
    <x v="0"/>
    <s v="New"/>
    <x v="4"/>
    <s v="Recovery Roller"/>
    <n v="1"/>
    <n v="36.31"/>
    <n v="0"/>
    <n v="14"/>
    <x v="235"/>
    <n v="14"/>
    <n v="22.310000000000002"/>
    <n v="0.61443128614706699"/>
    <n v="2026"/>
    <s v="Q1"/>
    <n v="2"/>
    <s v="Feb"/>
  </r>
  <r>
    <n v="4390"/>
    <d v="2026-02-20T00:00:00"/>
    <n v="2026"/>
    <x v="0"/>
    <n v="2"/>
    <x v="1"/>
    <x v="2"/>
    <x v="16"/>
    <x v="0"/>
    <s v="Returning"/>
    <x v="0"/>
    <s v="Commuter Helmet"/>
    <n v="1"/>
    <n v="82.86"/>
    <n v="0.05"/>
    <n v="42.3"/>
    <x v="236"/>
    <n v="42.3"/>
    <n v="36.417000000000002"/>
    <n v="0.46263196005945351"/>
    <n v="2026"/>
    <s v="Q1"/>
    <n v="2"/>
    <s v="Feb"/>
  </r>
  <r>
    <n v="1475"/>
    <d v="2026-02-21T00:00:00"/>
    <n v="2026"/>
    <x v="0"/>
    <n v="2"/>
    <x v="1"/>
    <x v="0"/>
    <x v="0"/>
    <x v="2"/>
    <s v="New"/>
    <x v="0"/>
    <s v="Cycling Pack 12L"/>
    <n v="2"/>
    <n v="103.03"/>
    <n v="0.05"/>
    <n v="50.73"/>
    <x v="237"/>
    <n v="101.46"/>
    <n v="94.297000000000011"/>
    <n v="0.48170435795399402"/>
    <n v="2026"/>
    <s v="Q1"/>
    <n v="2"/>
    <s v="Feb"/>
  </r>
  <r>
    <n v="3504"/>
    <d v="2026-02-21T00:00:00"/>
    <n v="2026"/>
    <x v="0"/>
    <n v="2"/>
    <x v="1"/>
    <x v="1"/>
    <x v="14"/>
    <x v="0"/>
    <s v="Business"/>
    <x v="2"/>
    <s v="Insulated Bottle"/>
    <n v="1"/>
    <n v="36.39"/>
    <n v="0"/>
    <n v="13.49"/>
    <x v="238"/>
    <n v="13.49"/>
    <n v="22.9"/>
    <n v="0.62929376202253362"/>
    <n v="2026"/>
    <s v="Q1"/>
    <n v="2"/>
    <s v="Feb"/>
  </r>
  <r>
    <n v="1649"/>
    <d v="2026-02-22T00:00:00"/>
    <n v="2026"/>
    <x v="0"/>
    <n v="2"/>
    <x v="1"/>
    <x v="2"/>
    <x v="5"/>
    <x v="0"/>
    <s v="Returning"/>
    <x v="3"/>
    <s v="Compact Sleeping Bag"/>
    <n v="1"/>
    <n v="124.93"/>
    <n v="0.1"/>
    <n v="59.74"/>
    <x v="239"/>
    <n v="59.74"/>
    <n v="52.69700000000001"/>
    <n v="0.46868023871145625"/>
    <n v="2026"/>
    <s v="Q1"/>
    <n v="2"/>
    <s v="Feb"/>
  </r>
  <r>
    <n v="2170"/>
    <d v="2026-02-22T00:00:00"/>
    <n v="2026"/>
    <x v="0"/>
    <n v="2"/>
    <x v="1"/>
    <x v="1"/>
    <x v="11"/>
    <x v="3"/>
    <s v="Returning"/>
    <x v="0"/>
    <s v="Cycling Pack 12L"/>
    <n v="1"/>
    <n v="101.19"/>
    <n v="0.05"/>
    <n v="49.14"/>
    <x v="240"/>
    <n v="49.14"/>
    <n v="46.990499999999997"/>
    <n v="0.48881988546819166"/>
    <n v="2026"/>
    <s v="Q1"/>
    <n v="2"/>
    <s v="Feb"/>
  </r>
  <r>
    <n v="3402"/>
    <d v="2026-02-22T00:00:00"/>
    <n v="2026"/>
    <x v="0"/>
    <n v="2"/>
    <x v="1"/>
    <x v="3"/>
    <x v="8"/>
    <x v="0"/>
    <s v="Returning"/>
    <x v="4"/>
    <s v="Training Mat"/>
    <n v="2"/>
    <n v="51.2"/>
    <n v="0"/>
    <n v="21.38"/>
    <x v="241"/>
    <n v="42.76"/>
    <n v="59.640000000000008"/>
    <n v="0.58242187500000009"/>
    <n v="2026"/>
    <s v="Q1"/>
    <n v="2"/>
    <s v="Feb"/>
  </r>
  <r>
    <n v="3773"/>
    <d v="2026-02-22T00:00:00"/>
    <n v="2026"/>
    <x v="0"/>
    <n v="2"/>
    <x v="1"/>
    <x v="3"/>
    <x v="4"/>
    <x v="0"/>
    <s v="Returning"/>
    <x v="3"/>
    <s v="Portable Camp Stove"/>
    <n v="1"/>
    <n v="81.81"/>
    <n v="0"/>
    <n v="40.32"/>
    <x v="242"/>
    <n v="40.32"/>
    <n v="41.49"/>
    <n v="0.50715071507150711"/>
    <n v="2026"/>
    <s v="Q1"/>
    <n v="2"/>
    <s v="Feb"/>
  </r>
  <r>
    <n v="4670"/>
    <d v="2026-02-22T00:00:00"/>
    <n v="2026"/>
    <x v="0"/>
    <n v="2"/>
    <x v="1"/>
    <x v="0"/>
    <x v="15"/>
    <x v="2"/>
    <s v="Business"/>
    <x v="1"/>
    <s v="Summit Backpack 45L"/>
    <n v="1"/>
    <n v="152.96"/>
    <n v="0"/>
    <n v="79.510000000000005"/>
    <x v="243"/>
    <n v="79.510000000000005"/>
    <n v="73.45"/>
    <n v="0.48019089958158995"/>
    <n v="2026"/>
    <s v="Q1"/>
    <n v="2"/>
    <s v="Feb"/>
  </r>
  <r>
    <n v="587"/>
    <d v="2026-02-23T00:00:00"/>
    <n v="2026"/>
    <x v="0"/>
    <n v="2"/>
    <x v="1"/>
    <x v="3"/>
    <x v="7"/>
    <x v="3"/>
    <s v="Business"/>
    <x v="2"/>
    <s v="Travel Backpack 35L"/>
    <n v="1"/>
    <n v="166.13"/>
    <n v="0.05"/>
    <n v="85.7"/>
    <x v="244"/>
    <n v="85.7"/>
    <n v="72.123499999999993"/>
    <n v="0.45698834457479398"/>
    <n v="2026"/>
    <s v="Q1"/>
    <n v="2"/>
    <s v="Feb"/>
  </r>
  <r>
    <n v="1085"/>
    <d v="2026-02-23T00:00:00"/>
    <n v="2026"/>
    <x v="0"/>
    <n v="2"/>
    <x v="1"/>
    <x v="0"/>
    <x v="15"/>
    <x v="0"/>
    <s v="New"/>
    <x v="3"/>
    <s v="Trail Tent 2P"/>
    <n v="3"/>
    <n v="193.18"/>
    <n v="0.05"/>
    <n v="106.19"/>
    <x v="245"/>
    <n v="318.57"/>
    <n v="231.99299999999999"/>
    <n v="0.42137412067283853"/>
    <n v="2026"/>
    <s v="Q1"/>
    <n v="2"/>
    <s v="Feb"/>
  </r>
  <r>
    <n v="1635"/>
    <d v="2026-02-23T00:00:00"/>
    <n v="2026"/>
    <x v="0"/>
    <n v="2"/>
    <x v="1"/>
    <x v="2"/>
    <x v="10"/>
    <x v="0"/>
    <s v="Returning"/>
    <x v="0"/>
    <s v="Commuter Helmet"/>
    <n v="1"/>
    <n v="80.42"/>
    <n v="0"/>
    <n v="41.72"/>
    <x v="246"/>
    <n v="41.72"/>
    <n v="38.700000000000003"/>
    <n v="0.4812235762248197"/>
    <n v="2026"/>
    <s v="Q1"/>
    <n v="2"/>
    <s v="Feb"/>
  </r>
  <r>
    <n v="4067"/>
    <d v="2026-02-23T00:00:00"/>
    <n v="2026"/>
    <x v="0"/>
    <n v="2"/>
    <x v="1"/>
    <x v="3"/>
    <x v="13"/>
    <x v="0"/>
    <s v="Returning"/>
    <x v="3"/>
    <s v="Compact Sleeping Bag"/>
    <n v="2"/>
    <n v="122.17"/>
    <n v="0"/>
    <n v="60.62"/>
    <x v="247"/>
    <n v="121.24"/>
    <n v="123.10000000000001"/>
    <n v="0.50380617172792019"/>
    <n v="2026"/>
    <s v="Q1"/>
    <n v="2"/>
    <s v="Feb"/>
  </r>
  <r>
    <n v="287"/>
    <d v="2026-02-24T00:00:00"/>
    <n v="2026"/>
    <x v="0"/>
    <n v="2"/>
    <x v="1"/>
    <x v="1"/>
    <x v="6"/>
    <x v="3"/>
    <s v="New"/>
    <x v="2"/>
    <s v="Travel Backpack 35L"/>
    <n v="1"/>
    <n v="164.6"/>
    <n v="0"/>
    <n v="85.07"/>
    <x v="248"/>
    <n v="85.07"/>
    <n v="79.53"/>
    <n v="0.48317132442284327"/>
    <n v="2026"/>
    <s v="Q1"/>
    <n v="2"/>
    <s v="Feb"/>
  </r>
  <r>
    <n v="794"/>
    <d v="2026-02-24T00:00:00"/>
    <n v="2026"/>
    <x v="0"/>
    <n v="2"/>
    <x v="1"/>
    <x v="1"/>
    <x v="14"/>
    <x v="0"/>
    <s v="New"/>
    <x v="2"/>
    <s v="Carry-On Duffel"/>
    <n v="1"/>
    <n v="132.19999999999999"/>
    <n v="0"/>
    <n v="67.180000000000007"/>
    <x v="249"/>
    <n v="67.180000000000007"/>
    <n v="65.019999999999982"/>
    <n v="0.49183055975794243"/>
    <n v="2026"/>
    <s v="Q1"/>
    <n v="2"/>
    <s v="Feb"/>
  </r>
  <r>
    <n v="1609"/>
    <d v="2026-02-24T00:00:00"/>
    <n v="2026"/>
    <x v="0"/>
    <n v="2"/>
    <x v="1"/>
    <x v="3"/>
    <x v="4"/>
    <x v="0"/>
    <s v="Returning"/>
    <x v="0"/>
    <s v="Compact Repair Kit"/>
    <n v="2"/>
    <n v="40.700000000000003"/>
    <n v="0"/>
    <n v="16.63"/>
    <x v="250"/>
    <n v="33.26"/>
    <n v="48.140000000000008"/>
    <n v="0.59140049140049145"/>
    <n v="2026"/>
    <s v="Q1"/>
    <n v="2"/>
    <s v="Feb"/>
  </r>
  <r>
    <n v="4921"/>
    <d v="2026-02-24T00:00:00"/>
    <n v="2026"/>
    <x v="0"/>
    <n v="2"/>
    <x v="1"/>
    <x v="1"/>
    <x v="12"/>
    <x v="0"/>
    <s v="Returning"/>
    <x v="2"/>
    <s v="Insulated Bottle"/>
    <n v="1"/>
    <n v="35.39"/>
    <n v="0"/>
    <n v="13.93"/>
    <x v="251"/>
    <n v="13.93"/>
    <n v="21.46"/>
    <n v="0.60638598474145244"/>
    <n v="2026"/>
    <s v="Q1"/>
    <n v="2"/>
    <s v="Feb"/>
  </r>
  <r>
    <n v="2209"/>
    <d v="2026-02-25T00:00:00"/>
    <n v="2026"/>
    <x v="0"/>
    <n v="2"/>
    <x v="1"/>
    <x v="0"/>
    <x v="0"/>
    <x v="0"/>
    <s v="Business"/>
    <x v="0"/>
    <s v="Trail Bike Light"/>
    <n v="5"/>
    <n v="50.58"/>
    <n v="0.1"/>
    <n v="22.42"/>
    <x v="252"/>
    <n v="112.10000000000001"/>
    <n v="115.50999999999998"/>
    <n v="0.50749088352884308"/>
    <n v="2026"/>
    <s v="Q1"/>
    <n v="2"/>
    <s v="Feb"/>
  </r>
  <r>
    <n v="4757"/>
    <d v="2026-02-25T00:00:00"/>
    <n v="2026"/>
    <x v="0"/>
    <n v="2"/>
    <x v="1"/>
    <x v="1"/>
    <x v="11"/>
    <x v="3"/>
    <s v="Business"/>
    <x v="4"/>
    <s v="Training Mat"/>
    <n v="2"/>
    <n v="49.48"/>
    <n v="0"/>
    <n v="21.37"/>
    <x v="253"/>
    <n v="42.74"/>
    <n v="56.219999999999992"/>
    <n v="0.5681083265966046"/>
    <n v="2026"/>
    <s v="Q1"/>
    <n v="2"/>
    <s v="Feb"/>
  </r>
  <r>
    <n v="5155"/>
    <d v="2026-02-25T00:00:00"/>
    <n v="2026"/>
    <x v="0"/>
    <n v="2"/>
    <x v="1"/>
    <x v="3"/>
    <x v="13"/>
    <x v="2"/>
    <s v="New"/>
    <x v="4"/>
    <s v="Training Mat"/>
    <n v="1"/>
    <n v="50.51"/>
    <n v="0"/>
    <n v="21.4"/>
    <x v="254"/>
    <n v="21.4"/>
    <n v="29.11"/>
    <n v="0.57632152049099195"/>
    <n v="2026"/>
    <s v="Q1"/>
    <n v="2"/>
    <s v="Feb"/>
  </r>
  <r>
    <n v="1737"/>
    <d v="2026-02-26T00:00:00"/>
    <n v="2026"/>
    <x v="0"/>
    <n v="2"/>
    <x v="1"/>
    <x v="0"/>
    <x v="15"/>
    <x v="0"/>
    <s v="New"/>
    <x v="3"/>
    <s v="Compact Sleeping Bag"/>
    <n v="2"/>
    <n v="122.16"/>
    <n v="0"/>
    <n v="61.31"/>
    <x v="255"/>
    <n v="122.62"/>
    <n v="121.69999999999999"/>
    <n v="0.49811722331368691"/>
    <n v="2026"/>
    <s v="Q1"/>
    <n v="2"/>
    <s v="Feb"/>
  </r>
  <r>
    <n v="1905"/>
    <d v="2026-02-26T00:00:00"/>
    <n v="2026"/>
    <x v="0"/>
    <n v="2"/>
    <x v="1"/>
    <x v="3"/>
    <x v="7"/>
    <x v="2"/>
    <s v="Returning"/>
    <x v="0"/>
    <s v="Trail Bike Light"/>
    <n v="3"/>
    <n v="51.32"/>
    <n v="0.1"/>
    <n v="22.62"/>
    <x v="256"/>
    <n v="67.86"/>
    <n v="70.704000000000022"/>
    <n v="0.51026240581969351"/>
    <n v="2026"/>
    <s v="Q1"/>
    <n v="2"/>
    <s v="Feb"/>
  </r>
  <r>
    <n v="2359"/>
    <d v="2026-02-26T00:00:00"/>
    <n v="2026"/>
    <x v="0"/>
    <n v="2"/>
    <x v="1"/>
    <x v="2"/>
    <x v="10"/>
    <x v="0"/>
    <s v="Returning"/>
    <x v="3"/>
    <s v="Trail Tent 2P"/>
    <n v="2"/>
    <n v="195.92"/>
    <n v="0.05"/>
    <n v="104.13"/>
    <x v="257"/>
    <n v="208.26"/>
    <n v="163.98799999999994"/>
    <n v="0.4405342674775955"/>
    <n v="2026"/>
    <s v="Q1"/>
    <n v="2"/>
    <s v="Feb"/>
  </r>
  <r>
    <n v="3666"/>
    <d v="2026-02-26T00:00:00"/>
    <n v="2026"/>
    <x v="0"/>
    <n v="2"/>
    <x v="1"/>
    <x v="0"/>
    <x v="15"/>
    <x v="0"/>
    <s v="Returning"/>
    <x v="2"/>
    <s v="Insulated Bottle"/>
    <n v="1"/>
    <n v="36.19"/>
    <n v="0.1"/>
    <n v="13.62"/>
    <x v="258"/>
    <n v="13.62"/>
    <n v="18.951000000000001"/>
    <n v="0.58183660311319896"/>
    <n v="2026"/>
    <s v="Q1"/>
    <n v="2"/>
    <s v="Feb"/>
  </r>
  <r>
    <n v="518"/>
    <d v="2026-02-27T00:00:00"/>
    <n v="2026"/>
    <x v="0"/>
    <n v="2"/>
    <x v="1"/>
    <x v="2"/>
    <x v="2"/>
    <x v="0"/>
    <s v="New"/>
    <x v="1"/>
    <s v="Trekking Poles"/>
    <n v="1"/>
    <n v="72.97"/>
    <n v="0"/>
    <n v="32.43"/>
    <x v="259"/>
    <n v="32.43"/>
    <n v="40.54"/>
    <n v="0.55557078251336167"/>
    <n v="2026"/>
    <s v="Q1"/>
    <n v="2"/>
    <s v="Feb"/>
  </r>
  <r>
    <n v="892"/>
    <d v="2026-02-27T00:00:00"/>
    <n v="2026"/>
    <x v="0"/>
    <n v="2"/>
    <x v="1"/>
    <x v="3"/>
    <x v="7"/>
    <x v="1"/>
    <s v="Business"/>
    <x v="2"/>
    <s v="Packing Cube Set"/>
    <n v="12"/>
    <n v="47.15"/>
    <n v="0.1"/>
    <n v="17.829999999999998"/>
    <x v="260"/>
    <n v="213.95999999999998"/>
    <n v="295.26"/>
    <n v="0.57982797219276538"/>
    <n v="2026"/>
    <s v="Q1"/>
    <n v="2"/>
    <s v="Feb"/>
  </r>
  <r>
    <n v="1115"/>
    <d v="2026-02-27T00:00:00"/>
    <n v="2026"/>
    <x v="0"/>
    <n v="2"/>
    <x v="1"/>
    <x v="0"/>
    <x v="0"/>
    <x v="2"/>
    <s v="Business"/>
    <x v="2"/>
    <s v="Travel Backpack 35L"/>
    <n v="3"/>
    <n v="161.19999999999999"/>
    <n v="0.1"/>
    <n v="87.37"/>
    <x v="261"/>
    <n v="262.11"/>
    <n v="173.12999999999994"/>
    <n v="0.39778053487730897"/>
    <n v="2026"/>
    <s v="Q1"/>
    <n v="2"/>
    <s v="Feb"/>
  </r>
  <r>
    <n v="1186"/>
    <d v="2026-02-27T00:00:00"/>
    <n v="2026"/>
    <x v="0"/>
    <n v="2"/>
    <x v="1"/>
    <x v="0"/>
    <x v="9"/>
    <x v="2"/>
    <s v="Business"/>
    <x v="0"/>
    <s v="Trail Bike Light"/>
    <n v="1"/>
    <n v="49.73"/>
    <n v="0"/>
    <n v="22"/>
    <x v="262"/>
    <n v="22"/>
    <n v="27.729999999999997"/>
    <n v="0.55761109993967417"/>
    <n v="2026"/>
    <s v="Q1"/>
    <n v="2"/>
    <s v="Feb"/>
  </r>
  <r>
    <n v="2093"/>
    <d v="2026-02-27T00:00:00"/>
    <n v="2026"/>
    <x v="0"/>
    <n v="2"/>
    <x v="1"/>
    <x v="2"/>
    <x v="16"/>
    <x v="0"/>
    <s v="Returning"/>
    <x v="3"/>
    <s v="Compact Sleeping Bag"/>
    <n v="2"/>
    <n v="126.19"/>
    <n v="0"/>
    <n v="58.99"/>
    <x v="263"/>
    <n v="117.98"/>
    <n v="134.39999999999998"/>
    <n v="0.5325303114351374"/>
    <n v="2026"/>
    <s v="Q1"/>
    <n v="2"/>
    <s v="Feb"/>
  </r>
  <r>
    <n v="2136"/>
    <d v="2026-02-27T00:00:00"/>
    <n v="2026"/>
    <x v="0"/>
    <n v="2"/>
    <x v="1"/>
    <x v="1"/>
    <x v="12"/>
    <x v="0"/>
    <s v="Returning"/>
    <x v="2"/>
    <s v="Carry-On Duffel"/>
    <n v="2"/>
    <n v="135.38999999999999"/>
    <n v="0.05"/>
    <n v="65.69"/>
    <x v="264"/>
    <n v="131.38"/>
    <n v="125.86099999999999"/>
    <n v="0.48927270536189799"/>
    <n v="2026"/>
    <s v="Q1"/>
    <n v="2"/>
    <s v="Feb"/>
  </r>
  <r>
    <n v="3538"/>
    <d v="2026-02-27T00:00:00"/>
    <n v="2026"/>
    <x v="0"/>
    <n v="2"/>
    <x v="1"/>
    <x v="1"/>
    <x v="14"/>
    <x v="1"/>
    <s v="Business"/>
    <x v="4"/>
    <s v="Resistance Band Set"/>
    <n v="12"/>
    <n v="41.27"/>
    <n v="0.1"/>
    <n v="14.71"/>
    <x v="265"/>
    <n v="176.52"/>
    <n v="269.19600000000003"/>
    <n v="0.60396306168053204"/>
    <n v="2026"/>
    <s v="Q1"/>
    <n v="2"/>
    <s v="Feb"/>
  </r>
  <r>
    <n v="3891"/>
    <d v="2026-02-27T00:00:00"/>
    <n v="2026"/>
    <x v="0"/>
    <n v="2"/>
    <x v="1"/>
    <x v="0"/>
    <x v="0"/>
    <x v="2"/>
    <s v="Returning"/>
    <x v="0"/>
    <s v="Commuter Helmet"/>
    <n v="1"/>
    <n v="82.04"/>
    <n v="0.1"/>
    <n v="41.46"/>
    <x v="266"/>
    <n v="41.46"/>
    <n v="32.376000000000012"/>
    <n v="0.43848529172761264"/>
    <n v="2026"/>
    <s v="Q1"/>
    <n v="2"/>
    <s v="Feb"/>
  </r>
  <r>
    <n v="3917"/>
    <d v="2026-02-27T00:00:00"/>
    <n v="2026"/>
    <x v="0"/>
    <n v="2"/>
    <x v="1"/>
    <x v="3"/>
    <x v="4"/>
    <x v="0"/>
    <s v="Returning"/>
    <x v="2"/>
    <s v="Insulated Bottle"/>
    <n v="3"/>
    <n v="36.630000000000003"/>
    <n v="0"/>
    <n v="13.26"/>
    <x v="267"/>
    <n v="39.78"/>
    <n v="70.110000000000014"/>
    <n v="0.63800163800163801"/>
    <n v="2026"/>
    <s v="Q1"/>
    <n v="2"/>
    <s v="Feb"/>
  </r>
  <r>
    <n v="4594"/>
    <d v="2026-02-27T00:00:00"/>
    <n v="2026"/>
    <x v="0"/>
    <n v="2"/>
    <x v="1"/>
    <x v="3"/>
    <x v="7"/>
    <x v="2"/>
    <s v="Returning"/>
    <x v="1"/>
    <s v="Hiking Daypack 20L"/>
    <n v="5"/>
    <n v="92.94"/>
    <n v="0.05"/>
    <n v="46.47"/>
    <x v="268"/>
    <n v="232.35"/>
    <n v="209.11499999999998"/>
    <n v="0.47368421052631576"/>
    <n v="2026"/>
    <s v="Q1"/>
    <n v="2"/>
    <s v="Feb"/>
  </r>
  <r>
    <n v="4750"/>
    <d v="2026-02-27T00:00:00"/>
    <n v="2026"/>
    <x v="0"/>
    <n v="2"/>
    <x v="1"/>
    <x v="1"/>
    <x v="12"/>
    <x v="2"/>
    <s v="Returning"/>
    <x v="4"/>
    <s v="Weighted Vest"/>
    <n v="2"/>
    <n v="120.44"/>
    <n v="0.05"/>
    <n v="68.98"/>
    <x v="269"/>
    <n v="137.96"/>
    <n v="90.875999999999976"/>
    <n v="0.3971228303239"/>
    <n v="2026"/>
    <s v="Q1"/>
    <n v="2"/>
    <s v="Feb"/>
  </r>
  <r>
    <n v="4960"/>
    <d v="2026-02-27T00:00:00"/>
    <n v="2026"/>
    <x v="0"/>
    <n v="2"/>
    <x v="1"/>
    <x v="1"/>
    <x v="6"/>
    <x v="3"/>
    <s v="New"/>
    <x v="2"/>
    <s v="Insulated Bottle"/>
    <n v="2"/>
    <n v="36.130000000000003"/>
    <n v="0"/>
    <n v="13.72"/>
    <x v="270"/>
    <n v="27.44"/>
    <n v="44.820000000000007"/>
    <n v="0.62026017160254643"/>
    <n v="2026"/>
    <s v="Q1"/>
    <n v="2"/>
    <s v="Feb"/>
  </r>
  <r>
    <n v="4245"/>
    <d v="2026-02-28T00:00:00"/>
    <n v="2026"/>
    <x v="0"/>
    <n v="2"/>
    <x v="1"/>
    <x v="1"/>
    <x v="1"/>
    <x v="2"/>
    <s v="Returning"/>
    <x v="4"/>
    <s v="Weighted Vest"/>
    <n v="1"/>
    <n v="124.97"/>
    <n v="0.1"/>
    <n v="69.790000000000006"/>
    <x v="271"/>
    <n v="69.790000000000006"/>
    <n v="42.682999999999993"/>
    <n v="0.37949552337005321"/>
    <n v="2026"/>
    <s v="Q1"/>
    <n v="2"/>
    <s v="Feb"/>
  </r>
  <r>
    <n v="4664"/>
    <d v="2026-02-28T00:00:00"/>
    <n v="2026"/>
    <x v="0"/>
    <n v="2"/>
    <x v="1"/>
    <x v="3"/>
    <x v="13"/>
    <x v="0"/>
    <s v="Returning"/>
    <x v="2"/>
    <s v="Travel Backpack 35L"/>
    <n v="1"/>
    <n v="163.31"/>
    <n v="0.05"/>
    <n v="87.22"/>
    <x v="272"/>
    <n v="87.22"/>
    <n v="67.924499999999995"/>
    <n v="0.43781442461705056"/>
    <n v="2026"/>
    <s v="Q1"/>
    <n v="2"/>
    <s v="Feb"/>
  </r>
  <r>
    <n v="383"/>
    <d v="2026-03-01T00:00:00"/>
    <n v="2026"/>
    <x v="0"/>
    <n v="3"/>
    <x v="2"/>
    <x v="2"/>
    <x v="2"/>
    <x v="2"/>
    <s v="Returning"/>
    <x v="1"/>
    <s v="Hiking Daypack 20L"/>
    <n v="3"/>
    <n v="92.76"/>
    <n v="0"/>
    <n v="45.84"/>
    <x v="273"/>
    <n v="137.52000000000001"/>
    <n v="140.76000000000002"/>
    <n v="0.50582147477360928"/>
    <n v="2026"/>
    <s v="Q1"/>
    <n v="3"/>
    <s v="Mar"/>
  </r>
  <r>
    <n v="730"/>
    <d v="2026-03-01T00:00:00"/>
    <n v="2026"/>
    <x v="0"/>
    <n v="3"/>
    <x v="2"/>
    <x v="0"/>
    <x v="15"/>
    <x v="1"/>
    <s v="Business"/>
    <x v="4"/>
    <s v="Resistance Band Set"/>
    <n v="5"/>
    <n v="41.31"/>
    <n v="0.1"/>
    <n v="15.14"/>
    <x v="274"/>
    <n v="75.7"/>
    <n v="110.19500000000001"/>
    <n v="0.59278087092175691"/>
    <n v="2026"/>
    <s v="Q1"/>
    <n v="3"/>
    <s v="Mar"/>
  </r>
  <r>
    <n v="985"/>
    <d v="2026-03-01T00:00:00"/>
    <n v="2026"/>
    <x v="0"/>
    <n v="3"/>
    <x v="2"/>
    <x v="1"/>
    <x v="14"/>
    <x v="3"/>
    <s v="New"/>
    <x v="4"/>
    <s v="Resistance Band Set"/>
    <n v="2"/>
    <n v="41.23"/>
    <n v="0"/>
    <n v="14.28"/>
    <x v="275"/>
    <n v="28.56"/>
    <n v="53.899999999999991"/>
    <n v="0.65365025466893034"/>
    <n v="2026"/>
    <s v="Q1"/>
    <n v="3"/>
    <s v="Mar"/>
  </r>
  <r>
    <n v="1457"/>
    <d v="2026-03-01T00:00:00"/>
    <n v="2026"/>
    <x v="0"/>
    <n v="3"/>
    <x v="2"/>
    <x v="1"/>
    <x v="1"/>
    <x v="0"/>
    <s v="New"/>
    <x v="2"/>
    <s v="Insulated Bottle"/>
    <n v="1"/>
    <n v="36.47"/>
    <n v="0.05"/>
    <n v="13.21"/>
    <x v="276"/>
    <n v="13.21"/>
    <n v="21.436499999999995"/>
    <n v="0.61872050567878423"/>
    <n v="2026"/>
    <s v="Q1"/>
    <n v="3"/>
    <s v="Mar"/>
  </r>
  <r>
    <n v="2558"/>
    <d v="2026-03-01T00:00:00"/>
    <n v="2026"/>
    <x v="0"/>
    <n v="3"/>
    <x v="2"/>
    <x v="0"/>
    <x v="15"/>
    <x v="3"/>
    <s v="New"/>
    <x v="4"/>
    <s v="Recovery Roller"/>
    <n v="1"/>
    <n v="36.67"/>
    <n v="0"/>
    <n v="13.97"/>
    <x v="277"/>
    <n v="13.97"/>
    <n v="22.700000000000003"/>
    <n v="0.61903463321516228"/>
    <n v="2026"/>
    <s v="Q1"/>
    <n v="3"/>
    <s v="Mar"/>
  </r>
  <r>
    <n v="3024"/>
    <d v="2026-03-01T00:00:00"/>
    <n v="2026"/>
    <x v="0"/>
    <n v="3"/>
    <x v="2"/>
    <x v="1"/>
    <x v="11"/>
    <x v="0"/>
    <s v="Business"/>
    <x v="0"/>
    <s v="Trail Bike Light"/>
    <n v="2"/>
    <n v="51.87"/>
    <n v="0.1"/>
    <n v="22.95"/>
    <x v="278"/>
    <n v="45.9"/>
    <n v="47.466000000000001"/>
    <n v="0.50838635049161363"/>
    <n v="2026"/>
    <s v="Q1"/>
    <n v="3"/>
    <s v="Mar"/>
  </r>
  <r>
    <n v="3225"/>
    <d v="2026-03-01T00:00:00"/>
    <n v="2026"/>
    <x v="0"/>
    <n v="3"/>
    <x v="2"/>
    <x v="2"/>
    <x v="2"/>
    <x v="2"/>
    <s v="Business"/>
    <x v="3"/>
    <s v="Trail Tent 2P"/>
    <n v="1"/>
    <n v="195.06"/>
    <n v="0.1"/>
    <n v="106.68"/>
    <x v="279"/>
    <n v="106.68"/>
    <n v="68.873999999999995"/>
    <n v="0.39232372945076727"/>
    <n v="2026"/>
    <s v="Q1"/>
    <n v="3"/>
    <s v="Mar"/>
  </r>
  <r>
    <n v="3551"/>
    <d v="2026-03-01T00:00:00"/>
    <n v="2026"/>
    <x v="0"/>
    <n v="3"/>
    <x v="2"/>
    <x v="1"/>
    <x v="11"/>
    <x v="3"/>
    <s v="Returning"/>
    <x v="0"/>
    <s v="Cycling Pack 12L"/>
    <n v="2"/>
    <n v="100.79"/>
    <n v="0.05"/>
    <n v="49"/>
    <x v="280"/>
    <n v="98"/>
    <n v="93.501000000000005"/>
    <n v="0.48825332504791097"/>
    <n v="2026"/>
    <s v="Q1"/>
    <n v="3"/>
    <s v="Mar"/>
  </r>
  <r>
    <n v="4157"/>
    <d v="2026-03-01T00:00:00"/>
    <n v="2026"/>
    <x v="0"/>
    <n v="3"/>
    <x v="2"/>
    <x v="3"/>
    <x v="8"/>
    <x v="0"/>
    <s v="New"/>
    <x v="0"/>
    <s v="Trail Bike Light"/>
    <n v="5"/>
    <n v="51.92"/>
    <n v="0.15"/>
    <n v="22.24"/>
    <x v="281"/>
    <n v="111.19999999999999"/>
    <n v="109.46000000000004"/>
    <n v="0.49605728269736254"/>
    <n v="2026"/>
    <s v="Q1"/>
    <n v="3"/>
    <s v="Mar"/>
  </r>
  <r>
    <n v="4398"/>
    <d v="2026-03-01T00:00:00"/>
    <n v="2026"/>
    <x v="0"/>
    <n v="3"/>
    <x v="2"/>
    <x v="3"/>
    <x v="7"/>
    <x v="0"/>
    <s v="New"/>
    <x v="3"/>
    <s v="Compact Sleeping Bag"/>
    <n v="1"/>
    <n v="123.99"/>
    <n v="0.05"/>
    <n v="61.67"/>
    <x v="282"/>
    <n v="61.67"/>
    <n v="56.120499999999993"/>
    <n v="0.47644334644984099"/>
    <n v="2026"/>
    <s v="Q1"/>
    <n v="3"/>
    <s v="Mar"/>
  </r>
  <r>
    <n v="4951"/>
    <d v="2026-03-01T00:00:00"/>
    <n v="2026"/>
    <x v="0"/>
    <n v="3"/>
    <x v="2"/>
    <x v="1"/>
    <x v="14"/>
    <x v="0"/>
    <s v="New"/>
    <x v="3"/>
    <s v="Alpine Tent 4P"/>
    <n v="1"/>
    <n v="344.8"/>
    <n v="0.05"/>
    <n v="196.14"/>
    <x v="283"/>
    <n v="196.14"/>
    <n v="131.42000000000002"/>
    <n v="0.40120893882036884"/>
    <n v="2026"/>
    <s v="Q1"/>
    <n v="3"/>
    <s v="Mar"/>
  </r>
  <r>
    <n v="1354"/>
    <d v="2026-03-02T00:00:00"/>
    <n v="2026"/>
    <x v="0"/>
    <n v="3"/>
    <x v="2"/>
    <x v="3"/>
    <x v="8"/>
    <x v="3"/>
    <s v="Returning"/>
    <x v="2"/>
    <s v="Carry-On Duffel"/>
    <n v="3"/>
    <n v="131.91999999999999"/>
    <n v="0.05"/>
    <n v="67.47"/>
    <x v="284"/>
    <n v="202.41"/>
    <n v="173.56199999999998"/>
    <n v="0.46163544093709102"/>
    <n v="2026"/>
    <s v="Q1"/>
    <n v="3"/>
    <s v="Mar"/>
  </r>
  <r>
    <n v="2042"/>
    <d v="2026-03-02T00:00:00"/>
    <n v="2026"/>
    <x v="0"/>
    <n v="3"/>
    <x v="2"/>
    <x v="2"/>
    <x v="16"/>
    <x v="0"/>
    <s v="Business"/>
    <x v="1"/>
    <s v="Trail Boots"/>
    <n v="3"/>
    <n v="146.99"/>
    <n v="0"/>
    <n v="80.069999999999993"/>
    <x v="285"/>
    <n v="240.20999999999998"/>
    <n v="200.76000000000005"/>
    <n v="0.45526906592285199"/>
    <n v="2026"/>
    <s v="Q1"/>
    <n v="3"/>
    <s v="Mar"/>
  </r>
  <r>
    <n v="3895"/>
    <d v="2026-03-02T00:00:00"/>
    <n v="2026"/>
    <x v="0"/>
    <n v="3"/>
    <x v="2"/>
    <x v="3"/>
    <x v="7"/>
    <x v="0"/>
    <s v="Business"/>
    <x v="2"/>
    <s v="Travel Backpack 35L"/>
    <n v="2"/>
    <n v="164.74"/>
    <n v="0.05"/>
    <n v="89.9"/>
    <x v="286"/>
    <n v="179.8"/>
    <n v="133.20600000000002"/>
    <n v="0.42557011686676932"/>
    <n v="2026"/>
    <s v="Q1"/>
    <n v="3"/>
    <s v="Mar"/>
  </r>
  <r>
    <n v="5074"/>
    <d v="2026-03-02T00:00:00"/>
    <n v="2026"/>
    <x v="0"/>
    <n v="3"/>
    <x v="2"/>
    <x v="3"/>
    <x v="7"/>
    <x v="0"/>
    <s v="Returning"/>
    <x v="1"/>
    <s v="Hiking Daypack 20L"/>
    <n v="2"/>
    <n v="89.81"/>
    <n v="0"/>
    <n v="46.44"/>
    <x v="287"/>
    <n v="92.88"/>
    <n v="86.740000000000009"/>
    <n v="0.482908362097762"/>
    <n v="2026"/>
    <s v="Q1"/>
    <n v="3"/>
    <s v="Mar"/>
  </r>
  <r>
    <n v="179"/>
    <d v="2026-03-03T00:00:00"/>
    <n v="2026"/>
    <x v="0"/>
    <n v="3"/>
    <x v="2"/>
    <x v="2"/>
    <x v="16"/>
    <x v="2"/>
    <s v="Returning"/>
    <x v="4"/>
    <s v="Recovery Roller"/>
    <n v="1"/>
    <n v="35.369999999999997"/>
    <n v="0"/>
    <n v="13.88"/>
    <x v="288"/>
    <n v="13.88"/>
    <n v="21.489999999999995"/>
    <n v="0.60757704269154644"/>
    <n v="2026"/>
    <s v="Q1"/>
    <n v="3"/>
    <s v="Mar"/>
  </r>
  <r>
    <n v="459"/>
    <d v="2026-03-03T00:00:00"/>
    <n v="2026"/>
    <x v="0"/>
    <n v="3"/>
    <x v="2"/>
    <x v="1"/>
    <x v="12"/>
    <x v="3"/>
    <s v="New"/>
    <x v="0"/>
    <s v="Trail Bike Light"/>
    <n v="4"/>
    <n v="50.64"/>
    <n v="0"/>
    <n v="23.09"/>
    <x v="289"/>
    <n v="92.36"/>
    <n v="110.2"/>
    <n v="0.54403633491311221"/>
    <n v="2026"/>
    <s v="Q1"/>
    <n v="3"/>
    <s v="Mar"/>
  </r>
  <r>
    <n v="525"/>
    <d v="2026-03-03T00:00:00"/>
    <n v="2026"/>
    <x v="0"/>
    <n v="3"/>
    <x v="2"/>
    <x v="3"/>
    <x v="7"/>
    <x v="2"/>
    <s v="Returning"/>
    <x v="1"/>
    <s v="Trail Boots"/>
    <n v="1"/>
    <n v="146.37"/>
    <n v="0"/>
    <n v="78.3"/>
    <x v="290"/>
    <n v="78.3"/>
    <n v="68.070000000000007"/>
    <n v="0.46505431440869033"/>
    <n v="2026"/>
    <s v="Q1"/>
    <n v="3"/>
    <s v="Mar"/>
  </r>
  <r>
    <n v="3374"/>
    <d v="2026-03-03T00:00:00"/>
    <n v="2026"/>
    <x v="0"/>
    <n v="3"/>
    <x v="2"/>
    <x v="2"/>
    <x v="2"/>
    <x v="0"/>
    <s v="Returning"/>
    <x v="1"/>
    <s v="Trail Boots"/>
    <n v="3"/>
    <n v="143.74"/>
    <n v="0"/>
    <n v="81.58"/>
    <x v="291"/>
    <n v="244.74"/>
    <n v="186.48000000000002"/>
    <n v="0.43244747460692917"/>
    <n v="2026"/>
    <s v="Q1"/>
    <n v="3"/>
    <s v="Mar"/>
  </r>
  <r>
    <n v="3850"/>
    <d v="2026-03-03T00:00:00"/>
    <n v="2026"/>
    <x v="0"/>
    <n v="3"/>
    <x v="2"/>
    <x v="3"/>
    <x v="7"/>
    <x v="3"/>
    <s v="New"/>
    <x v="3"/>
    <s v="Portable Camp Stove"/>
    <n v="2"/>
    <n v="81.94"/>
    <n v="0.1"/>
    <n v="39.9"/>
    <x v="292"/>
    <n v="79.8"/>
    <n v="67.691999999999993"/>
    <n v="0.45895370596371327"/>
    <n v="2026"/>
    <s v="Q1"/>
    <n v="3"/>
    <s v="Mar"/>
  </r>
  <r>
    <n v="4004"/>
    <d v="2026-03-03T00:00:00"/>
    <n v="2026"/>
    <x v="0"/>
    <n v="3"/>
    <x v="2"/>
    <x v="2"/>
    <x v="5"/>
    <x v="0"/>
    <s v="New"/>
    <x v="2"/>
    <s v="Packing Cube Set"/>
    <n v="1"/>
    <n v="46.46"/>
    <n v="0.1"/>
    <n v="17.989999999999998"/>
    <x v="293"/>
    <n v="17.989999999999998"/>
    <n v="23.824000000000002"/>
    <n v="0.56976132395848289"/>
    <n v="2026"/>
    <s v="Q1"/>
    <n v="3"/>
    <s v="Mar"/>
  </r>
  <r>
    <n v="788"/>
    <d v="2026-03-04T00:00:00"/>
    <n v="2026"/>
    <x v="0"/>
    <n v="3"/>
    <x v="2"/>
    <x v="1"/>
    <x v="11"/>
    <x v="0"/>
    <s v="New"/>
    <x v="0"/>
    <s v="Compact Repair Kit"/>
    <n v="3"/>
    <n v="39.49"/>
    <n v="0"/>
    <n v="16.420000000000002"/>
    <x v="294"/>
    <n v="49.260000000000005"/>
    <n v="69.209999999999994"/>
    <n v="0.58419853127374011"/>
    <n v="2026"/>
    <s v="Q1"/>
    <n v="3"/>
    <s v="Mar"/>
  </r>
  <r>
    <n v="1717"/>
    <d v="2026-03-04T00:00:00"/>
    <n v="2026"/>
    <x v="0"/>
    <n v="3"/>
    <x v="2"/>
    <x v="3"/>
    <x v="13"/>
    <x v="0"/>
    <s v="Returning"/>
    <x v="4"/>
    <s v="Resistance Band Set"/>
    <n v="1"/>
    <n v="40.909999999999997"/>
    <n v="0"/>
    <n v="14.89"/>
    <x v="295"/>
    <n v="14.89"/>
    <n v="26.019999999999996"/>
    <n v="0.63603031043754577"/>
    <n v="2026"/>
    <s v="Q1"/>
    <n v="3"/>
    <s v="Mar"/>
  </r>
  <r>
    <n v="1819"/>
    <d v="2026-03-04T00:00:00"/>
    <n v="2026"/>
    <x v="0"/>
    <n v="3"/>
    <x v="2"/>
    <x v="3"/>
    <x v="8"/>
    <x v="3"/>
    <s v="New"/>
    <x v="0"/>
    <s v="Trail Bike Light"/>
    <n v="1"/>
    <n v="49.94"/>
    <n v="0.1"/>
    <n v="21.84"/>
    <x v="296"/>
    <n v="21.84"/>
    <n v="23.105999999999998"/>
    <n v="0.51408356694700308"/>
    <n v="2026"/>
    <s v="Q1"/>
    <n v="3"/>
    <s v="Mar"/>
  </r>
  <r>
    <n v="1992"/>
    <d v="2026-03-04T00:00:00"/>
    <n v="2026"/>
    <x v="0"/>
    <n v="3"/>
    <x v="2"/>
    <x v="2"/>
    <x v="5"/>
    <x v="0"/>
    <s v="Business"/>
    <x v="2"/>
    <s v="Insulated Bottle"/>
    <n v="1"/>
    <n v="35.520000000000003"/>
    <n v="0"/>
    <n v="13.21"/>
    <x v="297"/>
    <n v="13.21"/>
    <n v="22.310000000000002"/>
    <n v="0.62809684684684686"/>
    <n v="2026"/>
    <s v="Q1"/>
    <n v="3"/>
    <s v="Mar"/>
  </r>
  <r>
    <n v="2499"/>
    <d v="2026-03-04T00:00:00"/>
    <n v="2026"/>
    <x v="0"/>
    <n v="3"/>
    <x v="2"/>
    <x v="3"/>
    <x v="7"/>
    <x v="2"/>
    <s v="New"/>
    <x v="3"/>
    <s v="Alpine Tent 4P"/>
    <n v="2"/>
    <n v="341.1"/>
    <n v="0"/>
    <n v="200.19"/>
    <x v="298"/>
    <n v="400.38"/>
    <n v="281.82000000000005"/>
    <n v="0.41310466138962187"/>
    <n v="2026"/>
    <s v="Q1"/>
    <n v="3"/>
    <s v="Mar"/>
  </r>
  <r>
    <n v="2698"/>
    <d v="2026-03-04T00:00:00"/>
    <n v="2026"/>
    <x v="0"/>
    <n v="3"/>
    <x v="2"/>
    <x v="2"/>
    <x v="16"/>
    <x v="3"/>
    <s v="New"/>
    <x v="4"/>
    <s v="Recovery Roller"/>
    <n v="4"/>
    <n v="36.08"/>
    <n v="0"/>
    <n v="13.89"/>
    <x v="299"/>
    <n v="55.56"/>
    <n v="88.759999999999991"/>
    <n v="0.61502217294900219"/>
    <n v="2026"/>
    <s v="Q1"/>
    <n v="3"/>
    <s v="Mar"/>
  </r>
  <r>
    <n v="4416"/>
    <d v="2026-03-04T00:00:00"/>
    <n v="2026"/>
    <x v="0"/>
    <n v="3"/>
    <x v="2"/>
    <x v="3"/>
    <x v="4"/>
    <x v="0"/>
    <s v="Business"/>
    <x v="1"/>
    <s v="Summit Backpack 45L"/>
    <n v="2"/>
    <n v="151.69999999999999"/>
    <n v="0"/>
    <n v="80.44"/>
    <x v="300"/>
    <n v="160.88"/>
    <n v="142.51999999999998"/>
    <n v="0.46974291364535264"/>
    <n v="2026"/>
    <s v="Q1"/>
    <n v="3"/>
    <s v="Mar"/>
  </r>
  <r>
    <n v="4434"/>
    <d v="2026-03-04T00:00:00"/>
    <n v="2026"/>
    <x v="0"/>
    <n v="3"/>
    <x v="2"/>
    <x v="1"/>
    <x v="6"/>
    <x v="3"/>
    <s v="New"/>
    <x v="1"/>
    <s v="Summit Backpack 45L"/>
    <n v="2"/>
    <n v="151.55000000000001"/>
    <n v="0.1"/>
    <n v="80.680000000000007"/>
    <x v="301"/>
    <n v="161.36000000000001"/>
    <n v="111.43"/>
    <n v="0.40848271564206901"/>
    <n v="2026"/>
    <s v="Q1"/>
    <n v="3"/>
    <s v="Mar"/>
  </r>
  <r>
    <n v="4992"/>
    <d v="2026-03-04T00:00:00"/>
    <n v="2026"/>
    <x v="0"/>
    <n v="3"/>
    <x v="2"/>
    <x v="2"/>
    <x v="2"/>
    <x v="1"/>
    <s v="Business"/>
    <x v="0"/>
    <s v="Commuter Helmet"/>
    <n v="5"/>
    <n v="82.44"/>
    <n v="0.1"/>
    <n v="41.57"/>
    <x v="302"/>
    <n v="207.85"/>
    <n v="163.13000000000002"/>
    <n v="0.43972720901396306"/>
    <n v="2026"/>
    <s v="Q1"/>
    <n v="3"/>
    <s v="Mar"/>
  </r>
  <r>
    <n v="388"/>
    <d v="2026-03-05T00:00:00"/>
    <n v="2026"/>
    <x v="0"/>
    <n v="3"/>
    <x v="2"/>
    <x v="3"/>
    <x v="8"/>
    <x v="0"/>
    <s v="Returning"/>
    <x v="4"/>
    <s v="Recovery Roller"/>
    <n v="1"/>
    <n v="35.61"/>
    <n v="0.05"/>
    <n v="13.8"/>
    <x v="303"/>
    <n v="13.8"/>
    <n v="20.029499999999995"/>
    <n v="0.59207200815855976"/>
    <n v="2026"/>
    <s v="Q1"/>
    <n v="3"/>
    <s v="Mar"/>
  </r>
  <r>
    <n v="977"/>
    <d v="2026-03-05T00:00:00"/>
    <n v="2026"/>
    <x v="0"/>
    <n v="3"/>
    <x v="2"/>
    <x v="0"/>
    <x v="0"/>
    <x v="3"/>
    <s v="New"/>
    <x v="1"/>
    <s v="Summit Backpack 45L"/>
    <n v="5"/>
    <n v="156.13"/>
    <n v="0"/>
    <n v="77.03"/>
    <x v="304"/>
    <n v="385.15"/>
    <n v="395.5"/>
    <n v="0.50662909114199706"/>
    <n v="2026"/>
    <s v="Q1"/>
    <n v="3"/>
    <s v="Mar"/>
  </r>
  <r>
    <n v="996"/>
    <d v="2026-03-05T00:00:00"/>
    <n v="2026"/>
    <x v="0"/>
    <n v="3"/>
    <x v="2"/>
    <x v="0"/>
    <x v="15"/>
    <x v="0"/>
    <s v="Returning"/>
    <x v="3"/>
    <s v="Compact Sleeping Bag"/>
    <n v="1"/>
    <n v="124.31"/>
    <n v="0"/>
    <n v="61.16"/>
    <x v="305"/>
    <n v="61.16"/>
    <n v="63.150000000000006"/>
    <n v="0.50800418309066053"/>
    <n v="2026"/>
    <s v="Q1"/>
    <n v="3"/>
    <s v="Mar"/>
  </r>
  <r>
    <n v="1923"/>
    <d v="2026-03-05T00:00:00"/>
    <n v="2026"/>
    <x v="0"/>
    <n v="3"/>
    <x v="2"/>
    <x v="1"/>
    <x v="14"/>
    <x v="2"/>
    <s v="Business"/>
    <x v="3"/>
    <s v="Portable Camp Stove"/>
    <n v="3"/>
    <n v="82.9"/>
    <n v="0.1"/>
    <n v="38.31"/>
    <x v="306"/>
    <n v="114.93"/>
    <n v="108.9"/>
    <n v="0.48652995577000402"/>
    <n v="2026"/>
    <s v="Q1"/>
    <n v="3"/>
    <s v="Mar"/>
  </r>
  <r>
    <n v="4904"/>
    <d v="2026-03-05T00:00:00"/>
    <n v="2026"/>
    <x v="0"/>
    <n v="3"/>
    <x v="2"/>
    <x v="1"/>
    <x v="11"/>
    <x v="2"/>
    <s v="Business"/>
    <x v="0"/>
    <s v="Compact Repair Kit"/>
    <n v="1"/>
    <n v="41.1"/>
    <n v="0"/>
    <n v="16.34"/>
    <x v="307"/>
    <n v="16.34"/>
    <n v="24.76"/>
    <n v="0.60243309002433088"/>
    <n v="2026"/>
    <s v="Q1"/>
    <n v="3"/>
    <s v="Mar"/>
  </r>
  <r>
    <n v="1036"/>
    <d v="2026-03-06T00:00:00"/>
    <n v="2026"/>
    <x v="0"/>
    <n v="3"/>
    <x v="2"/>
    <x v="0"/>
    <x v="0"/>
    <x v="0"/>
    <s v="Business"/>
    <x v="0"/>
    <s v="Compact Repair Kit"/>
    <n v="1"/>
    <n v="40.380000000000003"/>
    <n v="0"/>
    <n v="16.41"/>
    <x v="308"/>
    <n v="16.41"/>
    <n v="23.970000000000002"/>
    <n v="0.59361069836552749"/>
    <n v="2026"/>
    <s v="Q1"/>
    <n v="3"/>
    <s v="Mar"/>
  </r>
  <r>
    <n v="1470"/>
    <d v="2026-03-06T00:00:00"/>
    <n v="2026"/>
    <x v="0"/>
    <n v="3"/>
    <x v="2"/>
    <x v="2"/>
    <x v="2"/>
    <x v="0"/>
    <s v="Returning"/>
    <x v="0"/>
    <s v="Commuter Helmet"/>
    <n v="1"/>
    <n v="80.349999999999994"/>
    <n v="0.1"/>
    <n v="42.43"/>
    <x v="309"/>
    <n v="42.43"/>
    <n v="29.884999999999998"/>
    <n v="0.41326142570697638"/>
    <n v="2026"/>
    <s v="Q1"/>
    <n v="3"/>
    <s v="Mar"/>
  </r>
  <r>
    <n v="2907"/>
    <d v="2026-03-06T00:00:00"/>
    <n v="2026"/>
    <x v="0"/>
    <n v="3"/>
    <x v="2"/>
    <x v="3"/>
    <x v="13"/>
    <x v="0"/>
    <s v="Returning"/>
    <x v="0"/>
    <s v="Compact Repair Kit"/>
    <n v="1"/>
    <n v="40.44"/>
    <n v="0.05"/>
    <n v="16.829999999999998"/>
    <x v="310"/>
    <n v="16.829999999999998"/>
    <n v="21.588000000000001"/>
    <n v="0.56192409807902555"/>
    <n v="2026"/>
    <s v="Q1"/>
    <n v="3"/>
    <s v="Mar"/>
  </r>
  <r>
    <n v="2997"/>
    <d v="2026-03-06T00:00:00"/>
    <n v="2026"/>
    <x v="0"/>
    <n v="3"/>
    <x v="2"/>
    <x v="2"/>
    <x v="16"/>
    <x v="0"/>
    <s v="Returning"/>
    <x v="2"/>
    <s v="Insulated Bottle"/>
    <n v="3"/>
    <n v="35.89"/>
    <n v="0"/>
    <n v="13.25"/>
    <x v="311"/>
    <n v="39.75"/>
    <n v="67.92"/>
    <n v="0.63081638339370294"/>
    <n v="2026"/>
    <s v="Q1"/>
    <n v="3"/>
    <s v="Mar"/>
  </r>
  <r>
    <n v="3056"/>
    <d v="2026-03-06T00:00:00"/>
    <n v="2026"/>
    <x v="0"/>
    <n v="3"/>
    <x v="2"/>
    <x v="1"/>
    <x v="12"/>
    <x v="3"/>
    <s v="Returning"/>
    <x v="2"/>
    <s v="Travel Backpack 35L"/>
    <n v="3"/>
    <n v="163.44999999999999"/>
    <n v="0"/>
    <n v="86.88"/>
    <x v="312"/>
    <n v="260.64"/>
    <n v="229.70999999999998"/>
    <n v="0.46846130315081064"/>
    <n v="2026"/>
    <s v="Q1"/>
    <n v="3"/>
    <s v="Mar"/>
  </r>
  <r>
    <n v="471"/>
    <d v="2026-03-07T00:00:00"/>
    <n v="2026"/>
    <x v="0"/>
    <n v="3"/>
    <x v="2"/>
    <x v="1"/>
    <x v="1"/>
    <x v="2"/>
    <s v="Returning"/>
    <x v="4"/>
    <s v="Resistance Band Set"/>
    <n v="2"/>
    <n v="40.020000000000003"/>
    <n v="0"/>
    <n v="14.38"/>
    <x v="313"/>
    <n v="28.76"/>
    <n v="51.28"/>
    <n v="0.64067966016991496"/>
    <n v="2026"/>
    <s v="Q1"/>
    <n v="3"/>
    <s v="Mar"/>
  </r>
  <r>
    <n v="842"/>
    <d v="2026-03-07T00:00:00"/>
    <n v="2026"/>
    <x v="0"/>
    <n v="3"/>
    <x v="2"/>
    <x v="0"/>
    <x v="15"/>
    <x v="0"/>
    <s v="New"/>
    <x v="4"/>
    <s v="Resistance Band Set"/>
    <n v="1"/>
    <n v="40.01"/>
    <n v="0.05"/>
    <n v="14.35"/>
    <x v="314"/>
    <n v="14.35"/>
    <n v="23.659499999999994"/>
    <n v="0.62246280535129372"/>
    <n v="2026"/>
    <s v="Q1"/>
    <n v="3"/>
    <s v="Mar"/>
  </r>
  <r>
    <n v="3386"/>
    <d v="2026-03-07T00:00:00"/>
    <n v="2026"/>
    <x v="0"/>
    <n v="3"/>
    <x v="2"/>
    <x v="1"/>
    <x v="12"/>
    <x v="0"/>
    <s v="Returning"/>
    <x v="1"/>
    <s v="Summit Backpack 45L"/>
    <n v="3"/>
    <n v="155.16"/>
    <n v="0"/>
    <n v="76.849999999999994"/>
    <x v="315"/>
    <n v="230.54999999999998"/>
    <n v="234.93000000000004"/>
    <n v="0.50470482083011092"/>
    <n v="2026"/>
    <s v="Q1"/>
    <n v="3"/>
    <s v="Mar"/>
  </r>
  <r>
    <n v="4505"/>
    <d v="2026-03-07T00:00:00"/>
    <n v="2026"/>
    <x v="0"/>
    <n v="3"/>
    <x v="2"/>
    <x v="1"/>
    <x v="14"/>
    <x v="3"/>
    <s v="New"/>
    <x v="4"/>
    <s v="Resistance Band Set"/>
    <n v="1"/>
    <n v="39.96"/>
    <n v="0"/>
    <n v="14.5"/>
    <x v="316"/>
    <n v="14.5"/>
    <n v="25.46"/>
    <n v="0.63713713713713716"/>
    <n v="2026"/>
    <s v="Q1"/>
    <n v="3"/>
    <s v="Mar"/>
  </r>
  <r>
    <n v="1286"/>
    <d v="2026-03-08T00:00:00"/>
    <n v="2026"/>
    <x v="0"/>
    <n v="3"/>
    <x v="2"/>
    <x v="1"/>
    <x v="1"/>
    <x v="0"/>
    <s v="New"/>
    <x v="1"/>
    <s v="Trail Boots"/>
    <n v="1"/>
    <n v="146.6"/>
    <n v="0"/>
    <n v="78.92"/>
    <x v="317"/>
    <n v="78.92"/>
    <n v="67.679999999999993"/>
    <n v="0.46166439290586625"/>
    <n v="2026"/>
    <s v="Q1"/>
    <n v="3"/>
    <s v="Mar"/>
  </r>
  <r>
    <n v="2653"/>
    <d v="2026-03-08T00:00:00"/>
    <n v="2026"/>
    <x v="0"/>
    <n v="3"/>
    <x v="2"/>
    <x v="1"/>
    <x v="14"/>
    <x v="2"/>
    <s v="Returning"/>
    <x v="1"/>
    <s v="Hiking Daypack 20L"/>
    <n v="1"/>
    <n v="94.38"/>
    <n v="0"/>
    <n v="44.78"/>
    <x v="318"/>
    <n v="44.78"/>
    <n v="49.599999999999994"/>
    <n v="0.52553507098961638"/>
    <n v="2026"/>
    <s v="Q1"/>
    <n v="3"/>
    <s v="Mar"/>
  </r>
  <r>
    <n v="4465"/>
    <d v="2026-03-08T00:00:00"/>
    <n v="2026"/>
    <x v="0"/>
    <n v="3"/>
    <x v="2"/>
    <x v="1"/>
    <x v="12"/>
    <x v="2"/>
    <s v="Returning"/>
    <x v="4"/>
    <s v="Weighted Vest"/>
    <n v="1"/>
    <n v="121.77"/>
    <n v="0"/>
    <n v="67.52"/>
    <x v="319"/>
    <n v="67.52"/>
    <n v="54.25"/>
    <n v="0.44551203087788455"/>
    <n v="2026"/>
    <s v="Q1"/>
    <n v="3"/>
    <s v="Mar"/>
  </r>
  <r>
    <n v="4576"/>
    <d v="2026-03-08T00:00:00"/>
    <n v="2026"/>
    <x v="0"/>
    <n v="3"/>
    <x v="2"/>
    <x v="3"/>
    <x v="8"/>
    <x v="3"/>
    <s v="Returning"/>
    <x v="3"/>
    <s v="Compact Sleeping Bag"/>
    <n v="5"/>
    <n v="123.29"/>
    <n v="0"/>
    <n v="61.34"/>
    <x v="320"/>
    <n v="306.70000000000005"/>
    <n v="309.75"/>
    <n v="0.50247384216075919"/>
    <n v="2026"/>
    <s v="Q1"/>
    <n v="3"/>
    <s v="Mar"/>
  </r>
  <r>
    <n v="718"/>
    <d v="2026-03-09T00:00:00"/>
    <n v="2026"/>
    <x v="0"/>
    <n v="3"/>
    <x v="2"/>
    <x v="1"/>
    <x v="12"/>
    <x v="0"/>
    <s v="New"/>
    <x v="4"/>
    <s v="Resistance Band Set"/>
    <n v="1"/>
    <n v="41.15"/>
    <n v="0.05"/>
    <n v="14.4"/>
    <x v="321"/>
    <n v="14.4"/>
    <n v="24.692499999999995"/>
    <n v="0.63164289825414077"/>
    <n v="2026"/>
    <s v="Q1"/>
    <n v="3"/>
    <s v="Mar"/>
  </r>
  <r>
    <n v="1527"/>
    <d v="2026-03-09T00:00:00"/>
    <n v="2026"/>
    <x v="0"/>
    <n v="3"/>
    <x v="2"/>
    <x v="3"/>
    <x v="4"/>
    <x v="3"/>
    <s v="New"/>
    <x v="2"/>
    <s v="Insulated Bottle"/>
    <n v="4"/>
    <n v="35.42"/>
    <n v="0"/>
    <n v="13.31"/>
    <x v="322"/>
    <n v="53.24"/>
    <n v="88.44"/>
    <n v="0.62422360248447195"/>
    <n v="2026"/>
    <s v="Q1"/>
    <n v="3"/>
    <s v="Mar"/>
  </r>
  <r>
    <n v="1797"/>
    <d v="2026-03-09T00:00:00"/>
    <n v="2026"/>
    <x v="0"/>
    <n v="3"/>
    <x v="2"/>
    <x v="1"/>
    <x v="12"/>
    <x v="0"/>
    <s v="Business"/>
    <x v="0"/>
    <s v="Cycling Pack 12L"/>
    <n v="1"/>
    <n v="103.74"/>
    <n v="0.1"/>
    <n v="51.32"/>
    <x v="278"/>
    <n v="51.32"/>
    <n v="42.045999999999999"/>
    <n v="0.45033523980892404"/>
    <n v="2026"/>
    <s v="Q1"/>
    <n v="3"/>
    <s v="Mar"/>
  </r>
  <r>
    <n v="2917"/>
    <d v="2026-03-09T00:00:00"/>
    <n v="2026"/>
    <x v="0"/>
    <n v="3"/>
    <x v="2"/>
    <x v="2"/>
    <x v="16"/>
    <x v="3"/>
    <s v="Business"/>
    <x v="2"/>
    <s v="Travel Backpack 35L"/>
    <n v="2"/>
    <n v="165.49"/>
    <n v="0.05"/>
    <n v="89.82"/>
    <x v="323"/>
    <n v="179.64"/>
    <n v="134.791"/>
    <n v="0.4286822864157796"/>
    <n v="2026"/>
    <s v="Q1"/>
    <n v="3"/>
    <s v="Mar"/>
  </r>
  <r>
    <n v="4095"/>
    <d v="2026-03-09T00:00:00"/>
    <n v="2026"/>
    <x v="0"/>
    <n v="3"/>
    <x v="2"/>
    <x v="1"/>
    <x v="6"/>
    <x v="3"/>
    <s v="New"/>
    <x v="1"/>
    <s v="Trekking Poles"/>
    <n v="1"/>
    <n v="72.87"/>
    <n v="0.05"/>
    <n v="32"/>
    <x v="324"/>
    <n v="32"/>
    <n v="37.226500000000001"/>
    <n v="0.53774927231623726"/>
    <n v="2026"/>
    <s v="Q1"/>
    <n v="3"/>
    <s v="Mar"/>
  </r>
  <r>
    <n v="5050"/>
    <d v="2026-03-09T00:00:00"/>
    <n v="2026"/>
    <x v="0"/>
    <n v="3"/>
    <x v="2"/>
    <x v="3"/>
    <x v="13"/>
    <x v="2"/>
    <s v="Returning"/>
    <x v="2"/>
    <s v="Travel Backpack 35L"/>
    <n v="1"/>
    <n v="161.04"/>
    <n v="0"/>
    <n v="85.83"/>
    <x v="325"/>
    <n v="85.83"/>
    <n v="75.209999999999994"/>
    <n v="0.46702682563338299"/>
    <n v="2026"/>
    <s v="Q1"/>
    <n v="3"/>
    <s v="Mar"/>
  </r>
  <r>
    <n v="709"/>
    <d v="2026-03-10T00:00:00"/>
    <n v="2026"/>
    <x v="0"/>
    <n v="3"/>
    <x v="2"/>
    <x v="0"/>
    <x v="0"/>
    <x v="0"/>
    <s v="New"/>
    <x v="2"/>
    <s v="Carry-On Duffel"/>
    <n v="3"/>
    <n v="130.6"/>
    <n v="0.05"/>
    <n v="65.62"/>
    <x v="326"/>
    <n v="196.86"/>
    <n v="175.34999999999991"/>
    <n v="0.47110502135891014"/>
    <n v="2026"/>
    <s v="Q1"/>
    <n v="3"/>
    <s v="Mar"/>
  </r>
  <r>
    <n v="1073"/>
    <d v="2026-03-10T00:00:00"/>
    <n v="2026"/>
    <x v="0"/>
    <n v="3"/>
    <x v="2"/>
    <x v="2"/>
    <x v="10"/>
    <x v="3"/>
    <s v="Returning"/>
    <x v="0"/>
    <s v="Commuter Helmet"/>
    <n v="2"/>
    <n v="81.290000000000006"/>
    <n v="0"/>
    <n v="43.9"/>
    <x v="327"/>
    <n v="87.8"/>
    <n v="74.780000000000015"/>
    <n v="0.45995817443720022"/>
    <n v="2026"/>
    <s v="Q1"/>
    <n v="3"/>
    <s v="Mar"/>
  </r>
  <r>
    <n v="2623"/>
    <d v="2026-03-10T00:00:00"/>
    <n v="2026"/>
    <x v="0"/>
    <n v="3"/>
    <x v="2"/>
    <x v="1"/>
    <x v="12"/>
    <x v="3"/>
    <s v="New"/>
    <x v="0"/>
    <s v="Cycling Pack 12L"/>
    <n v="2"/>
    <n v="103.33"/>
    <n v="0.05"/>
    <n v="51.58"/>
    <x v="328"/>
    <n v="103.16"/>
    <n v="93.167000000000002"/>
    <n v="0.47455011282197557"/>
    <n v="2026"/>
    <s v="Q1"/>
    <n v="3"/>
    <s v="Mar"/>
  </r>
  <r>
    <n v="2625"/>
    <d v="2026-03-10T00:00:00"/>
    <n v="2026"/>
    <x v="0"/>
    <n v="3"/>
    <x v="2"/>
    <x v="3"/>
    <x v="7"/>
    <x v="2"/>
    <s v="Business"/>
    <x v="4"/>
    <s v="Training Mat"/>
    <n v="2"/>
    <n v="51.14"/>
    <n v="0"/>
    <n v="21.58"/>
    <x v="329"/>
    <n v="43.16"/>
    <n v="59.120000000000005"/>
    <n v="0.57802111849824012"/>
    <n v="2026"/>
    <s v="Q1"/>
    <n v="3"/>
    <s v="Mar"/>
  </r>
  <r>
    <n v="3304"/>
    <d v="2026-03-10T00:00:00"/>
    <n v="2026"/>
    <x v="0"/>
    <n v="3"/>
    <x v="2"/>
    <x v="1"/>
    <x v="12"/>
    <x v="3"/>
    <s v="Returning"/>
    <x v="0"/>
    <s v="Trail Bike Light"/>
    <n v="2"/>
    <n v="49.7"/>
    <n v="0"/>
    <n v="23.14"/>
    <x v="330"/>
    <n v="46.28"/>
    <n v="53.120000000000005"/>
    <n v="0.53440643863179071"/>
    <n v="2026"/>
    <s v="Q1"/>
    <n v="3"/>
    <s v="Mar"/>
  </r>
  <r>
    <n v="4876"/>
    <d v="2026-03-10T00:00:00"/>
    <n v="2026"/>
    <x v="0"/>
    <n v="3"/>
    <x v="2"/>
    <x v="3"/>
    <x v="4"/>
    <x v="0"/>
    <s v="Returning"/>
    <x v="0"/>
    <s v="Compact Repair Kit"/>
    <n v="1"/>
    <n v="39.659999999999997"/>
    <n v="0.05"/>
    <n v="16.93"/>
    <x v="331"/>
    <n v="16.93"/>
    <n v="20.746999999999993"/>
    <n v="0.5506542452955383"/>
    <n v="2026"/>
    <s v="Q1"/>
    <n v="3"/>
    <s v="Mar"/>
  </r>
  <r>
    <n v="83"/>
    <d v="2026-03-11T00:00:00"/>
    <n v="2026"/>
    <x v="0"/>
    <n v="3"/>
    <x v="2"/>
    <x v="1"/>
    <x v="12"/>
    <x v="1"/>
    <s v="Business"/>
    <x v="4"/>
    <s v="Training Mat"/>
    <n v="4"/>
    <n v="50.65"/>
    <n v="0.15"/>
    <n v="22"/>
    <x v="332"/>
    <n v="88"/>
    <n v="84.20999999999998"/>
    <n v="0.48899599326403803"/>
    <n v="2026"/>
    <s v="Q1"/>
    <n v="3"/>
    <s v="Mar"/>
  </r>
  <r>
    <n v="863"/>
    <d v="2026-03-11T00:00:00"/>
    <n v="2026"/>
    <x v="0"/>
    <n v="3"/>
    <x v="2"/>
    <x v="2"/>
    <x v="2"/>
    <x v="3"/>
    <s v="Returning"/>
    <x v="4"/>
    <s v="Training Mat"/>
    <n v="2"/>
    <n v="50.72"/>
    <n v="0"/>
    <n v="21.88"/>
    <x v="333"/>
    <n v="43.76"/>
    <n v="57.68"/>
    <n v="0.56861198738170349"/>
    <n v="2026"/>
    <s v="Q1"/>
    <n v="3"/>
    <s v="Mar"/>
  </r>
  <r>
    <n v="2323"/>
    <d v="2026-03-11T00:00:00"/>
    <n v="2026"/>
    <x v="0"/>
    <n v="3"/>
    <x v="2"/>
    <x v="1"/>
    <x v="12"/>
    <x v="2"/>
    <s v="New"/>
    <x v="2"/>
    <s v="Insulated Bottle"/>
    <n v="2"/>
    <n v="36.08"/>
    <n v="0.05"/>
    <n v="13.19"/>
    <x v="334"/>
    <n v="26.38"/>
    <n v="42.171999999999997"/>
    <n v="0.61518263507993931"/>
    <n v="2026"/>
    <s v="Q1"/>
    <n v="3"/>
    <s v="Mar"/>
  </r>
  <r>
    <n v="3064"/>
    <d v="2026-03-11T00:00:00"/>
    <n v="2026"/>
    <x v="0"/>
    <n v="3"/>
    <x v="2"/>
    <x v="3"/>
    <x v="8"/>
    <x v="0"/>
    <s v="Returning"/>
    <x v="3"/>
    <s v="Compact Sleeping Bag"/>
    <n v="6"/>
    <n v="124.04"/>
    <n v="0.05"/>
    <n v="61.17"/>
    <x v="335"/>
    <n v="367.02"/>
    <n v="340.00800000000004"/>
    <n v="0.48089750335205966"/>
    <n v="2026"/>
    <s v="Q1"/>
    <n v="3"/>
    <s v="Mar"/>
  </r>
  <r>
    <n v="4995"/>
    <d v="2026-03-11T00:00:00"/>
    <n v="2026"/>
    <x v="0"/>
    <n v="3"/>
    <x v="2"/>
    <x v="1"/>
    <x v="12"/>
    <x v="3"/>
    <s v="New"/>
    <x v="1"/>
    <s v="Hiking Daypack 20L"/>
    <n v="3"/>
    <n v="90.31"/>
    <n v="0"/>
    <n v="44.58"/>
    <x v="336"/>
    <n v="133.74"/>
    <n v="137.19"/>
    <n v="0.50636695825489975"/>
    <n v="2026"/>
    <s v="Q1"/>
    <n v="3"/>
    <s v="Mar"/>
  </r>
  <r>
    <n v="46"/>
    <d v="2026-03-12T00:00:00"/>
    <n v="2026"/>
    <x v="0"/>
    <n v="3"/>
    <x v="2"/>
    <x v="3"/>
    <x v="7"/>
    <x v="0"/>
    <s v="Returning"/>
    <x v="1"/>
    <s v="Trekking Poles"/>
    <n v="4"/>
    <n v="72.63"/>
    <n v="0.1"/>
    <n v="31.45"/>
    <x v="337"/>
    <n v="125.8"/>
    <n v="135.66800000000001"/>
    <n v="0.51887037801948999"/>
    <n v="2026"/>
    <s v="Q1"/>
    <n v="3"/>
    <s v="Mar"/>
  </r>
  <r>
    <n v="443"/>
    <d v="2026-03-12T00:00:00"/>
    <n v="2026"/>
    <x v="0"/>
    <n v="3"/>
    <x v="2"/>
    <x v="1"/>
    <x v="14"/>
    <x v="0"/>
    <s v="Returning"/>
    <x v="4"/>
    <s v="Resistance Band Set"/>
    <n v="3"/>
    <n v="39.9"/>
    <n v="0"/>
    <n v="14.49"/>
    <x v="338"/>
    <n v="43.47"/>
    <n v="76.22999999999999"/>
    <n v="0.63684210526315788"/>
    <n v="2026"/>
    <s v="Q1"/>
    <n v="3"/>
    <s v="Mar"/>
  </r>
  <r>
    <n v="759"/>
    <d v="2026-03-12T00:00:00"/>
    <n v="2026"/>
    <x v="0"/>
    <n v="3"/>
    <x v="2"/>
    <x v="1"/>
    <x v="12"/>
    <x v="0"/>
    <s v="New"/>
    <x v="4"/>
    <s v="Training Mat"/>
    <n v="1"/>
    <n v="49.79"/>
    <n v="0.1"/>
    <n v="22.29"/>
    <x v="339"/>
    <n v="22.29"/>
    <n v="22.521000000000001"/>
    <n v="0.5025774921336279"/>
    <n v="2026"/>
    <s v="Q1"/>
    <n v="3"/>
    <s v="Mar"/>
  </r>
  <r>
    <n v="1097"/>
    <d v="2026-03-12T00:00:00"/>
    <n v="2026"/>
    <x v="0"/>
    <n v="3"/>
    <x v="2"/>
    <x v="2"/>
    <x v="2"/>
    <x v="3"/>
    <s v="New"/>
    <x v="0"/>
    <s v="Compact Repair Kit"/>
    <n v="1"/>
    <n v="41.24"/>
    <n v="0.05"/>
    <n v="16.64"/>
    <x v="340"/>
    <n v="16.64"/>
    <n v="22.537999999999997"/>
    <n v="0.57527183623462141"/>
    <n v="2026"/>
    <s v="Q1"/>
    <n v="3"/>
    <s v="Mar"/>
  </r>
  <r>
    <n v="2152"/>
    <d v="2026-03-12T00:00:00"/>
    <n v="2026"/>
    <x v="0"/>
    <n v="3"/>
    <x v="2"/>
    <x v="0"/>
    <x v="9"/>
    <x v="0"/>
    <s v="New"/>
    <x v="1"/>
    <s v="Trail Boots"/>
    <n v="1"/>
    <n v="142.88999999999999"/>
    <n v="0"/>
    <n v="81.099999999999994"/>
    <x v="341"/>
    <n v="81.099999999999994"/>
    <n v="61.789999999999992"/>
    <n v="0.43243054097557559"/>
    <n v="2026"/>
    <s v="Q1"/>
    <n v="3"/>
    <s v="Mar"/>
  </r>
  <r>
    <n v="2512"/>
    <d v="2026-03-12T00:00:00"/>
    <n v="2026"/>
    <x v="0"/>
    <n v="3"/>
    <x v="2"/>
    <x v="1"/>
    <x v="1"/>
    <x v="0"/>
    <s v="New"/>
    <x v="3"/>
    <s v="Trail Tent 2P"/>
    <n v="2"/>
    <n v="192.76"/>
    <n v="0"/>
    <n v="103.08"/>
    <x v="342"/>
    <n v="206.16"/>
    <n v="179.35999999999999"/>
    <n v="0.46524175140070551"/>
    <n v="2026"/>
    <s v="Q1"/>
    <n v="3"/>
    <s v="Mar"/>
  </r>
  <r>
    <n v="2578"/>
    <d v="2026-03-12T00:00:00"/>
    <n v="2026"/>
    <x v="0"/>
    <n v="3"/>
    <x v="2"/>
    <x v="2"/>
    <x v="5"/>
    <x v="0"/>
    <s v="New"/>
    <x v="2"/>
    <s v="Travel Backpack 35L"/>
    <n v="1"/>
    <n v="165.72"/>
    <n v="0"/>
    <n v="89.31"/>
    <x v="343"/>
    <n v="89.31"/>
    <n v="76.41"/>
    <n v="0.46107892831281677"/>
    <n v="2026"/>
    <s v="Q1"/>
    <n v="3"/>
    <s v="Mar"/>
  </r>
  <r>
    <n v="3302"/>
    <d v="2026-03-12T00:00:00"/>
    <n v="2026"/>
    <x v="0"/>
    <n v="3"/>
    <x v="2"/>
    <x v="3"/>
    <x v="7"/>
    <x v="2"/>
    <s v="Business"/>
    <x v="2"/>
    <s v="Travel Backpack 35L"/>
    <n v="2"/>
    <n v="164.33"/>
    <n v="0"/>
    <n v="86.07"/>
    <x v="344"/>
    <n v="172.14"/>
    <n v="156.52000000000004"/>
    <n v="0.47623684050386428"/>
    <n v="2026"/>
    <s v="Q1"/>
    <n v="3"/>
    <s v="Mar"/>
  </r>
  <r>
    <n v="3752"/>
    <d v="2026-03-12T00:00:00"/>
    <n v="2026"/>
    <x v="0"/>
    <n v="3"/>
    <x v="2"/>
    <x v="3"/>
    <x v="8"/>
    <x v="1"/>
    <s v="Business"/>
    <x v="2"/>
    <s v="Packing Cube Set"/>
    <n v="3"/>
    <n v="45.8"/>
    <n v="0.15"/>
    <n v="18.47"/>
    <x v="345"/>
    <n v="55.41"/>
    <n v="61.379999999999981"/>
    <n v="0.52555869509375797"/>
    <n v="2026"/>
    <s v="Q1"/>
    <n v="3"/>
    <s v="Mar"/>
  </r>
  <r>
    <n v="4839"/>
    <d v="2026-03-12T00:00:00"/>
    <n v="2026"/>
    <x v="0"/>
    <n v="3"/>
    <x v="2"/>
    <x v="1"/>
    <x v="1"/>
    <x v="0"/>
    <s v="New"/>
    <x v="0"/>
    <s v="Cycling Pack 12L"/>
    <n v="2"/>
    <n v="103.08"/>
    <n v="0.05"/>
    <n v="49.27"/>
    <x v="346"/>
    <n v="98.54"/>
    <n v="97.311999999999969"/>
    <n v="0.49686497967853266"/>
    <n v="2026"/>
    <s v="Q1"/>
    <n v="3"/>
    <s v="Mar"/>
  </r>
  <r>
    <n v="264"/>
    <d v="2026-03-13T00:00:00"/>
    <n v="2026"/>
    <x v="0"/>
    <n v="3"/>
    <x v="2"/>
    <x v="0"/>
    <x v="0"/>
    <x v="0"/>
    <s v="Business"/>
    <x v="2"/>
    <s v="Packing Cube Set"/>
    <n v="4"/>
    <n v="47.33"/>
    <n v="0"/>
    <n v="18.739999999999998"/>
    <x v="347"/>
    <n v="74.959999999999994"/>
    <n v="114.36"/>
    <n v="0.60405662370589475"/>
    <n v="2026"/>
    <s v="Q1"/>
    <n v="3"/>
    <s v="Mar"/>
  </r>
  <r>
    <n v="2498"/>
    <d v="2026-03-13T00:00:00"/>
    <n v="2026"/>
    <x v="0"/>
    <n v="3"/>
    <x v="2"/>
    <x v="2"/>
    <x v="3"/>
    <x v="2"/>
    <s v="New"/>
    <x v="0"/>
    <s v="Trail Bike Light"/>
    <n v="1"/>
    <n v="50.04"/>
    <n v="0"/>
    <n v="22.64"/>
    <x v="348"/>
    <n v="22.64"/>
    <n v="27.4"/>
    <n v="0.54756195043964828"/>
    <n v="2026"/>
    <s v="Q1"/>
    <n v="3"/>
    <s v="Mar"/>
  </r>
  <r>
    <n v="3929"/>
    <d v="2026-03-13T00:00:00"/>
    <n v="2026"/>
    <x v="0"/>
    <n v="3"/>
    <x v="2"/>
    <x v="3"/>
    <x v="13"/>
    <x v="0"/>
    <s v="New"/>
    <x v="4"/>
    <s v="Weighted Vest"/>
    <n v="1"/>
    <n v="125.69"/>
    <n v="0"/>
    <n v="67.150000000000006"/>
    <x v="349"/>
    <n v="67.150000000000006"/>
    <n v="58.539999999999992"/>
    <n v="0.465749065160315"/>
    <n v="2026"/>
    <s v="Q1"/>
    <n v="3"/>
    <s v="Mar"/>
  </r>
  <r>
    <n v="4195"/>
    <d v="2026-03-13T00:00:00"/>
    <n v="2026"/>
    <x v="0"/>
    <n v="3"/>
    <x v="2"/>
    <x v="3"/>
    <x v="13"/>
    <x v="3"/>
    <s v="New"/>
    <x v="1"/>
    <s v="Trail Boots"/>
    <n v="2"/>
    <n v="142.72999999999999"/>
    <n v="0.1"/>
    <n v="77.28"/>
    <x v="350"/>
    <n v="154.56"/>
    <n v="102.35399999999998"/>
    <n v="0.39839790747098247"/>
    <n v="2026"/>
    <s v="Q1"/>
    <n v="3"/>
    <s v="Mar"/>
  </r>
  <r>
    <n v="4684"/>
    <d v="2026-03-13T00:00:00"/>
    <n v="2026"/>
    <x v="0"/>
    <n v="3"/>
    <x v="2"/>
    <x v="1"/>
    <x v="12"/>
    <x v="0"/>
    <s v="Returning"/>
    <x v="4"/>
    <s v="Weighted Vest"/>
    <n v="4"/>
    <n v="124.36"/>
    <n v="0"/>
    <n v="68.790000000000006"/>
    <x v="351"/>
    <n v="275.16000000000003"/>
    <n v="222.27999999999997"/>
    <n v="0.44684786104856861"/>
    <n v="2026"/>
    <s v="Q1"/>
    <n v="3"/>
    <s v="Mar"/>
  </r>
  <r>
    <n v="313"/>
    <d v="2026-03-14T00:00:00"/>
    <n v="2026"/>
    <x v="0"/>
    <n v="3"/>
    <x v="2"/>
    <x v="3"/>
    <x v="8"/>
    <x v="0"/>
    <s v="New"/>
    <x v="0"/>
    <s v="Compact Repair Kit"/>
    <n v="4"/>
    <n v="40.42"/>
    <n v="0.1"/>
    <n v="16.25"/>
    <x v="352"/>
    <n v="65"/>
    <n v="80.512"/>
    <n v="0.5533014459288581"/>
    <n v="2026"/>
    <s v="Q1"/>
    <n v="3"/>
    <s v="Mar"/>
  </r>
  <r>
    <n v="1056"/>
    <d v="2026-03-14T00:00:00"/>
    <n v="2026"/>
    <x v="0"/>
    <n v="3"/>
    <x v="2"/>
    <x v="0"/>
    <x v="15"/>
    <x v="0"/>
    <s v="Returning"/>
    <x v="3"/>
    <s v="Trail Tent 2P"/>
    <n v="1"/>
    <n v="192.86"/>
    <n v="0"/>
    <n v="101.13"/>
    <x v="353"/>
    <n v="101.13"/>
    <n v="91.730000000000018"/>
    <n v="0.475629990666805"/>
    <n v="2026"/>
    <s v="Q1"/>
    <n v="3"/>
    <s v="Mar"/>
  </r>
  <r>
    <n v="2189"/>
    <d v="2026-03-14T00:00:00"/>
    <n v="2026"/>
    <x v="0"/>
    <n v="3"/>
    <x v="2"/>
    <x v="3"/>
    <x v="4"/>
    <x v="3"/>
    <s v="New"/>
    <x v="1"/>
    <s v="Trekking Poles"/>
    <n v="2"/>
    <n v="72.34"/>
    <n v="0"/>
    <n v="33.29"/>
    <x v="354"/>
    <n v="66.58"/>
    <n v="78.100000000000009"/>
    <n v="0.53981199889411113"/>
    <n v="2026"/>
    <s v="Q1"/>
    <n v="3"/>
    <s v="Mar"/>
  </r>
  <r>
    <n v="2617"/>
    <d v="2026-03-14T00:00:00"/>
    <n v="2026"/>
    <x v="0"/>
    <n v="3"/>
    <x v="2"/>
    <x v="3"/>
    <x v="13"/>
    <x v="0"/>
    <s v="New"/>
    <x v="2"/>
    <s v="Insulated Bottle"/>
    <n v="2"/>
    <n v="35.409999999999997"/>
    <n v="0"/>
    <n v="13.89"/>
    <x v="355"/>
    <n v="27.78"/>
    <n v="43.039999999999992"/>
    <n v="0.60773792713922614"/>
    <n v="2026"/>
    <s v="Q1"/>
    <n v="3"/>
    <s v="Mar"/>
  </r>
  <r>
    <n v="2901"/>
    <d v="2026-03-14T00:00:00"/>
    <n v="2026"/>
    <x v="0"/>
    <n v="3"/>
    <x v="2"/>
    <x v="3"/>
    <x v="8"/>
    <x v="1"/>
    <s v="Business"/>
    <x v="0"/>
    <s v="Cycling Pack 12L"/>
    <n v="12"/>
    <n v="102.25"/>
    <n v="0.1"/>
    <n v="51.07"/>
    <x v="356"/>
    <n v="612.84"/>
    <n v="491.45999999999992"/>
    <n v="0.44504210812279266"/>
    <n v="2026"/>
    <s v="Q1"/>
    <n v="3"/>
    <s v="Mar"/>
  </r>
  <r>
    <n v="2952"/>
    <d v="2026-03-14T00:00:00"/>
    <n v="2026"/>
    <x v="0"/>
    <n v="3"/>
    <x v="2"/>
    <x v="1"/>
    <x v="1"/>
    <x v="0"/>
    <s v="New"/>
    <x v="0"/>
    <s v="Trail Bike Light"/>
    <n v="1"/>
    <n v="51.86"/>
    <n v="0.1"/>
    <n v="22.34"/>
    <x v="357"/>
    <n v="22.34"/>
    <n v="24.334"/>
    <n v="0.52136092899687192"/>
    <n v="2026"/>
    <s v="Q1"/>
    <n v="3"/>
    <s v="Mar"/>
  </r>
  <r>
    <n v="3421"/>
    <d v="2026-03-14T00:00:00"/>
    <n v="2026"/>
    <x v="0"/>
    <n v="3"/>
    <x v="2"/>
    <x v="3"/>
    <x v="8"/>
    <x v="0"/>
    <s v="Returning"/>
    <x v="2"/>
    <s v="Insulated Bottle"/>
    <n v="1"/>
    <n v="36.520000000000003"/>
    <n v="0.05"/>
    <n v="13.23"/>
    <x v="358"/>
    <n v="13.23"/>
    <n v="21.464000000000002"/>
    <n v="0.61866605176687617"/>
    <n v="2026"/>
    <s v="Q1"/>
    <n v="3"/>
    <s v="Mar"/>
  </r>
  <r>
    <n v="3536"/>
    <d v="2026-03-14T00:00:00"/>
    <n v="2026"/>
    <x v="0"/>
    <n v="3"/>
    <x v="2"/>
    <x v="2"/>
    <x v="10"/>
    <x v="0"/>
    <s v="New"/>
    <x v="1"/>
    <s v="Summit Backpack 45L"/>
    <n v="2"/>
    <n v="153.66"/>
    <n v="0.1"/>
    <n v="78.430000000000007"/>
    <x v="359"/>
    <n v="156.86000000000001"/>
    <n v="119.72800000000001"/>
    <n v="0.43287488972768162"/>
    <n v="2026"/>
    <s v="Q1"/>
    <n v="3"/>
    <s v="Mar"/>
  </r>
  <r>
    <n v="3878"/>
    <d v="2026-03-14T00:00:00"/>
    <n v="2026"/>
    <x v="0"/>
    <n v="3"/>
    <x v="2"/>
    <x v="1"/>
    <x v="14"/>
    <x v="3"/>
    <s v="Returning"/>
    <x v="4"/>
    <s v="Resistance Band Set"/>
    <n v="1"/>
    <n v="41.05"/>
    <n v="0.1"/>
    <n v="14.94"/>
    <x v="360"/>
    <n v="14.94"/>
    <n v="22.005000000000003"/>
    <n v="0.59561510353227776"/>
    <n v="2026"/>
    <s v="Q1"/>
    <n v="3"/>
    <s v="Mar"/>
  </r>
  <r>
    <n v="2027"/>
    <d v="2026-03-15T00:00:00"/>
    <n v="2026"/>
    <x v="0"/>
    <n v="3"/>
    <x v="2"/>
    <x v="2"/>
    <x v="2"/>
    <x v="0"/>
    <s v="Returning"/>
    <x v="2"/>
    <s v="Carry-On Duffel"/>
    <n v="4"/>
    <n v="136.21"/>
    <n v="0.05"/>
    <n v="68.55"/>
    <x v="361"/>
    <n v="274.2"/>
    <n v="243.39799999999997"/>
    <n v="0.4702452482428448"/>
    <n v="2026"/>
    <s v="Q1"/>
    <n v="3"/>
    <s v="Mar"/>
  </r>
  <r>
    <n v="3280"/>
    <d v="2026-03-15T00:00:00"/>
    <n v="2026"/>
    <x v="0"/>
    <n v="3"/>
    <x v="2"/>
    <x v="3"/>
    <x v="4"/>
    <x v="0"/>
    <s v="Returning"/>
    <x v="2"/>
    <s v="Packing Cube Set"/>
    <n v="3"/>
    <n v="46.68"/>
    <n v="0"/>
    <n v="18.760000000000002"/>
    <x v="362"/>
    <n v="56.28"/>
    <n v="83.759999999999991"/>
    <n v="0.59811482433590402"/>
    <n v="2026"/>
    <s v="Q1"/>
    <n v="3"/>
    <s v="Mar"/>
  </r>
  <r>
    <n v="5149"/>
    <d v="2026-03-15T00:00:00"/>
    <n v="2026"/>
    <x v="0"/>
    <n v="3"/>
    <x v="2"/>
    <x v="1"/>
    <x v="12"/>
    <x v="2"/>
    <s v="New"/>
    <x v="2"/>
    <s v="Insulated Bottle"/>
    <n v="1"/>
    <n v="35.340000000000003"/>
    <n v="0.05"/>
    <n v="13.37"/>
    <x v="363"/>
    <n v="13.37"/>
    <n v="20.203000000000003"/>
    <n v="0.60176332171685587"/>
    <n v="2026"/>
    <s v="Q1"/>
    <n v="3"/>
    <s v="Mar"/>
  </r>
  <r>
    <n v="412"/>
    <d v="2026-03-16T00:00:00"/>
    <n v="2026"/>
    <x v="0"/>
    <n v="3"/>
    <x v="2"/>
    <x v="3"/>
    <x v="7"/>
    <x v="2"/>
    <s v="Returning"/>
    <x v="4"/>
    <s v="Resistance Band Set"/>
    <n v="2"/>
    <n v="40.19"/>
    <n v="0"/>
    <n v="14.92"/>
    <x v="364"/>
    <n v="29.84"/>
    <n v="50.539999999999992"/>
    <n v="0.62876337397362525"/>
    <n v="2026"/>
    <s v="Q1"/>
    <n v="3"/>
    <s v="Mar"/>
  </r>
  <r>
    <n v="1161"/>
    <d v="2026-03-16T00:00:00"/>
    <n v="2026"/>
    <x v="0"/>
    <n v="3"/>
    <x v="2"/>
    <x v="1"/>
    <x v="12"/>
    <x v="0"/>
    <s v="New"/>
    <x v="0"/>
    <s v="Cycling Pack 12L"/>
    <n v="2"/>
    <n v="101.73"/>
    <n v="0.05"/>
    <n v="51.56"/>
    <x v="365"/>
    <n v="103.12"/>
    <n v="90.167000000000002"/>
    <n v="0.46649283190281809"/>
    <n v="2026"/>
    <s v="Q1"/>
    <n v="3"/>
    <s v="Mar"/>
  </r>
  <r>
    <n v="1320"/>
    <d v="2026-03-16T00:00:00"/>
    <n v="2026"/>
    <x v="0"/>
    <n v="3"/>
    <x v="2"/>
    <x v="2"/>
    <x v="3"/>
    <x v="2"/>
    <s v="Business"/>
    <x v="3"/>
    <s v="Trail Tent 2P"/>
    <n v="1"/>
    <n v="200.05"/>
    <n v="0"/>
    <n v="102.69"/>
    <x v="366"/>
    <n v="102.69"/>
    <n v="97.360000000000014"/>
    <n v="0.48667833041739567"/>
    <n v="2026"/>
    <s v="Q1"/>
    <n v="3"/>
    <s v="Mar"/>
  </r>
  <r>
    <n v="2528"/>
    <d v="2026-03-16T00:00:00"/>
    <n v="2026"/>
    <x v="0"/>
    <n v="3"/>
    <x v="2"/>
    <x v="3"/>
    <x v="7"/>
    <x v="0"/>
    <s v="New"/>
    <x v="1"/>
    <s v="Hiking Daypack 20L"/>
    <n v="1"/>
    <n v="90.06"/>
    <n v="0"/>
    <n v="44.49"/>
    <x v="367"/>
    <n v="44.49"/>
    <n v="45.57"/>
    <n v="0.50599600266489009"/>
    <n v="2026"/>
    <s v="Q1"/>
    <n v="3"/>
    <s v="Mar"/>
  </r>
  <r>
    <n v="2956"/>
    <d v="2026-03-16T00:00:00"/>
    <n v="2026"/>
    <x v="0"/>
    <n v="3"/>
    <x v="2"/>
    <x v="1"/>
    <x v="11"/>
    <x v="0"/>
    <s v="New"/>
    <x v="2"/>
    <s v="Insulated Bottle"/>
    <n v="1"/>
    <n v="37.119999999999997"/>
    <n v="0.1"/>
    <n v="13.39"/>
    <x v="368"/>
    <n v="13.39"/>
    <n v="20.018000000000001"/>
    <n v="0.59919779693486586"/>
    <n v="2026"/>
    <s v="Q1"/>
    <n v="3"/>
    <s v="Mar"/>
  </r>
  <r>
    <n v="2973"/>
    <d v="2026-03-16T00:00:00"/>
    <n v="2026"/>
    <x v="0"/>
    <n v="3"/>
    <x v="2"/>
    <x v="0"/>
    <x v="0"/>
    <x v="2"/>
    <s v="Returning"/>
    <x v="1"/>
    <s v="Summit Backpack 45L"/>
    <n v="2"/>
    <n v="156.09"/>
    <n v="0.1"/>
    <n v="79.72"/>
    <x v="369"/>
    <n v="159.44"/>
    <n v="121.52199999999999"/>
    <n v="0.43252112385304775"/>
    <n v="2026"/>
    <s v="Q1"/>
    <n v="3"/>
    <s v="Mar"/>
  </r>
  <r>
    <n v="3358"/>
    <d v="2026-03-16T00:00:00"/>
    <n v="2026"/>
    <x v="0"/>
    <n v="3"/>
    <x v="2"/>
    <x v="0"/>
    <x v="0"/>
    <x v="1"/>
    <s v="Business"/>
    <x v="4"/>
    <s v="Recovery Roller"/>
    <n v="12"/>
    <n v="36.44"/>
    <n v="0.05"/>
    <n v="13.65"/>
    <x v="370"/>
    <n v="163.80000000000001"/>
    <n v="251.61599999999993"/>
    <n v="0.60569645848980291"/>
    <n v="2026"/>
    <s v="Q1"/>
    <n v="3"/>
    <s v="Mar"/>
  </r>
  <r>
    <n v="164"/>
    <d v="2026-03-17T00:00:00"/>
    <n v="2026"/>
    <x v="0"/>
    <n v="3"/>
    <x v="2"/>
    <x v="0"/>
    <x v="15"/>
    <x v="3"/>
    <s v="Business"/>
    <x v="3"/>
    <s v="Compact Sleeping Bag"/>
    <n v="5"/>
    <n v="123.95"/>
    <n v="0.05"/>
    <n v="59.23"/>
    <x v="371"/>
    <n v="296.14999999999998"/>
    <n v="292.61249999999995"/>
    <n v="0.49699581749856692"/>
    <n v="2026"/>
    <s v="Q1"/>
    <n v="3"/>
    <s v="Mar"/>
  </r>
  <r>
    <n v="995"/>
    <d v="2026-03-17T00:00:00"/>
    <n v="2026"/>
    <x v="0"/>
    <n v="3"/>
    <x v="2"/>
    <x v="2"/>
    <x v="16"/>
    <x v="3"/>
    <s v="Business"/>
    <x v="3"/>
    <s v="Trail Tent 2P"/>
    <n v="1"/>
    <n v="192.84"/>
    <n v="0.15"/>
    <n v="101.42"/>
    <x v="372"/>
    <n v="101.42"/>
    <n v="62.493999999999986"/>
    <n v="0.38126090510877647"/>
    <n v="2026"/>
    <s v="Q1"/>
    <n v="3"/>
    <s v="Mar"/>
  </r>
  <r>
    <n v="4912"/>
    <d v="2026-03-17T00:00:00"/>
    <n v="2026"/>
    <x v="0"/>
    <n v="3"/>
    <x v="2"/>
    <x v="1"/>
    <x v="11"/>
    <x v="0"/>
    <s v="New"/>
    <x v="1"/>
    <s v="Summit Backpack 45L"/>
    <n v="1"/>
    <n v="152.57"/>
    <n v="0.1"/>
    <n v="80.319999999999993"/>
    <x v="373"/>
    <n v="80.319999999999993"/>
    <n v="56.992999999999995"/>
    <n v="0.41505902572953762"/>
    <n v="2026"/>
    <s v="Q1"/>
    <n v="3"/>
    <s v="Mar"/>
  </r>
  <r>
    <n v="29"/>
    <d v="2026-03-18T00:00:00"/>
    <n v="2026"/>
    <x v="0"/>
    <n v="3"/>
    <x v="2"/>
    <x v="3"/>
    <x v="4"/>
    <x v="0"/>
    <s v="Business"/>
    <x v="2"/>
    <s v="Carry-On Duffel"/>
    <n v="2"/>
    <n v="130.4"/>
    <n v="0"/>
    <n v="67.599999999999994"/>
    <x v="374"/>
    <n v="135.19999999999999"/>
    <n v="125.60000000000002"/>
    <n v="0.48159509202453993"/>
    <n v="2026"/>
    <s v="Q1"/>
    <n v="3"/>
    <s v="Mar"/>
  </r>
  <r>
    <n v="891"/>
    <d v="2026-03-18T00:00:00"/>
    <n v="2026"/>
    <x v="0"/>
    <n v="3"/>
    <x v="2"/>
    <x v="2"/>
    <x v="3"/>
    <x v="0"/>
    <s v="New"/>
    <x v="1"/>
    <s v="Hiking Daypack 20L"/>
    <n v="2"/>
    <n v="94.25"/>
    <n v="0.1"/>
    <n v="44.99"/>
    <x v="375"/>
    <n v="89.98"/>
    <n v="79.67"/>
    <n v="0.46961391099322131"/>
    <n v="2026"/>
    <s v="Q1"/>
    <n v="3"/>
    <s v="Mar"/>
  </r>
  <r>
    <n v="1143"/>
    <d v="2026-03-18T00:00:00"/>
    <n v="2026"/>
    <x v="0"/>
    <n v="3"/>
    <x v="2"/>
    <x v="1"/>
    <x v="12"/>
    <x v="0"/>
    <s v="Business"/>
    <x v="3"/>
    <s v="Compact Sleeping Bag"/>
    <n v="5"/>
    <n v="125.91"/>
    <n v="0"/>
    <n v="59.36"/>
    <x v="376"/>
    <n v="296.8"/>
    <n v="332.74999999999994"/>
    <n v="0.52855214041775866"/>
    <n v="2026"/>
    <s v="Q1"/>
    <n v="3"/>
    <s v="Mar"/>
  </r>
  <r>
    <n v="2478"/>
    <d v="2026-03-18T00:00:00"/>
    <n v="2026"/>
    <x v="0"/>
    <n v="3"/>
    <x v="2"/>
    <x v="3"/>
    <x v="7"/>
    <x v="2"/>
    <s v="Returning"/>
    <x v="4"/>
    <s v="Resistance Band Set"/>
    <n v="2"/>
    <n v="39.619999999999997"/>
    <n v="0"/>
    <n v="14.78"/>
    <x v="377"/>
    <n v="29.56"/>
    <n v="49.679999999999993"/>
    <n v="0.62695608278647141"/>
    <n v="2026"/>
    <s v="Q1"/>
    <n v="3"/>
    <s v="Mar"/>
  </r>
  <r>
    <n v="3961"/>
    <d v="2026-03-18T00:00:00"/>
    <n v="2026"/>
    <x v="0"/>
    <n v="3"/>
    <x v="2"/>
    <x v="0"/>
    <x v="9"/>
    <x v="0"/>
    <s v="Business"/>
    <x v="4"/>
    <s v="Recovery Roller"/>
    <n v="3"/>
    <n v="36.32"/>
    <n v="0"/>
    <n v="14.18"/>
    <x v="378"/>
    <n v="42.54"/>
    <n v="66.420000000000016"/>
    <n v="0.60958149779735693"/>
    <n v="2026"/>
    <s v="Q1"/>
    <n v="3"/>
    <s v="Mar"/>
  </r>
  <r>
    <n v="4724"/>
    <d v="2026-03-18T00:00:00"/>
    <n v="2026"/>
    <x v="0"/>
    <n v="3"/>
    <x v="2"/>
    <x v="0"/>
    <x v="15"/>
    <x v="2"/>
    <s v="New"/>
    <x v="4"/>
    <s v="Training Mat"/>
    <n v="1"/>
    <n v="51.16"/>
    <n v="0"/>
    <n v="22.39"/>
    <x v="379"/>
    <n v="22.39"/>
    <n v="28.769999999999996"/>
    <n v="0.56235340109460508"/>
    <n v="2026"/>
    <s v="Q1"/>
    <n v="3"/>
    <s v="Mar"/>
  </r>
  <r>
    <n v="2171"/>
    <d v="2026-03-19T00:00:00"/>
    <n v="2026"/>
    <x v="0"/>
    <n v="3"/>
    <x v="2"/>
    <x v="3"/>
    <x v="13"/>
    <x v="1"/>
    <s v="Business"/>
    <x v="4"/>
    <s v="Recovery Roller"/>
    <n v="5"/>
    <n v="35.65"/>
    <n v="0.1"/>
    <n v="13.64"/>
    <x v="380"/>
    <n v="68.2"/>
    <n v="92.225000000000009"/>
    <n v="0.5748792270531401"/>
    <n v="2026"/>
    <s v="Q1"/>
    <n v="3"/>
    <s v="Mar"/>
  </r>
  <r>
    <n v="2311"/>
    <d v="2026-03-19T00:00:00"/>
    <n v="2026"/>
    <x v="0"/>
    <n v="3"/>
    <x v="2"/>
    <x v="3"/>
    <x v="8"/>
    <x v="0"/>
    <s v="New"/>
    <x v="1"/>
    <s v="Trail Boots"/>
    <n v="1"/>
    <n v="145.19"/>
    <n v="0"/>
    <n v="80.67"/>
    <x v="381"/>
    <n v="80.67"/>
    <n v="64.52"/>
    <n v="0.44438322198498514"/>
    <n v="2026"/>
    <s v="Q1"/>
    <n v="3"/>
    <s v="Mar"/>
  </r>
  <r>
    <n v="3563"/>
    <d v="2026-03-19T00:00:00"/>
    <n v="2026"/>
    <x v="0"/>
    <n v="3"/>
    <x v="2"/>
    <x v="3"/>
    <x v="8"/>
    <x v="0"/>
    <s v="Returning"/>
    <x v="0"/>
    <s v="Compact Repair Kit"/>
    <n v="2"/>
    <n v="40.090000000000003"/>
    <n v="0"/>
    <n v="17.2"/>
    <x v="382"/>
    <n v="34.4"/>
    <n v="45.780000000000008"/>
    <n v="0.57096532801197308"/>
    <n v="2026"/>
    <s v="Q1"/>
    <n v="3"/>
    <s v="Mar"/>
  </r>
  <r>
    <n v="3587"/>
    <d v="2026-03-19T00:00:00"/>
    <n v="2026"/>
    <x v="0"/>
    <n v="3"/>
    <x v="2"/>
    <x v="3"/>
    <x v="7"/>
    <x v="0"/>
    <s v="Returning"/>
    <x v="4"/>
    <s v="Resistance Band Set"/>
    <n v="1"/>
    <n v="39.47"/>
    <n v="0"/>
    <n v="15.02"/>
    <x v="383"/>
    <n v="15.02"/>
    <n v="24.45"/>
    <n v="0.61945781606283257"/>
    <n v="2026"/>
    <s v="Q1"/>
    <n v="3"/>
    <s v="Mar"/>
  </r>
  <r>
    <n v="3706"/>
    <d v="2026-03-19T00:00:00"/>
    <n v="2026"/>
    <x v="0"/>
    <n v="3"/>
    <x v="2"/>
    <x v="0"/>
    <x v="0"/>
    <x v="0"/>
    <s v="Returning"/>
    <x v="0"/>
    <s v="Cycling Pack 12L"/>
    <n v="2"/>
    <n v="103.42"/>
    <n v="0"/>
    <n v="49.51"/>
    <x v="384"/>
    <n v="99.02"/>
    <n v="107.82000000000001"/>
    <n v="0.52127248114484626"/>
    <n v="2026"/>
    <s v="Q1"/>
    <n v="3"/>
    <s v="Mar"/>
  </r>
  <r>
    <n v="4121"/>
    <d v="2026-03-19T00:00:00"/>
    <n v="2026"/>
    <x v="0"/>
    <n v="3"/>
    <x v="2"/>
    <x v="0"/>
    <x v="0"/>
    <x v="0"/>
    <s v="Returning"/>
    <x v="2"/>
    <s v="Travel Backpack 35L"/>
    <n v="4"/>
    <n v="161.93"/>
    <n v="0.15"/>
    <n v="88"/>
    <x v="385"/>
    <n v="352"/>
    <n v="198.56200000000001"/>
    <n v="0.36065329608654428"/>
    <n v="2026"/>
    <s v="Q1"/>
    <n v="3"/>
    <s v="Mar"/>
  </r>
  <r>
    <n v="1047"/>
    <d v="2026-03-20T00:00:00"/>
    <n v="2026"/>
    <x v="0"/>
    <n v="3"/>
    <x v="2"/>
    <x v="0"/>
    <x v="0"/>
    <x v="0"/>
    <s v="Returning"/>
    <x v="2"/>
    <s v="Packing Cube Set"/>
    <n v="2"/>
    <n v="46.21"/>
    <n v="0.05"/>
    <n v="18.37"/>
    <x v="386"/>
    <n v="36.74"/>
    <n v="51.05899999999999"/>
    <n v="0.58154420893176451"/>
    <n v="2026"/>
    <s v="Q1"/>
    <n v="3"/>
    <s v="Mar"/>
  </r>
  <r>
    <n v="1142"/>
    <d v="2026-03-20T00:00:00"/>
    <n v="2026"/>
    <x v="0"/>
    <n v="3"/>
    <x v="2"/>
    <x v="1"/>
    <x v="11"/>
    <x v="0"/>
    <s v="New"/>
    <x v="3"/>
    <s v="Compact Sleeping Bag"/>
    <n v="3"/>
    <n v="125.85"/>
    <n v="0"/>
    <n v="59.19"/>
    <x v="387"/>
    <n v="177.57"/>
    <n v="199.97999999999996"/>
    <n v="0.52967818831942781"/>
    <n v="2026"/>
    <s v="Q1"/>
    <n v="3"/>
    <s v="Mar"/>
  </r>
  <r>
    <n v="2232"/>
    <d v="2026-03-20T00:00:00"/>
    <n v="2026"/>
    <x v="0"/>
    <n v="3"/>
    <x v="2"/>
    <x v="3"/>
    <x v="13"/>
    <x v="2"/>
    <s v="New"/>
    <x v="2"/>
    <s v="Insulated Bottle"/>
    <n v="2"/>
    <n v="36.340000000000003"/>
    <n v="0"/>
    <n v="13.8"/>
    <x v="388"/>
    <n v="27.6"/>
    <n v="45.080000000000005"/>
    <n v="0.620253164556962"/>
    <n v="2026"/>
    <s v="Q1"/>
    <n v="3"/>
    <s v="Mar"/>
  </r>
  <r>
    <n v="2339"/>
    <d v="2026-03-20T00:00:00"/>
    <n v="2026"/>
    <x v="0"/>
    <n v="3"/>
    <x v="2"/>
    <x v="1"/>
    <x v="12"/>
    <x v="3"/>
    <s v="New"/>
    <x v="0"/>
    <s v="Trail Bike Light"/>
    <n v="2"/>
    <n v="51.29"/>
    <n v="0"/>
    <n v="23.15"/>
    <x v="389"/>
    <n v="46.3"/>
    <n v="56.28"/>
    <n v="0.54864496003119523"/>
    <n v="2026"/>
    <s v="Q1"/>
    <n v="3"/>
    <s v="Mar"/>
  </r>
  <r>
    <n v="3611"/>
    <d v="2026-03-20T00:00:00"/>
    <n v="2026"/>
    <x v="0"/>
    <n v="3"/>
    <x v="2"/>
    <x v="1"/>
    <x v="1"/>
    <x v="1"/>
    <s v="Business"/>
    <x v="0"/>
    <s v="Compact Repair Kit"/>
    <n v="6"/>
    <n v="40.89"/>
    <n v="0.1"/>
    <n v="16.84"/>
    <x v="390"/>
    <n v="101.03999999999999"/>
    <n v="119.76600000000002"/>
    <n v="0.54240373902883077"/>
    <n v="2026"/>
    <s v="Q1"/>
    <n v="3"/>
    <s v="Mar"/>
  </r>
  <r>
    <n v="3953"/>
    <d v="2026-03-20T00:00:00"/>
    <n v="2026"/>
    <x v="0"/>
    <n v="3"/>
    <x v="2"/>
    <x v="1"/>
    <x v="14"/>
    <x v="0"/>
    <s v="New"/>
    <x v="4"/>
    <s v="Weighted Vest"/>
    <n v="1"/>
    <n v="120.63"/>
    <n v="0"/>
    <n v="70.28"/>
    <x v="391"/>
    <n v="70.28"/>
    <n v="50.349999999999994"/>
    <n v="0.41739202520102792"/>
    <n v="2026"/>
    <s v="Q1"/>
    <n v="3"/>
    <s v="Mar"/>
  </r>
  <r>
    <n v="4253"/>
    <d v="2026-03-20T00:00:00"/>
    <n v="2026"/>
    <x v="0"/>
    <n v="3"/>
    <x v="2"/>
    <x v="3"/>
    <x v="13"/>
    <x v="1"/>
    <s v="New"/>
    <x v="0"/>
    <s v="Commuter Helmet"/>
    <n v="5"/>
    <n v="82.64"/>
    <n v="0.1"/>
    <n v="43.52"/>
    <x v="392"/>
    <n v="217.60000000000002"/>
    <n v="154.27999999999997"/>
    <n v="0.41486501021834993"/>
    <n v="2026"/>
    <s v="Q1"/>
    <n v="3"/>
    <s v="Mar"/>
  </r>
  <r>
    <n v="4952"/>
    <d v="2026-03-20T00:00:00"/>
    <n v="2026"/>
    <x v="0"/>
    <n v="3"/>
    <x v="2"/>
    <x v="1"/>
    <x v="6"/>
    <x v="0"/>
    <s v="Business"/>
    <x v="1"/>
    <s v="Trekking Poles"/>
    <n v="2"/>
    <n v="72.459999999999994"/>
    <n v="0"/>
    <n v="33.31"/>
    <x v="393"/>
    <n v="66.62"/>
    <n v="78.299999999999983"/>
    <n v="0.54029809550096597"/>
    <n v="2026"/>
    <s v="Q1"/>
    <n v="3"/>
    <s v="Mar"/>
  </r>
  <r>
    <n v="5016"/>
    <d v="2026-03-20T00:00:00"/>
    <n v="2026"/>
    <x v="0"/>
    <n v="3"/>
    <x v="2"/>
    <x v="1"/>
    <x v="12"/>
    <x v="3"/>
    <s v="New"/>
    <x v="4"/>
    <s v="Resistance Band Set"/>
    <n v="2"/>
    <n v="40.659999999999997"/>
    <n v="0.1"/>
    <n v="14.63"/>
    <x v="394"/>
    <n v="29.26"/>
    <n v="43.927999999999997"/>
    <n v="0.60020768431983385"/>
    <n v="2026"/>
    <s v="Q1"/>
    <n v="3"/>
    <s v="Mar"/>
  </r>
  <r>
    <n v="839"/>
    <d v="2026-03-21T00:00:00"/>
    <n v="2026"/>
    <x v="0"/>
    <n v="3"/>
    <x v="2"/>
    <x v="1"/>
    <x v="12"/>
    <x v="3"/>
    <s v="New"/>
    <x v="0"/>
    <s v="Compact Repair Kit"/>
    <n v="1"/>
    <n v="40.5"/>
    <n v="0.05"/>
    <n v="17.16"/>
    <x v="395"/>
    <n v="17.16"/>
    <n v="21.315000000000001"/>
    <n v="0.55399610136452238"/>
    <n v="2026"/>
    <s v="Q1"/>
    <n v="3"/>
    <s v="Mar"/>
  </r>
  <r>
    <n v="1382"/>
    <d v="2026-03-21T00:00:00"/>
    <n v="2026"/>
    <x v="0"/>
    <n v="3"/>
    <x v="2"/>
    <x v="2"/>
    <x v="2"/>
    <x v="0"/>
    <s v="Business"/>
    <x v="1"/>
    <s v="Trekking Poles"/>
    <n v="1"/>
    <n v="72.16"/>
    <n v="0"/>
    <n v="33.11"/>
    <x v="396"/>
    <n v="33.11"/>
    <n v="39.049999999999997"/>
    <n v="0.54115853658536583"/>
    <n v="2026"/>
    <s v="Q1"/>
    <n v="3"/>
    <s v="Mar"/>
  </r>
  <r>
    <n v="1452"/>
    <d v="2026-03-21T00:00:00"/>
    <n v="2026"/>
    <x v="0"/>
    <n v="3"/>
    <x v="2"/>
    <x v="2"/>
    <x v="5"/>
    <x v="3"/>
    <s v="Business"/>
    <x v="2"/>
    <s v="Travel Backpack 35L"/>
    <n v="1"/>
    <n v="161.93"/>
    <n v="0.15"/>
    <n v="87.5"/>
    <x v="397"/>
    <n v="87.5"/>
    <n v="50.140500000000003"/>
    <n v="0.36428594781332529"/>
    <n v="2026"/>
    <s v="Q1"/>
    <n v="3"/>
    <s v="Mar"/>
  </r>
  <r>
    <n v="1845"/>
    <d v="2026-03-21T00:00:00"/>
    <n v="2026"/>
    <x v="0"/>
    <n v="3"/>
    <x v="2"/>
    <x v="0"/>
    <x v="9"/>
    <x v="0"/>
    <s v="Returning"/>
    <x v="3"/>
    <s v="Alpine Tent 4P"/>
    <n v="3"/>
    <n v="348.54"/>
    <n v="0.1"/>
    <n v="200.3"/>
    <x v="398"/>
    <n v="600.90000000000009"/>
    <n v="340.15800000000002"/>
    <n v="0.36146337420222768"/>
    <n v="2026"/>
    <s v="Q1"/>
    <n v="3"/>
    <s v="Mar"/>
  </r>
  <r>
    <n v="3560"/>
    <d v="2026-03-21T00:00:00"/>
    <n v="2026"/>
    <x v="0"/>
    <n v="3"/>
    <x v="2"/>
    <x v="2"/>
    <x v="16"/>
    <x v="0"/>
    <s v="Returning"/>
    <x v="4"/>
    <s v="Training Mat"/>
    <n v="3"/>
    <n v="50.46"/>
    <n v="0.1"/>
    <n v="21.9"/>
    <x v="399"/>
    <n v="65.699999999999989"/>
    <n v="70.542000000000002"/>
    <n v="0.51776985070683057"/>
    <n v="2026"/>
    <s v="Q1"/>
    <n v="3"/>
    <s v="Mar"/>
  </r>
  <r>
    <n v="4059"/>
    <d v="2026-03-21T00:00:00"/>
    <n v="2026"/>
    <x v="0"/>
    <n v="3"/>
    <x v="2"/>
    <x v="3"/>
    <x v="13"/>
    <x v="3"/>
    <s v="New"/>
    <x v="3"/>
    <s v="Portable Camp Stove"/>
    <n v="1"/>
    <n v="83.62"/>
    <n v="0"/>
    <n v="39.15"/>
    <x v="400"/>
    <n v="39.15"/>
    <n v="44.470000000000006"/>
    <n v="0.53181057163358048"/>
    <n v="2026"/>
    <s v="Q1"/>
    <n v="3"/>
    <s v="Mar"/>
  </r>
  <r>
    <n v="4731"/>
    <d v="2026-03-21T00:00:00"/>
    <n v="2026"/>
    <x v="0"/>
    <n v="3"/>
    <x v="2"/>
    <x v="1"/>
    <x v="12"/>
    <x v="1"/>
    <s v="Business"/>
    <x v="0"/>
    <s v="Trail Bike Light"/>
    <n v="6"/>
    <n v="51.07"/>
    <n v="0.1"/>
    <n v="22.68"/>
    <x v="401"/>
    <n v="136.07999999999998"/>
    <n v="139.69800000000004"/>
    <n v="0.50655962404542798"/>
    <n v="2026"/>
    <s v="Q1"/>
    <n v="3"/>
    <s v="Mar"/>
  </r>
  <r>
    <n v="693"/>
    <d v="2026-03-22T00:00:00"/>
    <n v="2026"/>
    <x v="0"/>
    <n v="3"/>
    <x v="2"/>
    <x v="1"/>
    <x v="11"/>
    <x v="0"/>
    <s v="New"/>
    <x v="2"/>
    <s v="Packing Cube Set"/>
    <n v="3"/>
    <n v="47.02"/>
    <n v="0.1"/>
    <n v="17.989999999999998"/>
    <x v="402"/>
    <n v="53.97"/>
    <n v="72.984000000000009"/>
    <n v="0.57488539155914742"/>
    <n v="2026"/>
    <s v="Q1"/>
    <n v="3"/>
    <s v="Mar"/>
  </r>
  <r>
    <n v="1672"/>
    <d v="2026-03-22T00:00:00"/>
    <n v="2026"/>
    <x v="0"/>
    <n v="3"/>
    <x v="2"/>
    <x v="2"/>
    <x v="5"/>
    <x v="3"/>
    <s v="Returning"/>
    <x v="2"/>
    <s v="Packing Cube Set"/>
    <n v="1"/>
    <n v="47.1"/>
    <n v="0.05"/>
    <n v="18.48"/>
    <x v="403"/>
    <n v="18.48"/>
    <n v="26.264999999999997"/>
    <n v="0.58699296010727453"/>
    <n v="2026"/>
    <s v="Q1"/>
    <n v="3"/>
    <s v="Mar"/>
  </r>
  <r>
    <n v="2347"/>
    <d v="2026-03-22T00:00:00"/>
    <n v="2026"/>
    <x v="0"/>
    <n v="3"/>
    <x v="2"/>
    <x v="3"/>
    <x v="13"/>
    <x v="0"/>
    <s v="Returning"/>
    <x v="2"/>
    <s v="Carry-On Duffel"/>
    <n v="2"/>
    <n v="131.38999999999999"/>
    <n v="0"/>
    <n v="66.91"/>
    <x v="404"/>
    <n v="133.82"/>
    <n v="128.95999999999998"/>
    <n v="0.49075272090722277"/>
    <n v="2026"/>
    <s v="Q1"/>
    <n v="3"/>
    <s v="Mar"/>
  </r>
  <r>
    <n v="2582"/>
    <d v="2026-03-22T00:00:00"/>
    <n v="2026"/>
    <x v="0"/>
    <n v="3"/>
    <x v="2"/>
    <x v="1"/>
    <x v="1"/>
    <x v="3"/>
    <s v="New"/>
    <x v="4"/>
    <s v="Weighted Vest"/>
    <n v="1"/>
    <n v="120.16"/>
    <n v="0.15"/>
    <n v="68.33"/>
    <x v="405"/>
    <n v="68.33"/>
    <n v="33.805999999999997"/>
    <n v="0.33099005247904756"/>
    <n v="2026"/>
    <s v="Q1"/>
    <n v="3"/>
    <s v="Mar"/>
  </r>
  <r>
    <n v="2762"/>
    <d v="2026-03-22T00:00:00"/>
    <n v="2026"/>
    <x v="0"/>
    <n v="3"/>
    <x v="2"/>
    <x v="3"/>
    <x v="8"/>
    <x v="2"/>
    <s v="Returning"/>
    <x v="3"/>
    <s v="Trail Tent 2P"/>
    <n v="1"/>
    <n v="196.48"/>
    <n v="0"/>
    <n v="101.29"/>
    <x v="406"/>
    <n v="101.29"/>
    <n v="95.189999999999984"/>
    <n v="0.48447679153094458"/>
    <n v="2026"/>
    <s v="Q1"/>
    <n v="3"/>
    <s v="Mar"/>
  </r>
  <r>
    <n v="4090"/>
    <d v="2026-03-22T00:00:00"/>
    <n v="2026"/>
    <x v="0"/>
    <n v="3"/>
    <x v="2"/>
    <x v="1"/>
    <x v="11"/>
    <x v="3"/>
    <s v="Business"/>
    <x v="2"/>
    <s v="Insulated Bottle"/>
    <n v="1"/>
    <n v="36.520000000000003"/>
    <n v="0"/>
    <n v="13.96"/>
    <x v="174"/>
    <n v="13.96"/>
    <n v="22.560000000000002"/>
    <n v="0.61774370208105145"/>
    <n v="2026"/>
    <s v="Q1"/>
    <n v="3"/>
    <s v="Mar"/>
  </r>
  <r>
    <n v="4491"/>
    <d v="2026-03-22T00:00:00"/>
    <n v="2026"/>
    <x v="0"/>
    <n v="3"/>
    <x v="2"/>
    <x v="1"/>
    <x v="12"/>
    <x v="2"/>
    <s v="Business"/>
    <x v="4"/>
    <s v="Training Mat"/>
    <n v="4"/>
    <n v="49.71"/>
    <n v="0.1"/>
    <n v="22.46"/>
    <x v="407"/>
    <n v="89.84"/>
    <n v="89.116000000000014"/>
    <n v="0.49797715639598561"/>
    <n v="2026"/>
    <s v="Q1"/>
    <n v="3"/>
    <s v="Mar"/>
  </r>
  <r>
    <n v="4678"/>
    <d v="2026-03-22T00:00:00"/>
    <n v="2026"/>
    <x v="0"/>
    <n v="3"/>
    <x v="2"/>
    <x v="0"/>
    <x v="0"/>
    <x v="0"/>
    <s v="Returning"/>
    <x v="3"/>
    <s v="Portable Camp Stove"/>
    <n v="1"/>
    <n v="81.209999999999994"/>
    <n v="0.05"/>
    <n v="40.44"/>
    <x v="408"/>
    <n v="40.44"/>
    <n v="36.709499999999991"/>
    <n v="0.47582291524896464"/>
    <n v="2026"/>
    <s v="Q1"/>
    <n v="3"/>
    <s v="Mar"/>
  </r>
  <r>
    <n v="1189"/>
    <d v="2026-03-23T00:00:00"/>
    <n v="2026"/>
    <x v="0"/>
    <n v="3"/>
    <x v="2"/>
    <x v="3"/>
    <x v="13"/>
    <x v="0"/>
    <s v="New"/>
    <x v="0"/>
    <s v="Cycling Pack 12L"/>
    <n v="2"/>
    <n v="103.22"/>
    <n v="0"/>
    <n v="51.33"/>
    <x v="409"/>
    <n v="102.66"/>
    <n v="103.78"/>
    <n v="0.50271265258670805"/>
    <n v="2026"/>
    <s v="Q1"/>
    <n v="3"/>
    <s v="Mar"/>
  </r>
  <r>
    <n v="1590"/>
    <d v="2026-03-23T00:00:00"/>
    <n v="2026"/>
    <x v="0"/>
    <n v="3"/>
    <x v="2"/>
    <x v="0"/>
    <x v="15"/>
    <x v="3"/>
    <s v="New"/>
    <x v="1"/>
    <s v="Summit Backpack 45L"/>
    <n v="1"/>
    <n v="153.47"/>
    <n v="0"/>
    <n v="78.19"/>
    <x v="410"/>
    <n v="78.19"/>
    <n v="75.28"/>
    <n v="0.49051931973675639"/>
    <n v="2026"/>
    <s v="Q1"/>
    <n v="3"/>
    <s v="Mar"/>
  </r>
  <r>
    <n v="2309"/>
    <d v="2026-03-23T00:00:00"/>
    <n v="2026"/>
    <x v="0"/>
    <n v="3"/>
    <x v="2"/>
    <x v="3"/>
    <x v="7"/>
    <x v="0"/>
    <s v="Returning"/>
    <x v="3"/>
    <s v="Trail Tent 2P"/>
    <n v="6"/>
    <n v="199.75"/>
    <n v="0"/>
    <n v="105.84"/>
    <x v="411"/>
    <n v="635.04"/>
    <n v="563.46"/>
    <n v="0.47013767209011265"/>
    <n v="2026"/>
    <s v="Q1"/>
    <n v="3"/>
    <s v="Mar"/>
  </r>
  <r>
    <n v="3628"/>
    <d v="2026-03-23T00:00:00"/>
    <n v="2026"/>
    <x v="0"/>
    <n v="3"/>
    <x v="2"/>
    <x v="1"/>
    <x v="12"/>
    <x v="3"/>
    <s v="New"/>
    <x v="2"/>
    <s v="Packing Cube Set"/>
    <n v="1"/>
    <n v="45.84"/>
    <n v="0"/>
    <n v="18.079999999999998"/>
    <x v="412"/>
    <n v="18.079999999999998"/>
    <n v="27.760000000000005"/>
    <n v="0.605584642233857"/>
    <n v="2026"/>
    <s v="Q1"/>
    <n v="3"/>
    <s v="Mar"/>
  </r>
  <r>
    <n v="3718"/>
    <d v="2026-03-23T00:00:00"/>
    <n v="2026"/>
    <x v="0"/>
    <n v="3"/>
    <x v="2"/>
    <x v="1"/>
    <x v="12"/>
    <x v="3"/>
    <s v="New"/>
    <x v="3"/>
    <s v="Compact Sleeping Bag"/>
    <n v="2"/>
    <n v="122.07"/>
    <n v="0.05"/>
    <n v="59.16"/>
    <x v="413"/>
    <n v="118.32"/>
    <n v="113.61299999999997"/>
    <n v="0.48985267297021118"/>
    <n v="2026"/>
    <s v="Q1"/>
    <n v="3"/>
    <s v="Mar"/>
  </r>
  <r>
    <n v="4198"/>
    <d v="2026-03-23T00:00:00"/>
    <n v="2026"/>
    <x v="0"/>
    <n v="3"/>
    <x v="2"/>
    <x v="1"/>
    <x v="14"/>
    <x v="3"/>
    <s v="New"/>
    <x v="4"/>
    <s v="Weighted Vest"/>
    <n v="3"/>
    <n v="122.4"/>
    <n v="0.15"/>
    <n v="71.150000000000006"/>
    <x v="414"/>
    <n v="213.45000000000002"/>
    <n v="98.669999999999987"/>
    <n v="0.31612841214917337"/>
    <n v="2026"/>
    <s v="Q1"/>
    <n v="3"/>
    <s v="Mar"/>
  </r>
  <r>
    <n v="4784"/>
    <d v="2026-03-23T00:00:00"/>
    <n v="2026"/>
    <x v="0"/>
    <n v="3"/>
    <x v="2"/>
    <x v="0"/>
    <x v="15"/>
    <x v="0"/>
    <s v="New"/>
    <x v="0"/>
    <s v="Cycling Pack 12L"/>
    <n v="1"/>
    <n v="101.43"/>
    <n v="0"/>
    <n v="51.78"/>
    <x v="415"/>
    <n v="51.78"/>
    <n v="49.650000000000006"/>
    <n v="0.4895001478852411"/>
    <n v="2026"/>
    <s v="Q1"/>
    <n v="3"/>
    <s v="Mar"/>
  </r>
  <r>
    <n v="86"/>
    <d v="2026-03-24T00:00:00"/>
    <n v="2026"/>
    <x v="0"/>
    <n v="3"/>
    <x v="2"/>
    <x v="1"/>
    <x v="12"/>
    <x v="1"/>
    <s v="Business"/>
    <x v="0"/>
    <s v="Cycling Pack 12L"/>
    <n v="8"/>
    <n v="104.7"/>
    <n v="0.05"/>
    <n v="49.91"/>
    <x v="416"/>
    <n v="399.28"/>
    <n v="396.44000000000005"/>
    <n v="0.49821545267179412"/>
    <n v="2026"/>
    <s v="Q1"/>
    <n v="3"/>
    <s v="Mar"/>
  </r>
  <r>
    <n v="1813"/>
    <d v="2026-03-24T00:00:00"/>
    <n v="2026"/>
    <x v="0"/>
    <n v="3"/>
    <x v="2"/>
    <x v="0"/>
    <x v="0"/>
    <x v="2"/>
    <s v="Returning"/>
    <x v="1"/>
    <s v="Trail Boots"/>
    <n v="4"/>
    <n v="146.34"/>
    <n v="0"/>
    <n v="79.37"/>
    <x v="417"/>
    <n v="317.48"/>
    <n v="267.88"/>
    <n v="0.45763290966242992"/>
    <n v="2026"/>
    <s v="Q1"/>
    <n v="3"/>
    <s v="Mar"/>
  </r>
  <r>
    <n v="2212"/>
    <d v="2026-03-24T00:00:00"/>
    <n v="2026"/>
    <x v="0"/>
    <n v="3"/>
    <x v="2"/>
    <x v="1"/>
    <x v="6"/>
    <x v="0"/>
    <s v="Returning"/>
    <x v="4"/>
    <s v="Weighted Vest"/>
    <n v="2"/>
    <n v="122.92"/>
    <n v="0.05"/>
    <n v="70.31"/>
    <x v="418"/>
    <n v="140.62"/>
    <n v="92.927999999999997"/>
    <n v="0.39789679209413054"/>
    <n v="2026"/>
    <s v="Q1"/>
    <n v="3"/>
    <s v="Mar"/>
  </r>
  <r>
    <n v="4466"/>
    <d v="2026-03-24T00:00:00"/>
    <n v="2026"/>
    <x v="0"/>
    <n v="3"/>
    <x v="2"/>
    <x v="2"/>
    <x v="2"/>
    <x v="0"/>
    <s v="New"/>
    <x v="1"/>
    <s v="Hiking Daypack 20L"/>
    <n v="1"/>
    <n v="91.35"/>
    <n v="0.05"/>
    <n v="45.24"/>
    <x v="419"/>
    <n v="45.24"/>
    <n v="41.542499999999983"/>
    <n v="0.47869674185463645"/>
    <n v="2026"/>
    <s v="Q1"/>
    <n v="3"/>
    <s v="Mar"/>
  </r>
  <r>
    <n v="4483"/>
    <d v="2026-03-24T00:00:00"/>
    <n v="2026"/>
    <x v="0"/>
    <n v="3"/>
    <x v="2"/>
    <x v="1"/>
    <x v="12"/>
    <x v="0"/>
    <s v="New"/>
    <x v="0"/>
    <s v="Trail Bike Light"/>
    <n v="3"/>
    <n v="51.01"/>
    <n v="0.15"/>
    <n v="22.84"/>
    <x v="420"/>
    <n v="68.52"/>
    <n v="61.555500000000009"/>
    <n v="0.47322900930613382"/>
    <n v="2026"/>
    <s v="Q1"/>
    <n v="3"/>
    <s v="Mar"/>
  </r>
  <r>
    <n v="273"/>
    <d v="2026-03-25T00:00:00"/>
    <n v="2026"/>
    <x v="0"/>
    <n v="3"/>
    <x v="2"/>
    <x v="3"/>
    <x v="8"/>
    <x v="0"/>
    <s v="New"/>
    <x v="4"/>
    <s v="Weighted Vest"/>
    <n v="2"/>
    <n v="125.04"/>
    <n v="0.05"/>
    <n v="67.680000000000007"/>
    <x v="421"/>
    <n v="135.36000000000001"/>
    <n v="102.21599999999998"/>
    <n v="0.43024547934134755"/>
    <n v="2026"/>
    <s v="Q1"/>
    <n v="3"/>
    <s v="Mar"/>
  </r>
  <r>
    <n v="578"/>
    <d v="2026-03-25T00:00:00"/>
    <n v="2026"/>
    <x v="0"/>
    <n v="3"/>
    <x v="2"/>
    <x v="2"/>
    <x v="5"/>
    <x v="3"/>
    <s v="Returning"/>
    <x v="0"/>
    <s v="Trail Bike Light"/>
    <n v="2"/>
    <n v="50.22"/>
    <n v="0.05"/>
    <n v="23.16"/>
    <x v="422"/>
    <n v="46.32"/>
    <n v="49.097999999999992"/>
    <n v="0.51455700182355524"/>
    <n v="2026"/>
    <s v="Q1"/>
    <n v="3"/>
    <s v="Mar"/>
  </r>
  <r>
    <n v="1290"/>
    <d v="2026-03-25T00:00:00"/>
    <n v="2026"/>
    <x v="0"/>
    <n v="3"/>
    <x v="2"/>
    <x v="1"/>
    <x v="1"/>
    <x v="0"/>
    <s v="Business"/>
    <x v="4"/>
    <s v="Recovery Roller"/>
    <n v="5"/>
    <n v="36.369999999999997"/>
    <n v="0.05"/>
    <n v="13.81"/>
    <x v="423"/>
    <n v="69.05"/>
    <n v="103.7075"/>
    <n v="0.60030678841729013"/>
    <n v="2026"/>
    <s v="Q1"/>
    <n v="3"/>
    <s v="Mar"/>
  </r>
  <r>
    <n v="1501"/>
    <d v="2026-03-25T00:00:00"/>
    <n v="2026"/>
    <x v="0"/>
    <n v="3"/>
    <x v="2"/>
    <x v="3"/>
    <x v="7"/>
    <x v="1"/>
    <s v="New"/>
    <x v="2"/>
    <s v="Insulated Bottle"/>
    <n v="3"/>
    <n v="36.43"/>
    <n v="0.1"/>
    <n v="13.23"/>
    <x v="424"/>
    <n v="39.69"/>
    <n v="58.670999999999992"/>
    <n v="0.59648641229755694"/>
    <n v="2026"/>
    <s v="Q1"/>
    <n v="3"/>
    <s v="Mar"/>
  </r>
  <r>
    <n v="1540"/>
    <d v="2026-03-25T00:00:00"/>
    <n v="2026"/>
    <x v="0"/>
    <n v="3"/>
    <x v="2"/>
    <x v="1"/>
    <x v="12"/>
    <x v="1"/>
    <s v="Business"/>
    <x v="0"/>
    <s v="Trail Bike Light"/>
    <n v="10"/>
    <n v="49.7"/>
    <n v="0.1"/>
    <n v="21.96"/>
    <x v="425"/>
    <n v="219.60000000000002"/>
    <n v="227.7"/>
    <n v="0.50905432595573441"/>
    <n v="2026"/>
    <s v="Q1"/>
    <n v="3"/>
    <s v="Mar"/>
  </r>
  <r>
    <n v="2541"/>
    <d v="2026-03-25T00:00:00"/>
    <n v="2026"/>
    <x v="0"/>
    <n v="3"/>
    <x v="2"/>
    <x v="1"/>
    <x v="12"/>
    <x v="0"/>
    <s v="Returning"/>
    <x v="2"/>
    <s v="Packing Cube Set"/>
    <n v="2"/>
    <n v="46.61"/>
    <n v="0"/>
    <n v="17.97"/>
    <x v="426"/>
    <n v="35.94"/>
    <n v="57.28"/>
    <n v="0.61446041621969538"/>
    <n v="2026"/>
    <s v="Q1"/>
    <n v="3"/>
    <s v="Mar"/>
  </r>
  <r>
    <n v="4264"/>
    <d v="2026-03-25T00:00:00"/>
    <n v="2026"/>
    <x v="0"/>
    <n v="3"/>
    <x v="2"/>
    <x v="2"/>
    <x v="5"/>
    <x v="0"/>
    <s v="New"/>
    <x v="2"/>
    <s v="Packing Cube Set"/>
    <n v="1"/>
    <n v="47.61"/>
    <n v="0"/>
    <n v="18.89"/>
    <x v="427"/>
    <n v="18.89"/>
    <n v="28.72"/>
    <n v="0.60323461457676952"/>
    <n v="2026"/>
    <s v="Q1"/>
    <n v="3"/>
    <s v="Mar"/>
  </r>
  <r>
    <n v="4311"/>
    <d v="2026-03-25T00:00:00"/>
    <n v="2026"/>
    <x v="0"/>
    <n v="3"/>
    <x v="2"/>
    <x v="2"/>
    <x v="2"/>
    <x v="0"/>
    <s v="New"/>
    <x v="0"/>
    <s v="Compact Repair Kit"/>
    <n v="2"/>
    <n v="40.880000000000003"/>
    <n v="0.05"/>
    <n v="16.39"/>
    <x v="428"/>
    <n v="32.78"/>
    <n v="44.891999999999996"/>
    <n v="0.57796889483983926"/>
    <n v="2026"/>
    <s v="Q1"/>
    <n v="3"/>
    <s v="Mar"/>
  </r>
  <r>
    <n v="4796"/>
    <d v="2026-03-25T00:00:00"/>
    <n v="2026"/>
    <x v="0"/>
    <n v="3"/>
    <x v="2"/>
    <x v="1"/>
    <x v="12"/>
    <x v="0"/>
    <s v="New"/>
    <x v="4"/>
    <s v="Resistance Band Set"/>
    <n v="2"/>
    <n v="39.409999999999997"/>
    <n v="0.15"/>
    <n v="14.91"/>
    <x v="429"/>
    <n v="29.82"/>
    <n v="37.176999999999985"/>
    <n v="0.55490544352732207"/>
    <n v="2026"/>
    <s v="Q1"/>
    <n v="3"/>
    <s v="Mar"/>
  </r>
  <r>
    <n v="89"/>
    <d v="2026-03-26T00:00:00"/>
    <n v="2026"/>
    <x v="0"/>
    <n v="3"/>
    <x v="2"/>
    <x v="2"/>
    <x v="10"/>
    <x v="0"/>
    <s v="Returning"/>
    <x v="0"/>
    <s v="Compact Repair Kit"/>
    <n v="1"/>
    <n v="40.82"/>
    <n v="0.05"/>
    <n v="16.940000000000001"/>
    <x v="430"/>
    <n v="16.940000000000001"/>
    <n v="21.838999999999995"/>
    <n v="0.56316563088269411"/>
    <n v="2026"/>
    <s v="Q1"/>
    <n v="3"/>
    <s v="Mar"/>
  </r>
  <r>
    <n v="487"/>
    <d v="2026-03-26T00:00:00"/>
    <n v="2026"/>
    <x v="0"/>
    <n v="3"/>
    <x v="2"/>
    <x v="3"/>
    <x v="8"/>
    <x v="2"/>
    <s v="Business"/>
    <x v="2"/>
    <s v="Insulated Bottle"/>
    <n v="3"/>
    <n v="36.979999999999997"/>
    <n v="0.1"/>
    <n v="13.65"/>
    <x v="431"/>
    <n v="40.950000000000003"/>
    <n v="58.896000000000001"/>
    <n v="0.58986839733189111"/>
    <n v="2026"/>
    <s v="Q1"/>
    <n v="3"/>
    <s v="Mar"/>
  </r>
  <r>
    <n v="1476"/>
    <d v="2026-03-26T00:00:00"/>
    <n v="2026"/>
    <x v="0"/>
    <n v="3"/>
    <x v="2"/>
    <x v="1"/>
    <x v="12"/>
    <x v="3"/>
    <s v="New"/>
    <x v="2"/>
    <s v="Insulated Bottle"/>
    <n v="1"/>
    <n v="35.700000000000003"/>
    <n v="0.05"/>
    <n v="13.91"/>
    <x v="432"/>
    <n v="13.91"/>
    <n v="20.004999999999999"/>
    <n v="0.58985699542975079"/>
    <n v="2026"/>
    <s v="Q1"/>
    <n v="3"/>
    <s v="Mar"/>
  </r>
  <r>
    <n v="2145"/>
    <d v="2026-03-26T00:00:00"/>
    <n v="2026"/>
    <x v="0"/>
    <n v="3"/>
    <x v="2"/>
    <x v="3"/>
    <x v="8"/>
    <x v="2"/>
    <s v="Returning"/>
    <x v="0"/>
    <s v="Compact Repair Kit"/>
    <n v="1"/>
    <n v="39.53"/>
    <n v="0.05"/>
    <n v="17.170000000000002"/>
    <x v="433"/>
    <n v="17.170000000000002"/>
    <n v="20.383499999999998"/>
    <n v="0.54278562584046752"/>
    <n v="2026"/>
    <s v="Q1"/>
    <n v="3"/>
    <s v="Mar"/>
  </r>
  <r>
    <n v="2999"/>
    <d v="2026-03-26T00:00:00"/>
    <n v="2026"/>
    <x v="0"/>
    <n v="3"/>
    <x v="2"/>
    <x v="2"/>
    <x v="3"/>
    <x v="2"/>
    <s v="Returning"/>
    <x v="2"/>
    <s v="Insulated Bottle"/>
    <n v="2"/>
    <n v="35.75"/>
    <n v="0"/>
    <n v="13.28"/>
    <x v="100"/>
    <n v="26.56"/>
    <n v="44.94"/>
    <n v="0.62853146853146846"/>
    <n v="2026"/>
    <s v="Q1"/>
    <n v="3"/>
    <s v="Mar"/>
  </r>
  <r>
    <n v="4464"/>
    <d v="2026-03-26T00:00:00"/>
    <n v="2026"/>
    <x v="0"/>
    <n v="3"/>
    <x v="2"/>
    <x v="2"/>
    <x v="2"/>
    <x v="0"/>
    <s v="Business"/>
    <x v="4"/>
    <s v="Training Mat"/>
    <n v="2"/>
    <n v="50.17"/>
    <n v="0"/>
    <n v="22.37"/>
    <x v="434"/>
    <n v="44.74"/>
    <n v="55.6"/>
    <n v="0.55411600558102447"/>
    <n v="2026"/>
    <s v="Q1"/>
    <n v="3"/>
    <s v="Mar"/>
  </r>
  <r>
    <n v="4978"/>
    <d v="2026-03-26T00:00:00"/>
    <n v="2026"/>
    <x v="0"/>
    <n v="3"/>
    <x v="2"/>
    <x v="0"/>
    <x v="9"/>
    <x v="0"/>
    <s v="New"/>
    <x v="4"/>
    <s v="Resistance Band Set"/>
    <n v="5"/>
    <n v="41.32"/>
    <n v="0"/>
    <n v="15.09"/>
    <x v="435"/>
    <n v="75.45"/>
    <n v="131.14999999999998"/>
    <n v="0.63480154888673757"/>
    <n v="2026"/>
    <s v="Q1"/>
    <n v="3"/>
    <s v="Mar"/>
  </r>
  <r>
    <n v="130"/>
    <d v="2026-03-27T00:00:00"/>
    <n v="2026"/>
    <x v="0"/>
    <n v="3"/>
    <x v="2"/>
    <x v="3"/>
    <x v="7"/>
    <x v="3"/>
    <s v="New"/>
    <x v="1"/>
    <s v="Summit Backpack 45L"/>
    <n v="3"/>
    <n v="152.4"/>
    <n v="0.05"/>
    <n v="79.97"/>
    <x v="436"/>
    <n v="239.91"/>
    <n v="194.43000000000004"/>
    <n v="0.44764470230694853"/>
    <n v="2026"/>
    <s v="Q1"/>
    <n v="3"/>
    <s v="Mar"/>
  </r>
  <r>
    <n v="848"/>
    <d v="2026-03-27T00:00:00"/>
    <n v="2026"/>
    <x v="0"/>
    <n v="3"/>
    <x v="2"/>
    <x v="0"/>
    <x v="0"/>
    <x v="0"/>
    <s v="New"/>
    <x v="4"/>
    <s v="Recovery Roller"/>
    <n v="1"/>
    <n v="36.299999999999997"/>
    <n v="0"/>
    <n v="14.1"/>
    <x v="437"/>
    <n v="14.1"/>
    <n v="22.199999999999996"/>
    <n v="0.61157024793388426"/>
    <n v="2026"/>
    <s v="Q1"/>
    <n v="3"/>
    <s v="Mar"/>
  </r>
  <r>
    <n v="1359"/>
    <d v="2026-03-27T00:00:00"/>
    <n v="2026"/>
    <x v="0"/>
    <n v="3"/>
    <x v="2"/>
    <x v="2"/>
    <x v="5"/>
    <x v="0"/>
    <s v="Returning"/>
    <x v="2"/>
    <s v="Packing Cube Set"/>
    <n v="3"/>
    <n v="46.24"/>
    <n v="0.1"/>
    <n v="18.2"/>
    <x v="438"/>
    <n v="54.599999999999994"/>
    <n v="70.248000000000005"/>
    <n v="0.56266820453671673"/>
    <n v="2026"/>
    <s v="Q1"/>
    <n v="3"/>
    <s v="Mar"/>
  </r>
  <r>
    <n v="2379"/>
    <d v="2026-03-27T00:00:00"/>
    <n v="2026"/>
    <x v="0"/>
    <n v="3"/>
    <x v="2"/>
    <x v="0"/>
    <x v="0"/>
    <x v="2"/>
    <s v="Returning"/>
    <x v="2"/>
    <s v="Travel Backpack 35L"/>
    <n v="2"/>
    <n v="165.58"/>
    <n v="0"/>
    <n v="86.16"/>
    <x v="439"/>
    <n v="172.32"/>
    <n v="158.84000000000003"/>
    <n v="0.47964730039859893"/>
    <n v="2026"/>
    <s v="Q1"/>
    <n v="3"/>
    <s v="Mar"/>
  </r>
  <r>
    <n v="2987"/>
    <d v="2026-03-27T00:00:00"/>
    <n v="2026"/>
    <x v="0"/>
    <n v="3"/>
    <x v="2"/>
    <x v="0"/>
    <x v="9"/>
    <x v="0"/>
    <s v="Returning"/>
    <x v="3"/>
    <s v="Compact Sleeping Bag"/>
    <n v="4"/>
    <n v="121.49"/>
    <n v="0"/>
    <n v="62.01"/>
    <x v="440"/>
    <n v="248.04"/>
    <n v="237.92"/>
    <n v="0.4895876203802782"/>
    <n v="2026"/>
    <s v="Q1"/>
    <n v="3"/>
    <s v="Mar"/>
  </r>
  <r>
    <n v="3121"/>
    <d v="2026-03-27T00:00:00"/>
    <n v="2026"/>
    <x v="0"/>
    <n v="3"/>
    <x v="2"/>
    <x v="1"/>
    <x v="12"/>
    <x v="2"/>
    <s v="New"/>
    <x v="0"/>
    <s v="Commuter Helmet"/>
    <n v="5"/>
    <n v="81.84"/>
    <n v="0.1"/>
    <n v="42.7"/>
    <x v="441"/>
    <n v="213.5"/>
    <n v="154.78000000000003"/>
    <n v="0.42027804931030743"/>
    <n v="2026"/>
    <s v="Q1"/>
    <n v="3"/>
    <s v="Mar"/>
  </r>
  <r>
    <n v="4445"/>
    <d v="2026-03-27T00:00:00"/>
    <n v="2026"/>
    <x v="0"/>
    <n v="3"/>
    <x v="2"/>
    <x v="1"/>
    <x v="11"/>
    <x v="0"/>
    <s v="New"/>
    <x v="1"/>
    <s v="Summit Backpack 45L"/>
    <n v="1"/>
    <n v="151.47999999999999"/>
    <n v="0"/>
    <n v="79.41"/>
    <x v="442"/>
    <n v="79.41"/>
    <n v="72.069999999999993"/>
    <n v="0.47577237919197252"/>
    <n v="2026"/>
    <s v="Q1"/>
    <n v="3"/>
    <s v="Mar"/>
  </r>
  <r>
    <n v="441"/>
    <d v="2026-03-28T00:00:00"/>
    <n v="2026"/>
    <x v="0"/>
    <n v="3"/>
    <x v="2"/>
    <x v="0"/>
    <x v="15"/>
    <x v="2"/>
    <s v="New"/>
    <x v="4"/>
    <s v="Training Mat"/>
    <n v="1"/>
    <n v="51.02"/>
    <n v="0.05"/>
    <n v="21.94"/>
    <x v="443"/>
    <n v="21.94"/>
    <n v="26.529"/>
    <n v="0.54733953661102974"/>
    <n v="2026"/>
    <s v="Q1"/>
    <n v="3"/>
    <s v="Mar"/>
  </r>
  <r>
    <n v="4608"/>
    <d v="2026-03-28T00:00:00"/>
    <n v="2026"/>
    <x v="0"/>
    <n v="3"/>
    <x v="2"/>
    <x v="2"/>
    <x v="2"/>
    <x v="1"/>
    <s v="Business"/>
    <x v="0"/>
    <s v="Compact Repair Kit"/>
    <n v="8"/>
    <n v="40.86"/>
    <n v="0.1"/>
    <n v="16.34"/>
    <x v="444"/>
    <n v="130.72"/>
    <n v="163.47200000000001"/>
    <n v="0.55566432805786703"/>
    <n v="2026"/>
    <s v="Q1"/>
    <n v="3"/>
    <s v="Mar"/>
  </r>
  <r>
    <n v="4914"/>
    <d v="2026-03-28T00:00:00"/>
    <n v="2026"/>
    <x v="0"/>
    <n v="3"/>
    <x v="2"/>
    <x v="0"/>
    <x v="9"/>
    <x v="0"/>
    <s v="New"/>
    <x v="2"/>
    <s v="Travel Backpack 35L"/>
    <n v="5"/>
    <n v="163.33000000000001"/>
    <n v="0"/>
    <n v="87.05"/>
    <x v="445"/>
    <n v="435.25"/>
    <n v="381.40000000000009"/>
    <n v="0.46702993938651816"/>
    <n v="2026"/>
    <s v="Q1"/>
    <n v="3"/>
    <s v="Mar"/>
  </r>
  <r>
    <n v="860"/>
    <d v="2026-03-29T00:00:00"/>
    <n v="2026"/>
    <x v="0"/>
    <n v="3"/>
    <x v="2"/>
    <x v="1"/>
    <x v="14"/>
    <x v="3"/>
    <s v="New"/>
    <x v="1"/>
    <s v="Hiking Daypack 20L"/>
    <n v="1"/>
    <n v="90.27"/>
    <n v="0"/>
    <n v="46.38"/>
    <x v="446"/>
    <n v="46.38"/>
    <n v="43.889999999999993"/>
    <n v="0.48620804253904948"/>
    <n v="2026"/>
    <s v="Q1"/>
    <n v="3"/>
    <s v="Mar"/>
  </r>
  <r>
    <n v="920"/>
    <d v="2026-03-29T00:00:00"/>
    <n v="2026"/>
    <x v="0"/>
    <n v="3"/>
    <x v="2"/>
    <x v="0"/>
    <x v="9"/>
    <x v="1"/>
    <s v="Business"/>
    <x v="2"/>
    <s v="Carry-On Duffel"/>
    <n v="12"/>
    <n v="131.31"/>
    <n v="0.05"/>
    <n v="68.459999999999994"/>
    <x v="447"/>
    <n v="821.52"/>
    <n v="675.41399999999999"/>
    <n v="0.45119824922140855"/>
    <n v="2026"/>
    <s v="Q1"/>
    <n v="3"/>
    <s v="Mar"/>
  </r>
  <r>
    <n v="1700"/>
    <d v="2026-03-29T00:00:00"/>
    <n v="2026"/>
    <x v="0"/>
    <n v="3"/>
    <x v="2"/>
    <x v="1"/>
    <x v="12"/>
    <x v="3"/>
    <s v="New"/>
    <x v="2"/>
    <s v="Travel Backpack 35L"/>
    <n v="1"/>
    <n v="167.27"/>
    <n v="0.05"/>
    <n v="88.19"/>
    <x v="448"/>
    <n v="88.19"/>
    <n v="70.716499999999996"/>
    <n v="0.44501955552478972"/>
    <n v="2026"/>
    <s v="Q1"/>
    <n v="3"/>
    <s v="Mar"/>
  </r>
  <r>
    <n v="1768"/>
    <d v="2026-03-29T00:00:00"/>
    <n v="2026"/>
    <x v="0"/>
    <n v="3"/>
    <x v="2"/>
    <x v="1"/>
    <x v="12"/>
    <x v="3"/>
    <s v="Returning"/>
    <x v="1"/>
    <s v="Trekking Poles"/>
    <n v="4"/>
    <n v="70.510000000000005"/>
    <n v="0"/>
    <n v="31.93"/>
    <x v="449"/>
    <n v="127.72"/>
    <n v="154.32000000000002"/>
    <n v="0.54715643171181394"/>
    <n v="2026"/>
    <s v="Q1"/>
    <n v="3"/>
    <s v="Mar"/>
  </r>
  <r>
    <n v="1876"/>
    <d v="2026-03-29T00:00:00"/>
    <n v="2026"/>
    <x v="0"/>
    <n v="3"/>
    <x v="2"/>
    <x v="1"/>
    <x v="6"/>
    <x v="1"/>
    <s v="New"/>
    <x v="0"/>
    <s v="Cycling Pack 12L"/>
    <n v="12"/>
    <n v="101.06"/>
    <n v="0.1"/>
    <n v="50.59"/>
    <x v="450"/>
    <n v="607.08000000000004"/>
    <n v="484.36800000000005"/>
    <n v="0.4437847703234602"/>
    <n v="2026"/>
    <s v="Q1"/>
    <n v="3"/>
    <s v="Mar"/>
  </r>
  <r>
    <n v="2453"/>
    <d v="2026-03-29T00:00:00"/>
    <n v="2026"/>
    <x v="0"/>
    <n v="3"/>
    <x v="2"/>
    <x v="3"/>
    <x v="8"/>
    <x v="0"/>
    <s v="Business"/>
    <x v="0"/>
    <s v="Commuter Helmet"/>
    <n v="2"/>
    <n v="79.849999999999994"/>
    <n v="0.05"/>
    <n v="43.78"/>
    <x v="451"/>
    <n v="87.56"/>
    <n v="64.154999999999973"/>
    <n v="0.42286524074745402"/>
    <n v="2026"/>
    <s v="Q1"/>
    <n v="3"/>
    <s v="Mar"/>
  </r>
  <r>
    <n v="2676"/>
    <d v="2026-03-29T00:00:00"/>
    <n v="2026"/>
    <x v="0"/>
    <n v="3"/>
    <x v="2"/>
    <x v="2"/>
    <x v="5"/>
    <x v="2"/>
    <s v="New"/>
    <x v="3"/>
    <s v="Trail Tent 2P"/>
    <n v="4"/>
    <n v="191.99"/>
    <n v="0"/>
    <n v="104.44"/>
    <x v="452"/>
    <n v="417.76"/>
    <n v="350.20000000000005"/>
    <n v="0.45601333402781397"/>
    <n v="2026"/>
    <s v="Q1"/>
    <n v="3"/>
    <s v="Mar"/>
  </r>
  <r>
    <n v="2800"/>
    <d v="2026-03-29T00:00:00"/>
    <n v="2026"/>
    <x v="0"/>
    <n v="3"/>
    <x v="2"/>
    <x v="1"/>
    <x v="11"/>
    <x v="0"/>
    <s v="New"/>
    <x v="0"/>
    <s v="Trail Bike Light"/>
    <n v="1"/>
    <n v="49.81"/>
    <n v="0.05"/>
    <n v="23.12"/>
    <x v="453"/>
    <n v="23.12"/>
    <n v="24.199499999999997"/>
    <n v="0.51140650260463438"/>
    <n v="2026"/>
    <s v="Q1"/>
    <n v="3"/>
    <s v="Mar"/>
  </r>
  <r>
    <n v="2857"/>
    <d v="2026-03-29T00:00:00"/>
    <n v="2026"/>
    <x v="0"/>
    <n v="3"/>
    <x v="2"/>
    <x v="0"/>
    <x v="15"/>
    <x v="2"/>
    <s v="New"/>
    <x v="4"/>
    <s v="Resistance Band Set"/>
    <n v="1"/>
    <n v="40.39"/>
    <n v="0.1"/>
    <n v="14.97"/>
    <x v="454"/>
    <n v="14.97"/>
    <n v="21.381"/>
    <n v="0.58818189320788972"/>
    <n v="2026"/>
    <s v="Q1"/>
    <n v="3"/>
    <s v="Mar"/>
  </r>
  <r>
    <n v="3584"/>
    <d v="2026-03-29T00:00:00"/>
    <n v="2026"/>
    <x v="0"/>
    <n v="3"/>
    <x v="2"/>
    <x v="0"/>
    <x v="0"/>
    <x v="0"/>
    <s v="Returning"/>
    <x v="2"/>
    <s v="Insulated Bottle"/>
    <n v="1"/>
    <n v="35.700000000000003"/>
    <n v="0.05"/>
    <n v="13.85"/>
    <x v="432"/>
    <n v="13.85"/>
    <n v="20.064999999999998"/>
    <n v="0.59162612413386406"/>
    <n v="2026"/>
    <s v="Q1"/>
    <n v="3"/>
    <s v="Mar"/>
  </r>
  <r>
    <n v="3669"/>
    <d v="2026-03-29T00:00:00"/>
    <n v="2026"/>
    <x v="0"/>
    <n v="3"/>
    <x v="2"/>
    <x v="2"/>
    <x v="10"/>
    <x v="3"/>
    <s v="Returning"/>
    <x v="3"/>
    <s v="Portable Camp Stove"/>
    <n v="1"/>
    <n v="80.09"/>
    <n v="0"/>
    <n v="40.61"/>
    <x v="455"/>
    <n v="40.61"/>
    <n v="39.480000000000004"/>
    <n v="0.49294543638406796"/>
    <n v="2026"/>
    <s v="Q1"/>
    <n v="3"/>
    <s v="Mar"/>
  </r>
  <r>
    <n v="4787"/>
    <d v="2026-03-29T00:00:00"/>
    <n v="2026"/>
    <x v="0"/>
    <n v="3"/>
    <x v="2"/>
    <x v="3"/>
    <x v="13"/>
    <x v="3"/>
    <s v="New"/>
    <x v="1"/>
    <s v="Trail Boots"/>
    <n v="1"/>
    <n v="142.87"/>
    <n v="0.1"/>
    <n v="77.33"/>
    <x v="456"/>
    <n v="77.33"/>
    <n v="51.253"/>
    <n v="0.39859857057309289"/>
    <n v="2026"/>
    <s v="Q1"/>
    <n v="3"/>
    <s v="Mar"/>
  </r>
  <r>
    <n v="769"/>
    <d v="2026-03-30T00:00:00"/>
    <n v="2026"/>
    <x v="0"/>
    <n v="3"/>
    <x v="2"/>
    <x v="3"/>
    <x v="8"/>
    <x v="0"/>
    <s v="Returning"/>
    <x v="4"/>
    <s v="Resistance Band Set"/>
    <n v="1"/>
    <n v="40.53"/>
    <n v="0"/>
    <n v="14.32"/>
    <x v="457"/>
    <n v="14.32"/>
    <n v="26.21"/>
    <n v="0.64668147051566738"/>
    <n v="2026"/>
    <s v="Q1"/>
    <n v="3"/>
    <s v="Mar"/>
  </r>
  <r>
    <n v="1184"/>
    <d v="2026-03-30T00:00:00"/>
    <n v="2026"/>
    <x v="0"/>
    <n v="3"/>
    <x v="2"/>
    <x v="3"/>
    <x v="8"/>
    <x v="0"/>
    <s v="Returning"/>
    <x v="0"/>
    <s v="Trail Bike Light"/>
    <n v="1"/>
    <n v="49.46"/>
    <n v="0"/>
    <n v="23.04"/>
    <x v="458"/>
    <n v="23.04"/>
    <n v="26.42"/>
    <n v="0.53416902547513145"/>
    <n v="2026"/>
    <s v="Q1"/>
    <n v="3"/>
    <s v="Mar"/>
  </r>
  <r>
    <n v="1498"/>
    <d v="2026-03-30T00:00:00"/>
    <n v="2026"/>
    <x v="0"/>
    <n v="3"/>
    <x v="2"/>
    <x v="1"/>
    <x v="14"/>
    <x v="3"/>
    <s v="Business"/>
    <x v="1"/>
    <s v="Trail Boots"/>
    <n v="3"/>
    <n v="142.46"/>
    <n v="0"/>
    <n v="79.650000000000006"/>
    <x v="459"/>
    <n v="238.95000000000002"/>
    <n v="188.42999999999998"/>
    <n v="0.44089569001825069"/>
    <n v="2026"/>
    <s v="Q1"/>
    <n v="3"/>
    <s v="Mar"/>
  </r>
  <r>
    <n v="2054"/>
    <d v="2026-03-30T00:00:00"/>
    <n v="2026"/>
    <x v="0"/>
    <n v="3"/>
    <x v="2"/>
    <x v="3"/>
    <x v="13"/>
    <x v="1"/>
    <s v="Business"/>
    <x v="1"/>
    <s v="Trail Boots"/>
    <n v="6"/>
    <n v="142.18"/>
    <n v="0.05"/>
    <n v="80.94"/>
    <x v="460"/>
    <n v="485.64"/>
    <n v="324.78600000000006"/>
    <n v="0.40075960050640036"/>
    <n v="2026"/>
    <s v="Q1"/>
    <n v="3"/>
    <s v="Mar"/>
  </r>
  <r>
    <n v="2294"/>
    <d v="2026-03-30T00:00:00"/>
    <n v="2026"/>
    <x v="0"/>
    <n v="3"/>
    <x v="2"/>
    <x v="1"/>
    <x v="14"/>
    <x v="0"/>
    <s v="New"/>
    <x v="4"/>
    <s v="Resistance Band Set"/>
    <n v="2"/>
    <n v="41.04"/>
    <n v="0"/>
    <n v="15.03"/>
    <x v="461"/>
    <n v="30.06"/>
    <n v="52.019999999999996"/>
    <n v="0.63377192982456132"/>
    <n v="2026"/>
    <s v="Q1"/>
    <n v="3"/>
    <s v="Mar"/>
  </r>
  <r>
    <n v="2892"/>
    <d v="2026-03-30T00:00:00"/>
    <n v="2026"/>
    <x v="0"/>
    <n v="3"/>
    <x v="2"/>
    <x v="1"/>
    <x v="12"/>
    <x v="0"/>
    <s v="Returning"/>
    <x v="1"/>
    <s v="Trail Boots"/>
    <n v="2"/>
    <n v="145.06"/>
    <n v="0.15"/>
    <n v="77.08"/>
    <x v="462"/>
    <n v="154.16"/>
    <n v="92.442000000000007"/>
    <n v="0.37486313979610875"/>
    <n v="2026"/>
    <s v="Q1"/>
    <n v="3"/>
    <s v="Mar"/>
  </r>
  <r>
    <n v="3145"/>
    <d v="2026-03-30T00:00:00"/>
    <n v="2026"/>
    <x v="0"/>
    <n v="3"/>
    <x v="2"/>
    <x v="1"/>
    <x v="11"/>
    <x v="0"/>
    <s v="Returning"/>
    <x v="2"/>
    <s v="Carry-On Duffel"/>
    <n v="1"/>
    <n v="130.72999999999999"/>
    <n v="0"/>
    <n v="66.17"/>
    <x v="463"/>
    <n v="66.17"/>
    <n v="64.559999999999988"/>
    <n v="0.4938422703281572"/>
    <n v="2026"/>
    <s v="Q1"/>
    <n v="3"/>
    <s v="Mar"/>
  </r>
  <r>
    <n v="3925"/>
    <d v="2026-03-30T00:00:00"/>
    <n v="2026"/>
    <x v="0"/>
    <n v="3"/>
    <x v="2"/>
    <x v="3"/>
    <x v="13"/>
    <x v="0"/>
    <s v="Business"/>
    <x v="4"/>
    <s v="Recovery Roller"/>
    <n v="2"/>
    <n v="36.630000000000003"/>
    <n v="0"/>
    <n v="14.31"/>
    <x v="464"/>
    <n v="28.62"/>
    <n v="44.64"/>
    <n v="0.60933660933660927"/>
    <n v="2026"/>
    <s v="Q1"/>
    <n v="3"/>
    <s v="Mar"/>
  </r>
  <r>
    <n v="2722"/>
    <d v="2026-03-31T00:00:00"/>
    <n v="2026"/>
    <x v="0"/>
    <n v="3"/>
    <x v="2"/>
    <x v="3"/>
    <x v="13"/>
    <x v="3"/>
    <s v="New"/>
    <x v="0"/>
    <s v="Trail Bike Light"/>
    <n v="1"/>
    <n v="50.99"/>
    <n v="0.1"/>
    <n v="21.86"/>
    <x v="465"/>
    <n v="21.86"/>
    <n v="24.031000000000006"/>
    <n v="0.52365387548756848"/>
    <n v="2026"/>
    <s v="Q1"/>
    <n v="3"/>
    <s v="Mar"/>
  </r>
  <r>
    <n v="2767"/>
    <d v="2026-03-31T00:00:00"/>
    <n v="2026"/>
    <x v="0"/>
    <n v="3"/>
    <x v="2"/>
    <x v="1"/>
    <x v="6"/>
    <x v="0"/>
    <s v="Returning"/>
    <x v="2"/>
    <s v="Carry-On Duffel"/>
    <n v="4"/>
    <n v="134.18"/>
    <n v="0"/>
    <n v="66.430000000000007"/>
    <x v="466"/>
    <n v="265.72000000000003"/>
    <n v="271"/>
    <n v="0.5049187658369354"/>
    <n v="2026"/>
    <s v="Q1"/>
    <n v="3"/>
    <s v="Mar"/>
  </r>
  <r>
    <n v="3794"/>
    <d v="2026-03-31T00:00:00"/>
    <n v="2026"/>
    <x v="0"/>
    <n v="3"/>
    <x v="2"/>
    <x v="1"/>
    <x v="12"/>
    <x v="2"/>
    <s v="Business"/>
    <x v="4"/>
    <s v="Training Mat"/>
    <n v="2"/>
    <n v="50.86"/>
    <n v="0.1"/>
    <n v="21.76"/>
    <x v="467"/>
    <n v="43.52"/>
    <n v="48.027999999999999"/>
    <n v="0.52462096386595003"/>
    <n v="2026"/>
    <s v="Q1"/>
    <n v="3"/>
    <s v="Mar"/>
  </r>
  <r>
    <n v="3880"/>
    <d v="2026-03-31T00:00:00"/>
    <n v="2026"/>
    <x v="0"/>
    <n v="3"/>
    <x v="2"/>
    <x v="1"/>
    <x v="12"/>
    <x v="1"/>
    <s v="Business"/>
    <x v="3"/>
    <s v="Compact Sleeping Bag"/>
    <n v="12"/>
    <n v="124.86"/>
    <n v="0.1"/>
    <n v="60.82"/>
    <x v="468"/>
    <n v="729.84"/>
    <n v="618.64800000000002"/>
    <n v="0.45877160197198641"/>
    <n v="2026"/>
    <s v="Q1"/>
    <n v="3"/>
    <s v="Mar"/>
  </r>
  <r>
    <n v="422"/>
    <d v="2026-04-01T00:00:00"/>
    <n v="2026"/>
    <x v="1"/>
    <n v="4"/>
    <x v="3"/>
    <x v="3"/>
    <x v="4"/>
    <x v="0"/>
    <s v="Business"/>
    <x v="0"/>
    <s v="Commuter Helmet"/>
    <n v="1"/>
    <n v="81.760000000000005"/>
    <n v="0.1"/>
    <n v="42.78"/>
    <x v="469"/>
    <n v="42.78"/>
    <n v="30.804000000000002"/>
    <n v="0.4186236138290933"/>
    <n v="2026"/>
    <s v="Q2"/>
    <n v="4"/>
    <s v="Apr"/>
  </r>
  <r>
    <n v="495"/>
    <d v="2026-04-01T00:00:00"/>
    <n v="2026"/>
    <x v="1"/>
    <n v="4"/>
    <x v="3"/>
    <x v="1"/>
    <x v="14"/>
    <x v="2"/>
    <s v="Business"/>
    <x v="2"/>
    <s v="Carry-On Duffel"/>
    <n v="1"/>
    <n v="134.65"/>
    <n v="0"/>
    <n v="68.19"/>
    <x v="470"/>
    <n v="68.19"/>
    <n v="66.460000000000008"/>
    <n v="0.49357593761604163"/>
    <n v="2026"/>
    <s v="Q2"/>
    <n v="4"/>
    <s v="Apr"/>
  </r>
  <r>
    <n v="1517"/>
    <d v="2026-04-01T00:00:00"/>
    <n v="2026"/>
    <x v="1"/>
    <n v="4"/>
    <x v="3"/>
    <x v="2"/>
    <x v="16"/>
    <x v="0"/>
    <s v="Business"/>
    <x v="0"/>
    <s v="Compact Repair Kit"/>
    <n v="1"/>
    <n v="41.21"/>
    <n v="0"/>
    <n v="16.34"/>
    <x v="471"/>
    <n v="16.34"/>
    <n v="24.87"/>
    <n v="0.60349429750060668"/>
    <n v="2026"/>
    <s v="Q2"/>
    <n v="4"/>
    <s v="Apr"/>
  </r>
  <r>
    <n v="2391"/>
    <d v="2026-04-01T00:00:00"/>
    <n v="2026"/>
    <x v="1"/>
    <n v="4"/>
    <x v="3"/>
    <x v="1"/>
    <x v="12"/>
    <x v="0"/>
    <s v="Returning"/>
    <x v="4"/>
    <s v="Resistance Band Set"/>
    <n v="2"/>
    <n v="40.590000000000003"/>
    <n v="0"/>
    <n v="15.01"/>
    <x v="472"/>
    <n v="30.02"/>
    <n v="51.160000000000011"/>
    <n v="0.63020448386302053"/>
    <n v="2026"/>
    <s v="Q2"/>
    <n v="4"/>
    <s v="Apr"/>
  </r>
  <r>
    <n v="3809"/>
    <d v="2026-04-01T00:00:00"/>
    <n v="2026"/>
    <x v="1"/>
    <n v="4"/>
    <x v="3"/>
    <x v="0"/>
    <x v="15"/>
    <x v="0"/>
    <s v="New"/>
    <x v="3"/>
    <s v="Compact Sleeping Bag"/>
    <n v="3"/>
    <n v="124.08"/>
    <n v="0.05"/>
    <n v="62.41"/>
    <x v="473"/>
    <n v="187.23"/>
    <n v="166.398"/>
    <n v="0.47054531880959655"/>
    <n v="2026"/>
    <s v="Q2"/>
    <n v="4"/>
    <s v="Apr"/>
  </r>
  <r>
    <n v="3958"/>
    <d v="2026-04-01T00:00:00"/>
    <n v="2026"/>
    <x v="1"/>
    <n v="4"/>
    <x v="3"/>
    <x v="1"/>
    <x v="1"/>
    <x v="0"/>
    <s v="Returning"/>
    <x v="3"/>
    <s v="Compact Sleeping Bag"/>
    <n v="2"/>
    <n v="125.35"/>
    <n v="0.15"/>
    <n v="60.73"/>
    <x v="474"/>
    <n v="121.46"/>
    <n v="91.635000000000005"/>
    <n v="0.43001947488209485"/>
    <n v="2026"/>
    <s v="Q2"/>
    <n v="4"/>
    <s v="Apr"/>
  </r>
  <r>
    <n v="4418"/>
    <d v="2026-04-01T00:00:00"/>
    <n v="2026"/>
    <x v="1"/>
    <n v="4"/>
    <x v="3"/>
    <x v="1"/>
    <x v="14"/>
    <x v="3"/>
    <s v="New"/>
    <x v="4"/>
    <s v="Recovery Roller"/>
    <n v="3"/>
    <n v="36.090000000000003"/>
    <n v="0"/>
    <n v="14.03"/>
    <x v="475"/>
    <n v="42.089999999999996"/>
    <n v="66.180000000000007"/>
    <n v="0.61124965364366857"/>
    <n v="2026"/>
    <s v="Q2"/>
    <n v="4"/>
    <s v="Apr"/>
  </r>
  <r>
    <n v="4693"/>
    <d v="2026-04-01T00:00:00"/>
    <n v="2026"/>
    <x v="1"/>
    <n v="4"/>
    <x v="3"/>
    <x v="1"/>
    <x v="12"/>
    <x v="1"/>
    <s v="Business"/>
    <x v="1"/>
    <s v="Hiking Daypack 20L"/>
    <n v="15"/>
    <n v="94.33"/>
    <n v="0.1"/>
    <n v="44.38"/>
    <x v="476"/>
    <n v="665.7"/>
    <n v="607.75500000000011"/>
    <n v="0.47724890161018652"/>
    <n v="2026"/>
    <s v="Q2"/>
    <n v="4"/>
    <s v="Apr"/>
  </r>
  <r>
    <n v="193"/>
    <d v="2026-04-02T00:00:00"/>
    <n v="2026"/>
    <x v="1"/>
    <n v="4"/>
    <x v="3"/>
    <x v="3"/>
    <x v="4"/>
    <x v="2"/>
    <s v="Returning"/>
    <x v="2"/>
    <s v="Insulated Bottle"/>
    <n v="1"/>
    <n v="35.6"/>
    <n v="0.1"/>
    <n v="13.39"/>
    <x v="477"/>
    <n v="13.39"/>
    <n v="18.649999999999999"/>
    <n v="0.58208489388264661"/>
    <n v="2026"/>
    <s v="Q2"/>
    <n v="4"/>
    <s v="Apr"/>
  </r>
  <r>
    <n v="2246"/>
    <d v="2026-04-02T00:00:00"/>
    <n v="2026"/>
    <x v="1"/>
    <n v="4"/>
    <x v="3"/>
    <x v="1"/>
    <x v="12"/>
    <x v="3"/>
    <s v="Returning"/>
    <x v="0"/>
    <s v="Trail Bike Light"/>
    <n v="1"/>
    <n v="50.17"/>
    <n v="0"/>
    <n v="21.95"/>
    <x v="478"/>
    <n v="21.95"/>
    <n v="28.220000000000002"/>
    <n v="0.56248754235598963"/>
    <n v="2026"/>
    <s v="Q2"/>
    <n v="4"/>
    <s v="Apr"/>
  </r>
  <r>
    <n v="2556"/>
    <d v="2026-04-02T00:00:00"/>
    <n v="2026"/>
    <x v="1"/>
    <n v="4"/>
    <x v="3"/>
    <x v="3"/>
    <x v="8"/>
    <x v="0"/>
    <s v="Returning"/>
    <x v="1"/>
    <s v="Trekking Poles"/>
    <n v="2"/>
    <n v="72.900000000000006"/>
    <n v="0"/>
    <n v="31.52"/>
    <x v="479"/>
    <n v="63.04"/>
    <n v="82.760000000000019"/>
    <n v="0.5676268861454048"/>
    <n v="2026"/>
    <s v="Q2"/>
    <n v="4"/>
    <s v="Apr"/>
  </r>
  <r>
    <n v="169"/>
    <d v="2026-04-03T00:00:00"/>
    <n v="2026"/>
    <x v="1"/>
    <n v="4"/>
    <x v="3"/>
    <x v="2"/>
    <x v="16"/>
    <x v="0"/>
    <s v="New"/>
    <x v="1"/>
    <s v="Hiking Daypack 20L"/>
    <n v="2"/>
    <n v="93.48"/>
    <n v="0"/>
    <n v="45.15"/>
    <x v="480"/>
    <n v="90.3"/>
    <n v="96.660000000000011"/>
    <n v="0.51700898587933253"/>
    <n v="2026"/>
    <s v="Q2"/>
    <n v="4"/>
    <s v="Apr"/>
  </r>
  <r>
    <n v="877"/>
    <d v="2026-04-03T00:00:00"/>
    <n v="2026"/>
    <x v="1"/>
    <n v="4"/>
    <x v="3"/>
    <x v="1"/>
    <x v="12"/>
    <x v="0"/>
    <s v="New"/>
    <x v="3"/>
    <s v="Compact Sleeping Bag"/>
    <n v="1"/>
    <n v="123.63"/>
    <n v="0"/>
    <n v="58.88"/>
    <x v="481"/>
    <n v="58.88"/>
    <n v="64.75"/>
    <n v="0.52374019250990866"/>
    <n v="2026"/>
    <s v="Q2"/>
    <n v="4"/>
    <s v="Apr"/>
  </r>
  <r>
    <n v="2023"/>
    <d v="2026-04-03T00:00:00"/>
    <n v="2026"/>
    <x v="1"/>
    <n v="4"/>
    <x v="3"/>
    <x v="1"/>
    <x v="12"/>
    <x v="0"/>
    <s v="New"/>
    <x v="2"/>
    <s v="Travel Backpack 35L"/>
    <n v="3"/>
    <n v="168.37"/>
    <n v="0"/>
    <n v="87.15"/>
    <x v="482"/>
    <n v="261.45000000000005"/>
    <n v="243.65999999999997"/>
    <n v="0.4823899744610084"/>
    <n v="2026"/>
    <s v="Q2"/>
    <n v="4"/>
    <s v="Apr"/>
  </r>
  <r>
    <n v="2548"/>
    <d v="2026-04-03T00:00:00"/>
    <n v="2026"/>
    <x v="1"/>
    <n v="4"/>
    <x v="3"/>
    <x v="0"/>
    <x v="9"/>
    <x v="3"/>
    <s v="New"/>
    <x v="0"/>
    <s v="Trail Bike Light"/>
    <n v="4"/>
    <n v="51.68"/>
    <n v="0.05"/>
    <n v="23.09"/>
    <x v="483"/>
    <n v="92.36"/>
    <n v="104.02399999999999"/>
    <n v="0.52969692031937421"/>
    <n v="2026"/>
    <s v="Q2"/>
    <n v="4"/>
    <s v="Apr"/>
  </r>
  <r>
    <n v="2602"/>
    <d v="2026-04-03T00:00:00"/>
    <n v="2026"/>
    <x v="1"/>
    <n v="4"/>
    <x v="3"/>
    <x v="1"/>
    <x v="12"/>
    <x v="3"/>
    <s v="New"/>
    <x v="0"/>
    <s v="Compact Repair Kit"/>
    <n v="1"/>
    <n v="40.159999999999997"/>
    <n v="0"/>
    <n v="16.77"/>
    <x v="484"/>
    <n v="16.77"/>
    <n v="23.389999999999997"/>
    <n v="0.58242031872509958"/>
    <n v="2026"/>
    <s v="Q2"/>
    <n v="4"/>
    <s v="Apr"/>
  </r>
  <r>
    <n v="3229"/>
    <d v="2026-04-03T00:00:00"/>
    <n v="2026"/>
    <x v="1"/>
    <n v="4"/>
    <x v="3"/>
    <x v="3"/>
    <x v="13"/>
    <x v="2"/>
    <s v="Returning"/>
    <x v="2"/>
    <s v="Insulated Bottle"/>
    <n v="3"/>
    <n v="36.17"/>
    <n v="0.1"/>
    <n v="13.65"/>
    <x v="485"/>
    <n v="40.950000000000003"/>
    <n v="56.709000000000003"/>
    <n v="0.58068380794396834"/>
    <n v="2026"/>
    <s v="Q2"/>
    <n v="4"/>
    <s v="Apr"/>
  </r>
  <r>
    <n v="3261"/>
    <d v="2026-04-03T00:00:00"/>
    <n v="2026"/>
    <x v="1"/>
    <n v="4"/>
    <x v="3"/>
    <x v="2"/>
    <x v="10"/>
    <x v="0"/>
    <s v="New"/>
    <x v="2"/>
    <s v="Carry-On Duffel"/>
    <n v="4"/>
    <n v="130.55000000000001"/>
    <n v="0"/>
    <n v="67.66"/>
    <x v="486"/>
    <n v="270.64"/>
    <n v="251.56000000000006"/>
    <n v="0.48173113749521262"/>
    <n v="2026"/>
    <s v="Q2"/>
    <n v="4"/>
    <s v="Apr"/>
  </r>
  <r>
    <n v="3621"/>
    <d v="2026-04-03T00:00:00"/>
    <n v="2026"/>
    <x v="1"/>
    <n v="4"/>
    <x v="3"/>
    <x v="3"/>
    <x v="8"/>
    <x v="0"/>
    <s v="New"/>
    <x v="0"/>
    <s v="Cycling Pack 12L"/>
    <n v="2"/>
    <n v="102.63"/>
    <n v="0"/>
    <n v="50.19"/>
    <x v="487"/>
    <n v="100.38"/>
    <n v="104.88"/>
    <n v="0.51096170710318622"/>
    <n v="2026"/>
    <s v="Q2"/>
    <n v="4"/>
    <s v="Apr"/>
  </r>
  <r>
    <n v="4681"/>
    <d v="2026-04-03T00:00:00"/>
    <n v="2026"/>
    <x v="1"/>
    <n v="4"/>
    <x v="3"/>
    <x v="3"/>
    <x v="13"/>
    <x v="3"/>
    <s v="Returning"/>
    <x v="0"/>
    <s v="Commuter Helmet"/>
    <n v="6"/>
    <n v="81.239999999999995"/>
    <n v="0"/>
    <n v="43.28"/>
    <x v="488"/>
    <n v="259.68"/>
    <n v="227.75999999999993"/>
    <n v="0.46725750861644505"/>
    <n v="2026"/>
    <s v="Q2"/>
    <n v="4"/>
    <s v="Apr"/>
  </r>
  <r>
    <n v="4954"/>
    <d v="2026-04-03T00:00:00"/>
    <n v="2026"/>
    <x v="1"/>
    <n v="4"/>
    <x v="3"/>
    <x v="3"/>
    <x v="8"/>
    <x v="0"/>
    <s v="New"/>
    <x v="1"/>
    <s v="Trekking Poles"/>
    <n v="3"/>
    <n v="72.11"/>
    <n v="0.05"/>
    <n v="31.63"/>
    <x v="489"/>
    <n v="94.89"/>
    <n v="110.62349999999996"/>
    <n v="0.5382785072513484"/>
    <n v="2026"/>
    <s v="Q2"/>
    <n v="4"/>
    <s v="Apr"/>
  </r>
  <r>
    <n v="1153"/>
    <d v="2026-04-04T00:00:00"/>
    <n v="2026"/>
    <x v="1"/>
    <n v="4"/>
    <x v="3"/>
    <x v="2"/>
    <x v="16"/>
    <x v="2"/>
    <s v="New"/>
    <x v="1"/>
    <s v="Hiking Daypack 20L"/>
    <n v="4"/>
    <n v="90.15"/>
    <n v="0"/>
    <n v="44.9"/>
    <x v="490"/>
    <n v="179.6"/>
    <n v="181.00000000000003"/>
    <n v="0.50194120909595119"/>
    <n v="2026"/>
    <s v="Q2"/>
    <n v="4"/>
    <s v="Apr"/>
  </r>
  <r>
    <n v="1383"/>
    <d v="2026-04-04T00:00:00"/>
    <n v="2026"/>
    <x v="1"/>
    <n v="4"/>
    <x v="3"/>
    <x v="3"/>
    <x v="4"/>
    <x v="2"/>
    <s v="Returning"/>
    <x v="0"/>
    <s v="Trail Bike Light"/>
    <n v="1"/>
    <n v="50.7"/>
    <n v="0.05"/>
    <n v="21.85"/>
    <x v="491"/>
    <n v="21.85"/>
    <n v="26.314999999999998"/>
    <n v="0.54635108481262329"/>
    <n v="2026"/>
    <s v="Q2"/>
    <n v="4"/>
    <s v="Apr"/>
  </r>
  <r>
    <n v="2583"/>
    <d v="2026-04-04T00:00:00"/>
    <n v="2026"/>
    <x v="1"/>
    <n v="4"/>
    <x v="3"/>
    <x v="0"/>
    <x v="0"/>
    <x v="0"/>
    <s v="Returning"/>
    <x v="4"/>
    <s v="Resistance Band Set"/>
    <n v="1"/>
    <n v="41.13"/>
    <n v="0"/>
    <n v="15.04"/>
    <x v="492"/>
    <n v="15.04"/>
    <n v="26.090000000000003"/>
    <n v="0.63433017262338931"/>
    <n v="2026"/>
    <s v="Q2"/>
    <n v="4"/>
    <s v="Apr"/>
  </r>
  <r>
    <n v="4074"/>
    <d v="2026-04-04T00:00:00"/>
    <n v="2026"/>
    <x v="1"/>
    <n v="4"/>
    <x v="3"/>
    <x v="1"/>
    <x v="1"/>
    <x v="2"/>
    <s v="Returning"/>
    <x v="3"/>
    <s v="Compact Sleeping Bag"/>
    <n v="1"/>
    <n v="121.66"/>
    <n v="0"/>
    <n v="61.37"/>
    <x v="493"/>
    <n v="61.37"/>
    <n v="60.29"/>
    <n v="0.49556140062469178"/>
    <n v="2026"/>
    <s v="Q2"/>
    <n v="4"/>
    <s v="Apr"/>
  </r>
  <r>
    <n v="4301"/>
    <d v="2026-04-04T00:00:00"/>
    <n v="2026"/>
    <x v="1"/>
    <n v="4"/>
    <x v="3"/>
    <x v="2"/>
    <x v="16"/>
    <x v="2"/>
    <s v="New"/>
    <x v="4"/>
    <s v="Weighted Vest"/>
    <n v="1"/>
    <n v="122.77"/>
    <n v="0.1"/>
    <n v="70.59"/>
    <x v="494"/>
    <n v="70.59"/>
    <n v="39.902999999999992"/>
    <n v="0.36113599956558329"/>
    <n v="2026"/>
    <s v="Q2"/>
    <n v="4"/>
    <s v="Apr"/>
  </r>
  <r>
    <n v="4692"/>
    <d v="2026-04-04T00:00:00"/>
    <n v="2026"/>
    <x v="1"/>
    <n v="4"/>
    <x v="3"/>
    <x v="3"/>
    <x v="13"/>
    <x v="0"/>
    <s v="Returning"/>
    <x v="0"/>
    <s v="Trail Bike Light"/>
    <n v="1"/>
    <n v="49.96"/>
    <n v="0"/>
    <n v="22.13"/>
    <x v="495"/>
    <n v="22.13"/>
    <n v="27.830000000000002"/>
    <n v="0.55704563650920735"/>
    <n v="2026"/>
    <s v="Q2"/>
    <n v="4"/>
    <s v="Apr"/>
  </r>
  <r>
    <n v="1951"/>
    <d v="2026-04-05T00:00:00"/>
    <n v="2026"/>
    <x v="1"/>
    <n v="4"/>
    <x v="3"/>
    <x v="3"/>
    <x v="8"/>
    <x v="3"/>
    <s v="Returning"/>
    <x v="1"/>
    <s v="Summit Backpack 45L"/>
    <n v="2"/>
    <n v="155.13"/>
    <n v="0.15"/>
    <n v="80.959999999999994"/>
    <x v="496"/>
    <n v="161.91999999999999"/>
    <n v="101.80100000000002"/>
    <n v="0.38601779911345707"/>
    <n v="2026"/>
    <s v="Q2"/>
    <n v="4"/>
    <s v="Apr"/>
  </r>
  <r>
    <n v="2111"/>
    <d v="2026-04-05T00:00:00"/>
    <n v="2026"/>
    <x v="1"/>
    <n v="4"/>
    <x v="3"/>
    <x v="3"/>
    <x v="13"/>
    <x v="0"/>
    <s v="New"/>
    <x v="1"/>
    <s v="Trekking Poles"/>
    <n v="3"/>
    <n v="69.83"/>
    <n v="0.05"/>
    <n v="31.53"/>
    <x v="497"/>
    <n v="94.59"/>
    <n v="104.4255"/>
    <n v="0.52471038687941396"/>
    <n v="2026"/>
    <s v="Q2"/>
    <n v="4"/>
    <s v="Apr"/>
  </r>
  <r>
    <n v="2933"/>
    <d v="2026-04-05T00:00:00"/>
    <n v="2026"/>
    <x v="1"/>
    <n v="4"/>
    <x v="3"/>
    <x v="1"/>
    <x v="6"/>
    <x v="2"/>
    <s v="Returning"/>
    <x v="2"/>
    <s v="Insulated Bottle"/>
    <n v="1"/>
    <n v="35.4"/>
    <n v="0"/>
    <n v="13.37"/>
    <x v="498"/>
    <n v="13.37"/>
    <n v="22.03"/>
    <n v="0.62231638418079105"/>
    <n v="2026"/>
    <s v="Q2"/>
    <n v="4"/>
    <s v="Apr"/>
  </r>
  <r>
    <n v="3263"/>
    <d v="2026-04-05T00:00:00"/>
    <n v="2026"/>
    <x v="1"/>
    <n v="4"/>
    <x v="3"/>
    <x v="3"/>
    <x v="7"/>
    <x v="0"/>
    <s v="New"/>
    <x v="4"/>
    <s v="Training Mat"/>
    <n v="1"/>
    <n v="51.75"/>
    <n v="0.1"/>
    <n v="22.1"/>
    <x v="499"/>
    <n v="22.1"/>
    <n v="24.475000000000001"/>
    <n v="0.52549651100375738"/>
    <n v="2026"/>
    <s v="Q2"/>
    <n v="4"/>
    <s v="Apr"/>
  </r>
  <r>
    <n v="4764"/>
    <d v="2026-04-05T00:00:00"/>
    <n v="2026"/>
    <x v="1"/>
    <n v="4"/>
    <x v="3"/>
    <x v="3"/>
    <x v="13"/>
    <x v="3"/>
    <s v="New"/>
    <x v="0"/>
    <s v="Compact Repair Kit"/>
    <n v="6"/>
    <n v="39.6"/>
    <n v="0.15"/>
    <n v="17.010000000000002"/>
    <x v="500"/>
    <n v="102.06"/>
    <n v="99.9"/>
    <n v="0.49465240641711233"/>
    <n v="2026"/>
    <s v="Q2"/>
    <n v="4"/>
    <s v="Apr"/>
  </r>
  <r>
    <n v="28"/>
    <d v="2026-04-06T00:00:00"/>
    <n v="2026"/>
    <x v="1"/>
    <n v="4"/>
    <x v="3"/>
    <x v="1"/>
    <x v="6"/>
    <x v="2"/>
    <s v="New"/>
    <x v="4"/>
    <s v="Weighted Vest"/>
    <n v="2"/>
    <n v="125.94"/>
    <n v="0.05"/>
    <n v="70.94"/>
    <x v="501"/>
    <n v="141.88"/>
    <n v="97.405999999999977"/>
    <n v="0.40706936469329585"/>
    <n v="2026"/>
    <s v="Q2"/>
    <n v="4"/>
    <s v="Apr"/>
  </r>
  <r>
    <n v="581"/>
    <d v="2026-04-06T00:00:00"/>
    <n v="2026"/>
    <x v="1"/>
    <n v="4"/>
    <x v="3"/>
    <x v="1"/>
    <x v="1"/>
    <x v="0"/>
    <s v="Returning"/>
    <x v="3"/>
    <s v="Compact Sleeping Bag"/>
    <n v="3"/>
    <n v="124.67"/>
    <n v="0"/>
    <n v="61.46"/>
    <x v="502"/>
    <n v="184.38"/>
    <n v="189.63"/>
    <n v="0.50701852891633914"/>
    <n v="2026"/>
    <s v="Q2"/>
    <n v="4"/>
    <s v="Apr"/>
  </r>
  <r>
    <n v="643"/>
    <d v="2026-04-06T00:00:00"/>
    <n v="2026"/>
    <x v="1"/>
    <n v="4"/>
    <x v="3"/>
    <x v="3"/>
    <x v="8"/>
    <x v="0"/>
    <s v="Returning"/>
    <x v="1"/>
    <s v="Trekking Poles"/>
    <n v="2"/>
    <n v="72.260000000000005"/>
    <n v="0"/>
    <n v="33.21"/>
    <x v="503"/>
    <n v="66.42"/>
    <n v="78.100000000000009"/>
    <n v="0.54040963188486024"/>
    <n v="2026"/>
    <s v="Q2"/>
    <n v="4"/>
    <s v="Apr"/>
  </r>
  <r>
    <n v="1907"/>
    <d v="2026-04-06T00:00:00"/>
    <n v="2026"/>
    <x v="1"/>
    <n v="4"/>
    <x v="3"/>
    <x v="1"/>
    <x v="12"/>
    <x v="1"/>
    <s v="Business"/>
    <x v="0"/>
    <s v="Trail Bike Light"/>
    <n v="10"/>
    <n v="50.64"/>
    <n v="0.2"/>
    <n v="22.99"/>
    <x v="504"/>
    <n v="229.89999999999998"/>
    <n v="175.22000000000003"/>
    <n v="0.43251382306477099"/>
    <n v="2026"/>
    <s v="Q2"/>
    <n v="4"/>
    <s v="Apr"/>
  </r>
  <r>
    <n v="1950"/>
    <d v="2026-04-06T00:00:00"/>
    <n v="2026"/>
    <x v="1"/>
    <n v="4"/>
    <x v="3"/>
    <x v="0"/>
    <x v="9"/>
    <x v="0"/>
    <s v="New"/>
    <x v="1"/>
    <s v="Trekking Poles"/>
    <n v="1"/>
    <n v="73"/>
    <n v="0"/>
    <n v="32.4"/>
    <x v="505"/>
    <n v="32.4"/>
    <n v="40.6"/>
    <n v="0.55616438356164388"/>
    <n v="2026"/>
    <s v="Q2"/>
    <n v="4"/>
    <s v="Apr"/>
  </r>
  <r>
    <n v="2443"/>
    <d v="2026-04-06T00:00:00"/>
    <n v="2026"/>
    <x v="1"/>
    <n v="4"/>
    <x v="3"/>
    <x v="0"/>
    <x v="15"/>
    <x v="0"/>
    <s v="Returning"/>
    <x v="2"/>
    <s v="Insulated Bottle"/>
    <n v="1"/>
    <n v="35.700000000000003"/>
    <n v="0"/>
    <n v="13.8"/>
    <x v="506"/>
    <n v="13.8"/>
    <n v="21.900000000000002"/>
    <n v="0.61344537815126055"/>
    <n v="2026"/>
    <s v="Q2"/>
    <n v="4"/>
    <s v="Apr"/>
  </r>
  <r>
    <n v="2480"/>
    <d v="2026-04-06T00:00:00"/>
    <n v="2026"/>
    <x v="1"/>
    <n v="4"/>
    <x v="3"/>
    <x v="2"/>
    <x v="16"/>
    <x v="1"/>
    <s v="New"/>
    <x v="1"/>
    <s v="Summit Backpack 45L"/>
    <n v="8"/>
    <n v="152.41999999999999"/>
    <n v="0.05"/>
    <n v="80.11"/>
    <x v="507"/>
    <n v="640.88"/>
    <n v="517.51199999999983"/>
    <n v="0.44675032286134564"/>
    <n v="2026"/>
    <s v="Q2"/>
    <n v="4"/>
    <s v="Apr"/>
  </r>
  <r>
    <n v="2515"/>
    <d v="2026-04-06T00:00:00"/>
    <n v="2026"/>
    <x v="1"/>
    <n v="4"/>
    <x v="3"/>
    <x v="3"/>
    <x v="8"/>
    <x v="0"/>
    <s v="Returning"/>
    <x v="0"/>
    <s v="Commuter Helmet"/>
    <n v="1"/>
    <n v="81.78"/>
    <n v="0"/>
    <n v="42.82"/>
    <x v="508"/>
    <n v="42.82"/>
    <n v="38.96"/>
    <n v="0.47640009782342874"/>
    <n v="2026"/>
    <s v="Q2"/>
    <n v="4"/>
    <s v="Apr"/>
  </r>
  <r>
    <n v="2829"/>
    <d v="2026-04-06T00:00:00"/>
    <n v="2026"/>
    <x v="1"/>
    <n v="4"/>
    <x v="3"/>
    <x v="1"/>
    <x v="6"/>
    <x v="0"/>
    <s v="Business"/>
    <x v="0"/>
    <s v="Cycling Pack 12L"/>
    <n v="6"/>
    <n v="102.59"/>
    <n v="0.1"/>
    <n v="49.6"/>
    <x v="509"/>
    <n v="297.60000000000002"/>
    <n v="256.38599999999997"/>
    <n v="0.46280230908362302"/>
    <n v="2026"/>
    <s v="Q2"/>
    <n v="4"/>
    <s v="Apr"/>
  </r>
  <r>
    <n v="4086"/>
    <d v="2026-04-06T00:00:00"/>
    <n v="2026"/>
    <x v="1"/>
    <n v="4"/>
    <x v="3"/>
    <x v="3"/>
    <x v="8"/>
    <x v="2"/>
    <s v="Returning"/>
    <x v="1"/>
    <s v="Summit Backpack 45L"/>
    <n v="2"/>
    <n v="152.44"/>
    <n v="0.15"/>
    <n v="76.680000000000007"/>
    <x v="510"/>
    <n v="153.36000000000001"/>
    <n v="105.78799999999995"/>
    <n v="0.4082146109559015"/>
    <n v="2026"/>
    <s v="Q2"/>
    <n v="4"/>
    <s v="Apr"/>
  </r>
  <r>
    <n v="4512"/>
    <d v="2026-04-06T00:00:00"/>
    <n v="2026"/>
    <x v="1"/>
    <n v="4"/>
    <x v="3"/>
    <x v="1"/>
    <x v="1"/>
    <x v="0"/>
    <s v="New"/>
    <x v="2"/>
    <s v="Carry-On Duffel"/>
    <n v="6"/>
    <n v="136.29"/>
    <n v="0"/>
    <n v="68.209999999999994"/>
    <x v="511"/>
    <n v="409.26"/>
    <n v="408.48"/>
    <n v="0.49952307579426225"/>
    <n v="2026"/>
    <s v="Q2"/>
    <n v="4"/>
    <s v="Apr"/>
  </r>
  <r>
    <n v="4837"/>
    <d v="2026-04-06T00:00:00"/>
    <n v="2026"/>
    <x v="1"/>
    <n v="4"/>
    <x v="3"/>
    <x v="0"/>
    <x v="9"/>
    <x v="1"/>
    <s v="Business"/>
    <x v="1"/>
    <s v="Summit Backpack 45L"/>
    <n v="4"/>
    <n v="157.51"/>
    <n v="0.2"/>
    <n v="79.209999999999994"/>
    <x v="512"/>
    <n v="316.83999999999997"/>
    <n v="187.19200000000001"/>
    <n v="0.37138911815122855"/>
    <n v="2026"/>
    <s v="Q2"/>
    <n v="4"/>
    <s v="Apr"/>
  </r>
  <r>
    <n v="1580"/>
    <d v="2026-04-07T00:00:00"/>
    <n v="2026"/>
    <x v="1"/>
    <n v="4"/>
    <x v="3"/>
    <x v="2"/>
    <x v="3"/>
    <x v="0"/>
    <s v="New"/>
    <x v="3"/>
    <s v="Compact Sleeping Bag"/>
    <n v="2"/>
    <n v="120.5"/>
    <n v="0"/>
    <n v="61.42"/>
    <x v="513"/>
    <n v="122.84"/>
    <n v="118.16"/>
    <n v="0.49029045643153524"/>
    <n v="2026"/>
    <s v="Q2"/>
    <n v="4"/>
    <s v="Apr"/>
  </r>
  <r>
    <n v="1962"/>
    <d v="2026-04-07T00:00:00"/>
    <n v="2026"/>
    <x v="1"/>
    <n v="4"/>
    <x v="3"/>
    <x v="0"/>
    <x v="0"/>
    <x v="0"/>
    <s v="Returning"/>
    <x v="1"/>
    <s v="Summit Backpack 45L"/>
    <n v="3"/>
    <n v="152.62"/>
    <n v="0.05"/>
    <n v="77.75"/>
    <x v="514"/>
    <n v="233.25"/>
    <n v="201.71699999999998"/>
    <n v="0.46375242259757637"/>
    <n v="2026"/>
    <s v="Q2"/>
    <n v="4"/>
    <s v="Apr"/>
  </r>
  <r>
    <n v="2381"/>
    <d v="2026-04-07T00:00:00"/>
    <n v="2026"/>
    <x v="1"/>
    <n v="4"/>
    <x v="3"/>
    <x v="1"/>
    <x v="11"/>
    <x v="0"/>
    <s v="Returning"/>
    <x v="2"/>
    <s v="Carry-On Duffel"/>
    <n v="2"/>
    <n v="134.16"/>
    <n v="0.05"/>
    <n v="67.08"/>
    <x v="515"/>
    <n v="134.16"/>
    <n v="120.74399999999997"/>
    <n v="0.47368421052631576"/>
    <n v="2026"/>
    <s v="Q2"/>
    <n v="4"/>
    <s v="Apr"/>
  </r>
  <r>
    <n v="2655"/>
    <d v="2026-04-07T00:00:00"/>
    <n v="2026"/>
    <x v="1"/>
    <n v="4"/>
    <x v="3"/>
    <x v="3"/>
    <x v="13"/>
    <x v="2"/>
    <s v="Business"/>
    <x v="0"/>
    <s v="Cycling Pack 12L"/>
    <n v="1"/>
    <n v="101.13"/>
    <n v="0"/>
    <n v="50.8"/>
    <x v="516"/>
    <n v="50.8"/>
    <n v="50.33"/>
    <n v="0.49767625828141998"/>
    <n v="2026"/>
    <s v="Q2"/>
    <n v="4"/>
    <s v="Apr"/>
  </r>
  <r>
    <n v="2944"/>
    <d v="2026-04-07T00:00:00"/>
    <n v="2026"/>
    <x v="1"/>
    <n v="4"/>
    <x v="3"/>
    <x v="1"/>
    <x v="14"/>
    <x v="2"/>
    <s v="New"/>
    <x v="4"/>
    <s v="Training Mat"/>
    <n v="1"/>
    <n v="51.36"/>
    <n v="0"/>
    <n v="22.21"/>
    <x v="517"/>
    <n v="22.21"/>
    <n v="29.15"/>
    <n v="0.56756230529595009"/>
    <n v="2026"/>
    <s v="Q2"/>
    <n v="4"/>
    <s v="Apr"/>
  </r>
  <r>
    <n v="4756"/>
    <d v="2026-04-07T00:00:00"/>
    <n v="2026"/>
    <x v="1"/>
    <n v="4"/>
    <x v="3"/>
    <x v="2"/>
    <x v="16"/>
    <x v="0"/>
    <s v="Business"/>
    <x v="1"/>
    <s v="Summit Backpack 45L"/>
    <n v="5"/>
    <n v="151.88"/>
    <n v="0"/>
    <n v="80.56"/>
    <x v="518"/>
    <n v="402.8"/>
    <n v="356.59999999999997"/>
    <n v="0.46958124835396364"/>
    <n v="2026"/>
    <s v="Q2"/>
    <n v="4"/>
    <s v="Apr"/>
  </r>
  <r>
    <n v="52"/>
    <d v="2026-04-08T00:00:00"/>
    <n v="2026"/>
    <x v="1"/>
    <n v="4"/>
    <x v="3"/>
    <x v="1"/>
    <x v="12"/>
    <x v="0"/>
    <s v="New"/>
    <x v="2"/>
    <s v="Carry-On Duffel"/>
    <n v="2"/>
    <n v="133.59"/>
    <n v="0"/>
    <n v="66.83"/>
    <x v="519"/>
    <n v="133.66"/>
    <n v="133.52000000000001"/>
    <n v="0.49973800434164234"/>
    <n v="2026"/>
    <s v="Q2"/>
    <n v="4"/>
    <s v="Apr"/>
  </r>
  <r>
    <n v="556"/>
    <d v="2026-04-08T00:00:00"/>
    <n v="2026"/>
    <x v="1"/>
    <n v="4"/>
    <x v="3"/>
    <x v="3"/>
    <x v="8"/>
    <x v="0"/>
    <s v="New"/>
    <x v="3"/>
    <s v="Compact Sleeping Bag"/>
    <n v="2"/>
    <n v="124.39"/>
    <n v="0"/>
    <n v="61.27"/>
    <x v="520"/>
    <n v="122.54"/>
    <n v="126.24"/>
    <n v="0.50743628909076288"/>
    <n v="2026"/>
    <s v="Q2"/>
    <n v="4"/>
    <s v="Apr"/>
  </r>
  <r>
    <n v="1233"/>
    <d v="2026-04-08T00:00:00"/>
    <n v="2026"/>
    <x v="1"/>
    <n v="4"/>
    <x v="3"/>
    <x v="0"/>
    <x v="15"/>
    <x v="0"/>
    <s v="New"/>
    <x v="0"/>
    <s v="Trail Bike Light"/>
    <n v="5"/>
    <n v="50.22"/>
    <n v="0.1"/>
    <n v="22.31"/>
    <x v="521"/>
    <n v="111.55"/>
    <n v="114.44000000000001"/>
    <n v="0.50639408823399268"/>
    <n v="2026"/>
    <s v="Q2"/>
    <n v="4"/>
    <s v="Apr"/>
  </r>
  <r>
    <n v="1492"/>
    <d v="2026-04-08T00:00:00"/>
    <n v="2026"/>
    <x v="1"/>
    <n v="4"/>
    <x v="3"/>
    <x v="1"/>
    <x v="14"/>
    <x v="0"/>
    <s v="Returning"/>
    <x v="0"/>
    <s v="Compact Repair Kit"/>
    <n v="2"/>
    <n v="41.08"/>
    <n v="0"/>
    <n v="16.79"/>
    <x v="522"/>
    <n v="33.58"/>
    <n v="48.58"/>
    <n v="0.59128529698149956"/>
    <n v="2026"/>
    <s v="Q2"/>
    <n v="4"/>
    <s v="Apr"/>
  </r>
  <r>
    <n v="1619"/>
    <d v="2026-04-08T00:00:00"/>
    <n v="2026"/>
    <x v="1"/>
    <n v="4"/>
    <x v="3"/>
    <x v="3"/>
    <x v="8"/>
    <x v="2"/>
    <s v="New"/>
    <x v="2"/>
    <s v="Packing Cube Set"/>
    <n v="5"/>
    <n v="46.11"/>
    <n v="0"/>
    <n v="18.88"/>
    <x v="523"/>
    <n v="94.399999999999991"/>
    <n v="136.15000000000003"/>
    <n v="0.5905443504662764"/>
    <n v="2026"/>
    <s v="Q2"/>
    <n v="4"/>
    <s v="Apr"/>
  </r>
  <r>
    <n v="1631"/>
    <d v="2026-04-08T00:00:00"/>
    <n v="2026"/>
    <x v="1"/>
    <n v="4"/>
    <x v="3"/>
    <x v="3"/>
    <x v="8"/>
    <x v="0"/>
    <s v="Returning"/>
    <x v="2"/>
    <s v="Packing Cube Set"/>
    <n v="1"/>
    <n v="45.54"/>
    <n v="0"/>
    <n v="18.36"/>
    <x v="232"/>
    <n v="18.36"/>
    <n v="27.18"/>
    <n v="0.59683794466403162"/>
    <n v="2026"/>
    <s v="Q2"/>
    <n v="4"/>
    <s v="Apr"/>
  </r>
  <r>
    <n v="1844"/>
    <d v="2026-04-08T00:00:00"/>
    <n v="2026"/>
    <x v="1"/>
    <n v="4"/>
    <x v="3"/>
    <x v="1"/>
    <x v="14"/>
    <x v="2"/>
    <s v="New"/>
    <x v="4"/>
    <s v="Recovery Roller"/>
    <n v="2"/>
    <n v="37.1"/>
    <n v="0.1"/>
    <n v="14.17"/>
    <x v="524"/>
    <n v="28.34"/>
    <n v="38.44"/>
    <n v="0.57562144354597178"/>
    <n v="2026"/>
    <s v="Q2"/>
    <n v="4"/>
    <s v="Apr"/>
  </r>
  <r>
    <n v="4246"/>
    <d v="2026-04-08T00:00:00"/>
    <n v="2026"/>
    <x v="1"/>
    <n v="4"/>
    <x v="3"/>
    <x v="3"/>
    <x v="8"/>
    <x v="1"/>
    <s v="Business"/>
    <x v="1"/>
    <s v="Summit Backpack 45L"/>
    <n v="5"/>
    <n v="156.57"/>
    <n v="0.15"/>
    <n v="80.849999999999994"/>
    <x v="525"/>
    <n v="404.25"/>
    <n v="261.1724999999999"/>
    <n v="0.39249123677062309"/>
    <n v="2026"/>
    <s v="Q2"/>
    <n v="4"/>
    <s v="Apr"/>
  </r>
  <r>
    <n v="5139"/>
    <d v="2026-04-08T00:00:00"/>
    <n v="2026"/>
    <x v="1"/>
    <n v="4"/>
    <x v="3"/>
    <x v="0"/>
    <x v="15"/>
    <x v="0"/>
    <s v="Returning"/>
    <x v="4"/>
    <s v="Training Mat"/>
    <n v="2"/>
    <n v="51.4"/>
    <n v="0"/>
    <n v="21.99"/>
    <x v="526"/>
    <n v="43.98"/>
    <n v="58.82"/>
    <n v="0.57217898832684821"/>
    <n v="2026"/>
    <s v="Q2"/>
    <n v="4"/>
    <s v="Apr"/>
  </r>
  <r>
    <n v="186"/>
    <d v="2026-04-09T00:00:00"/>
    <n v="2026"/>
    <x v="1"/>
    <n v="4"/>
    <x v="3"/>
    <x v="0"/>
    <x v="0"/>
    <x v="0"/>
    <s v="New"/>
    <x v="2"/>
    <s v="Packing Cube Set"/>
    <n v="2"/>
    <n v="46.42"/>
    <n v="0.1"/>
    <n v="18.73"/>
    <x v="527"/>
    <n v="37.46"/>
    <n v="46.096000000000011"/>
    <n v="0.55167791660682663"/>
    <n v="2026"/>
    <s v="Q2"/>
    <n v="4"/>
    <s v="Apr"/>
  </r>
  <r>
    <n v="1742"/>
    <d v="2026-04-09T00:00:00"/>
    <n v="2026"/>
    <x v="1"/>
    <n v="4"/>
    <x v="3"/>
    <x v="3"/>
    <x v="4"/>
    <x v="3"/>
    <s v="Returning"/>
    <x v="3"/>
    <s v="Compact Sleeping Bag"/>
    <n v="2"/>
    <n v="120.75"/>
    <n v="0.05"/>
    <n v="60.31"/>
    <x v="528"/>
    <n v="120.62"/>
    <n v="108.80499999999998"/>
    <n v="0.47425084450256066"/>
    <n v="2026"/>
    <s v="Q2"/>
    <n v="4"/>
    <s v="Apr"/>
  </r>
  <r>
    <n v="3189"/>
    <d v="2026-04-09T00:00:00"/>
    <n v="2026"/>
    <x v="1"/>
    <n v="4"/>
    <x v="3"/>
    <x v="1"/>
    <x v="11"/>
    <x v="1"/>
    <s v="Business"/>
    <x v="1"/>
    <s v="Summit Backpack 45L"/>
    <n v="6"/>
    <n v="157.38999999999999"/>
    <n v="0.05"/>
    <n v="79.239999999999995"/>
    <x v="529"/>
    <n v="475.43999999999994"/>
    <n v="421.68299999999999"/>
    <n v="0.47003922539049831"/>
    <n v="2026"/>
    <s v="Q2"/>
    <n v="4"/>
    <s v="Apr"/>
  </r>
  <r>
    <n v="3747"/>
    <d v="2026-04-09T00:00:00"/>
    <n v="2026"/>
    <x v="1"/>
    <n v="4"/>
    <x v="3"/>
    <x v="3"/>
    <x v="7"/>
    <x v="2"/>
    <s v="Returning"/>
    <x v="3"/>
    <s v="Compact Sleeping Bag"/>
    <n v="2"/>
    <n v="122.36"/>
    <n v="0.05"/>
    <n v="59.06"/>
    <x v="530"/>
    <n v="118.12"/>
    <n v="114.36399999999998"/>
    <n v="0.49192202474148755"/>
    <n v="2026"/>
    <s v="Q2"/>
    <n v="4"/>
    <s v="Apr"/>
  </r>
  <r>
    <n v="3782"/>
    <d v="2026-04-09T00:00:00"/>
    <n v="2026"/>
    <x v="1"/>
    <n v="4"/>
    <x v="3"/>
    <x v="0"/>
    <x v="0"/>
    <x v="2"/>
    <s v="Returning"/>
    <x v="4"/>
    <s v="Resistance Band Set"/>
    <n v="2"/>
    <n v="39.68"/>
    <n v="0.05"/>
    <n v="14.98"/>
    <x v="531"/>
    <n v="29.96"/>
    <n v="45.431999999999995"/>
    <n v="0.60261035653650252"/>
    <n v="2026"/>
    <s v="Q2"/>
    <n v="4"/>
    <s v="Apr"/>
  </r>
  <r>
    <n v="4344"/>
    <d v="2026-04-09T00:00:00"/>
    <n v="2026"/>
    <x v="1"/>
    <n v="4"/>
    <x v="3"/>
    <x v="2"/>
    <x v="5"/>
    <x v="2"/>
    <s v="Business"/>
    <x v="3"/>
    <s v="Compact Sleeping Bag"/>
    <n v="3"/>
    <n v="121.56"/>
    <n v="0.15"/>
    <n v="61.31"/>
    <x v="532"/>
    <n v="183.93"/>
    <n v="126.048"/>
    <n v="0.40663530960261696"/>
    <n v="2026"/>
    <s v="Q2"/>
    <n v="4"/>
    <s v="Apr"/>
  </r>
  <r>
    <n v="4901"/>
    <d v="2026-04-09T00:00:00"/>
    <n v="2026"/>
    <x v="1"/>
    <n v="4"/>
    <x v="3"/>
    <x v="0"/>
    <x v="0"/>
    <x v="3"/>
    <s v="New"/>
    <x v="0"/>
    <s v="Commuter Helmet"/>
    <n v="1"/>
    <n v="80.19"/>
    <n v="0.1"/>
    <n v="42.15"/>
    <x v="533"/>
    <n v="42.15"/>
    <n v="30.021000000000008"/>
    <n v="0.4159704036247247"/>
    <n v="2026"/>
    <s v="Q2"/>
    <n v="4"/>
    <s v="Apr"/>
  </r>
  <r>
    <n v="4969"/>
    <d v="2026-04-09T00:00:00"/>
    <n v="2026"/>
    <x v="1"/>
    <n v="4"/>
    <x v="3"/>
    <x v="3"/>
    <x v="7"/>
    <x v="3"/>
    <s v="Business"/>
    <x v="0"/>
    <s v="Commuter Helmet"/>
    <n v="2"/>
    <n v="81.14"/>
    <n v="0"/>
    <n v="43.43"/>
    <x v="534"/>
    <n v="86.86"/>
    <n v="75.42"/>
    <n v="0.46475228000985952"/>
    <n v="2026"/>
    <s v="Q2"/>
    <n v="4"/>
    <s v="Apr"/>
  </r>
  <r>
    <n v="673"/>
    <d v="2026-04-10T00:00:00"/>
    <n v="2026"/>
    <x v="1"/>
    <n v="4"/>
    <x v="3"/>
    <x v="3"/>
    <x v="8"/>
    <x v="2"/>
    <s v="New"/>
    <x v="3"/>
    <s v="Trail Tent 2P"/>
    <n v="2"/>
    <n v="191.11"/>
    <n v="0"/>
    <n v="103.58"/>
    <x v="535"/>
    <n v="207.16"/>
    <n v="175.06000000000003"/>
    <n v="0.45800847679346979"/>
    <n v="2026"/>
    <s v="Q2"/>
    <n v="4"/>
    <s v="Apr"/>
  </r>
  <r>
    <n v="888"/>
    <d v="2026-04-10T00:00:00"/>
    <n v="2026"/>
    <x v="1"/>
    <n v="4"/>
    <x v="3"/>
    <x v="3"/>
    <x v="7"/>
    <x v="2"/>
    <s v="New"/>
    <x v="0"/>
    <s v="Compact Repair Kit"/>
    <n v="2"/>
    <n v="40.58"/>
    <n v="0.05"/>
    <n v="17.149999999999999"/>
    <x v="536"/>
    <n v="34.299999999999997"/>
    <n v="42.801999999999992"/>
    <n v="0.55513475655625011"/>
    <n v="2026"/>
    <s v="Q2"/>
    <n v="4"/>
    <s v="Apr"/>
  </r>
  <r>
    <n v="1541"/>
    <d v="2026-04-10T00:00:00"/>
    <n v="2026"/>
    <x v="1"/>
    <n v="4"/>
    <x v="3"/>
    <x v="0"/>
    <x v="15"/>
    <x v="3"/>
    <s v="Returning"/>
    <x v="3"/>
    <s v="Portable Camp Stove"/>
    <n v="1"/>
    <n v="83.44"/>
    <n v="0"/>
    <n v="40.299999999999997"/>
    <x v="537"/>
    <n v="40.299999999999997"/>
    <n v="43.14"/>
    <n v="0.51701821668264625"/>
    <n v="2026"/>
    <s v="Q2"/>
    <n v="4"/>
    <s v="Apr"/>
  </r>
  <r>
    <n v="1881"/>
    <d v="2026-04-10T00:00:00"/>
    <n v="2026"/>
    <x v="1"/>
    <n v="4"/>
    <x v="3"/>
    <x v="3"/>
    <x v="7"/>
    <x v="3"/>
    <s v="New"/>
    <x v="4"/>
    <s v="Training Mat"/>
    <n v="1"/>
    <n v="49.61"/>
    <n v="0"/>
    <n v="21.92"/>
    <x v="538"/>
    <n v="21.92"/>
    <n v="27.689999999999998"/>
    <n v="0.55815359806490628"/>
    <n v="2026"/>
    <s v="Q2"/>
    <n v="4"/>
    <s v="Apr"/>
  </r>
  <r>
    <n v="2007"/>
    <d v="2026-04-10T00:00:00"/>
    <n v="2026"/>
    <x v="1"/>
    <n v="4"/>
    <x v="3"/>
    <x v="3"/>
    <x v="8"/>
    <x v="0"/>
    <s v="Returning"/>
    <x v="4"/>
    <s v="Weighted Vest"/>
    <n v="2"/>
    <n v="123.31"/>
    <n v="0"/>
    <n v="69.239999999999995"/>
    <x v="539"/>
    <n v="138.47999999999999"/>
    <n v="108.14000000000001"/>
    <n v="0.43848836266320662"/>
    <n v="2026"/>
    <s v="Q2"/>
    <n v="4"/>
    <s v="Apr"/>
  </r>
  <r>
    <n v="2312"/>
    <d v="2026-04-10T00:00:00"/>
    <n v="2026"/>
    <x v="1"/>
    <n v="4"/>
    <x v="3"/>
    <x v="0"/>
    <x v="15"/>
    <x v="2"/>
    <s v="New"/>
    <x v="1"/>
    <s v="Hiking Daypack 20L"/>
    <n v="1"/>
    <n v="93.35"/>
    <n v="0.1"/>
    <n v="45.54"/>
    <x v="540"/>
    <n v="45.54"/>
    <n v="38.475000000000001"/>
    <n v="0.45795393679700053"/>
    <n v="2026"/>
    <s v="Q2"/>
    <n v="4"/>
    <s v="Apr"/>
  </r>
  <r>
    <n v="4493"/>
    <d v="2026-04-10T00:00:00"/>
    <n v="2026"/>
    <x v="1"/>
    <n v="4"/>
    <x v="3"/>
    <x v="0"/>
    <x v="0"/>
    <x v="1"/>
    <s v="Business"/>
    <x v="1"/>
    <s v="Hiking Daypack 20L"/>
    <n v="5"/>
    <n v="92.63"/>
    <n v="0.15"/>
    <n v="46.33"/>
    <x v="541"/>
    <n v="231.64999999999998"/>
    <n v="162.02749999999997"/>
    <n v="0.41157419461361139"/>
    <n v="2026"/>
    <s v="Q2"/>
    <n v="4"/>
    <s v="Apr"/>
  </r>
  <r>
    <n v="2072"/>
    <d v="2026-04-11T00:00:00"/>
    <n v="2026"/>
    <x v="1"/>
    <n v="4"/>
    <x v="3"/>
    <x v="0"/>
    <x v="9"/>
    <x v="0"/>
    <s v="New"/>
    <x v="3"/>
    <s v="Compact Sleeping Bag"/>
    <n v="4"/>
    <n v="124.87"/>
    <n v="0.1"/>
    <n v="62.03"/>
    <x v="542"/>
    <n v="248.12"/>
    <n v="201.41200000000003"/>
    <n v="0.44804819234225823"/>
    <n v="2026"/>
    <s v="Q2"/>
    <n v="4"/>
    <s v="Apr"/>
  </r>
  <r>
    <n v="2142"/>
    <d v="2026-04-11T00:00:00"/>
    <n v="2026"/>
    <x v="1"/>
    <n v="4"/>
    <x v="3"/>
    <x v="3"/>
    <x v="4"/>
    <x v="3"/>
    <s v="New"/>
    <x v="3"/>
    <s v="Alpine Tent 4P"/>
    <n v="1"/>
    <n v="339.64"/>
    <n v="0.1"/>
    <n v="195.81"/>
    <x v="543"/>
    <n v="195.81"/>
    <n v="109.86599999999999"/>
    <n v="0.35941977780394924"/>
    <n v="2026"/>
    <s v="Q2"/>
    <n v="4"/>
    <s v="Apr"/>
  </r>
  <r>
    <n v="2911"/>
    <d v="2026-04-11T00:00:00"/>
    <n v="2026"/>
    <x v="1"/>
    <n v="4"/>
    <x v="3"/>
    <x v="2"/>
    <x v="2"/>
    <x v="2"/>
    <s v="New"/>
    <x v="0"/>
    <s v="Trail Bike Light"/>
    <n v="1"/>
    <n v="50.86"/>
    <n v="0.05"/>
    <n v="22.1"/>
    <x v="544"/>
    <n v="22.1"/>
    <n v="26.216999999999999"/>
    <n v="0.54260405240391574"/>
    <n v="2026"/>
    <s v="Q2"/>
    <n v="4"/>
    <s v="Apr"/>
  </r>
  <r>
    <n v="4276"/>
    <d v="2026-04-11T00:00:00"/>
    <n v="2026"/>
    <x v="1"/>
    <n v="4"/>
    <x v="3"/>
    <x v="3"/>
    <x v="8"/>
    <x v="0"/>
    <s v="New"/>
    <x v="2"/>
    <s v="Travel Backpack 35L"/>
    <n v="2"/>
    <n v="167.01"/>
    <n v="0"/>
    <n v="89.8"/>
    <x v="545"/>
    <n v="179.6"/>
    <n v="154.41999999999999"/>
    <n v="0.46230764624872761"/>
    <n v="2026"/>
    <s v="Q2"/>
    <n v="4"/>
    <s v="Apr"/>
  </r>
  <r>
    <n v="5077"/>
    <d v="2026-04-11T00:00:00"/>
    <n v="2026"/>
    <x v="1"/>
    <n v="4"/>
    <x v="3"/>
    <x v="3"/>
    <x v="8"/>
    <x v="3"/>
    <s v="Returning"/>
    <x v="1"/>
    <s v="Hiking Daypack 20L"/>
    <n v="2"/>
    <n v="92.63"/>
    <n v="0.15"/>
    <n v="44.96"/>
    <x v="546"/>
    <n v="89.92"/>
    <n v="67.550999999999974"/>
    <n v="0.42897422382533917"/>
    <n v="2026"/>
    <s v="Q2"/>
    <n v="4"/>
    <s v="Apr"/>
  </r>
  <r>
    <n v="1259"/>
    <d v="2026-04-12T00:00:00"/>
    <n v="2026"/>
    <x v="1"/>
    <n v="4"/>
    <x v="3"/>
    <x v="1"/>
    <x v="12"/>
    <x v="3"/>
    <s v="New"/>
    <x v="1"/>
    <s v="Summit Backpack 45L"/>
    <n v="2"/>
    <n v="151.01"/>
    <n v="0"/>
    <n v="80.209999999999994"/>
    <x v="547"/>
    <n v="160.41999999999999"/>
    <n v="141.6"/>
    <n v="0.4688431229719886"/>
    <n v="2026"/>
    <s v="Q2"/>
    <n v="4"/>
    <s v="Apr"/>
  </r>
  <r>
    <n v="1720"/>
    <d v="2026-04-12T00:00:00"/>
    <n v="2026"/>
    <x v="1"/>
    <n v="4"/>
    <x v="3"/>
    <x v="0"/>
    <x v="15"/>
    <x v="0"/>
    <s v="New"/>
    <x v="1"/>
    <s v="Hiking Daypack 20L"/>
    <n v="2"/>
    <n v="92.07"/>
    <n v="0"/>
    <n v="44.1"/>
    <x v="548"/>
    <n v="88.2"/>
    <n v="95.939999999999984"/>
    <n v="0.52101661779081132"/>
    <n v="2026"/>
    <s v="Q2"/>
    <n v="4"/>
    <s v="Apr"/>
  </r>
  <r>
    <n v="1975"/>
    <d v="2026-04-12T00:00:00"/>
    <n v="2026"/>
    <x v="1"/>
    <n v="4"/>
    <x v="3"/>
    <x v="0"/>
    <x v="15"/>
    <x v="0"/>
    <s v="Returning"/>
    <x v="4"/>
    <s v="Recovery Roller"/>
    <n v="1"/>
    <n v="36.840000000000003"/>
    <n v="0.1"/>
    <n v="13.86"/>
    <x v="549"/>
    <n v="13.86"/>
    <n v="19.296000000000006"/>
    <n v="0.58197611292073836"/>
    <n v="2026"/>
    <s v="Q2"/>
    <n v="4"/>
    <s v="Apr"/>
  </r>
  <r>
    <n v="2848"/>
    <d v="2026-04-12T00:00:00"/>
    <n v="2026"/>
    <x v="1"/>
    <n v="4"/>
    <x v="3"/>
    <x v="1"/>
    <x v="6"/>
    <x v="0"/>
    <s v="New"/>
    <x v="1"/>
    <s v="Trekking Poles"/>
    <n v="1"/>
    <n v="71.64"/>
    <n v="0.05"/>
    <n v="32.729999999999997"/>
    <x v="550"/>
    <n v="32.729999999999997"/>
    <n v="35.327999999999996"/>
    <n v="0.51908666137706072"/>
    <n v="2026"/>
    <s v="Q2"/>
    <n v="4"/>
    <s v="Apr"/>
  </r>
  <r>
    <n v="2979"/>
    <d v="2026-04-12T00:00:00"/>
    <n v="2026"/>
    <x v="1"/>
    <n v="4"/>
    <x v="3"/>
    <x v="1"/>
    <x v="14"/>
    <x v="0"/>
    <s v="New"/>
    <x v="4"/>
    <s v="Weighted Vest"/>
    <n v="1"/>
    <n v="124.18"/>
    <n v="0"/>
    <n v="67.42"/>
    <x v="551"/>
    <n v="67.42"/>
    <n v="56.760000000000005"/>
    <n v="0.45707843453052022"/>
    <n v="2026"/>
    <s v="Q2"/>
    <n v="4"/>
    <s v="Apr"/>
  </r>
  <r>
    <n v="2996"/>
    <d v="2026-04-12T00:00:00"/>
    <n v="2026"/>
    <x v="1"/>
    <n v="4"/>
    <x v="3"/>
    <x v="1"/>
    <x v="12"/>
    <x v="2"/>
    <s v="New"/>
    <x v="2"/>
    <s v="Carry-On Duffel"/>
    <n v="1"/>
    <n v="134.94999999999999"/>
    <n v="0"/>
    <n v="67.849999999999994"/>
    <x v="552"/>
    <n v="67.849999999999994"/>
    <n v="67.099999999999994"/>
    <n v="0.49722119303445722"/>
    <n v="2026"/>
    <s v="Q2"/>
    <n v="4"/>
    <s v="Apr"/>
  </r>
  <r>
    <n v="749"/>
    <d v="2026-04-13T00:00:00"/>
    <n v="2026"/>
    <x v="1"/>
    <n v="4"/>
    <x v="3"/>
    <x v="0"/>
    <x v="15"/>
    <x v="0"/>
    <s v="New"/>
    <x v="3"/>
    <s v="Compact Sleeping Bag"/>
    <n v="2"/>
    <n v="124"/>
    <n v="0"/>
    <n v="60.14"/>
    <x v="553"/>
    <n v="120.28"/>
    <n v="127.72"/>
    <n v="0.51500000000000001"/>
    <n v="2026"/>
    <s v="Q2"/>
    <n v="4"/>
    <s v="Apr"/>
  </r>
  <r>
    <n v="1928"/>
    <d v="2026-04-13T00:00:00"/>
    <n v="2026"/>
    <x v="1"/>
    <n v="4"/>
    <x v="3"/>
    <x v="3"/>
    <x v="13"/>
    <x v="3"/>
    <s v="Returning"/>
    <x v="4"/>
    <s v="Training Mat"/>
    <n v="2"/>
    <n v="50.2"/>
    <n v="0.1"/>
    <n v="21.48"/>
    <x v="554"/>
    <n v="42.96"/>
    <n v="47.400000000000013"/>
    <n v="0.5245683930942896"/>
    <n v="2026"/>
    <s v="Q2"/>
    <n v="4"/>
    <s v="Apr"/>
  </r>
  <r>
    <n v="2486"/>
    <d v="2026-04-13T00:00:00"/>
    <n v="2026"/>
    <x v="1"/>
    <n v="4"/>
    <x v="3"/>
    <x v="1"/>
    <x v="11"/>
    <x v="0"/>
    <s v="Business"/>
    <x v="1"/>
    <s v="Hiking Daypack 20L"/>
    <n v="1"/>
    <n v="93.65"/>
    <n v="0"/>
    <n v="44.15"/>
    <x v="555"/>
    <n v="44.15"/>
    <n v="49.500000000000007"/>
    <n v="0.5285638013881474"/>
    <n v="2026"/>
    <s v="Q2"/>
    <n v="4"/>
    <s v="Apr"/>
  </r>
  <r>
    <n v="2688"/>
    <d v="2026-04-13T00:00:00"/>
    <n v="2026"/>
    <x v="1"/>
    <n v="4"/>
    <x v="3"/>
    <x v="2"/>
    <x v="16"/>
    <x v="3"/>
    <s v="New"/>
    <x v="2"/>
    <s v="Packing Cube Set"/>
    <n v="5"/>
    <n v="47.25"/>
    <n v="0.1"/>
    <n v="17.93"/>
    <x v="556"/>
    <n v="89.65"/>
    <n v="122.97499999999999"/>
    <n v="0.57836566725455607"/>
    <n v="2026"/>
    <s v="Q2"/>
    <n v="4"/>
    <s v="Apr"/>
  </r>
  <r>
    <n v="2712"/>
    <d v="2026-04-13T00:00:00"/>
    <n v="2026"/>
    <x v="1"/>
    <n v="4"/>
    <x v="3"/>
    <x v="2"/>
    <x v="5"/>
    <x v="0"/>
    <s v="Returning"/>
    <x v="4"/>
    <s v="Recovery Roller"/>
    <n v="1"/>
    <n v="35.69"/>
    <n v="0.05"/>
    <n v="13.53"/>
    <x v="557"/>
    <n v="13.53"/>
    <n v="20.375499999999995"/>
    <n v="0.60094969842650892"/>
    <n v="2026"/>
    <s v="Q2"/>
    <n v="4"/>
    <s v="Apr"/>
  </r>
  <r>
    <n v="3853"/>
    <d v="2026-04-13T00:00:00"/>
    <n v="2026"/>
    <x v="1"/>
    <n v="4"/>
    <x v="3"/>
    <x v="3"/>
    <x v="13"/>
    <x v="0"/>
    <s v="Returning"/>
    <x v="2"/>
    <s v="Carry-On Duffel"/>
    <n v="3"/>
    <n v="136.12"/>
    <n v="0"/>
    <n v="66.58"/>
    <x v="558"/>
    <n v="199.74"/>
    <n v="208.62"/>
    <n v="0.51087275933000298"/>
    <n v="2026"/>
    <s v="Q2"/>
    <n v="4"/>
    <s v="Apr"/>
  </r>
  <r>
    <n v="4043"/>
    <d v="2026-04-13T00:00:00"/>
    <n v="2026"/>
    <x v="1"/>
    <n v="4"/>
    <x v="3"/>
    <x v="3"/>
    <x v="7"/>
    <x v="3"/>
    <s v="New"/>
    <x v="1"/>
    <s v="Summit Backpack 45L"/>
    <n v="1"/>
    <n v="155.88999999999999"/>
    <n v="0"/>
    <n v="77.260000000000005"/>
    <x v="559"/>
    <n v="77.260000000000005"/>
    <n v="78.629999999999981"/>
    <n v="0.50439412406183837"/>
    <n v="2026"/>
    <s v="Q2"/>
    <n v="4"/>
    <s v="Apr"/>
  </r>
  <r>
    <n v="290"/>
    <d v="2026-04-14T00:00:00"/>
    <n v="2026"/>
    <x v="1"/>
    <n v="4"/>
    <x v="3"/>
    <x v="0"/>
    <x v="15"/>
    <x v="0"/>
    <s v="Business"/>
    <x v="2"/>
    <s v="Carry-On Duffel"/>
    <n v="1"/>
    <n v="130.81"/>
    <n v="0"/>
    <n v="67.86"/>
    <x v="560"/>
    <n v="67.86"/>
    <n v="62.95"/>
    <n v="0.48123232168794439"/>
    <n v="2026"/>
    <s v="Q2"/>
    <n v="4"/>
    <s v="Apr"/>
  </r>
  <r>
    <n v="2953"/>
    <d v="2026-04-14T00:00:00"/>
    <n v="2026"/>
    <x v="1"/>
    <n v="4"/>
    <x v="3"/>
    <x v="0"/>
    <x v="0"/>
    <x v="0"/>
    <s v="Returning"/>
    <x v="2"/>
    <s v="Packing Cube Set"/>
    <n v="2"/>
    <n v="47.56"/>
    <n v="0.05"/>
    <n v="18.649999999999999"/>
    <x v="561"/>
    <n v="37.299999999999997"/>
    <n v="53.064000000000007"/>
    <n v="0.58722500110663545"/>
    <n v="2026"/>
    <s v="Q2"/>
    <n v="4"/>
    <s v="Apr"/>
  </r>
  <r>
    <n v="3179"/>
    <d v="2026-04-14T00:00:00"/>
    <n v="2026"/>
    <x v="1"/>
    <n v="4"/>
    <x v="3"/>
    <x v="1"/>
    <x v="14"/>
    <x v="0"/>
    <s v="New"/>
    <x v="1"/>
    <s v="Trail Boots"/>
    <n v="2"/>
    <n v="140.65"/>
    <n v="0.05"/>
    <n v="78.900000000000006"/>
    <x v="562"/>
    <n v="157.80000000000001"/>
    <n v="109.435"/>
    <n v="0.40950848504125581"/>
    <n v="2026"/>
    <s v="Q2"/>
    <n v="4"/>
    <s v="Apr"/>
  </r>
  <r>
    <n v="3301"/>
    <d v="2026-04-14T00:00:00"/>
    <n v="2026"/>
    <x v="1"/>
    <n v="4"/>
    <x v="3"/>
    <x v="3"/>
    <x v="4"/>
    <x v="2"/>
    <s v="New"/>
    <x v="0"/>
    <s v="Commuter Helmet"/>
    <n v="1"/>
    <n v="82.75"/>
    <n v="0"/>
    <n v="43.18"/>
    <x v="563"/>
    <n v="43.18"/>
    <n v="39.57"/>
    <n v="0.47818731117824775"/>
    <n v="2026"/>
    <s v="Q2"/>
    <n v="4"/>
    <s v="Apr"/>
  </r>
  <r>
    <n v="3349"/>
    <d v="2026-04-14T00:00:00"/>
    <n v="2026"/>
    <x v="1"/>
    <n v="4"/>
    <x v="3"/>
    <x v="3"/>
    <x v="8"/>
    <x v="0"/>
    <s v="Returning"/>
    <x v="4"/>
    <s v="Resistance Band Set"/>
    <n v="2"/>
    <n v="40.909999999999997"/>
    <n v="0.1"/>
    <n v="14.95"/>
    <x v="564"/>
    <n v="29.9"/>
    <n v="43.737999999999992"/>
    <n v="0.59395964040305271"/>
    <n v="2026"/>
    <s v="Q2"/>
    <n v="4"/>
    <s v="Apr"/>
  </r>
  <r>
    <n v="4874"/>
    <d v="2026-04-14T00:00:00"/>
    <n v="2026"/>
    <x v="1"/>
    <n v="4"/>
    <x v="3"/>
    <x v="0"/>
    <x v="0"/>
    <x v="2"/>
    <s v="Returning"/>
    <x v="2"/>
    <s v="Packing Cube Set"/>
    <n v="1"/>
    <n v="46.62"/>
    <n v="0"/>
    <n v="18.86"/>
    <x v="565"/>
    <n v="18.86"/>
    <n v="27.759999999999998"/>
    <n v="0.59545259545259543"/>
    <n v="2026"/>
    <s v="Q2"/>
    <n v="4"/>
    <s v="Apr"/>
  </r>
  <r>
    <n v="1045"/>
    <d v="2026-04-15T00:00:00"/>
    <n v="2026"/>
    <x v="1"/>
    <n v="4"/>
    <x v="3"/>
    <x v="0"/>
    <x v="15"/>
    <x v="0"/>
    <s v="Returning"/>
    <x v="3"/>
    <s v="Trail Tent 2P"/>
    <n v="2"/>
    <n v="196.57"/>
    <n v="0.05"/>
    <n v="106.2"/>
    <x v="566"/>
    <n v="212.4"/>
    <n v="161.08299999999994"/>
    <n v="0.43129941657317727"/>
    <n v="2026"/>
    <s v="Q2"/>
    <n v="4"/>
    <s v="Apr"/>
  </r>
  <r>
    <n v="1703"/>
    <d v="2026-04-15T00:00:00"/>
    <n v="2026"/>
    <x v="1"/>
    <n v="4"/>
    <x v="3"/>
    <x v="1"/>
    <x v="1"/>
    <x v="0"/>
    <s v="Returning"/>
    <x v="1"/>
    <s v="Hiking Daypack 20L"/>
    <n v="1"/>
    <n v="90.52"/>
    <n v="0"/>
    <n v="46.5"/>
    <x v="567"/>
    <n v="46.5"/>
    <n v="44.019999999999996"/>
    <n v="0.4863013698630137"/>
    <n v="2026"/>
    <s v="Q2"/>
    <n v="4"/>
    <s v="Apr"/>
  </r>
  <r>
    <n v="2107"/>
    <d v="2026-04-15T00:00:00"/>
    <n v="2026"/>
    <x v="1"/>
    <n v="4"/>
    <x v="3"/>
    <x v="0"/>
    <x v="15"/>
    <x v="0"/>
    <s v="Returning"/>
    <x v="2"/>
    <s v="Travel Backpack 35L"/>
    <n v="5"/>
    <n v="165.35"/>
    <n v="0.05"/>
    <n v="89.38"/>
    <x v="568"/>
    <n v="446.9"/>
    <n v="338.51249999999993"/>
    <n v="0.43099963395031271"/>
    <n v="2026"/>
    <s v="Q2"/>
    <n v="4"/>
    <s v="Apr"/>
  </r>
  <r>
    <n v="2265"/>
    <d v="2026-04-15T00:00:00"/>
    <n v="2026"/>
    <x v="1"/>
    <n v="4"/>
    <x v="3"/>
    <x v="1"/>
    <x v="11"/>
    <x v="2"/>
    <s v="Returning"/>
    <x v="2"/>
    <s v="Insulated Bottle"/>
    <n v="2"/>
    <n v="36.35"/>
    <n v="0"/>
    <n v="13.55"/>
    <x v="569"/>
    <n v="27.1"/>
    <n v="45.6"/>
    <n v="0.6272352132049519"/>
    <n v="2026"/>
    <s v="Q2"/>
    <n v="4"/>
    <s v="Apr"/>
  </r>
  <r>
    <n v="2839"/>
    <d v="2026-04-15T00:00:00"/>
    <n v="2026"/>
    <x v="1"/>
    <n v="4"/>
    <x v="3"/>
    <x v="1"/>
    <x v="14"/>
    <x v="2"/>
    <s v="New"/>
    <x v="2"/>
    <s v="Packing Cube Set"/>
    <n v="1"/>
    <n v="47"/>
    <n v="0"/>
    <n v="18.64"/>
    <x v="570"/>
    <n v="18.64"/>
    <n v="28.36"/>
    <n v="0.60340425531914887"/>
    <n v="2026"/>
    <s v="Q2"/>
    <n v="4"/>
    <s v="Apr"/>
  </r>
  <r>
    <n v="4742"/>
    <d v="2026-04-15T00:00:00"/>
    <n v="2026"/>
    <x v="1"/>
    <n v="4"/>
    <x v="3"/>
    <x v="3"/>
    <x v="13"/>
    <x v="3"/>
    <s v="Returning"/>
    <x v="2"/>
    <s v="Packing Cube Set"/>
    <n v="1"/>
    <n v="46.86"/>
    <n v="0"/>
    <n v="18.190000000000001"/>
    <x v="571"/>
    <n v="18.190000000000001"/>
    <n v="28.669999999999998"/>
    <n v="0.61182244985061884"/>
    <n v="2026"/>
    <s v="Q2"/>
    <n v="4"/>
    <s v="Apr"/>
  </r>
  <r>
    <n v="4899"/>
    <d v="2026-04-15T00:00:00"/>
    <n v="2026"/>
    <x v="1"/>
    <n v="4"/>
    <x v="3"/>
    <x v="0"/>
    <x v="9"/>
    <x v="0"/>
    <s v="New"/>
    <x v="3"/>
    <s v="Portable Camp Stove"/>
    <n v="2"/>
    <n v="82.13"/>
    <n v="0.05"/>
    <n v="39.909999999999997"/>
    <x v="572"/>
    <n v="79.819999999999993"/>
    <n v="76.227000000000004"/>
    <n v="0.48848744288579726"/>
    <n v="2026"/>
    <s v="Q2"/>
    <n v="4"/>
    <s v="Apr"/>
  </r>
  <r>
    <n v="5042"/>
    <d v="2026-04-15T00:00:00"/>
    <n v="2026"/>
    <x v="1"/>
    <n v="4"/>
    <x v="3"/>
    <x v="1"/>
    <x v="6"/>
    <x v="2"/>
    <s v="Business"/>
    <x v="2"/>
    <s v="Travel Backpack 35L"/>
    <n v="1"/>
    <n v="163.16"/>
    <n v="0"/>
    <n v="88.78"/>
    <x v="573"/>
    <n v="88.78"/>
    <n v="74.38"/>
    <n v="0.45587153714145623"/>
    <n v="2026"/>
    <s v="Q2"/>
    <n v="4"/>
    <s v="Apr"/>
  </r>
  <r>
    <n v="2248"/>
    <d v="2026-04-16T00:00:00"/>
    <n v="2026"/>
    <x v="1"/>
    <n v="4"/>
    <x v="3"/>
    <x v="0"/>
    <x v="15"/>
    <x v="2"/>
    <s v="New"/>
    <x v="2"/>
    <s v="Insulated Bottle"/>
    <n v="2"/>
    <n v="36.68"/>
    <n v="0.1"/>
    <n v="13.92"/>
    <x v="574"/>
    <n v="27.84"/>
    <n v="38.183999999999997"/>
    <n v="0.57833515085423481"/>
    <n v="2026"/>
    <s v="Q2"/>
    <n v="4"/>
    <s v="Apr"/>
  </r>
  <r>
    <n v="2427"/>
    <d v="2026-04-16T00:00:00"/>
    <n v="2026"/>
    <x v="1"/>
    <n v="4"/>
    <x v="3"/>
    <x v="3"/>
    <x v="13"/>
    <x v="0"/>
    <s v="New"/>
    <x v="2"/>
    <s v="Packing Cube Set"/>
    <n v="1"/>
    <n v="45.82"/>
    <n v="0.1"/>
    <n v="18.48"/>
    <x v="575"/>
    <n v="18.48"/>
    <n v="22.757999999999999"/>
    <n v="0.55186963480285167"/>
    <n v="2026"/>
    <s v="Q2"/>
    <n v="4"/>
    <s v="Apr"/>
  </r>
  <r>
    <n v="2445"/>
    <d v="2026-04-16T00:00:00"/>
    <n v="2026"/>
    <x v="1"/>
    <n v="4"/>
    <x v="3"/>
    <x v="0"/>
    <x v="15"/>
    <x v="0"/>
    <s v="Returning"/>
    <x v="1"/>
    <s v="Trekking Poles"/>
    <n v="1"/>
    <n v="70.95"/>
    <n v="0"/>
    <n v="31.43"/>
    <x v="576"/>
    <n v="31.43"/>
    <n v="39.520000000000003"/>
    <n v="0.55701198026779419"/>
    <n v="2026"/>
    <s v="Q2"/>
    <n v="4"/>
    <s v="Apr"/>
  </r>
  <r>
    <n v="3311"/>
    <d v="2026-04-16T00:00:00"/>
    <n v="2026"/>
    <x v="1"/>
    <n v="4"/>
    <x v="3"/>
    <x v="1"/>
    <x v="11"/>
    <x v="0"/>
    <s v="New"/>
    <x v="2"/>
    <s v="Packing Cube Set"/>
    <n v="1"/>
    <n v="46.68"/>
    <n v="0.05"/>
    <n v="18.350000000000001"/>
    <x v="577"/>
    <n v="18.350000000000001"/>
    <n v="25.995999999999995"/>
    <n v="0.58620845172056102"/>
    <n v="2026"/>
    <s v="Q2"/>
    <n v="4"/>
    <s v="Apr"/>
  </r>
  <r>
    <n v="3320"/>
    <d v="2026-04-16T00:00:00"/>
    <n v="2026"/>
    <x v="1"/>
    <n v="4"/>
    <x v="3"/>
    <x v="2"/>
    <x v="16"/>
    <x v="0"/>
    <s v="Business"/>
    <x v="2"/>
    <s v="Travel Backpack 35L"/>
    <n v="5"/>
    <n v="164.31"/>
    <n v="0.05"/>
    <n v="85.41"/>
    <x v="578"/>
    <n v="427.04999999999995"/>
    <n v="353.42250000000001"/>
    <n v="0.45283145786686912"/>
    <n v="2026"/>
    <s v="Q2"/>
    <n v="4"/>
    <s v="Apr"/>
  </r>
  <r>
    <n v="3321"/>
    <d v="2026-04-16T00:00:00"/>
    <n v="2026"/>
    <x v="1"/>
    <n v="4"/>
    <x v="3"/>
    <x v="1"/>
    <x v="6"/>
    <x v="0"/>
    <s v="Business"/>
    <x v="2"/>
    <s v="Insulated Bottle"/>
    <n v="3"/>
    <n v="35.57"/>
    <n v="0"/>
    <n v="13.67"/>
    <x v="579"/>
    <n v="41.01"/>
    <n v="65.700000000000017"/>
    <n v="0.61568737700309262"/>
    <n v="2026"/>
    <s v="Q2"/>
    <n v="4"/>
    <s v="Apr"/>
  </r>
  <r>
    <n v="5181"/>
    <d v="2026-04-16T00:00:00"/>
    <n v="2026"/>
    <x v="1"/>
    <n v="4"/>
    <x v="3"/>
    <x v="0"/>
    <x v="0"/>
    <x v="3"/>
    <s v="New"/>
    <x v="2"/>
    <s v="Packing Cube Set"/>
    <n v="2"/>
    <n v="45.51"/>
    <n v="0.1"/>
    <n v="18.809999999999999"/>
    <x v="580"/>
    <n v="37.619999999999997"/>
    <n v="44.297999999999995"/>
    <n v="0.54076027246758951"/>
    <n v="2026"/>
    <s v="Q2"/>
    <n v="4"/>
    <s v="Apr"/>
  </r>
  <r>
    <n v="5187"/>
    <d v="2026-04-16T00:00:00"/>
    <n v="2026"/>
    <x v="1"/>
    <n v="4"/>
    <x v="3"/>
    <x v="3"/>
    <x v="8"/>
    <x v="0"/>
    <s v="Returning"/>
    <x v="3"/>
    <s v="Trail Tent 2P"/>
    <n v="2"/>
    <n v="198.32"/>
    <n v="0"/>
    <n v="106.8"/>
    <x v="581"/>
    <n v="213.6"/>
    <n v="183.04"/>
    <n v="0.46147640177490923"/>
    <n v="2026"/>
    <s v="Q2"/>
    <n v="4"/>
    <s v="Apr"/>
  </r>
  <r>
    <n v="605"/>
    <d v="2026-04-17T00:00:00"/>
    <n v="2026"/>
    <x v="1"/>
    <n v="4"/>
    <x v="3"/>
    <x v="3"/>
    <x v="8"/>
    <x v="3"/>
    <s v="Business"/>
    <x v="2"/>
    <s v="Carry-On Duffel"/>
    <n v="2"/>
    <n v="130.94"/>
    <n v="0"/>
    <n v="67.459999999999994"/>
    <x v="582"/>
    <n v="134.91999999999999"/>
    <n v="126.96000000000001"/>
    <n v="0.48480219948067821"/>
    <n v="2026"/>
    <s v="Q2"/>
    <n v="4"/>
    <s v="Apr"/>
  </r>
  <r>
    <n v="3244"/>
    <d v="2026-04-17T00:00:00"/>
    <n v="2026"/>
    <x v="1"/>
    <n v="4"/>
    <x v="3"/>
    <x v="1"/>
    <x v="11"/>
    <x v="3"/>
    <s v="Returning"/>
    <x v="2"/>
    <s v="Carry-On Duffel"/>
    <n v="1"/>
    <n v="131.62"/>
    <n v="0"/>
    <n v="66.95"/>
    <x v="583"/>
    <n v="66.95"/>
    <n v="64.67"/>
    <n v="0.49133870232487464"/>
    <n v="2026"/>
    <s v="Q2"/>
    <n v="4"/>
    <s v="Apr"/>
  </r>
  <r>
    <n v="4047"/>
    <d v="2026-04-17T00:00:00"/>
    <n v="2026"/>
    <x v="1"/>
    <n v="4"/>
    <x v="3"/>
    <x v="0"/>
    <x v="0"/>
    <x v="1"/>
    <s v="Business"/>
    <x v="2"/>
    <s v="Travel Backpack 35L"/>
    <n v="8"/>
    <n v="168.34"/>
    <n v="0.15"/>
    <n v="88.7"/>
    <x v="584"/>
    <n v="709.6"/>
    <n v="435.11199999999997"/>
    <n v="0.38010608781946897"/>
    <n v="2026"/>
    <s v="Q2"/>
    <n v="4"/>
    <s v="Apr"/>
  </r>
  <r>
    <n v="4101"/>
    <d v="2026-04-17T00:00:00"/>
    <n v="2026"/>
    <x v="1"/>
    <n v="4"/>
    <x v="3"/>
    <x v="1"/>
    <x v="6"/>
    <x v="0"/>
    <s v="Returning"/>
    <x v="3"/>
    <s v="Portable Camp Stove"/>
    <n v="1"/>
    <n v="81.040000000000006"/>
    <n v="0"/>
    <n v="39.97"/>
    <x v="585"/>
    <n v="39.97"/>
    <n v="41.070000000000007"/>
    <n v="0.50678677196446209"/>
    <n v="2026"/>
    <s v="Q2"/>
    <n v="4"/>
    <s v="Apr"/>
  </r>
  <r>
    <n v="4537"/>
    <d v="2026-04-17T00:00:00"/>
    <n v="2026"/>
    <x v="1"/>
    <n v="4"/>
    <x v="3"/>
    <x v="3"/>
    <x v="8"/>
    <x v="0"/>
    <s v="Business"/>
    <x v="3"/>
    <s v="Portable Camp Stove"/>
    <n v="3"/>
    <n v="81.53"/>
    <n v="0.05"/>
    <n v="38.630000000000003"/>
    <x v="586"/>
    <n v="115.89000000000001"/>
    <n v="116.47049999999999"/>
    <n v="0.50124913657872139"/>
    <n v="2026"/>
    <s v="Q2"/>
    <n v="4"/>
    <s v="Apr"/>
  </r>
  <r>
    <n v="754"/>
    <d v="2026-04-18T00:00:00"/>
    <n v="2026"/>
    <x v="1"/>
    <n v="4"/>
    <x v="3"/>
    <x v="2"/>
    <x v="10"/>
    <x v="3"/>
    <s v="Returning"/>
    <x v="0"/>
    <s v="Cycling Pack 12L"/>
    <n v="3"/>
    <n v="104.8"/>
    <n v="0.1"/>
    <n v="50.59"/>
    <x v="587"/>
    <n v="151.77000000000001"/>
    <n v="131.18999999999997"/>
    <n v="0.46363443596268017"/>
    <n v="2026"/>
    <s v="Q2"/>
    <n v="4"/>
    <s v="Apr"/>
  </r>
  <r>
    <n v="1340"/>
    <d v="2026-04-18T00:00:00"/>
    <n v="2026"/>
    <x v="1"/>
    <n v="4"/>
    <x v="3"/>
    <x v="3"/>
    <x v="8"/>
    <x v="0"/>
    <s v="New"/>
    <x v="4"/>
    <s v="Training Mat"/>
    <n v="2"/>
    <n v="51.24"/>
    <n v="0"/>
    <n v="22.52"/>
    <x v="588"/>
    <n v="45.04"/>
    <n v="57.440000000000005"/>
    <n v="0.56049960967993762"/>
    <n v="2026"/>
    <s v="Q2"/>
    <n v="4"/>
    <s v="Apr"/>
  </r>
  <r>
    <n v="1444"/>
    <d v="2026-04-18T00:00:00"/>
    <n v="2026"/>
    <x v="1"/>
    <n v="4"/>
    <x v="3"/>
    <x v="2"/>
    <x v="10"/>
    <x v="2"/>
    <s v="Returning"/>
    <x v="3"/>
    <s v="Compact Sleeping Bag"/>
    <n v="1"/>
    <n v="120.52"/>
    <n v="0.1"/>
    <n v="59.01"/>
    <x v="589"/>
    <n v="59.01"/>
    <n v="49.458000000000006"/>
    <n v="0.45596858059519862"/>
    <n v="2026"/>
    <s v="Q2"/>
    <n v="4"/>
    <s v="Apr"/>
  </r>
  <r>
    <n v="2390"/>
    <d v="2026-04-18T00:00:00"/>
    <n v="2026"/>
    <x v="1"/>
    <n v="4"/>
    <x v="3"/>
    <x v="3"/>
    <x v="8"/>
    <x v="2"/>
    <s v="Returning"/>
    <x v="3"/>
    <s v="Portable Camp Stove"/>
    <n v="1"/>
    <n v="80.98"/>
    <n v="0"/>
    <n v="40.19"/>
    <x v="590"/>
    <n v="40.19"/>
    <n v="40.790000000000006"/>
    <n v="0.50370461842430236"/>
    <n v="2026"/>
    <s v="Q2"/>
    <n v="4"/>
    <s v="Apr"/>
  </r>
  <r>
    <n v="3076"/>
    <d v="2026-04-18T00:00:00"/>
    <n v="2026"/>
    <x v="1"/>
    <n v="4"/>
    <x v="3"/>
    <x v="2"/>
    <x v="2"/>
    <x v="0"/>
    <s v="Business"/>
    <x v="3"/>
    <s v="Portable Camp Stove"/>
    <n v="2"/>
    <n v="82.58"/>
    <n v="0.1"/>
    <n v="39.93"/>
    <x v="591"/>
    <n v="79.86"/>
    <n v="68.784000000000006"/>
    <n v="0.46274319851457174"/>
    <n v="2026"/>
    <s v="Q2"/>
    <n v="4"/>
    <s v="Apr"/>
  </r>
  <r>
    <n v="3157"/>
    <d v="2026-04-18T00:00:00"/>
    <n v="2026"/>
    <x v="1"/>
    <n v="4"/>
    <x v="3"/>
    <x v="3"/>
    <x v="8"/>
    <x v="0"/>
    <s v="New"/>
    <x v="3"/>
    <s v="Trail Tent 2P"/>
    <n v="2"/>
    <n v="200.36"/>
    <n v="0"/>
    <n v="105.12"/>
    <x v="592"/>
    <n v="210.24"/>
    <n v="190.48000000000002"/>
    <n v="0.47534438011579161"/>
    <n v="2026"/>
    <s v="Q2"/>
    <n v="4"/>
    <s v="Apr"/>
  </r>
  <r>
    <n v="4516"/>
    <d v="2026-04-18T00:00:00"/>
    <n v="2026"/>
    <x v="1"/>
    <n v="4"/>
    <x v="3"/>
    <x v="2"/>
    <x v="5"/>
    <x v="0"/>
    <s v="Returning"/>
    <x v="3"/>
    <s v="Trail Tent 2P"/>
    <n v="1"/>
    <n v="196.24"/>
    <n v="0"/>
    <n v="106.34"/>
    <x v="593"/>
    <n v="106.34"/>
    <n v="89.9"/>
    <n v="0.45811251528740321"/>
    <n v="2026"/>
    <s v="Q2"/>
    <n v="4"/>
    <s v="Apr"/>
  </r>
  <r>
    <n v="5119"/>
    <d v="2026-04-18T00:00:00"/>
    <n v="2026"/>
    <x v="1"/>
    <n v="4"/>
    <x v="3"/>
    <x v="0"/>
    <x v="15"/>
    <x v="0"/>
    <s v="Business"/>
    <x v="1"/>
    <s v="Hiking Daypack 20L"/>
    <n v="1"/>
    <n v="93.32"/>
    <n v="0"/>
    <n v="44.82"/>
    <x v="594"/>
    <n v="44.82"/>
    <n v="48.499999999999993"/>
    <n v="0.51971710244320612"/>
    <n v="2026"/>
    <s v="Q2"/>
    <n v="4"/>
    <s v="Apr"/>
  </r>
  <r>
    <n v="125"/>
    <d v="2026-04-19T00:00:00"/>
    <n v="2026"/>
    <x v="1"/>
    <n v="4"/>
    <x v="3"/>
    <x v="3"/>
    <x v="7"/>
    <x v="0"/>
    <s v="Returning"/>
    <x v="0"/>
    <s v="Cycling Pack 12L"/>
    <n v="2"/>
    <n v="101.61"/>
    <n v="0"/>
    <n v="49.9"/>
    <x v="595"/>
    <n v="99.8"/>
    <n v="103.42"/>
    <n v="0.50890660368074014"/>
    <n v="2026"/>
    <s v="Q2"/>
    <n v="4"/>
    <s v="Apr"/>
  </r>
  <r>
    <n v="728"/>
    <d v="2026-04-19T00:00:00"/>
    <n v="2026"/>
    <x v="1"/>
    <n v="4"/>
    <x v="3"/>
    <x v="1"/>
    <x v="14"/>
    <x v="0"/>
    <s v="Returning"/>
    <x v="0"/>
    <s v="Cycling Pack 12L"/>
    <n v="1"/>
    <n v="104.91"/>
    <n v="0"/>
    <n v="51.68"/>
    <x v="596"/>
    <n v="51.68"/>
    <n v="53.23"/>
    <n v="0.50738728433895719"/>
    <n v="2026"/>
    <s v="Q2"/>
    <n v="4"/>
    <s v="Apr"/>
  </r>
  <r>
    <n v="1271"/>
    <d v="2026-04-19T00:00:00"/>
    <n v="2026"/>
    <x v="1"/>
    <n v="4"/>
    <x v="3"/>
    <x v="2"/>
    <x v="2"/>
    <x v="1"/>
    <s v="Business"/>
    <x v="4"/>
    <s v="Resistance Band Set"/>
    <n v="8"/>
    <n v="39.99"/>
    <n v="0.15"/>
    <n v="14.92"/>
    <x v="597"/>
    <n v="119.36"/>
    <n v="152.572"/>
    <n v="0.56106673727255341"/>
    <n v="2026"/>
    <s v="Q2"/>
    <n v="4"/>
    <s v="Apr"/>
  </r>
  <r>
    <n v="1284"/>
    <d v="2026-04-19T00:00:00"/>
    <n v="2026"/>
    <x v="1"/>
    <n v="4"/>
    <x v="3"/>
    <x v="1"/>
    <x v="12"/>
    <x v="2"/>
    <s v="New"/>
    <x v="2"/>
    <s v="Carry-On Duffel"/>
    <n v="1"/>
    <n v="136.01"/>
    <n v="0"/>
    <n v="66.59"/>
    <x v="598"/>
    <n v="66.59"/>
    <n v="69.419999999999987"/>
    <n v="0.51040364679067707"/>
    <n v="2026"/>
    <s v="Q2"/>
    <n v="4"/>
    <s v="Apr"/>
  </r>
  <r>
    <n v="1657"/>
    <d v="2026-04-19T00:00:00"/>
    <n v="2026"/>
    <x v="1"/>
    <n v="4"/>
    <x v="3"/>
    <x v="0"/>
    <x v="0"/>
    <x v="1"/>
    <s v="Business"/>
    <x v="3"/>
    <s v="Compact Sleeping Bag"/>
    <n v="15"/>
    <n v="122.1"/>
    <n v="0.15"/>
    <n v="62.33"/>
    <x v="599"/>
    <n v="934.94999999999993"/>
    <n v="621.82499999999993"/>
    <n v="0.39943151707857588"/>
    <n v="2026"/>
    <s v="Q2"/>
    <n v="4"/>
    <s v="Apr"/>
  </r>
  <r>
    <n v="2240"/>
    <d v="2026-04-19T00:00:00"/>
    <n v="2026"/>
    <x v="1"/>
    <n v="4"/>
    <x v="3"/>
    <x v="0"/>
    <x v="15"/>
    <x v="3"/>
    <s v="Returning"/>
    <x v="3"/>
    <s v="Alpine Tent 4P"/>
    <n v="4"/>
    <n v="341.75"/>
    <n v="0.1"/>
    <n v="191.91"/>
    <x v="600"/>
    <n v="767.64"/>
    <n v="462.65999999999997"/>
    <n v="0.37605462082418922"/>
    <n v="2026"/>
    <s v="Q2"/>
    <n v="4"/>
    <s v="Apr"/>
  </r>
  <r>
    <n v="3050"/>
    <d v="2026-04-19T00:00:00"/>
    <n v="2026"/>
    <x v="1"/>
    <n v="4"/>
    <x v="3"/>
    <x v="3"/>
    <x v="13"/>
    <x v="2"/>
    <s v="Returning"/>
    <x v="1"/>
    <s v="Summit Backpack 45L"/>
    <n v="3"/>
    <n v="156.16"/>
    <n v="0.05"/>
    <n v="77.81"/>
    <x v="601"/>
    <n v="233.43"/>
    <n v="211.62599999999998"/>
    <n v="0.47550420621225192"/>
    <n v="2026"/>
    <s v="Q2"/>
    <n v="4"/>
    <s v="Apr"/>
  </r>
  <r>
    <n v="3213"/>
    <d v="2026-04-19T00:00:00"/>
    <n v="2026"/>
    <x v="1"/>
    <n v="4"/>
    <x v="3"/>
    <x v="0"/>
    <x v="15"/>
    <x v="0"/>
    <s v="Returning"/>
    <x v="2"/>
    <s v="Carry-On Duffel"/>
    <n v="2"/>
    <n v="132.53"/>
    <n v="0.05"/>
    <n v="66.39"/>
    <x v="602"/>
    <n v="132.78"/>
    <n v="119.02699999999999"/>
    <n v="0.47269138665724142"/>
    <n v="2026"/>
    <s v="Q2"/>
    <n v="4"/>
    <s v="Apr"/>
  </r>
  <r>
    <n v="3367"/>
    <d v="2026-04-19T00:00:00"/>
    <n v="2026"/>
    <x v="1"/>
    <n v="4"/>
    <x v="3"/>
    <x v="2"/>
    <x v="3"/>
    <x v="0"/>
    <s v="Returning"/>
    <x v="2"/>
    <s v="Packing Cube Set"/>
    <n v="3"/>
    <n v="45.79"/>
    <n v="0"/>
    <n v="17.98"/>
    <x v="603"/>
    <n v="53.94"/>
    <n v="83.43"/>
    <n v="0.60733784669141733"/>
    <n v="2026"/>
    <s v="Q2"/>
    <n v="4"/>
    <s v="Apr"/>
  </r>
  <r>
    <n v="3885"/>
    <d v="2026-04-19T00:00:00"/>
    <n v="2026"/>
    <x v="1"/>
    <n v="4"/>
    <x v="3"/>
    <x v="0"/>
    <x v="15"/>
    <x v="0"/>
    <s v="New"/>
    <x v="2"/>
    <s v="Carry-On Duffel"/>
    <n v="2"/>
    <n v="133.97"/>
    <n v="0.15"/>
    <n v="67.36"/>
    <x v="604"/>
    <n v="134.72"/>
    <n v="93.028999999999996"/>
    <n v="0.40847160690057915"/>
    <n v="2026"/>
    <s v="Q2"/>
    <n v="4"/>
    <s v="Apr"/>
  </r>
  <r>
    <n v="4372"/>
    <d v="2026-04-19T00:00:00"/>
    <n v="2026"/>
    <x v="1"/>
    <n v="4"/>
    <x v="3"/>
    <x v="0"/>
    <x v="15"/>
    <x v="0"/>
    <s v="New"/>
    <x v="4"/>
    <s v="Recovery Roller"/>
    <n v="1"/>
    <n v="37.11"/>
    <n v="0.1"/>
    <n v="14.27"/>
    <x v="605"/>
    <n v="14.27"/>
    <n v="19.129000000000001"/>
    <n v="0.5727416988532591"/>
    <n v="2026"/>
    <s v="Q2"/>
    <n v="4"/>
    <s v="Apr"/>
  </r>
  <r>
    <n v="4417"/>
    <d v="2026-04-19T00:00:00"/>
    <n v="2026"/>
    <x v="1"/>
    <n v="4"/>
    <x v="3"/>
    <x v="3"/>
    <x v="8"/>
    <x v="2"/>
    <s v="New"/>
    <x v="3"/>
    <s v="Alpine Tent 4P"/>
    <n v="3"/>
    <n v="334.01"/>
    <n v="0.15"/>
    <n v="192.17"/>
    <x v="606"/>
    <n v="576.51"/>
    <n v="275.21550000000002"/>
    <n v="0.32312699337990941"/>
    <n v="2026"/>
    <s v="Q2"/>
    <n v="4"/>
    <s v="Apr"/>
  </r>
  <r>
    <n v="1147"/>
    <d v="2026-04-20T00:00:00"/>
    <n v="2026"/>
    <x v="1"/>
    <n v="4"/>
    <x v="3"/>
    <x v="3"/>
    <x v="7"/>
    <x v="0"/>
    <s v="New"/>
    <x v="2"/>
    <s v="Carry-On Duffel"/>
    <n v="1"/>
    <n v="131.46"/>
    <n v="0"/>
    <n v="67.77"/>
    <x v="607"/>
    <n v="67.77"/>
    <n v="63.690000000000012"/>
    <n v="0.48448197170241902"/>
    <n v="2026"/>
    <s v="Q2"/>
    <n v="4"/>
    <s v="Apr"/>
  </r>
  <r>
    <n v="1514"/>
    <d v="2026-04-20T00:00:00"/>
    <n v="2026"/>
    <x v="1"/>
    <n v="4"/>
    <x v="3"/>
    <x v="2"/>
    <x v="3"/>
    <x v="2"/>
    <s v="Returning"/>
    <x v="1"/>
    <s v="Trekking Poles"/>
    <n v="3"/>
    <n v="72.48"/>
    <n v="0"/>
    <n v="32.36"/>
    <x v="608"/>
    <n v="97.08"/>
    <n v="120.36"/>
    <n v="0.55353200883002207"/>
    <n v="2026"/>
    <s v="Q2"/>
    <n v="4"/>
    <s v="Apr"/>
  </r>
  <r>
    <n v="1538"/>
    <d v="2026-04-20T00:00:00"/>
    <n v="2026"/>
    <x v="1"/>
    <n v="4"/>
    <x v="3"/>
    <x v="2"/>
    <x v="2"/>
    <x v="3"/>
    <s v="New"/>
    <x v="0"/>
    <s v="Commuter Helmet"/>
    <n v="1"/>
    <n v="81.98"/>
    <n v="0"/>
    <n v="43.15"/>
    <x v="609"/>
    <n v="43.15"/>
    <n v="38.830000000000005"/>
    <n v="0.47365211027079779"/>
    <n v="2026"/>
    <s v="Q2"/>
    <n v="4"/>
    <s v="Apr"/>
  </r>
  <r>
    <n v="1679"/>
    <d v="2026-04-20T00:00:00"/>
    <n v="2026"/>
    <x v="1"/>
    <n v="4"/>
    <x v="3"/>
    <x v="3"/>
    <x v="13"/>
    <x v="3"/>
    <s v="Returning"/>
    <x v="2"/>
    <s v="Packing Cube Set"/>
    <n v="1"/>
    <n v="46.71"/>
    <n v="0"/>
    <n v="18.18"/>
    <x v="610"/>
    <n v="18.18"/>
    <n v="28.53"/>
    <n v="0.61078998073217727"/>
    <n v="2026"/>
    <s v="Q2"/>
    <n v="4"/>
    <s v="Apr"/>
  </r>
  <r>
    <n v="1708"/>
    <d v="2026-04-20T00:00:00"/>
    <n v="2026"/>
    <x v="1"/>
    <n v="4"/>
    <x v="3"/>
    <x v="2"/>
    <x v="5"/>
    <x v="3"/>
    <s v="New"/>
    <x v="4"/>
    <s v="Resistance Band Set"/>
    <n v="1"/>
    <n v="41.01"/>
    <n v="0"/>
    <n v="14.5"/>
    <x v="611"/>
    <n v="14.5"/>
    <n v="26.509999999999998"/>
    <n v="0.64642770056083876"/>
    <n v="2026"/>
    <s v="Q2"/>
    <n v="4"/>
    <s v="Apr"/>
  </r>
  <r>
    <n v="2686"/>
    <d v="2026-04-20T00:00:00"/>
    <n v="2026"/>
    <x v="1"/>
    <n v="4"/>
    <x v="3"/>
    <x v="1"/>
    <x v="12"/>
    <x v="0"/>
    <s v="Returning"/>
    <x v="1"/>
    <s v="Trekking Poles"/>
    <n v="1"/>
    <n v="70.45"/>
    <n v="0.05"/>
    <n v="31.98"/>
    <x v="612"/>
    <n v="31.98"/>
    <n v="34.947499999999991"/>
    <n v="0.52216951178514059"/>
    <n v="2026"/>
    <s v="Q2"/>
    <n v="4"/>
    <s v="Apr"/>
  </r>
  <r>
    <n v="3307"/>
    <d v="2026-04-20T00:00:00"/>
    <n v="2026"/>
    <x v="1"/>
    <n v="4"/>
    <x v="3"/>
    <x v="3"/>
    <x v="13"/>
    <x v="2"/>
    <s v="Business"/>
    <x v="0"/>
    <s v="Trail Bike Light"/>
    <n v="2"/>
    <n v="51.39"/>
    <n v="0.05"/>
    <n v="22.28"/>
    <x v="613"/>
    <n v="44.56"/>
    <n v="53.080999999999989"/>
    <n v="0.54363433393758764"/>
    <n v="2026"/>
    <s v="Q2"/>
    <n v="4"/>
    <s v="Apr"/>
  </r>
  <r>
    <n v="3772"/>
    <d v="2026-04-20T00:00:00"/>
    <n v="2026"/>
    <x v="1"/>
    <n v="4"/>
    <x v="3"/>
    <x v="0"/>
    <x v="15"/>
    <x v="2"/>
    <s v="Returning"/>
    <x v="3"/>
    <s v="Compact Sleeping Bag"/>
    <n v="2"/>
    <n v="122.03"/>
    <n v="0"/>
    <n v="59.43"/>
    <x v="614"/>
    <n v="118.86"/>
    <n v="125.2"/>
    <n v="0.51298860935835455"/>
    <n v="2026"/>
    <s v="Q2"/>
    <n v="4"/>
    <s v="Apr"/>
  </r>
  <r>
    <n v="3877"/>
    <d v="2026-04-20T00:00:00"/>
    <n v="2026"/>
    <x v="1"/>
    <n v="4"/>
    <x v="3"/>
    <x v="3"/>
    <x v="4"/>
    <x v="0"/>
    <s v="New"/>
    <x v="2"/>
    <s v="Carry-On Duffel"/>
    <n v="3"/>
    <n v="132.07"/>
    <n v="0.05"/>
    <n v="66.41"/>
    <x v="615"/>
    <n v="199.23"/>
    <n v="177.1695"/>
    <n v="0.47069536489819991"/>
    <n v="2026"/>
    <s v="Q2"/>
    <n v="4"/>
    <s v="Apr"/>
  </r>
  <r>
    <n v="4117"/>
    <d v="2026-04-20T00:00:00"/>
    <n v="2026"/>
    <x v="1"/>
    <n v="4"/>
    <x v="3"/>
    <x v="3"/>
    <x v="7"/>
    <x v="3"/>
    <s v="Returning"/>
    <x v="0"/>
    <s v="Compact Repair Kit"/>
    <n v="1"/>
    <n v="41.04"/>
    <n v="0.1"/>
    <n v="17.02"/>
    <x v="616"/>
    <n v="17.02"/>
    <n v="19.916"/>
    <n v="0.53920294563569415"/>
    <n v="2026"/>
    <s v="Q2"/>
    <n v="4"/>
    <s v="Apr"/>
  </r>
  <r>
    <n v="4562"/>
    <d v="2026-04-20T00:00:00"/>
    <n v="2026"/>
    <x v="1"/>
    <n v="4"/>
    <x v="3"/>
    <x v="1"/>
    <x v="1"/>
    <x v="2"/>
    <s v="New"/>
    <x v="4"/>
    <s v="Resistance Band Set"/>
    <n v="2"/>
    <n v="40.56"/>
    <n v="0"/>
    <n v="15.09"/>
    <x v="617"/>
    <n v="30.18"/>
    <n v="50.940000000000005"/>
    <n v="0.62795857988165682"/>
    <n v="2026"/>
    <s v="Q2"/>
    <n v="4"/>
    <s v="Apr"/>
  </r>
  <r>
    <n v="4683"/>
    <d v="2026-04-20T00:00:00"/>
    <n v="2026"/>
    <x v="1"/>
    <n v="4"/>
    <x v="3"/>
    <x v="2"/>
    <x v="16"/>
    <x v="0"/>
    <s v="Business"/>
    <x v="4"/>
    <s v="Training Mat"/>
    <n v="3"/>
    <n v="51.36"/>
    <n v="0"/>
    <n v="22.05"/>
    <x v="618"/>
    <n v="66.150000000000006"/>
    <n v="87.929999999999978"/>
    <n v="0.57067757009345788"/>
    <n v="2026"/>
    <s v="Q2"/>
    <n v="4"/>
    <s v="Apr"/>
  </r>
  <r>
    <n v="308"/>
    <d v="2026-04-21T00:00:00"/>
    <n v="2026"/>
    <x v="1"/>
    <n v="4"/>
    <x v="3"/>
    <x v="3"/>
    <x v="7"/>
    <x v="0"/>
    <s v="Returning"/>
    <x v="1"/>
    <s v="Hiking Daypack 20L"/>
    <n v="6"/>
    <n v="93.58"/>
    <n v="0"/>
    <n v="46.68"/>
    <x v="619"/>
    <n v="280.08"/>
    <n v="281.40000000000003"/>
    <n v="0.5011754648429152"/>
    <n v="2026"/>
    <s v="Q2"/>
    <n v="4"/>
    <s v="Apr"/>
  </r>
  <r>
    <n v="773"/>
    <d v="2026-04-21T00:00:00"/>
    <n v="2026"/>
    <x v="1"/>
    <n v="4"/>
    <x v="3"/>
    <x v="3"/>
    <x v="7"/>
    <x v="0"/>
    <s v="Business"/>
    <x v="0"/>
    <s v="Commuter Helmet"/>
    <n v="5"/>
    <n v="80.16"/>
    <n v="0.1"/>
    <n v="42.5"/>
    <x v="620"/>
    <n v="212.5"/>
    <n v="148.21999999999997"/>
    <n v="0.41090042137946325"/>
    <n v="2026"/>
    <s v="Q2"/>
    <n v="4"/>
    <s v="Apr"/>
  </r>
  <r>
    <n v="1303"/>
    <d v="2026-04-21T00:00:00"/>
    <n v="2026"/>
    <x v="1"/>
    <n v="4"/>
    <x v="3"/>
    <x v="1"/>
    <x v="12"/>
    <x v="0"/>
    <s v="New"/>
    <x v="1"/>
    <s v="Trail Boots"/>
    <n v="1"/>
    <n v="142.22999999999999"/>
    <n v="0.05"/>
    <n v="77.66"/>
    <x v="621"/>
    <n v="77.66"/>
    <n v="57.458499999999987"/>
    <n v="0.42524524768999061"/>
    <n v="2026"/>
    <s v="Q2"/>
    <n v="4"/>
    <s v="Apr"/>
  </r>
  <r>
    <n v="1348"/>
    <d v="2026-04-21T00:00:00"/>
    <n v="2026"/>
    <x v="1"/>
    <n v="4"/>
    <x v="3"/>
    <x v="1"/>
    <x v="14"/>
    <x v="0"/>
    <s v="Returning"/>
    <x v="1"/>
    <s v="Trekking Poles"/>
    <n v="2"/>
    <n v="71.77"/>
    <n v="0"/>
    <n v="32.450000000000003"/>
    <x v="622"/>
    <n v="64.900000000000006"/>
    <n v="78.639999999999986"/>
    <n v="0.54786122335237553"/>
    <n v="2026"/>
    <s v="Q2"/>
    <n v="4"/>
    <s v="Apr"/>
  </r>
  <r>
    <n v="1496"/>
    <d v="2026-04-21T00:00:00"/>
    <n v="2026"/>
    <x v="1"/>
    <n v="4"/>
    <x v="3"/>
    <x v="0"/>
    <x v="0"/>
    <x v="3"/>
    <s v="Returning"/>
    <x v="1"/>
    <s v="Trekking Poles"/>
    <n v="1"/>
    <n v="71.23"/>
    <n v="0.05"/>
    <n v="33.28"/>
    <x v="623"/>
    <n v="33.28"/>
    <n v="34.388499999999993"/>
    <n v="0.50819066478494423"/>
    <n v="2026"/>
    <s v="Q2"/>
    <n v="4"/>
    <s v="Apr"/>
  </r>
  <r>
    <n v="1695"/>
    <d v="2026-04-21T00:00:00"/>
    <n v="2026"/>
    <x v="1"/>
    <n v="4"/>
    <x v="3"/>
    <x v="0"/>
    <x v="0"/>
    <x v="2"/>
    <s v="Returning"/>
    <x v="1"/>
    <s v="Trekking Poles"/>
    <n v="1"/>
    <n v="71.239999999999995"/>
    <n v="0.1"/>
    <n v="33.07"/>
    <x v="624"/>
    <n v="33.07"/>
    <n v="31.045999999999999"/>
    <n v="0.48421610830369954"/>
    <n v="2026"/>
    <s v="Q2"/>
    <n v="4"/>
    <s v="Apr"/>
  </r>
  <r>
    <n v="2812"/>
    <d v="2026-04-21T00:00:00"/>
    <n v="2026"/>
    <x v="1"/>
    <n v="4"/>
    <x v="3"/>
    <x v="1"/>
    <x v="6"/>
    <x v="0"/>
    <s v="New"/>
    <x v="0"/>
    <s v="Trail Bike Light"/>
    <n v="1"/>
    <n v="51.39"/>
    <n v="0"/>
    <n v="22.08"/>
    <x v="625"/>
    <n v="22.08"/>
    <n v="29.310000000000002"/>
    <n v="0.57034442498540572"/>
    <n v="2026"/>
    <s v="Q2"/>
    <n v="4"/>
    <s v="Apr"/>
  </r>
  <r>
    <n v="3017"/>
    <d v="2026-04-21T00:00:00"/>
    <n v="2026"/>
    <x v="1"/>
    <n v="4"/>
    <x v="3"/>
    <x v="1"/>
    <x v="12"/>
    <x v="0"/>
    <s v="Returning"/>
    <x v="0"/>
    <s v="Cycling Pack 12L"/>
    <n v="1"/>
    <n v="102.64"/>
    <n v="0"/>
    <n v="51.86"/>
    <x v="626"/>
    <n v="51.86"/>
    <n v="50.78"/>
    <n v="0.49473889321901793"/>
    <n v="2026"/>
    <s v="Q2"/>
    <n v="4"/>
    <s v="Apr"/>
  </r>
  <r>
    <n v="3719"/>
    <d v="2026-04-21T00:00:00"/>
    <n v="2026"/>
    <x v="1"/>
    <n v="4"/>
    <x v="3"/>
    <x v="2"/>
    <x v="2"/>
    <x v="0"/>
    <s v="New"/>
    <x v="4"/>
    <s v="Recovery Roller"/>
    <n v="2"/>
    <n v="35.56"/>
    <n v="0.1"/>
    <n v="13.85"/>
    <x v="627"/>
    <n v="27.7"/>
    <n v="36.308000000000007"/>
    <n v="0.56724159480064995"/>
    <n v="2026"/>
    <s v="Q2"/>
    <n v="4"/>
    <s v="Apr"/>
  </r>
  <r>
    <n v="3920"/>
    <d v="2026-04-21T00:00:00"/>
    <n v="2026"/>
    <x v="1"/>
    <n v="4"/>
    <x v="3"/>
    <x v="1"/>
    <x v="11"/>
    <x v="0"/>
    <s v="Returning"/>
    <x v="0"/>
    <s v="Cycling Pack 12L"/>
    <n v="2"/>
    <n v="100.39"/>
    <n v="0"/>
    <n v="49.05"/>
    <x v="628"/>
    <n v="98.1"/>
    <n v="102.68"/>
    <n v="0.51140551847793603"/>
    <n v="2026"/>
    <s v="Q2"/>
    <n v="4"/>
    <s v="Apr"/>
  </r>
  <r>
    <n v="4654"/>
    <d v="2026-04-21T00:00:00"/>
    <n v="2026"/>
    <x v="1"/>
    <n v="4"/>
    <x v="3"/>
    <x v="0"/>
    <x v="15"/>
    <x v="2"/>
    <s v="Returning"/>
    <x v="3"/>
    <s v="Trail Tent 2P"/>
    <n v="2"/>
    <n v="191.51"/>
    <n v="0.1"/>
    <n v="101.25"/>
    <x v="629"/>
    <n v="202.5"/>
    <n v="142.21800000000002"/>
    <n v="0.41256331262075091"/>
    <n v="2026"/>
    <s v="Q2"/>
    <n v="4"/>
    <s v="Apr"/>
  </r>
  <r>
    <n v="4920"/>
    <d v="2026-04-21T00:00:00"/>
    <n v="2026"/>
    <x v="1"/>
    <n v="4"/>
    <x v="3"/>
    <x v="1"/>
    <x v="12"/>
    <x v="2"/>
    <s v="New"/>
    <x v="1"/>
    <s v="Trail Boots"/>
    <n v="2"/>
    <n v="147.30000000000001"/>
    <n v="0"/>
    <n v="81.2"/>
    <x v="630"/>
    <n v="162.4"/>
    <n v="132.20000000000002"/>
    <n v="0.44874405974202308"/>
    <n v="2026"/>
    <s v="Q2"/>
    <n v="4"/>
    <s v="Apr"/>
  </r>
  <r>
    <n v="5191"/>
    <d v="2026-04-21T00:00:00"/>
    <n v="2026"/>
    <x v="1"/>
    <n v="4"/>
    <x v="3"/>
    <x v="1"/>
    <x v="11"/>
    <x v="2"/>
    <s v="Returning"/>
    <x v="0"/>
    <s v="Commuter Helmet"/>
    <n v="1"/>
    <n v="79.92"/>
    <n v="0.1"/>
    <n v="43.13"/>
    <x v="631"/>
    <n v="43.13"/>
    <n v="28.797999999999995"/>
    <n v="0.40037259481703918"/>
    <n v="2026"/>
    <s v="Q2"/>
    <n v="4"/>
    <s v="Apr"/>
  </r>
  <r>
    <n v="413"/>
    <d v="2026-04-22T00:00:00"/>
    <n v="2026"/>
    <x v="1"/>
    <n v="4"/>
    <x v="3"/>
    <x v="1"/>
    <x v="1"/>
    <x v="0"/>
    <s v="Returning"/>
    <x v="3"/>
    <s v="Alpine Tent 4P"/>
    <n v="2"/>
    <n v="344.29"/>
    <n v="0.1"/>
    <n v="192.66"/>
    <x v="632"/>
    <n v="385.32"/>
    <n v="234.4020000000001"/>
    <n v="0.37823733867766524"/>
    <n v="2026"/>
    <s v="Q2"/>
    <n v="4"/>
    <s v="Apr"/>
  </r>
  <r>
    <n v="1658"/>
    <d v="2026-04-22T00:00:00"/>
    <n v="2026"/>
    <x v="1"/>
    <n v="4"/>
    <x v="3"/>
    <x v="2"/>
    <x v="5"/>
    <x v="0"/>
    <s v="Returning"/>
    <x v="1"/>
    <s v="Summit Backpack 45L"/>
    <n v="1"/>
    <n v="151.15"/>
    <n v="0"/>
    <n v="77.680000000000007"/>
    <x v="633"/>
    <n v="77.680000000000007"/>
    <n v="73.47"/>
    <n v="0.48607343698312933"/>
    <n v="2026"/>
    <s v="Q2"/>
    <n v="4"/>
    <s v="Apr"/>
  </r>
  <r>
    <n v="2024"/>
    <d v="2026-04-22T00:00:00"/>
    <n v="2026"/>
    <x v="1"/>
    <n v="4"/>
    <x v="3"/>
    <x v="1"/>
    <x v="6"/>
    <x v="2"/>
    <s v="New"/>
    <x v="3"/>
    <s v="Portable Camp Stove"/>
    <n v="1"/>
    <n v="81.73"/>
    <n v="0.05"/>
    <n v="39.979999999999997"/>
    <x v="634"/>
    <n v="39.979999999999997"/>
    <n v="37.663500000000006"/>
    <n v="0.48508246021882068"/>
    <n v="2026"/>
    <s v="Q2"/>
    <n v="4"/>
    <s v="Apr"/>
  </r>
  <r>
    <n v="3980"/>
    <d v="2026-04-22T00:00:00"/>
    <n v="2026"/>
    <x v="1"/>
    <n v="4"/>
    <x v="3"/>
    <x v="3"/>
    <x v="4"/>
    <x v="2"/>
    <s v="New"/>
    <x v="1"/>
    <s v="Trail Boots"/>
    <n v="1"/>
    <n v="142.53"/>
    <n v="0.05"/>
    <n v="77.77"/>
    <x v="635"/>
    <n v="77.77"/>
    <n v="57.633500000000012"/>
    <n v="0.4256426163282338"/>
    <n v="2026"/>
    <s v="Q2"/>
    <n v="4"/>
    <s v="Apr"/>
  </r>
  <r>
    <n v="4239"/>
    <d v="2026-04-22T00:00:00"/>
    <n v="2026"/>
    <x v="1"/>
    <n v="4"/>
    <x v="3"/>
    <x v="1"/>
    <x v="1"/>
    <x v="0"/>
    <s v="New"/>
    <x v="3"/>
    <s v="Portable Camp Stove"/>
    <n v="2"/>
    <n v="83.24"/>
    <n v="0"/>
    <n v="40.03"/>
    <x v="636"/>
    <n v="80.06"/>
    <n v="86.419999999999987"/>
    <n v="0.51910139356078799"/>
    <n v="2026"/>
    <s v="Q2"/>
    <n v="4"/>
    <s v="Apr"/>
  </r>
  <r>
    <n v="4761"/>
    <d v="2026-04-22T00:00:00"/>
    <n v="2026"/>
    <x v="1"/>
    <n v="4"/>
    <x v="3"/>
    <x v="0"/>
    <x v="0"/>
    <x v="3"/>
    <s v="New"/>
    <x v="1"/>
    <s v="Trail Boots"/>
    <n v="1"/>
    <n v="141.99"/>
    <n v="0.05"/>
    <n v="79.7"/>
    <x v="637"/>
    <n v="79.7"/>
    <n v="55.1905"/>
    <n v="0.40915038494186023"/>
    <n v="2026"/>
    <s v="Q2"/>
    <n v="4"/>
    <s v="Apr"/>
  </r>
  <r>
    <n v="5160"/>
    <d v="2026-04-22T00:00:00"/>
    <n v="2026"/>
    <x v="1"/>
    <n v="4"/>
    <x v="3"/>
    <x v="1"/>
    <x v="12"/>
    <x v="0"/>
    <s v="New"/>
    <x v="4"/>
    <s v="Recovery Roller"/>
    <n v="2"/>
    <n v="35.94"/>
    <n v="0.05"/>
    <n v="14.17"/>
    <x v="638"/>
    <n v="28.34"/>
    <n v="39.945999999999984"/>
    <n v="0.5849808159798493"/>
    <n v="2026"/>
    <s v="Q2"/>
    <n v="4"/>
    <s v="Apr"/>
  </r>
  <r>
    <n v="2224"/>
    <d v="2026-04-23T00:00:00"/>
    <n v="2026"/>
    <x v="1"/>
    <n v="4"/>
    <x v="3"/>
    <x v="1"/>
    <x v="1"/>
    <x v="0"/>
    <s v="New"/>
    <x v="4"/>
    <s v="Training Mat"/>
    <n v="3"/>
    <n v="49.55"/>
    <n v="0"/>
    <n v="22.55"/>
    <x v="639"/>
    <n v="67.650000000000006"/>
    <n v="80.999999999999972"/>
    <n v="0.54490413723511588"/>
    <n v="2026"/>
    <s v="Q2"/>
    <n v="4"/>
    <s v="Apr"/>
  </r>
  <r>
    <n v="2832"/>
    <d v="2026-04-23T00:00:00"/>
    <n v="2026"/>
    <x v="1"/>
    <n v="4"/>
    <x v="3"/>
    <x v="3"/>
    <x v="8"/>
    <x v="3"/>
    <s v="Returning"/>
    <x v="4"/>
    <s v="Resistance Band Set"/>
    <n v="1"/>
    <n v="39.89"/>
    <n v="0.05"/>
    <n v="15.06"/>
    <x v="640"/>
    <n v="15.06"/>
    <n v="22.835499999999996"/>
    <n v="0.60259133670224685"/>
    <n v="2026"/>
    <s v="Q2"/>
    <n v="4"/>
    <s v="Apr"/>
  </r>
  <r>
    <n v="3000"/>
    <d v="2026-04-23T00:00:00"/>
    <n v="2026"/>
    <x v="1"/>
    <n v="4"/>
    <x v="3"/>
    <x v="3"/>
    <x v="7"/>
    <x v="3"/>
    <s v="New"/>
    <x v="4"/>
    <s v="Resistance Band Set"/>
    <n v="1"/>
    <n v="40.630000000000003"/>
    <n v="0.1"/>
    <n v="14.67"/>
    <x v="641"/>
    <n v="14.67"/>
    <n v="21.896999999999998"/>
    <n v="0.59881860694068423"/>
    <n v="2026"/>
    <s v="Q2"/>
    <n v="4"/>
    <s v="Apr"/>
  </r>
  <r>
    <n v="3206"/>
    <d v="2026-04-23T00:00:00"/>
    <n v="2026"/>
    <x v="1"/>
    <n v="4"/>
    <x v="3"/>
    <x v="3"/>
    <x v="8"/>
    <x v="3"/>
    <s v="Returning"/>
    <x v="0"/>
    <s v="Compact Repair Kit"/>
    <n v="4"/>
    <n v="39.78"/>
    <n v="0.05"/>
    <n v="16.7"/>
    <x v="642"/>
    <n v="66.8"/>
    <n v="84.36399999999999"/>
    <n v="0.55809584292556425"/>
    <n v="2026"/>
    <s v="Q2"/>
    <n v="4"/>
    <s v="Apr"/>
  </r>
  <r>
    <n v="3777"/>
    <d v="2026-04-23T00:00:00"/>
    <n v="2026"/>
    <x v="1"/>
    <n v="4"/>
    <x v="3"/>
    <x v="3"/>
    <x v="4"/>
    <x v="3"/>
    <s v="Business"/>
    <x v="1"/>
    <s v="Hiking Daypack 20L"/>
    <n v="1"/>
    <n v="92.74"/>
    <n v="0"/>
    <n v="46.1"/>
    <x v="643"/>
    <n v="46.1"/>
    <n v="46.639999999999993"/>
    <n v="0.50291136510675005"/>
    <n v="2026"/>
    <s v="Q2"/>
    <n v="4"/>
    <s v="Apr"/>
  </r>
  <r>
    <n v="4980"/>
    <d v="2026-04-23T00:00:00"/>
    <n v="2026"/>
    <x v="1"/>
    <n v="4"/>
    <x v="3"/>
    <x v="1"/>
    <x v="6"/>
    <x v="2"/>
    <s v="Returning"/>
    <x v="3"/>
    <s v="Compact Sleeping Bag"/>
    <n v="2"/>
    <n v="120.49"/>
    <n v="0.1"/>
    <n v="62.23"/>
    <x v="644"/>
    <n v="124.46"/>
    <n v="92.422000000000011"/>
    <n v="0.42613955976060719"/>
    <n v="2026"/>
    <s v="Q2"/>
    <n v="4"/>
    <s v="Apr"/>
  </r>
  <r>
    <n v="1102"/>
    <d v="2026-04-24T00:00:00"/>
    <n v="2026"/>
    <x v="1"/>
    <n v="4"/>
    <x v="3"/>
    <x v="1"/>
    <x v="6"/>
    <x v="0"/>
    <s v="Business"/>
    <x v="1"/>
    <s v="Trekking Poles"/>
    <n v="2"/>
    <n v="70.53"/>
    <n v="0"/>
    <n v="32.229999999999997"/>
    <x v="645"/>
    <n v="64.459999999999994"/>
    <n v="76.600000000000009"/>
    <n v="0.54303133418403526"/>
    <n v="2026"/>
    <s v="Q2"/>
    <n v="4"/>
    <s v="Apr"/>
  </r>
  <r>
    <n v="1333"/>
    <d v="2026-04-24T00:00:00"/>
    <n v="2026"/>
    <x v="1"/>
    <n v="4"/>
    <x v="3"/>
    <x v="1"/>
    <x v="14"/>
    <x v="0"/>
    <s v="New"/>
    <x v="1"/>
    <s v="Hiking Daypack 20L"/>
    <n v="1"/>
    <n v="90.87"/>
    <n v="0.1"/>
    <n v="44.4"/>
    <x v="646"/>
    <n v="44.4"/>
    <n v="37.383000000000003"/>
    <n v="0.45709988628443565"/>
    <n v="2026"/>
    <s v="Q2"/>
    <n v="4"/>
    <s v="Apr"/>
  </r>
  <r>
    <n v="1369"/>
    <d v="2026-04-24T00:00:00"/>
    <n v="2026"/>
    <x v="1"/>
    <n v="4"/>
    <x v="3"/>
    <x v="1"/>
    <x v="14"/>
    <x v="1"/>
    <s v="Returning"/>
    <x v="4"/>
    <s v="Weighted Vest"/>
    <n v="3"/>
    <n v="124.31"/>
    <n v="0.2"/>
    <n v="67.97"/>
    <x v="647"/>
    <n v="203.91"/>
    <n v="94.433999999999997"/>
    <n v="0.31652723031131846"/>
    <n v="2026"/>
    <s v="Q2"/>
    <n v="4"/>
    <s v="Apr"/>
  </r>
  <r>
    <n v="1712"/>
    <d v="2026-04-24T00:00:00"/>
    <n v="2026"/>
    <x v="1"/>
    <n v="4"/>
    <x v="3"/>
    <x v="1"/>
    <x v="1"/>
    <x v="1"/>
    <s v="Returning"/>
    <x v="0"/>
    <s v="Compact Repair Kit"/>
    <n v="15"/>
    <n v="41.21"/>
    <n v="0.15"/>
    <n v="16.760000000000002"/>
    <x v="648"/>
    <n v="251.40000000000003"/>
    <n v="274.02749999999997"/>
    <n v="0.52153246642020068"/>
    <n v="2026"/>
    <s v="Q2"/>
    <n v="4"/>
    <s v="Apr"/>
  </r>
  <r>
    <n v="2229"/>
    <d v="2026-04-24T00:00:00"/>
    <n v="2026"/>
    <x v="1"/>
    <n v="4"/>
    <x v="3"/>
    <x v="0"/>
    <x v="0"/>
    <x v="0"/>
    <s v="New"/>
    <x v="1"/>
    <s v="Trail Boots"/>
    <n v="2"/>
    <n v="145.75"/>
    <n v="0.1"/>
    <n v="78.900000000000006"/>
    <x v="649"/>
    <n v="157.80000000000001"/>
    <n v="104.55000000000001"/>
    <n v="0.39851343624928531"/>
    <n v="2026"/>
    <s v="Q2"/>
    <n v="4"/>
    <s v="Apr"/>
  </r>
  <r>
    <n v="3458"/>
    <d v="2026-04-24T00:00:00"/>
    <n v="2026"/>
    <x v="1"/>
    <n v="4"/>
    <x v="3"/>
    <x v="2"/>
    <x v="3"/>
    <x v="0"/>
    <s v="New"/>
    <x v="2"/>
    <s v="Carry-On Duffel"/>
    <n v="1"/>
    <n v="134.86000000000001"/>
    <n v="0"/>
    <n v="66.040000000000006"/>
    <x v="650"/>
    <n v="66.040000000000006"/>
    <n v="68.820000000000007"/>
    <n v="0.51030698502150373"/>
    <n v="2026"/>
    <s v="Q2"/>
    <n v="4"/>
    <s v="Apr"/>
  </r>
  <r>
    <n v="4637"/>
    <d v="2026-04-24T00:00:00"/>
    <n v="2026"/>
    <x v="1"/>
    <n v="4"/>
    <x v="3"/>
    <x v="3"/>
    <x v="13"/>
    <x v="2"/>
    <s v="New"/>
    <x v="2"/>
    <s v="Carry-On Duffel"/>
    <n v="1"/>
    <n v="136.07"/>
    <n v="0"/>
    <n v="65.17"/>
    <x v="651"/>
    <n v="65.17"/>
    <n v="70.899999999999991"/>
    <n v="0.52105533916366575"/>
    <n v="2026"/>
    <s v="Q2"/>
    <n v="4"/>
    <s v="Apr"/>
  </r>
  <r>
    <n v="4726"/>
    <d v="2026-04-24T00:00:00"/>
    <n v="2026"/>
    <x v="1"/>
    <n v="4"/>
    <x v="3"/>
    <x v="0"/>
    <x v="15"/>
    <x v="2"/>
    <s v="Business"/>
    <x v="2"/>
    <s v="Packing Cube Set"/>
    <n v="1"/>
    <n v="47.25"/>
    <n v="0.1"/>
    <n v="18.25"/>
    <x v="652"/>
    <n v="18.25"/>
    <n v="24.274999999999999"/>
    <n v="0.57084068195179305"/>
    <n v="2026"/>
    <s v="Q2"/>
    <n v="4"/>
    <s v="Apr"/>
  </r>
  <r>
    <n v="4838"/>
    <d v="2026-04-24T00:00:00"/>
    <n v="2026"/>
    <x v="1"/>
    <n v="4"/>
    <x v="3"/>
    <x v="0"/>
    <x v="0"/>
    <x v="0"/>
    <s v="Business"/>
    <x v="0"/>
    <s v="Compact Repair Kit"/>
    <n v="2"/>
    <n v="41.32"/>
    <n v="0.1"/>
    <n v="16.66"/>
    <x v="653"/>
    <n v="33.32"/>
    <n v="41.056000000000004"/>
    <n v="0.5520060234484242"/>
    <n v="2026"/>
    <s v="Q2"/>
    <n v="4"/>
    <s v="Apr"/>
  </r>
  <r>
    <n v="5075"/>
    <d v="2026-04-24T00:00:00"/>
    <n v="2026"/>
    <x v="1"/>
    <n v="4"/>
    <x v="3"/>
    <x v="0"/>
    <x v="15"/>
    <x v="3"/>
    <s v="New"/>
    <x v="0"/>
    <s v="Commuter Helmet"/>
    <n v="2"/>
    <n v="81.75"/>
    <n v="0"/>
    <n v="41.92"/>
    <x v="654"/>
    <n v="83.84"/>
    <n v="79.66"/>
    <n v="0.48721712538226297"/>
    <n v="2026"/>
    <s v="Q2"/>
    <n v="4"/>
    <s v="Apr"/>
  </r>
  <r>
    <n v="149"/>
    <d v="2026-04-25T00:00:00"/>
    <n v="2026"/>
    <x v="1"/>
    <n v="4"/>
    <x v="3"/>
    <x v="1"/>
    <x v="12"/>
    <x v="0"/>
    <s v="Returning"/>
    <x v="2"/>
    <s v="Insulated Bottle"/>
    <n v="1"/>
    <n v="36.020000000000003"/>
    <n v="0.05"/>
    <n v="13.72"/>
    <x v="655"/>
    <n v="13.72"/>
    <n v="20.499000000000002"/>
    <n v="0.59905315760250155"/>
    <n v="2026"/>
    <s v="Q2"/>
    <n v="4"/>
    <s v="Apr"/>
  </r>
  <r>
    <n v="449"/>
    <d v="2026-04-25T00:00:00"/>
    <n v="2026"/>
    <x v="1"/>
    <n v="4"/>
    <x v="3"/>
    <x v="2"/>
    <x v="5"/>
    <x v="0"/>
    <s v="Business"/>
    <x v="2"/>
    <s v="Insulated Bottle"/>
    <n v="1"/>
    <n v="36.68"/>
    <n v="0"/>
    <n v="13.27"/>
    <x v="656"/>
    <n v="13.27"/>
    <n v="23.41"/>
    <n v="0.63822246455834242"/>
    <n v="2026"/>
    <s v="Q2"/>
    <n v="4"/>
    <s v="Apr"/>
  </r>
  <r>
    <n v="1422"/>
    <d v="2026-04-25T00:00:00"/>
    <n v="2026"/>
    <x v="1"/>
    <n v="4"/>
    <x v="3"/>
    <x v="3"/>
    <x v="8"/>
    <x v="1"/>
    <s v="Business"/>
    <x v="3"/>
    <s v="Alpine Tent 4P"/>
    <n v="6"/>
    <n v="348.16"/>
    <n v="0.1"/>
    <n v="198.24"/>
    <x v="657"/>
    <n v="1189.44"/>
    <n v="690.62400000000002"/>
    <n v="0.36734068627450978"/>
    <n v="2026"/>
    <s v="Q2"/>
    <n v="4"/>
    <s v="Apr"/>
  </r>
  <r>
    <n v="3248"/>
    <d v="2026-04-25T00:00:00"/>
    <n v="2026"/>
    <x v="1"/>
    <n v="4"/>
    <x v="3"/>
    <x v="2"/>
    <x v="16"/>
    <x v="0"/>
    <s v="Returning"/>
    <x v="0"/>
    <s v="Compact Repair Kit"/>
    <n v="2"/>
    <n v="39.799999999999997"/>
    <n v="0.05"/>
    <n v="16.23"/>
    <x v="658"/>
    <n v="32.46"/>
    <n v="43.159999999999989"/>
    <n v="0.57074847923829664"/>
    <n v="2026"/>
    <s v="Q2"/>
    <n v="4"/>
    <s v="Apr"/>
  </r>
  <r>
    <n v="3445"/>
    <d v="2026-04-25T00:00:00"/>
    <n v="2026"/>
    <x v="1"/>
    <n v="4"/>
    <x v="3"/>
    <x v="0"/>
    <x v="15"/>
    <x v="0"/>
    <s v="Returning"/>
    <x v="0"/>
    <s v="Compact Repair Kit"/>
    <n v="5"/>
    <n v="39.369999999999997"/>
    <n v="0.05"/>
    <n v="16.760000000000002"/>
    <x v="659"/>
    <n v="83.800000000000011"/>
    <n v="103.20749999999998"/>
    <n v="0.55188963009504954"/>
    <n v="2026"/>
    <s v="Q2"/>
    <n v="4"/>
    <s v="Apr"/>
  </r>
  <r>
    <n v="3930"/>
    <d v="2026-04-25T00:00:00"/>
    <n v="2026"/>
    <x v="1"/>
    <n v="4"/>
    <x v="3"/>
    <x v="1"/>
    <x v="12"/>
    <x v="3"/>
    <s v="Returning"/>
    <x v="4"/>
    <s v="Resistance Band Set"/>
    <n v="2"/>
    <n v="40.85"/>
    <n v="0"/>
    <n v="14.99"/>
    <x v="660"/>
    <n v="29.98"/>
    <n v="51.72"/>
    <n v="0.633047735618115"/>
    <n v="2026"/>
    <s v="Q2"/>
    <n v="4"/>
    <s v="Apr"/>
  </r>
  <r>
    <n v="3969"/>
    <d v="2026-04-25T00:00:00"/>
    <n v="2026"/>
    <x v="1"/>
    <n v="4"/>
    <x v="3"/>
    <x v="3"/>
    <x v="8"/>
    <x v="3"/>
    <s v="Returning"/>
    <x v="1"/>
    <s v="Hiking Daypack 20L"/>
    <n v="1"/>
    <n v="92.91"/>
    <n v="0.05"/>
    <n v="46"/>
    <x v="661"/>
    <n v="46"/>
    <n v="42.264499999999998"/>
    <n v="0.4788391709010984"/>
    <n v="2026"/>
    <s v="Q2"/>
    <n v="4"/>
    <s v="Apr"/>
  </r>
  <r>
    <n v="4190"/>
    <d v="2026-04-25T00:00:00"/>
    <n v="2026"/>
    <x v="1"/>
    <n v="4"/>
    <x v="3"/>
    <x v="3"/>
    <x v="13"/>
    <x v="0"/>
    <s v="New"/>
    <x v="1"/>
    <s v="Summit Backpack 45L"/>
    <n v="1"/>
    <n v="152.01"/>
    <n v="0"/>
    <n v="80.33"/>
    <x v="662"/>
    <n v="80.33"/>
    <n v="71.679999999999993"/>
    <n v="0.47154792447865268"/>
    <n v="2026"/>
    <s v="Q2"/>
    <n v="4"/>
    <s v="Apr"/>
  </r>
  <r>
    <n v="4442"/>
    <d v="2026-04-25T00:00:00"/>
    <n v="2026"/>
    <x v="1"/>
    <n v="4"/>
    <x v="3"/>
    <x v="1"/>
    <x v="6"/>
    <x v="3"/>
    <s v="New"/>
    <x v="2"/>
    <s v="Insulated Bottle"/>
    <n v="1"/>
    <n v="36.65"/>
    <n v="0"/>
    <n v="13.28"/>
    <x v="663"/>
    <n v="13.28"/>
    <n v="23.369999999999997"/>
    <n v="0.63765347885402446"/>
    <n v="2026"/>
    <s v="Q2"/>
    <n v="4"/>
    <s v="Apr"/>
  </r>
  <r>
    <n v="228"/>
    <d v="2026-04-26T00:00:00"/>
    <n v="2026"/>
    <x v="1"/>
    <n v="4"/>
    <x v="3"/>
    <x v="3"/>
    <x v="8"/>
    <x v="0"/>
    <s v="Returning"/>
    <x v="3"/>
    <s v="Portable Camp Stove"/>
    <n v="5"/>
    <n v="80.819999999999993"/>
    <n v="0"/>
    <n v="40.47"/>
    <x v="664"/>
    <n v="202.35"/>
    <n v="201.74999999999997"/>
    <n v="0.49925760950259834"/>
    <n v="2026"/>
    <s v="Q2"/>
    <n v="4"/>
    <s v="Apr"/>
  </r>
  <r>
    <n v="2101"/>
    <d v="2026-04-26T00:00:00"/>
    <n v="2026"/>
    <x v="1"/>
    <n v="4"/>
    <x v="3"/>
    <x v="3"/>
    <x v="4"/>
    <x v="0"/>
    <s v="New"/>
    <x v="1"/>
    <s v="Trail Boots"/>
    <n v="4"/>
    <n v="144.69999999999999"/>
    <n v="0"/>
    <n v="79.41"/>
    <x v="665"/>
    <n v="317.64"/>
    <n v="261.15999999999997"/>
    <n v="0.45120939875604699"/>
    <n v="2026"/>
    <s v="Q2"/>
    <n v="4"/>
    <s v="Apr"/>
  </r>
  <r>
    <n v="2590"/>
    <d v="2026-04-26T00:00:00"/>
    <n v="2026"/>
    <x v="1"/>
    <n v="4"/>
    <x v="3"/>
    <x v="1"/>
    <x v="6"/>
    <x v="2"/>
    <s v="New"/>
    <x v="4"/>
    <s v="Recovery Roller"/>
    <n v="2"/>
    <n v="36.51"/>
    <n v="0.1"/>
    <n v="14.18"/>
    <x v="666"/>
    <n v="28.36"/>
    <n v="37.358000000000004"/>
    <n v="0.56845917404668433"/>
    <n v="2026"/>
    <s v="Q2"/>
    <n v="4"/>
    <s v="Apr"/>
  </r>
  <r>
    <n v="2957"/>
    <d v="2026-04-26T00:00:00"/>
    <n v="2026"/>
    <x v="1"/>
    <n v="4"/>
    <x v="3"/>
    <x v="3"/>
    <x v="7"/>
    <x v="3"/>
    <s v="New"/>
    <x v="2"/>
    <s v="Insulated Bottle"/>
    <n v="3"/>
    <n v="36.58"/>
    <n v="0.05"/>
    <n v="13.71"/>
    <x v="667"/>
    <n v="41.13"/>
    <n v="63.122999999999983"/>
    <n v="0.60547897902218628"/>
    <n v="2026"/>
    <s v="Q2"/>
    <n v="4"/>
    <s v="Apr"/>
  </r>
  <r>
    <n v="4270"/>
    <d v="2026-04-26T00:00:00"/>
    <n v="2026"/>
    <x v="1"/>
    <n v="4"/>
    <x v="3"/>
    <x v="3"/>
    <x v="7"/>
    <x v="2"/>
    <s v="Business"/>
    <x v="3"/>
    <s v="Trail Tent 2P"/>
    <n v="2"/>
    <n v="191.59"/>
    <n v="0"/>
    <n v="102.52"/>
    <x v="668"/>
    <n v="205.04"/>
    <n v="178.14000000000001"/>
    <n v="0.46489900307949272"/>
    <n v="2026"/>
    <s v="Q2"/>
    <n v="4"/>
    <s v="Apr"/>
  </r>
  <r>
    <n v="4324"/>
    <d v="2026-04-26T00:00:00"/>
    <n v="2026"/>
    <x v="1"/>
    <n v="4"/>
    <x v="3"/>
    <x v="3"/>
    <x v="8"/>
    <x v="1"/>
    <s v="Business"/>
    <x v="3"/>
    <s v="Alpine Tent 4P"/>
    <n v="6"/>
    <n v="337.24"/>
    <n v="0.05"/>
    <n v="198.63"/>
    <x v="669"/>
    <n v="1191.78"/>
    <n v="730.48800000000006"/>
    <n v="0.38001360892445801"/>
    <n v="2026"/>
    <s v="Q2"/>
    <n v="4"/>
    <s v="Apr"/>
  </r>
  <r>
    <n v="5010"/>
    <d v="2026-04-26T00:00:00"/>
    <n v="2026"/>
    <x v="1"/>
    <n v="4"/>
    <x v="3"/>
    <x v="3"/>
    <x v="7"/>
    <x v="1"/>
    <s v="Business"/>
    <x v="2"/>
    <s v="Packing Cube Set"/>
    <n v="3"/>
    <n v="46.2"/>
    <n v="0.1"/>
    <n v="18.149999999999999"/>
    <x v="670"/>
    <n v="54.449999999999996"/>
    <n v="70.29000000000002"/>
    <n v="0.5634920634920636"/>
    <n v="2026"/>
    <s v="Q2"/>
    <n v="4"/>
    <s v="Apr"/>
  </r>
  <r>
    <n v="5092"/>
    <d v="2026-04-26T00:00:00"/>
    <n v="2026"/>
    <x v="1"/>
    <n v="4"/>
    <x v="3"/>
    <x v="1"/>
    <x v="1"/>
    <x v="3"/>
    <s v="Business"/>
    <x v="4"/>
    <s v="Training Mat"/>
    <n v="4"/>
    <n v="50.84"/>
    <n v="0.05"/>
    <n v="22.63"/>
    <x v="671"/>
    <n v="90.52"/>
    <n v="102.67200000000001"/>
    <n v="0.53145057766367143"/>
    <n v="2026"/>
    <s v="Q2"/>
    <n v="4"/>
    <s v="Apr"/>
  </r>
  <r>
    <n v="1061"/>
    <d v="2026-04-27T00:00:00"/>
    <n v="2026"/>
    <x v="1"/>
    <n v="4"/>
    <x v="3"/>
    <x v="3"/>
    <x v="13"/>
    <x v="0"/>
    <s v="Returning"/>
    <x v="2"/>
    <s v="Travel Backpack 35L"/>
    <n v="1"/>
    <n v="166.5"/>
    <n v="0"/>
    <n v="85.55"/>
    <x v="672"/>
    <n v="85.55"/>
    <n v="80.95"/>
    <n v="0.4861861861861862"/>
    <n v="2026"/>
    <s v="Q2"/>
    <n v="4"/>
    <s v="Apr"/>
  </r>
  <r>
    <n v="1099"/>
    <d v="2026-04-27T00:00:00"/>
    <n v="2026"/>
    <x v="1"/>
    <n v="4"/>
    <x v="3"/>
    <x v="3"/>
    <x v="4"/>
    <x v="3"/>
    <s v="New"/>
    <x v="1"/>
    <s v="Trekking Poles"/>
    <n v="1"/>
    <n v="70.2"/>
    <n v="0"/>
    <n v="32.06"/>
    <x v="673"/>
    <n v="32.06"/>
    <n v="38.14"/>
    <n v="0.5433048433048433"/>
    <n v="2026"/>
    <s v="Q2"/>
    <n v="4"/>
    <s v="Apr"/>
  </r>
  <r>
    <n v="3500"/>
    <d v="2026-04-27T00:00:00"/>
    <n v="2026"/>
    <x v="1"/>
    <n v="4"/>
    <x v="3"/>
    <x v="1"/>
    <x v="12"/>
    <x v="0"/>
    <s v="New"/>
    <x v="4"/>
    <s v="Training Mat"/>
    <n v="4"/>
    <n v="50.67"/>
    <n v="0"/>
    <n v="22.62"/>
    <x v="674"/>
    <n v="90.48"/>
    <n v="112.2"/>
    <n v="0.55358200118413259"/>
    <n v="2026"/>
    <s v="Q2"/>
    <n v="4"/>
    <s v="Apr"/>
  </r>
  <r>
    <n v="3856"/>
    <d v="2026-04-27T00:00:00"/>
    <n v="2026"/>
    <x v="1"/>
    <n v="4"/>
    <x v="3"/>
    <x v="1"/>
    <x v="11"/>
    <x v="2"/>
    <s v="New"/>
    <x v="2"/>
    <s v="Travel Backpack 35L"/>
    <n v="3"/>
    <n v="161.05000000000001"/>
    <n v="0.05"/>
    <n v="87.43"/>
    <x v="675"/>
    <n v="262.29000000000002"/>
    <n v="196.70249999999999"/>
    <n v="0.4285527541299694"/>
    <n v="2026"/>
    <s v="Q2"/>
    <n v="4"/>
    <s v="Apr"/>
  </r>
  <r>
    <n v="4044"/>
    <d v="2026-04-27T00:00:00"/>
    <n v="2026"/>
    <x v="1"/>
    <n v="4"/>
    <x v="3"/>
    <x v="1"/>
    <x v="6"/>
    <x v="1"/>
    <s v="New"/>
    <x v="4"/>
    <s v="Weighted Vest"/>
    <n v="10"/>
    <n v="124.59"/>
    <n v="0.15"/>
    <n v="67.14"/>
    <x v="676"/>
    <n v="671.4"/>
    <n v="387.61500000000012"/>
    <n v="0.36601464568490538"/>
    <n v="2026"/>
    <s v="Q2"/>
    <n v="4"/>
    <s v="Apr"/>
  </r>
  <r>
    <n v="4235"/>
    <d v="2026-04-27T00:00:00"/>
    <n v="2026"/>
    <x v="1"/>
    <n v="4"/>
    <x v="3"/>
    <x v="2"/>
    <x v="16"/>
    <x v="0"/>
    <s v="Business"/>
    <x v="4"/>
    <s v="Training Mat"/>
    <n v="1"/>
    <n v="50.18"/>
    <n v="0"/>
    <n v="22.05"/>
    <x v="677"/>
    <n v="22.05"/>
    <n v="28.13"/>
    <n v="0.56058190514149064"/>
    <n v="2026"/>
    <s v="Q2"/>
    <n v="4"/>
    <s v="Apr"/>
  </r>
  <r>
    <n v="122"/>
    <d v="2026-04-28T00:00:00"/>
    <n v="2026"/>
    <x v="1"/>
    <n v="4"/>
    <x v="3"/>
    <x v="1"/>
    <x v="11"/>
    <x v="0"/>
    <s v="New"/>
    <x v="3"/>
    <s v="Portable Camp Stove"/>
    <n v="1"/>
    <n v="83.38"/>
    <n v="0"/>
    <n v="38.979999999999997"/>
    <x v="678"/>
    <n v="38.979999999999997"/>
    <n v="44.4"/>
    <n v="0.53250179899256422"/>
    <n v="2026"/>
    <s v="Q2"/>
    <n v="4"/>
    <s v="Apr"/>
  </r>
  <r>
    <n v="239"/>
    <d v="2026-04-28T00:00:00"/>
    <n v="2026"/>
    <x v="1"/>
    <n v="4"/>
    <x v="3"/>
    <x v="3"/>
    <x v="7"/>
    <x v="0"/>
    <s v="Returning"/>
    <x v="2"/>
    <s v="Insulated Bottle"/>
    <n v="1"/>
    <n v="35.549999999999997"/>
    <n v="0.05"/>
    <n v="13.25"/>
    <x v="679"/>
    <n v="13.25"/>
    <n v="20.522499999999994"/>
    <n v="0.60766896143311855"/>
    <n v="2026"/>
    <s v="Q2"/>
    <n v="4"/>
    <s v="Apr"/>
  </r>
  <r>
    <n v="356"/>
    <d v="2026-04-28T00:00:00"/>
    <n v="2026"/>
    <x v="1"/>
    <n v="4"/>
    <x v="3"/>
    <x v="3"/>
    <x v="8"/>
    <x v="2"/>
    <s v="New"/>
    <x v="1"/>
    <s v="Summit Backpack 45L"/>
    <n v="1"/>
    <n v="154.36000000000001"/>
    <n v="0"/>
    <n v="77.760000000000005"/>
    <x v="680"/>
    <n v="77.760000000000005"/>
    <n v="76.600000000000009"/>
    <n v="0.49624254988338951"/>
    <n v="2026"/>
    <s v="Q2"/>
    <n v="4"/>
    <s v="Apr"/>
  </r>
  <r>
    <n v="785"/>
    <d v="2026-04-28T00:00:00"/>
    <n v="2026"/>
    <x v="1"/>
    <n v="4"/>
    <x v="3"/>
    <x v="0"/>
    <x v="9"/>
    <x v="3"/>
    <s v="New"/>
    <x v="1"/>
    <s v="Summit Backpack 45L"/>
    <n v="1"/>
    <n v="155.68"/>
    <n v="0"/>
    <n v="77.97"/>
    <x v="681"/>
    <n v="77.97"/>
    <n v="77.710000000000008"/>
    <n v="0.49916495375128472"/>
    <n v="2026"/>
    <s v="Q2"/>
    <n v="4"/>
    <s v="Apr"/>
  </r>
  <r>
    <n v="2325"/>
    <d v="2026-04-28T00:00:00"/>
    <n v="2026"/>
    <x v="1"/>
    <n v="4"/>
    <x v="3"/>
    <x v="0"/>
    <x v="0"/>
    <x v="0"/>
    <s v="Returning"/>
    <x v="4"/>
    <s v="Resistance Band Set"/>
    <n v="1"/>
    <n v="40.950000000000003"/>
    <n v="0.15"/>
    <n v="14.89"/>
    <x v="682"/>
    <n v="14.89"/>
    <n v="19.917500000000004"/>
    <n v="0.57221863104216053"/>
    <n v="2026"/>
    <s v="Q2"/>
    <n v="4"/>
    <s v="Apr"/>
  </r>
  <r>
    <n v="2566"/>
    <d v="2026-04-28T00:00:00"/>
    <n v="2026"/>
    <x v="1"/>
    <n v="4"/>
    <x v="3"/>
    <x v="3"/>
    <x v="13"/>
    <x v="3"/>
    <s v="Returning"/>
    <x v="2"/>
    <s v="Packing Cube Set"/>
    <n v="3"/>
    <n v="47.28"/>
    <n v="0.05"/>
    <n v="18.52"/>
    <x v="683"/>
    <n v="55.56"/>
    <n v="79.187999999999988"/>
    <n v="0.58767477068305274"/>
    <n v="2026"/>
    <s v="Q2"/>
    <n v="4"/>
    <s v="Apr"/>
  </r>
  <r>
    <n v="3105"/>
    <d v="2026-04-28T00:00:00"/>
    <n v="2026"/>
    <x v="1"/>
    <n v="4"/>
    <x v="3"/>
    <x v="3"/>
    <x v="7"/>
    <x v="0"/>
    <s v="Returning"/>
    <x v="4"/>
    <s v="Training Mat"/>
    <n v="4"/>
    <n v="51.57"/>
    <n v="0.1"/>
    <n v="22.58"/>
    <x v="684"/>
    <n v="90.32"/>
    <n v="95.332000000000022"/>
    <n v="0.51349837330058401"/>
    <n v="2026"/>
    <s v="Q2"/>
    <n v="4"/>
    <s v="Apr"/>
  </r>
  <r>
    <n v="3167"/>
    <d v="2026-04-28T00:00:00"/>
    <n v="2026"/>
    <x v="1"/>
    <n v="4"/>
    <x v="3"/>
    <x v="3"/>
    <x v="8"/>
    <x v="0"/>
    <s v="Business"/>
    <x v="0"/>
    <s v="Trail Bike Light"/>
    <n v="1"/>
    <n v="51.61"/>
    <n v="0"/>
    <n v="23"/>
    <x v="685"/>
    <n v="23"/>
    <n v="28.61"/>
    <n v="0.55434993218368533"/>
    <n v="2026"/>
    <s v="Q2"/>
    <n v="4"/>
    <s v="Apr"/>
  </r>
  <r>
    <n v="4396"/>
    <d v="2026-04-28T00:00:00"/>
    <n v="2026"/>
    <x v="1"/>
    <n v="4"/>
    <x v="3"/>
    <x v="0"/>
    <x v="15"/>
    <x v="2"/>
    <s v="Returning"/>
    <x v="4"/>
    <s v="Training Mat"/>
    <n v="1"/>
    <n v="50.56"/>
    <n v="0.05"/>
    <n v="22.06"/>
    <x v="686"/>
    <n v="22.06"/>
    <n v="25.971999999999998"/>
    <n v="0.54072285143237842"/>
    <n v="2026"/>
    <s v="Q2"/>
    <n v="4"/>
    <s v="Apr"/>
  </r>
  <r>
    <n v="4475"/>
    <d v="2026-04-28T00:00:00"/>
    <n v="2026"/>
    <x v="1"/>
    <n v="4"/>
    <x v="3"/>
    <x v="2"/>
    <x v="5"/>
    <x v="3"/>
    <s v="Business"/>
    <x v="2"/>
    <s v="Travel Backpack 35L"/>
    <n v="2"/>
    <n v="165.74"/>
    <n v="0"/>
    <n v="87.73"/>
    <x v="687"/>
    <n v="175.46"/>
    <n v="156.02000000000001"/>
    <n v="0.47067696391939184"/>
    <n v="2026"/>
    <s v="Q2"/>
    <n v="4"/>
    <s v="Apr"/>
  </r>
  <r>
    <n v="4482"/>
    <d v="2026-04-28T00:00:00"/>
    <n v="2026"/>
    <x v="1"/>
    <n v="4"/>
    <x v="3"/>
    <x v="2"/>
    <x v="2"/>
    <x v="0"/>
    <s v="Business"/>
    <x v="4"/>
    <s v="Recovery Roller"/>
    <n v="3"/>
    <n v="36.770000000000003"/>
    <n v="0"/>
    <n v="13.63"/>
    <x v="688"/>
    <n v="40.89"/>
    <n v="69.42"/>
    <n v="0.62931737829752521"/>
    <n v="2026"/>
    <s v="Q2"/>
    <n v="4"/>
    <s v="Apr"/>
  </r>
  <r>
    <n v="5022"/>
    <d v="2026-04-28T00:00:00"/>
    <n v="2026"/>
    <x v="1"/>
    <n v="4"/>
    <x v="3"/>
    <x v="3"/>
    <x v="7"/>
    <x v="0"/>
    <s v="Business"/>
    <x v="3"/>
    <s v="Trail Tent 2P"/>
    <n v="2"/>
    <n v="196.37"/>
    <n v="0"/>
    <n v="101.73"/>
    <x v="689"/>
    <n v="203.46"/>
    <n v="189.28"/>
    <n v="0.48194734429902736"/>
    <n v="2026"/>
    <s v="Q2"/>
    <n v="4"/>
    <s v="Apr"/>
  </r>
  <r>
    <n v="1304"/>
    <d v="2026-04-29T00:00:00"/>
    <n v="2026"/>
    <x v="1"/>
    <n v="4"/>
    <x v="3"/>
    <x v="0"/>
    <x v="0"/>
    <x v="3"/>
    <s v="Returning"/>
    <x v="2"/>
    <s v="Insulated Bottle"/>
    <n v="2"/>
    <n v="35.33"/>
    <n v="0"/>
    <n v="13.69"/>
    <x v="690"/>
    <n v="27.38"/>
    <n v="43.28"/>
    <n v="0.61251061420888764"/>
    <n v="2026"/>
    <s v="Q2"/>
    <n v="4"/>
    <s v="Apr"/>
  </r>
  <r>
    <n v="3008"/>
    <d v="2026-04-29T00:00:00"/>
    <n v="2026"/>
    <x v="1"/>
    <n v="4"/>
    <x v="3"/>
    <x v="2"/>
    <x v="2"/>
    <x v="1"/>
    <s v="Business"/>
    <x v="2"/>
    <s v="Packing Cube Set"/>
    <n v="4"/>
    <n v="46.43"/>
    <n v="0.1"/>
    <n v="18.04"/>
    <x v="691"/>
    <n v="72.16"/>
    <n v="94.988"/>
    <n v="0.56828678775695796"/>
    <n v="2026"/>
    <s v="Q2"/>
    <n v="4"/>
    <s v="Apr"/>
  </r>
  <r>
    <n v="4140"/>
    <d v="2026-04-29T00:00:00"/>
    <n v="2026"/>
    <x v="1"/>
    <n v="4"/>
    <x v="3"/>
    <x v="3"/>
    <x v="7"/>
    <x v="3"/>
    <s v="New"/>
    <x v="4"/>
    <s v="Weighted Vest"/>
    <n v="1"/>
    <n v="125.25"/>
    <n v="0"/>
    <n v="70.88"/>
    <x v="692"/>
    <n v="70.88"/>
    <n v="54.370000000000005"/>
    <n v="0.43409181636726552"/>
    <n v="2026"/>
    <s v="Q2"/>
    <n v="4"/>
    <s v="Apr"/>
  </r>
  <r>
    <n v="4151"/>
    <d v="2026-04-29T00:00:00"/>
    <n v="2026"/>
    <x v="1"/>
    <n v="4"/>
    <x v="3"/>
    <x v="1"/>
    <x v="14"/>
    <x v="0"/>
    <s v="Returning"/>
    <x v="3"/>
    <s v="Alpine Tent 4P"/>
    <n v="1"/>
    <n v="341.98"/>
    <n v="0"/>
    <n v="192.43"/>
    <x v="693"/>
    <n v="192.43"/>
    <n v="149.55000000000001"/>
    <n v="0.43730627522077314"/>
    <n v="2026"/>
    <s v="Q2"/>
    <n v="4"/>
    <s v="Apr"/>
  </r>
  <r>
    <n v="4650"/>
    <d v="2026-04-29T00:00:00"/>
    <n v="2026"/>
    <x v="1"/>
    <n v="4"/>
    <x v="3"/>
    <x v="1"/>
    <x v="6"/>
    <x v="3"/>
    <s v="Business"/>
    <x v="4"/>
    <s v="Resistance Band Set"/>
    <n v="1"/>
    <n v="40.04"/>
    <n v="0"/>
    <n v="14.72"/>
    <x v="694"/>
    <n v="14.72"/>
    <n v="25.32"/>
    <n v="0.63236763236763238"/>
    <n v="2026"/>
    <s v="Q2"/>
    <n v="4"/>
    <s v="Apr"/>
  </r>
  <r>
    <n v="4897"/>
    <d v="2026-04-29T00:00:00"/>
    <n v="2026"/>
    <x v="1"/>
    <n v="4"/>
    <x v="3"/>
    <x v="3"/>
    <x v="13"/>
    <x v="0"/>
    <s v="Returning"/>
    <x v="0"/>
    <s v="Compact Repair Kit"/>
    <n v="3"/>
    <n v="40.47"/>
    <n v="0.05"/>
    <n v="17.14"/>
    <x v="695"/>
    <n v="51.42"/>
    <n v="63.919499999999985"/>
    <n v="0.5541856866034619"/>
    <n v="2026"/>
    <s v="Q2"/>
    <n v="4"/>
    <s v="Apr"/>
  </r>
  <r>
    <n v="792"/>
    <d v="2026-04-30T00:00:00"/>
    <n v="2026"/>
    <x v="1"/>
    <n v="4"/>
    <x v="3"/>
    <x v="3"/>
    <x v="8"/>
    <x v="1"/>
    <s v="Returning"/>
    <x v="3"/>
    <s v="Portable Camp Stove"/>
    <n v="6"/>
    <n v="83.7"/>
    <n v="0.2"/>
    <n v="38.58"/>
    <x v="696"/>
    <n v="231.48"/>
    <n v="170.28000000000006"/>
    <n v="0.42383512544802876"/>
    <n v="2026"/>
    <s v="Q2"/>
    <n v="4"/>
    <s v="Apr"/>
  </r>
  <r>
    <n v="1796"/>
    <d v="2026-04-30T00:00:00"/>
    <n v="2026"/>
    <x v="1"/>
    <n v="4"/>
    <x v="3"/>
    <x v="0"/>
    <x v="15"/>
    <x v="0"/>
    <s v="Returning"/>
    <x v="3"/>
    <s v="Portable Camp Stove"/>
    <n v="4"/>
    <n v="83.27"/>
    <n v="0"/>
    <n v="39.979999999999997"/>
    <x v="697"/>
    <n v="159.91999999999999"/>
    <n v="173.16"/>
    <n v="0.51987510507986068"/>
    <n v="2026"/>
    <s v="Q2"/>
    <n v="4"/>
    <s v="Apr"/>
  </r>
  <r>
    <n v="3222"/>
    <d v="2026-04-30T00:00:00"/>
    <n v="2026"/>
    <x v="1"/>
    <n v="4"/>
    <x v="3"/>
    <x v="2"/>
    <x v="16"/>
    <x v="1"/>
    <s v="Business"/>
    <x v="3"/>
    <s v="Compact Sleeping Bag"/>
    <n v="3"/>
    <n v="126.03"/>
    <n v="0.1"/>
    <n v="61.75"/>
    <x v="698"/>
    <n v="185.25"/>
    <n v="155.03100000000006"/>
    <n v="0.45559699189787273"/>
    <n v="2026"/>
    <s v="Q2"/>
    <n v="4"/>
    <s v="Apr"/>
  </r>
  <r>
    <n v="3237"/>
    <d v="2026-04-30T00:00:00"/>
    <n v="2026"/>
    <x v="1"/>
    <n v="4"/>
    <x v="3"/>
    <x v="1"/>
    <x v="14"/>
    <x v="0"/>
    <s v="New"/>
    <x v="3"/>
    <s v="Compact Sleeping Bag"/>
    <n v="1"/>
    <n v="122.86"/>
    <n v="0.05"/>
    <n v="59.22"/>
    <x v="87"/>
    <n v="59.22"/>
    <n v="57.497"/>
    <n v="0.49261889870370212"/>
    <n v="2026"/>
    <s v="Q2"/>
    <n v="4"/>
    <s v="Apr"/>
  </r>
  <r>
    <n v="3695"/>
    <d v="2026-04-30T00:00:00"/>
    <n v="2026"/>
    <x v="1"/>
    <n v="4"/>
    <x v="3"/>
    <x v="2"/>
    <x v="2"/>
    <x v="0"/>
    <s v="New"/>
    <x v="0"/>
    <s v="Compact Repair Kit"/>
    <n v="1"/>
    <n v="39.44"/>
    <n v="0.1"/>
    <n v="16.63"/>
    <x v="699"/>
    <n v="16.63"/>
    <n v="18.866000000000003"/>
    <n v="0.53149650664863657"/>
    <n v="2026"/>
    <s v="Q2"/>
    <n v="4"/>
    <s v="Apr"/>
  </r>
  <r>
    <n v="5148"/>
    <d v="2026-04-30T00:00:00"/>
    <n v="2026"/>
    <x v="1"/>
    <n v="4"/>
    <x v="3"/>
    <x v="2"/>
    <x v="10"/>
    <x v="0"/>
    <s v="Returning"/>
    <x v="2"/>
    <s v="Carry-On Duffel"/>
    <n v="1"/>
    <n v="130.34"/>
    <n v="0.1"/>
    <n v="66.680000000000007"/>
    <x v="700"/>
    <n v="66.680000000000007"/>
    <n v="50.626000000000005"/>
    <n v="0.43157212759790631"/>
    <n v="2026"/>
    <s v="Q2"/>
    <n v="4"/>
    <s v="Apr"/>
  </r>
  <r>
    <n v="534"/>
    <d v="2026-05-01T00:00:00"/>
    <n v="2026"/>
    <x v="1"/>
    <n v="5"/>
    <x v="4"/>
    <x v="1"/>
    <x v="12"/>
    <x v="0"/>
    <s v="Business"/>
    <x v="1"/>
    <s v="Summit Backpack 45L"/>
    <n v="1"/>
    <n v="154.86000000000001"/>
    <n v="0"/>
    <n v="78.37"/>
    <x v="701"/>
    <n v="78.37"/>
    <n v="76.490000000000009"/>
    <n v="0.49393000129148912"/>
    <n v="2026"/>
    <s v="Q2"/>
    <n v="5"/>
    <s v="May"/>
  </r>
  <r>
    <n v="551"/>
    <d v="2026-05-01T00:00:00"/>
    <n v="2026"/>
    <x v="1"/>
    <n v="5"/>
    <x v="4"/>
    <x v="3"/>
    <x v="8"/>
    <x v="2"/>
    <s v="Returning"/>
    <x v="0"/>
    <s v="Cycling Pack 12L"/>
    <n v="4"/>
    <n v="103.64"/>
    <n v="0"/>
    <n v="50.59"/>
    <x v="702"/>
    <n v="202.36"/>
    <n v="212.2"/>
    <n v="0.51186800463141646"/>
    <n v="2026"/>
    <s v="Q2"/>
    <n v="5"/>
    <s v="May"/>
  </r>
  <r>
    <n v="2110"/>
    <d v="2026-05-01T00:00:00"/>
    <n v="2026"/>
    <x v="1"/>
    <n v="5"/>
    <x v="4"/>
    <x v="0"/>
    <x v="15"/>
    <x v="0"/>
    <s v="Returning"/>
    <x v="2"/>
    <s v="Travel Backpack 35L"/>
    <n v="1"/>
    <n v="164.49"/>
    <n v="0.05"/>
    <n v="87.81"/>
    <x v="703"/>
    <n v="87.81"/>
    <n v="68.455500000000001"/>
    <n v="0.43807174328306631"/>
    <n v="2026"/>
    <s v="Q2"/>
    <n v="5"/>
    <s v="May"/>
  </r>
  <r>
    <n v="2217"/>
    <d v="2026-05-01T00:00:00"/>
    <n v="2026"/>
    <x v="1"/>
    <n v="5"/>
    <x v="4"/>
    <x v="3"/>
    <x v="8"/>
    <x v="1"/>
    <s v="Returning"/>
    <x v="2"/>
    <s v="Travel Backpack 35L"/>
    <n v="3"/>
    <n v="163.44999999999999"/>
    <n v="0.05"/>
    <n v="87.54"/>
    <x v="704"/>
    <n v="262.62"/>
    <n v="203.21249999999992"/>
    <n v="0.4362351274331438"/>
    <n v="2026"/>
    <s v="Q2"/>
    <n v="5"/>
    <s v="May"/>
  </r>
  <r>
    <n v="2544"/>
    <d v="2026-05-01T00:00:00"/>
    <n v="2026"/>
    <x v="1"/>
    <n v="5"/>
    <x v="4"/>
    <x v="3"/>
    <x v="4"/>
    <x v="0"/>
    <s v="Returning"/>
    <x v="1"/>
    <s v="Trekking Poles"/>
    <n v="1"/>
    <n v="71.87"/>
    <n v="0.05"/>
    <n v="31.97"/>
    <x v="705"/>
    <n v="31.97"/>
    <n v="36.3065"/>
    <n v="0.53175690025118449"/>
    <n v="2026"/>
    <s v="Q2"/>
    <n v="5"/>
    <s v="May"/>
  </r>
  <r>
    <n v="3678"/>
    <d v="2026-05-01T00:00:00"/>
    <n v="2026"/>
    <x v="1"/>
    <n v="5"/>
    <x v="4"/>
    <x v="1"/>
    <x v="14"/>
    <x v="3"/>
    <s v="Returning"/>
    <x v="3"/>
    <s v="Trail Tent 2P"/>
    <n v="2"/>
    <n v="194.97"/>
    <n v="0"/>
    <n v="101.14"/>
    <x v="706"/>
    <n v="202.28"/>
    <n v="187.66"/>
    <n v="0.48125352618351541"/>
    <n v="2026"/>
    <s v="Q2"/>
    <n v="5"/>
    <s v="May"/>
  </r>
  <r>
    <n v="3726"/>
    <d v="2026-05-01T00:00:00"/>
    <n v="2026"/>
    <x v="1"/>
    <n v="5"/>
    <x v="4"/>
    <x v="3"/>
    <x v="8"/>
    <x v="3"/>
    <s v="Returning"/>
    <x v="0"/>
    <s v="Trail Bike Light"/>
    <n v="2"/>
    <n v="49.53"/>
    <n v="0"/>
    <n v="22.91"/>
    <x v="707"/>
    <n v="45.82"/>
    <n v="53.24"/>
    <n v="0.53745204926307288"/>
    <n v="2026"/>
    <s v="Q2"/>
    <n v="5"/>
    <s v="May"/>
  </r>
  <r>
    <n v="3897"/>
    <d v="2026-05-01T00:00:00"/>
    <n v="2026"/>
    <x v="1"/>
    <n v="5"/>
    <x v="4"/>
    <x v="3"/>
    <x v="8"/>
    <x v="1"/>
    <s v="Business"/>
    <x v="4"/>
    <s v="Recovery Roller"/>
    <n v="4"/>
    <n v="35.619999999999997"/>
    <n v="0.15"/>
    <n v="13.76"/>
    <x v="708"/>
    <n v="55.04"/>
    <n v="66.067999999999984"/>
    <n v="0.54552960993493405"/>
    <n v="2026"/>
    <s v="Q2"/>
    <n v="5"/>
    <s v="May"/>
  </r>
  <r>
    <n v="1262"/>
    <d v="2026-05-02T00:00:00"/>
    <n v="2026"/>
    <x v="1"/>
    <n v="5"/>
    <x v="4"/>
    <x v="3"/>
    <x v="7"/>
    <x v="2"/>
    <s v="Returning"/>
    <x v="2"/>
    <s v="Packing Cube Set"/>
    <n v="2"/>
    <n v="45.47"/>
    <n v="0"/>
    <n v="18.37"/>
    <x v="709"/>
    <n v="36.74"/>
    <n v="54.199999999999996"/>
    <n v="0.59599736089729494"/>
    <n v="2026"/>
    <s v="Q2"/>
    <n v="5"/>
    <s v="May"/>
  </r>
  <r>
    <n v="2657"/>
    <d v="2026-05-02T00:00:00"/>
    <n v="2026"/>
    <x v="1"/>
    <n v="5"/>
    <x v="4"/>
    <x v="0"/>
    <x v="0"/>
    <x v="2"/>
    <s v="New"/>
    <x v="1"/>
    <s v="Trail Boots"/>
    <n v="1"/>
    <n v="145.68"/>
    <n v="0"/>
    <n v="77.8"/>
    <x v="710"/>
    <n v="77.8"/>
    <n v="67.88000000000001"/>
    <n v="0.46595277320153766"/>
    <n v="2026"/>
    <s v="Q2"/>
    <n v="5"/>
    <s v="May"/>
  </r>
  <r>
    <n v="3238"/>
    <d v="2026-05-02T00:00:00"/>
    <n v="2026"/>
    <x v="1"/>
    <n v="5"/>
    <x v="4"/>
    <x v="3"/>
    <x v="8"/>
    <x v="3"/>
    <s v="Returning"/>
    <x v="3"/>
    <s v="Portable Camp Stove"/>
    <n v="2"/>
    <n v="82.65"/>
    <n v="0.05"/>
    <n v="40.46"/>
    <x v="711"/>
    <n v="80.92"/>
    <n v="76.114999999999995"/>
    <n v="0.48470086286496639"/>
    <n v="2026"/>
    <s v="Q2"/>
    <n v="5"/>
    <s v="May"/>
  </r>
  <r>
    <n v="3607"/>
    <d v="2026-05-02T00:00:00"/>
    <n v="2026"/>
    <x v="1"/>
    <n v="5"/>
    <x v="4"/>
    <x v="1"/>
    <x v="6"/>
    <x v="0"/>
    <s v="Business"/>
    <x v="2"/>
    <s v="Insulated Bottle"/>
    <n v="1"/>
    <n v="36.270000000000003"/>
    <n v="0"/>
    <n v="13.8"/>
    <x v="712"/>
    <n v="13.8"/>
    <n v="22.470000000000002"/>
    <n v="0.61952026468155497"/>
    <n v="2026"/>
    <s v="Q2"/>
    <n v="5"/>
    <s v="May"/>
  </r>
  <r>
    <n v="5070"/>
    <d v="2026-05-02T00:00:00"/>
    <n v="2026"/>
    <x v="1"/>
    <n v="5"/>
    <x v="4"/>
    <x v="2"/>
    <x v="16"/>
    <x v="2"/>
    <s v="New"/>
    <x v="3"/>
    <s v="Portable Camp Stove"/>
    <n v="1"/>
    <n v="80.819999999999993"/>
    <n v="0"/>
    <n v="39.950000000000003"/>
    <x v="713"/>
    <n v="39.950000000000003"/>
    <n v="40.86999999999999"/>
    <n v="0.50569166048007907"/>
    <n v="2026"/>
    <s v="Q2"/>
    <n v="5"/>
    <s v="May"/>
  </r>
  <r>
    <n v="5171"/>
    <d v="2026-05-02T00:00:00"/>
    <n v="2026"/>
    <x v="1"/>
    <n v="5"/>
    <x v="4"/>
    <x v="1"/>
    <x v="1"/>
    <x v="2"/>
    <s v="New"/>
    <x v="1"/>
    <s v="Summit Backpack 45L"/>
    <n v="2"/>
    <n v="157.84"/>
    <n v="0.1"/>
    <n v="79.28"/>
    <x v="714"/>
    <n v="158.56"/>
    <n v="125.55200000000002"/>
    <n v="0.44191023258433298"/>
    <n v="2026"/>
    <s v="Q2"/>
    <n v="5"/>
    <s v="May"/>
  </r>
  <r>
    <n v="617"/>
    <d v="2026-05-03T00:00:00"/>
    <n v="2026"/>
    <x v="1"/>
    <n v="5"/>
    <x v="4"/>
    <x v="1"/>
    <x v="14"/>
    <x v="3"/>
    <s v="Returning"/>
    <x v="4"/>
    <s v="Recovery Roller"/>
    <n v="4"/>
    <n v="36.909999999999997"/>
    <n v="0.1"/>
    <n v="13.85"/>
    <x v="715"/>
    <n v="55.4"/>
    <n v="77.475999999999999"/>
    <n v="0.58306992985941775"/>
    <n v="2026"/>
    <s v="Q2"/>
    <n v="5"/>
    <s v="May"/>
  </r>
  <r>
    <n v="849"/>
    <d v="2026-05-03T00:00:00"/>
    <n v="2026"/>
    <x v="1"/>
    <n v="5"/>
    <x v="4"/>
    <x v="1"/>
    <x v="14"/>
    <x v="1"/>
    <s v="Business"/>
    <x v="3"/>
    <s v="Trail Tent 2P"/>
    <n v="3"/>
    <n v="193.18"/>
    <n v="0.1"/>
    <n v="102.31"/>
    <x v="716"/>
    <n v="306.93"/>
    <n v="214.65600000000001"/>
    <n v="0.41154478839539405"/>
    <n v="2026"/>
    <s v="Q2"/>
    <n v="5"/>
    <s v="May"/>
  </r>
  <r>
    <n v="956"/>
    <d v="2026-05-03T00:00:00"/>
    <n v="2026"/>
    <x v="1"/>
    <n v="5"/>
    <x v="4"/>
    <x v="0"/>
    <x v="15"/>
    <x v="0"/>
    <s v="Business"/>
    <x v="1"/>
    <s v="Summit Backpack 45L"/>
    <n v="1"/>
    <n v="157.59"/>
    <n v="0.05"/>
    <n v="77.599999999999994"/>
    <x v="717"/>
    <n v="77.599999999999994"/>
    <n v="72.110500000000002"/>
    <n v="0.48166628259206939"/>
    <n v="2026"/>
    <s v="Q2"/>
    <n v="5"/>
    <s v="May"/>
  </r>
  <r>
    <n v="1896"/>
    <d v="2026-05-03T00:00:00"/>
    <n v="2026"/>
    <x v="1"/>
    <n v="5"/>
    <x v="4"/>
    <x v="1"/>
    <x v="12"/>
    <x v="3"/>
    <s v="New"/>
    <x v="4"/>
    <s v="Training Mat"/>
    <n v="2"/>
    <n v="49.97"/>
    <n v="0"/>
    <n v="22.63"/>
    <x v="718"/>
    <n v="45.26"/>
    <n v="54.68"/>
    <n v="0.54712827696617972"/>
    <n v="2026"/>
    <s v="Q2"/>
    <n v="5"/>
    <s v="May"/>
  </r>
  <r>
    <n v="2317"/>
    <d v="2026-05-03T00:00:00"/>
    <n v="2026"/>
    <x v="1"/>
    <n v="5"/>
    <x v="4"/>
    <x v="0"/>
    <x v="15"/>
    <x v="1"/>
    <s v="Business"/>
    <x v="1"/>
    <s v="Summit Backpack 45L"/>
    <n v="5"/>
    <n v="155.54"/>
    <n v="0.1"/>
    <n v="78.02"/>
    <x v="719"/>
    <n v="390.09999999999997"/>
    <n v="309.83"/>
    <n v="0.44265855156944267"/>
    <n v="2026"/>
    <s v="Q2"/>
    <n v="5"/>
    <s v="May"/>
  </r>
  <r>
    <n v="2542"/>
    <d v="2026-05-03T00:00:00"/>
    <n v="2026"/>
    <x v="1"/>
    <n v="5"/>
    <x v="4"/>
    <x v="3"/>
    <x v="8"/>
    <x v="2"/>
    <s v="New"/>
    <x v="2"/>
    <s v="Carry-On Duffel"/>
    <n v="1"/>
    <n v="131.13"/>
    <n v="0.05"/>
    <n v="67.010000000000005"/>
    <x v="720"/>
    <n v="67.010000000000005"/>
    <n v="57.563499999999991"/>
    <n v="0.46208463276700096"/>
    <n v="2026"/>
    <s v="Q2"/>
    <n v="5"/>
    <s v="May"/>
  </r>
  <r>
    <n v="4535"/>
    <d v="2026-05-03T00:00:00"/>
    <n v="2026"/>
    <x v="1"/>
    <n v="5"/>
    <x v="4"/>
    <x v="2"/>
    <x v="5"/>
    <x v="0"/>
    <s v="New"/>
    <x v="2"/>
    <s v="Insulated Bottle"/>
    <n v="1"/>
    <n v="36.82"/>
    <n v="0.1"/>
    <n v="13.4"/>
    <x v="721"/>
    <n v="13.4"/>
    <n v="19.738"/>
    <n v="0.5956303941094816"/>
    <n v="2026"/>
    <s v="Q2"/>
    <n v="5"/>
    <s v="May"/>
  </r>
  <r>
    <n v="4988"/>
    <d v="2026-05-03T00:00:00"/>
    <n v="2026"/>
    <x v="1"/>
    <n v="5"/>
    <x v="4"/>
    <x v="2"/>
    <x v="10"/>
    <x v="2"/>
    <s v="New"/>
    <x v="4"/>
    <s v="Weighted Vest"/>
    <n v="1"/>
    <n v="122.28"/>
    <n v="0"/>
    <n v="67.28"/>
    <x v="722"/>
    <n v="67.28"/>
    <n v="55"/>
    <n v="0.44978737324174028"/>
    <n v="2026"/>
    <s v="Q2"/>
    <n v="5"/>
    <s v="May"/>
  </r>
  <r>
    <n v="253"/>
    <d v="2026-05-04T00:00:00"/>
    <n v="2026"/>
    <x v="1"/>
    <n v="5"/>
    <x v="4"/>
    <x v="2"/>
    <x v="10"/>
    <x v="2"/>
    <s v="Business"/>
    <x v="1"/>
    <s v="Hiking Daypack 20L"/>
    <n v="1"/>
    <n v="90.92"/>
    <n v="0.15"/>
    <n v="44.93"/>
    <x v="723"/>
    <n v="44.93"/>
    <n v="32.351999999999997"/>
    <n v="0.41862270645169636"/>
    <n v="2026"/>
    <s v="Q2"/>
    <n v="5"/>
    <s v="May"/>
  </r>
  <r>
    <n v="1743"/>
    <d v="2026-05-04T00:00:00"/>
    <n v="2026"/>
    <x v="1"/>
    <n v="5"/>
    <x v="4"/>
    <x v="1"/>
    <x v="12"/>
    <x v="0"/>
    <s v="New"/>
    <x v="4"/>
    <s v="Training Mat"/>
    <n v="1"/>
    <n v="51.02"/>
    <n v="0"/>
    <n v="21.83"/>
    <x v="724"/>
    <n v="21.83"/>
    <n v="29.190000000000005"/>
    <n v="0.5721285770286163"/>
    <n v="2026"/>
    <s v="Q2"/>
    <n v="5"/>
    <s v="May"/>
  </r>
  <r>
    <n v="1801"/>
    <d v="2026-05-04T00:00:00"/>
    <n v="2026"/>
    <x v="1"/>
    <n v="5"/>
    <x v="4"/>
    <x v="2"/>
    <x v="2"/>
    <x v="0"/>
    <s v="Business"/>
    <x v="2"/>
    <s v="Insulated Bottle"/>
    <n v="2"/>
    <n v="36.299999999999997"/>
    <n v="0.05"/>
    <n v="13.9"/>
    <x v="725"/>
    <n v="27.8"/>
    <n v="41.169999999999987"/>
    <n v="0.59692619979701311"/>
    <n v="2026"/>
    <s v="Q2"/>
    <n v="5"/>
    <s v="May"/>
  </r>
  <r>
    <n v="2511"/>
    <d v="2026-05-04T00:00:00"/>
    <n v="2026"/>
    <x v="1"/>
    <n v="5"/>
    <x v="4"/>
    <x v="2"/>
    <x v="10"/>
    <x v="1"/>
    <s v="Business"/>
    <x v="3"/>
    <s v="Trail Tent 2P"/>
    <n v="8"/>
    <n v="195.03"/>
    <n v="0.15"/>
    <n v="101.13"/>
    <x v="726"/>
    <n v="809.04"/>
    <n v="517.16399999999999"/>
    <n v="0.38995810599274322"/>
    <n v="2026"/>
    <s v="Q2"/>
    <n v="5"/>
    <s v="May"/>
  </r>
  <r>
    <n v="3186"/>
    <d v="2026-05-04T00:00:00"/>
    <n v="2026"/>
    <x v="1"/>
    <n v="5"/>
    <x v="4"/>
    <x v="1"/>
    <x v="6"/>
    <x v="0"/>
    <s v="New"/>
    <x v="1"/>
    <s v="Trail Boots"/>
    <n v="1"/>
    <n v="143.66"/>
    <n v="0.1"/>
    <n v="79.25"/>
    <x v="727"/>
    <n v="79.25"/>
    <n v="50.044000000000011"/>
    <n v="0.38705585719368268"/>
    <n v="2026"/>
    <s v="Q2"/>
    <n v="5"/>
    <s v="May"/>
  </r>
  <r>
    <n v="3378"/>
    <d v="2026-05-04T00:00:00"/>
    <n v="2026"/>
    <x v="1"/>
    <n v="5"/>
    <x v="4"/>
    <x v="0"/>
    <x v="0"/>
    <x v="1"/>
    <s v="Business"/>
    <x v="4"/>
    <s v="Weighted Vest"/>
    <n v="3"/>
    <n v="120.28"/>
    <n v="0.2"/>
    <n v="69.23"/>
    <x v="728"/>
    <n v="207.69"/>
    <n v="80.982000000000028"/>
    <n v="0.28053292317924849"/>
    <n v="2026"/>
    <s v="Q2"/>
    <n v="5"/>
    <s v="May"/>
  </r>
  <r>
    <n v="4255"/>
    <d v="2026-05-04T00:00:00"/>
    <n v="2026"/>
    <x v="1"/>
    <n v="5"/>
    <x v="4"/>
    <x v="3"/>
    <x v="7"/>
    <x v="3"/>
    <s v="Returning"/>
    <x v="2"/>
    <s v="Insulated Bottle"/>
    <n v="6"/>
    <n v="36.04"/>
    <n v="0"/>
    <n v="13.38"/>
    <x v="729"/>
    <n v="80.28"/>
    <n v="135.96"/>
    <n v="0.62874583795782468"/>
    <n v="2026"/>
    <s v="Q2"/>
    <n v="5"/>
    <s v="May"/>
  </r>
  <r>
    <n v="4587"/>
    <d v="2026-05-04T00:00:00"/>
    <n v="2026"/>
    <x v="1"/>
    <n v="5"/>
    <x v="4"/>
    <x v="2"/>
    <x v="2"/>
    <x v="3"/>
    <s v="Returning"/>
    <x v="1"/>
    <s v="Hiking Daypack 20L"/>
    <n v="2"/>
    <n v="91.72"/>
    <n v="0"/>
    <n v="45.67"/>
    <x v="730"/>
    <n v="91.34"/>
    <n v="92.1"/>
    <n v="0.50207152202354988"/>
    <n v="2026"/>
    <s v="Q2"/>
    <n v="5"/>
    <s v="May"/>
  </r>
  <r>
    <n v="830"/>
    <d v="2026-05-05T00:00:00"/>
    <n v="2026"/>
    <x v="1"/>
    <n v="5"/>
    <x v="4"/>
    <x v="3"/>
    <x v="8"/>
    <x v="0"/>
    <s v="Business"/>
    <x v="0"/>
    <s v="Trail Bike Light"/>
    <n v="2"/>
    <n v="50.4"/>
    <n v="0"/>
    <n v="22.21"/>
    <x v="181"/>
    <n v="44.42"/>
    <n v="56.379999999999995"/>
    <n v="0.55932539682539684"/>
    <n v="2026"/>
    <s v="Q2"/>
    <n v="5"/>
    <s v="May"/>
  </r>
  <r>
    <n v="4320"/>
    <d v="2026-05-05T00:00:00"/>
    <n v="2026"/>
    <x v="1"/>
    <n v="5"/>
    <x v="4"/>
    <x v="1"/>
    <x v="6"/>
    <x v="0"/>
    <s v="Returning"/>
    <x v="2"/>
    <s v="Travel Backpack 35L"/>
    <n v="2"/>
    <n v="165.17"/>
    <n v="0"/>
    <n v="87.78"/>
    <x v="731"/>
    <n v="175.56"/>
    <n v="154.77999999999997"/>
    <n v="0.46854755706242052"/>
    <n v="2026"/>
    <s v="Q2"/>
    <n v="5"/>
    <s v="May"/>
  </r>
  <r>
    <n v="4386"/>
    <d v="2026-05-05T00:00:00"/>
    <n v="2026"/>
    <x v="1"/>
    <n v="5"/>
    <x v="4"/>
    <x v="0"/>
    <x v="15"/>
    <x v="0"/>
    <s v="Returning"/>
    <x v="1"/>
    <s v="Trekking Poles"/>
    <n v="1"/>
    <n v="69.819999999999993"/>
    <n v="0.05"/>
    <n v="33.29"/>
    <x v="732"/>
    <n v="33.29"/>
    <n v="33.038999999999994"/>
    <n v="0.49810791659756665"/>
    <n v="2026"/>
    <s v="Q2"/>
    <n v="5"/>
    <s v="May"/>
  </r>
  <r>
    <n v="4602"/>
    <d v="2026-05-05T00:00:00"/>
    <n v="2026"/>
    <x v="1"/>
    <n v="5"/>
    <x v="4"/>
    <x v="1"/>
    <x v="12"/>
    <x v="3"/>
    <s v="New"/>
    <x v="2"/>
    <s v="Carry-On Duffel"/>
    <n v="2"/>
    <n v="131.36000000000001"/>
    <n v="0.1"/>
    <n v="65.3"/>
    <x v="733"/>
    <n v="130.6"/>
    <n v="105.84800000000004"/>
    <n v="0.4476586818243336"/>
    <n v="2026"/>
    <s v="Q2"/>
    <n v="5"/>
    <s v="May"/>
  </r>
  <r>
    <n v="5190"/>
    <d v="2026-05-05T00:00:00"/>
    <n v="2026"/>
    <x v="1"/>
    <n v="5"/>
    <x v="4"/>
    <x v="3"/>
    <x v="8"/>
    <x v="1"/>
    <s v="Returning"/>
    <x v="1"/>
    <s v="Hiking Daypack 20L"/>
    <n v="15"/>
    <n v="93.65"/>
    <n v="0.1"/>
    <n v="44.89"/>
    <x v="734"/>
    <n v="673.35"/>
    <n v="590.92500000000007"/>
    <n v="0.46740226612089936"/>
    <n v="2026"/>
    <s v="Q2"/>
    <n v="5"/>
    <s v="May"/>
  </r>
  <r>
    <n v="393"/>
    <d v="2026-05-06T00:00:00"/>
    <n v="2026"/>
    <x v="1"/>
    <n v="5"/>
    <x v="4"/>
    <x v="1"/>
    <x v="12"/>
    <x v="3"/>
    <s v="New"/>
    <x v="3"/>
    <s v="Trail Tent 2P"/>
    <n v="3"/>
    <n v="199.93"/>
    <n v="0"/>
    <n v="104.86"/>
    <x v="735"/>
    <n v="314.58"/>
    <n v="285.20999999999998"/>
    <n v="0.47551643075076278"/>
    <n v="2026"/>
    <s v="Q2"/>
    <n v="5"/>
    <s v="May"/>
  </r>
  <r>
    <n v="812"/>
    <d v="2026-05-06T00:00:00"/>
    <n v="2026"/>
    <x v="1"/>
    <n v="5"/>
    <x v="4"/>
    <x v="0"/>
    <x v="0"/>
    <x v="0"/>
    <s v="New"/>
    <x v="1"/>
    <s v="Trekking Poles"/>
    <n v="5"/>
    <n v="70.150000000000006"/>
    <n v="0"/>
    <n v="32.700000000000003"/>
    <x v="736"/>
    <n v="163.5"/>
    <n v="187.25"/>
    <n v="0.53385602280826805"/>
    <n v="2026"/>
    <s v="Q2"/>
    <n v="5"/>
    <s v="May"/>
  </r>
  <r>
    <n v="1297"/>
    <d v="2026-05-06T00:00:00"/>
    <n v="2026"/>
    <x v="1"/>
    <n v="5"/>
    <x v="4"/>
    <x v="2"/>
    <x v="2"/>
    <x v="2"/>
    <s v="New"/>
    <x v="4"/>
    <s v="Recovery Roller"/>
    <n v="2"/>
    <n v="35.86"/>
    <n v="0"/>
    <n v="13.9"/>
    <x v="737"/>
    <n v="27.8"/>
    <n v="43.92"/>
    <n v="0.61238148354712774"/>
    <n v="2026"/>
    <s v="Q2"/>
    <n v="5"/>
    <s v="May"/>
  </r>
  <r>
    <n v="1574"/>
    <d v="2026-05-06T00:00:00"/>
    <n v="2026"/>
    <x v="1"/>
    <n v="5"/>
    <x v="4"/>
    <x v="1"/>
    <x v="6"/>
    <x v="0"/>
    <s v="Returning"/>
    <x v="1"/>
    <s v="Hiking Daypack 20L"/>
    <n v="1"/>
    <n v="92.27"/>
    <n v="0"/>
    <n v="46.5"/>
    <x v="738"/>
    <n v="46.5"/>
    <n v="45.769999999999996"/>
    <n v="0.49604421805570603"/>
    <n v="2026"/>
    <s v="Q2"/>
    <n v="5"/>
    <s v="May"/>
  </r>
  <r>
    <n v="3060"/>
    <d v="2026-05-06T00:00:00"/>
    <n v="2026"/>
    <x v="1"/>
    <n v="5"/>
    <x v="4"/>
    <x v="1"/>
    <x v="6"/>
    <x v="1"/>
    <s v="Business"/>
    <x v="1"/>
    <s v="Summit Backpack 45L"/>
    <n v="6"/>
    <n v="157.31"/>
    <n v="0.15"/>
    <n v="80.34"/>
    <x v="739"/>
    <n v="482.04"/>
    <n v="320.24099999999993"/>
    <n v="0.3991631361081715"/>
    <n v="2026"/>
    <s v="Q2"/>
    <n v="5"/>
    <s v="May"/>
  </r>
  <r>
    <n v="3490"/>
    <d v="2026-05-06T00:00:00"/>
    <n v="2026"/>
    <x v="1"/>
    <n v="5"/>
    <x v="4"/>
    <x v="1"/>
    <x v="11"/>
    <x v="0"/>
    <s v="New"/>
    <x v="2"/>
    <s v="Packing Cube Set"/>
    <n v="2"/>
    <n v="46.18"/>
    <n v="0.05"/>
    <n v="17.899999999999999"/>
    <x v="740"/>
    <n v="35.799999999999997"/>
    <n v="51.941999999999993"/>
    <n v="0.59198559412823959"/>
    <n v="2026"/>
    <s v="Q2"/>
    <n v="5"/>
    <s v="May"/>
  </r>
  <r>
    <n v="3654"/>
    <d v="2026-05-06T00:00:00"/>
    <n v="2026"/>
    <x v="1"/>
    <n v="5"/>
    <x v="4"/>
    <x v="2"/>
    <x v="10"/>
    <x v="0"/>
    <s v="Business"/>
    <x v="0"/>
    <s v="Trail Bike Light"/>
    <n v="1"/>
    <n v="51.44"/>
    <n v="0.1"/>
    <n v="22.88"/>
    <x v="741"/>
    <n v="22.88"/>
    <n v="23.416"/>
    <n v="0.50578883704855715"/>
    <n v="2026"/>
    <s v="Q2"/>
    <n v="5"/>
    <s v="May"/>
  </r>
  <r>
    <n v="4209"/>
    <d v="2026-05-06T00:00:00"/>
    <n v="2026"/>
    <x v="1"/>
    <n v="5"/>
    <x v="4"/>
    <x v="1"/>
    <x v="1"/>
    <x v="0"/>
    <s v="New"/>
    <x v="4"/>
    <s v="Training Mat"/>
    <n v="2"/>
    <n v="50.97"/>
    <n v="0.05"/>
    <n v="21.67"/>
    <x v="742"/>
    <n v="43.34"/>
    <n v="53.502999999999986"/>
    <n v="0.55247152607829153"/>
    <n v="2026"/>
    <s v="Q2"/>
    <n v="5"/>
    <s v="May"/>
  </r>
  <r>
    <n v="4227"/>
    <d v="2026-05-06T00:00:00"/>
    <n v="2026"/>
    <x v="1"/>
    <n v="5"/>
    <x v="4"/>
    <x v="1"/>
    <x v="1"/>
    <x v="0"/>
    <s v="New"/>
    <x v="0"/>
    <s v="Compact Repair Kit"/>
    <n v="2"/>
    <n v="40.549999999999997"/>
    <n v="0"/>
    <n v="16.52"/>
    <x v="743"/>
    <n v="33.04"/>
    <n v="48.059999999999995"/>
    <n v="0.59260172626387175"/>
    <n v="2026"/>
    <s v="Q2"/>
    <n v="5"/>
    <s v="May"/>
  </r>
  <r>
    <n v="4247"/>
    <d v="2026-05-06T00:00:00"/>
    <n v="2026"/>
    <x v="1"/>
    <n v="5"/>
    <x v="4"/>
    <x v="2"/>
    <x v="16"/>
    <x v="0"/>
    <s v="New"/>
    <x v="0"/>
    <s v="Trail Bike Light"/>
    <n v="2"/>
    <n v="51.3"/>
    <n v="0"/>
    <n v="23.12"/>
    <x v="744"/>
    <n v="46.24"/>
    <n v="56.359999999999992"/>
    <n v="0.54931773879142298"/>
    <n v="2026"/>
    <s v="Q2"/>
    <n v="5"/>
    <s v="May"/>
  </r>
  <r>
    <n v="5196"/>
    <d v="2026-05-06T00:00:00"/>
    <n v="2026"/>
    <x v="1"/>
    <n v="5"/>
    <x v="4"/>
    <x v="3"/>
    <x v="8"/>
    <x v="0"/>
    <s v="New"/>
    <x v="3"/>
    <s v="Portable Camp Stove"/>
    <n v="3"/>
    <n v="82.56"/>
    <n v="0"/>
    <n v="39.99"/>
    <x v="745"/>
    <n v="119.97"/>
    <n v="127.71000000000001"/>
    <n v="0.515625"/>
    <n v="2026"/>
    <s v="Q2"/>
    <n v="5"/>
    <s v="May"/>
  </r>
  <r>
    <n v="400"/>
    <d v="2026-05-07T00:00:00"/>
    <n v="2026"/>
    <x v="1"/>
    <n v="5"/>
    <x v="4"/>
    <x v="1"/>
    <x v="12"/>
    <x v="1"/>
    <s v="Business"/>
    <x v="1"/>
    <s v="Hiking Daypack 20L"/>
    <n v="6"/>
    <n v="92.66"/>
    <n v="0.15"/>
    <n v="44.71"/>
    <x v="746"/>
    <n v="268.26"/>
    <n v="204.30600000000004"/>
    <n v="0.43233326138571126"/>
    <n v="2026"/>
    <s v="Q2"/>
    <n v="5"/>
    <s v="May"/>
  </r>
  <r>
    <n v="829"/>
    <d v="2026-05-07T00:00:00"/>
    <n v="2026"/>
    <x v="1"/>
    <n v="5"/>
    <x v="4"/>
    <x v="2"/>
    <x v="16"/>
    <x v="3"/>
    <s v="New"/>
    <x v="4"/>
    <s v="Resistance Band Set"/>
    <n v="1"/>
    <n v="39.42"/>
    <n v="0"/>
    <n v="14.86"/>
    <x v="747"/>
    <n v="14.86"/>
    <n v="24.560000000000002"/>
    <n v="0.62303399289700667"/>
    <n v="2026"/>
    <s v="Q2"/>
    <n v="5"/>
    <s v="May"/>
  </r>
  <r>
    <n v="1236"/>
    <d v="2026-05-07T00:00:00"/>
    <n v="2026"/>
    <x v="1"/>
    <n v="5"/>
    <x v="4"/>
    <x v="0"/>
    <x v="9"/>
    <x v="2"/>
    <s v="Returning"/>
    <x v="4"/>
    <s v="Weighted Vest"/>
    <n v="2"/>
    <n v="124.25"/>
    <n v="0"/>
    <n v="69.510000000000005"/>
    <x v="748"/>
    <n v="139.02000000000001"/>
    <n v="109.47999999999999"/>
    <n v="0.44056338028169012"/>
    <n v="2026"/>
    <s v="Q2"/>
    <n v="5"/>
    <s v="May"/>
  </r>
  <r>
    <n v="1364"/>
    <d v="2026-05-07T00:00:00"/>
    <n v="2026"/>
    <x v="1"/>
    <n v="5"/>
    <x v="4"/>
    <x v="1"/>
    <x v="14"/>
    <x v="0"/>
    <s v="New"/>
    <x v="1"/>
    <s v="Summit Backpack 45L"/>
    <n v="2"/>
    <n v="156.43"/>
    <n v="0"/>
    <n v="78.569999999999993"/>
    <x v="749"/>
    <n v="157.13999999999999"/>
    <n v="155.72000000000003"/>
    <n v="0.49773061433228927"/>
    <n v="2026"/>
    <s v="Q2"/>
    <n v="5"/>
    <s v="May"/>
  </r>
  <r>
    <n v="2105"/>
    <d v="2026-05-07T00:00:00"/>
    <n v="2026"/>
    <x v="1"/>
    <n v="5"/>
    <x v="4"/>
    <x v="1"/>
    <x v="14"/>
    <x v="2"/>
    <s v="New"/>
    <x v="3"/>
    <s v="Portable Camp Stove"/>
    <n v="1"/>
    <n v="80.3"/>
    <n v="0"/>
    <n v="40.020000000000003"/>
    <x v="750"/>
    <n v="40.020000000000003"/>
    <n v="40.279999999999994"/>
    <n v="0.50161892901618921"/>
    <n v="2026"/>
    <s v="Q2"/>
    <n v="5"/>
    <s v="May"/>
  </r>
  <r>
    <n v="4706"/>
    <d v="2026-05-07T00:00:00"/>
    <n v="2026"/>
    <x v="1"/>
    <n v="5"/>
    <x v="4"/>
    <x v="3"/>
    <x v="13"/>
    <x v="2"/>
    <s v="New"/>
    <x v="3"/>
    <s v="Portable Camp Stove"/>
    <n v="1"/>
    <n v="79.89"/>
    <n v="0"/>
    <n v="39.549999999999997"/>
    <x v="751"/>
    <n v="39.549999999999997"/>
    <n v="40.340000000000003"/>
    <n v="0.50494429841031419"/>
    <n v="2026"/>
    <s v="Q2"/>
    <n v="5"/>
    <s v="May"/>
  </r>
  <r>
    <n v="68"/>
    <d v="2026-05-08T00:00:00"/>
    <n v="2026"/>
    <x v="1"/>
    <n v="5"/>
    <x v="4"/>
    <x v="3"/>
    <x v="7"/>
    <x v="2"/>
    <s v="New"/>
    <x v="4"/>
    <s v="Resistance Band Set"/>
    <n v="1"/>
    <n v="39.5"/>
    <n v="0"/>
    <n v="14.68"/>
    <x v="752"/>
    <n v="14.68"/>
    <n v="24.82"/>
    <n v="0.62835443037974681"/>
    <n v="2026"/>
    <s v="Q2"/>
    <n v="5"/>
    <s v="May"/>
  </r>
  <r>
    <n v="1352"/>
    <d v="2026-05-08T00:00:00"/>
    <n v="2026"/>
    <x v="1"/>
    <n v="5"/>
    <x v="4"/>
    <x v="3"/>
    <x v="7"/>
    <x v="0"/>
    <s v="Returning"/>
    <x v="0"/>
    <s v="Commuter Helmet"/>
    <n v="1"/>
    <n v="80.7"/>
    <n v="0"/>
    <n v="41.88"/>
    <x v="753"/>
    <n v="41.88"/>
    <n v="38.82"/>
    <n v="0.48104089219330853"/>
    <n v="2026"/>
    <s v="Q2"/>
    <n v="5"/>
    <s v="May"/>
  </r>
  <r>
    <n v="2526"/>
    <d v="2026-05-08T00:00:00"/>
    <n v="2026"/>
    <x v="1"/>
    <n v="5"/>
    <x v="4"/>
    <x v="1"/>
    <x v="14"/>
    <x v="0"/>
    <s v="New"/>
    <x v="3"/>
    <s v="Portable Camp Stove"/>
    <n v="1"/>
    <n v="80.86"/>
    <n v="0"/>
    <n v="38.44"/>
    <x v="754"/>
    <n v="38.44"/>
    <n v="42.42"/>
    <n v="0.52461043779371752"/>
    <n v="2026"/>
    <s v="Q2"/>
    <n v="5"/>
    <s v="May"/>
  </r>
  <r>
    <n v="3298"/>
    <d v="2026-05-08T00:00:00"/>
    <n v="2026"/>
    <x v="1"/>
    <n v="5"/>
    <x v="4"/>
    <x v="1"/>
    <x v="14"/>
    <x v="3"/>
    <s v="New"/>
    <x v="3"/>
    <s v="Alpine Tent 4P"/>
    <n v="2"/>
    <n v="337.7"/>
    <n v="0.1"/>
    <n v="192.16"/>
    <x v="755"/>
    <n v="384.32"/>
    <n v="223.54000000000002"/>
    <n v="0.36774915276543946"/>
    <n v="2026"/>
    <s v="Q2"/>
    <n v="5"/>
    <s v="May"/>
  </r>
  <r>
    <n v="3510"/>
    <d v="2026-05-08T00:00:00"/>
    <n v="2026"/>
    <x v="1"/>
    <n v="5"/>
    <x v="4"/>
    <x v="2"/>
    <x v="2"/>
    <x v="0"/>
    <s v="Returning"/>
    <x v="3"/>
    <s v="Compact Sleeping Bag"/>
    <n v="4"/>
    <n v="121.81"/>
    <n v="0"/>
    <n v="58.95"/>
    <x v="756"/>
    <n v="235.8"/>
    <n v="251.44"/>
    <n v="0.5160495854199163"/>
    <n v="2026"/>
    <s v="Q2"/>
    <n v="5"/>
    <s v="May"/>
  </r>
  <r>
    <n v="3638"/>
    <d v="2026-05-08T00:00:00"/>
    <n v="2026"/>
    <x v="1"/>
    <n v="5"/>
    <x v="4"/>
    <x v="3"/>
    <x v="7"/>
    <x v="1"/>
    <s v="Business"/>
    <x v="2"/>
    <s v="Travel Backpack 35L"/>
    <n v="10"/>
    <n v="168.55"/>
    <n v="0.1"/>
    <n v="88.85"/>
    <x v="757"/>
    <n v="888.5"/>
    <n v="628.45000000000005"/>
    <n v="0.41428524341606515"/>
    <n v="2026"/>
    <s v="Q2"/>
    <n v="5"/>
    <s v="May"/>
  </r>
  <r>
    <n v="3754"/>
    <d v="2026-05-08T00:00:00"/>
    <n v="2026"/>
    <x v="1"/>
    <n v="5"/>
    <x v="4"/>
    <x v="1"/>
    <x v="12"/>
    <x v="0"/>
    <s v="Returning"/>
    <x v="0"/>
    <s v="Compact Repair Kit"/>
    <n v="1"/>
    <n v="39.42"/>
    <n v="0.05"/>
    <n v="16.77"/>
    <x v="758"/>
    <n v="16.77"/>
    <n v="20.678999999999998"/>
    <n v="0.55219097973243614"/>
    <n v="2026"/>
    <s v="Q2"/>
    <n v="5"/>
    <s v="May"/>
  </r>
  <r>
    <n v="4029"/>
    <d v="2026-05-08T00:00:00"/>
    <n v="2026"/>
    <x v="1"/>
    <n v="5"/>
    <x v="4"/>
    <x v="3"/>
    <x v="13"/>
    <x v="2"/>
    <s v="New"/>
    <x v="2"/>
    <s v="Travel Backpack 35L"/>
    <n v="1"/>
    <n v="161.36000000000001"/>
    <n v="0"/>
    <n v="87"/>
    <x v="759"/>
    <n v="87"/>
    <n v="74.360000000000014"/>
    <n v="0.46083292017848293"/>
    <n v="2026"/>
    <s v="Q2"/>
    <n v="5"/>
    <s v="May"/>
  </r>
  <r>
    <n v="4651"/>
    <d v="2026-05-08T00:00:00"/>
    <n v="2026"/>
    <x v="1"/>
    <n v="5"/>
    <x v="4"/>
    <x v="1"/>
    <x v="11"/>
    <x v="0"/>
    <s v="Business"/>
    <x v="3"/>
    <s v="Compact Sleeping Bag"/>
    <n v="1"/>
    <n v="123.68"/>
    <n v="0"/>
    <n v="59.26"/>
    <x v="760"/>
    <n v="59.26"/>
    <n v="64.420000000000016"/>
    <n v="0.52086028460543343"/>
    <n v="2026"/>
    <s v="Q2"/>
    <n v="5"/>
    <s v="May"/>
  </r>
  <r>
    <n v="4886"/>
    <d v="2026-05-08T00:00:00"/>
    <n v="2026"/>
    <x v="1"/>
    <n v="5"/>
    <x v="4"/>
    <x v="3"/>
    <x v="8"/>
    <x v="3"/>
    <s v="Returning"/>
    <x v="1"/>
    <s v="Trail Boots"/>
    <n v="1"/>
    <n v="146.29"/>
    <n v="0"/>
    <n v="81.16"/>
    <x v="761"/>
    <n v="81.16"/>
    <n v="65.13"/>
    <n v="0.44521156606740037"/>
    <n v="2026"/>
    <s v="Q2"/>
    <n v="5"/>
    <s v="May"/>
  </r>
  <r>
    <n v="162"/>
    <d v="2026-05-09T00:00:00"/>
    <n v="2026"/>
    <x v="1"/>
    <n v="5"/>
    <x v="4"/>
    <x v="0"/>
    <x v="0"/>
    <x v="0"/>
    <s v="New"/>
    <x v="2"/>
    <s v="Travel Backpack 35L"/>
    <n v="2"/>
    <n v="164.95"/>
    <n v="0.1"/>
    <n v="86.27"/>
    <x v="762"/>
    <n v="172.54"/>
    <n v="124.36999999999998"/>
    <n v="0.41888114243373409"/>
    <n v="2026"/>
    <s v="Q2"/>
    <n v="5"/>
    <s v="May"/>
  </r>
  <r>
    <n v="184"/>
    <d v="2026-05-09T00:00:00"/>
    <n v="2026"/>
    <x v="1"/>
    <n v="5"/>
    <x v="4"/>
    <x v="0"/>
    <x v="15"/>
    <x v="2"/>
    <s v="Business"/>
    <x v="1"/>
    <s v="Hiking Daypack 20L"/>
    <n v="2"/>
    <n v="91.59"/>
    <n v="0"/>
    <n v="44.97"/>
    <x v="763"/>
    <n v="89.94"/>
    <n v="93.240000000000009"/>
    <n v="0.50900753357353423"/>
    <n v="2026"/>
    <s v="Q2"/>
    <n v="5"/>
    <s v="May"/>
  </r>
  <r>
    <n v="328"/>
    <d v="2026-05-09T00:00:00"/>
    <n v="2026"/>
    <x v="1"/>
    <n v="5"/>
    <x v="4"/>
    <x v="3"/>
    <x v="13"/>
    <x v="0"/>
    <s v="Returning"/>
    <x v="4"/>
    <s v="Training Mat"/>
    <n v="1"/>
    <n v="51.78"/>
    <n v="0.1"/>
    <n v="21.63"/>
    <x v="764"/>
    <n v="21.63"/>
    <n v="24.972000000000005"/>
    <n v="0.53585683017896235"/>
    <n v="2026"/>
    <s v="Q2"/>
    <n v="5"/>
    <s v="May"/>
  </r>
  <r>
    <n v="908"/>
    <d v="2026-05-09T00:00:00"/>
    <n v="2026"/>
    <x v="1"/>
    <n v="5"/>
    <x v="4"/>
    <x v="3"/>
    <x v="8"/>
    <x v="2"/>
    <s v="Returning"/>
    <x v="2"/>
    <s v="Packing Cube Set"/>
    <n v="2"/>
    <n v="46.25"/>
    <n v="0"/>
    <n v="18.12"/>
    <x v="765"/>
    <n v="36.24"/>
    <n v="56.26"/>
    <n v="0.60821621621621624"/>
    <n v="2026"/>
    <s v="Q2"/>
    <n v="5"/>
    <s v="May"/>
  </r>
  <r>
    <n v="3159"/>
    <d v="2026-05-09T00:00:00"/>
    <n v="2026"/>
    <x v="1"/>
    <n v="5"/>
    <x v="4"/>
    <x v="0"/>
    <x v="0"/>
    <x v="0"/>
    <s v="Returning"/>
    <x v="3"/>
    <s v="Trail Tent 2P"/>
    <n v="3"/>
    <n v="198.5"/>
    <n v="0"/>
    <n v="102.23"/>
    <x v="766"/>
    <n v="306.69"/>
    <n v="288.81"/>
    <n v="0.48498740554156172"/>
    <n v="2026"/>
    <s v="Q2"/>
    <n v="5"/>
    <s v="May"/>
  </r>
  <r>
    <n v="4509"/>
    <d v="2026-05-09T00:00:00"/>
    <n v="2026"/>
    <x v="1"/>
    <n v="5"/>
    <x v="4"/>
    <x v="3"/>
    <x v="8"/>
    <x v="0"/>
    <s v="New"/>
    <x v="1"/>
    <s v="Summit Backpack 45L"/>
    <n v="1"/>
    <n v="152.80000000000001"/>
    <n v="0.1"/>
    <n v="77.67"/>
    <x v="767"/>
    <n v="77.67"/>
    <n v="59.850000000000009"/>
    <n v="0.43520942408376967"/>
    <n v="2026"/>
    <s v="Q2"/>
    <n v="5"/>
    <s v="May"/>
  </r>
  <r>
    <n v="4677"/>
    <d v="2026-05-09T00:00:00"/>
    <n v="2026"/>
    <x v="1"/>
    <n v="5"/>
    <x v="4"/>
    <x v="1"/>
    <x v="14"/>
    <x v="0"/>
    <s v="Business"/>
    <x v="2"/>
    <s v="Travel Backpack 35L"/>
    <n v="2"/>
    <n v="161.47999999999999"/>
    <n v="0"/>
    <n v="85.03"/>
    <x v="768"/>
    <n v="170.06"/>
    <n v="152.89999999999998"/>
    <n v="0.47343324250681196"/>
    <n v="2026"/>
    <s v="Q2"/>
    <n v="5"/>
    <s v="May"/>
  </r>
  <r>
    <n v="4867"/>
    <d v="2026-05-09T00:00:00"/>
    <n v="2026"/>
    <x v="1"/>
    <n v="5"/>
    <x v="4"/>
    <x v="1"/>
    <x v="6"/>
    <x v="2"/>
    <s v="Returning"/>
    <x v="0"/>
    <s v="Commuter Helmet"/>
    <n v="1"/>
    <n v="82.86"/>
    <n v="0"/>
    <n v="42.67"/>
    <x v="769"/>
    <n v="42.67"/>
    <n v="40.19"/>
    <n v="0.48503499879314504"/>
    <n v="2026"/>
    <s v="Q2"/>
    <n v="5"/>
    <s v="May"/>
  </r>
  <r>
    <n v="1615"/>
    <d v="2026-05-10T00:00:00"/>
    <n v="2026"/>
    <x v="1"/>
    <n v="5"/>
    <x v="4"/>
    <x v="3"/>
    <x v="4"/>
    <x v="0"/>
    <s v="New"/>
    <x v="4"/>
    <s v="Training Mat"/>
    <n v="1"/>
    <n v="51.15"/>
    <n v="0"/>
    <n v="21.39"/>
    <x v="770"/>
    <n v="21.39"/>
    <n v="29.759999999999998"/>
    <n v="0.58181818181818179"/>
    <n v="2026"/>
    <s v="Q2"/>
    <n v="5"/>
    <s v="May"/>
  </r>
  <r>
    <n v="1812"/>
    <d v="2026-05-10T00:00:00"/>
    <n v="2026"/>
    <x v="1"/>
    <n v="5"/>
    <x v="4"/>
    <x v="2"/>
    <x v="2"/>
    <x v="1"/>
    <s v="Business"/>
    <x v="4"/>
    <s v="Training Mat"/>
    <n v="12"/>
    <n v="50.53"/>
    <n v="0.1"/>
    <n v="22.09"/>
    <x v="771"/>
    <n v="265.08"/>
    <n v="280.64400000000006"/>
    <n v="0.5142599555819426"/>
    <n v="2026"/>
    <s v="Q2"/>
    <n v="5"/>
    <s v="May"/>
  </r>
  <r>
    <n v="3645"/>
    <d v="2026-05-10T00:00:00"/>
    <n v="2026"/>
    <x v="1"/>
    <n v="5"/>
    <x v="4"/>
    <x v="1"/>
    <x v="1"/>
    <x v="3"/>
    <s v="Returning"/>
    <x v="0"/>
    <s v="Trail Bike Light"/>
    <n v="2"/>
    <n v="50.93"/>
    <n v="0"/>
    <n v="22.91"/>
    <x v="772"/>
    <n v="45.82"/>
    <n v="56.04"/>
    <n v="0.55016689573924993"/>
    <n v="2026"/>
    <s v="Q2"/>
    <n v="5"/>
    <s v="May"/>
  </r>
  <r>
    <n v="3804"/>
    <d v="2026-05-10T00:00:00"/>
    <n v="2026"/>
    <x v="1"/>
    <n v="5"/>
    <x v="4"/>
    <x v="2"/>
    <x v="5"/>
    <x v="0"/>
    <s v="Returning"/>
    <x v="4"/>
    <s v="Training Mat"/>
    <n v="2"/>
    <n v="50.79"/>
    <n v="0.05"/>
    <n v="21.83"/>
    <x v="773"/>
    <n v="43.66"/>
    <n v="52.840999999999994"/>
    <n v="0.54756945523880585"/>
    <n v="2026"/>
    <s v="Q2"/>
    <n v="5"/>
    <s v="May"/>
  </r>
  <r>
    <n v="4367"/>
    <d v="2026-05-10T00:00:00"/>
    <n v="2026"/>
    <x v="1"/>
    <n v="5"/>
    <x v="4"/>
    <x v="3"/>
    <x v="8"/>
    <x v="0"/>
    <s v="Business"/>
    <x v="2"/>
    <s v="Travel Backpack 35L"/>
    <n v="5"/>
    <n v="160.94"/>
    <n v="0.1"/>
    <n v="88.89"/>
    <x v="774"/>
    <n v="444.45"/>
    <n v="279.78000000000003"/>
    <n v="0.38631374011018604"/>
    <n v="2026"/>
    <s v="Q2"/>
    <n v="5"/>
    <s v="May"/>
  </r>
  <r>
    <n v="4746"/>
    <d v="2026-05-10T00:00:00"/>
    <n v="2026"/>
    <x v="1"/>
    <n v="5"/>
    <x v="4"/>
    <x v="1"/>
    <x v="1"/>
    <x v="0"/>
    <s v="Returning"/>
    <x v="4"/>
    <s v="Recovery Roller"/>
    <n v="2"/>
    <n v="36.409999999999997"/>
    <n v="0"/>
    <n v="13.92"/>
    <x v="775"/>
    <n v="27.84"/>
    <n v="44.97999999999999"/>
    <n v="0.61768744850315838"/>
    <n v="2026"/>
    <s v="Q2"/>
    <n v="5"/>
    <s v="May"/>
  </r>
  <r>
    <n v="4795"/>
    <d v="2026-05-10T00:00:00"/>
    <n v="2026"/>
    <x v="1"/>
    <n v="5"/>
    <x v="4"/>
    <x v="3"/>
    <x v="4"/>
    <x v="3"/>
    <s v="Returning"/>
    <x v="1"/>
    <s v="Trekking Poles"/>
    <n v="2"/>
    <n v="72.25"/>
    <n v="0"/>
    <n v="32.25"/>
    <x v="776"/>
    <n v="64.5"/>
    <n v="80"/>
    <n v="0.55363321799307963"/>
    <n v="2026"/>
    <s v="Q2"/>
    <n v="5"/>
    <s v="May"/>
  </r>
  <r>
    <n v="4800"/>
    <d v="2026-05-10T00:00:00"/>
    <n v="2026"/>
    <x v="1"/>
    <n v="5"/>
    <x v="4"/>
    <x v="3"/>
    <x v="8"/>
    <x v="2"/>
    <s v="New"/>
    <x v="0"/>
    <s v="Cycling Pack 12L"/>
    <n v="4"/>
    <n v="103.36"/>
    <n v="0"/>
    <n v="51.59"/>
    <x v="777"/>
    <n v="206.36"/>
    <n v="207.07999999999998"/>
    <n v="0.50087074303405565"/>
    <n v="2026"/>
    <s v="Q2"/>
    <n v="5"/>
    <s v="May"/>
  </r>
  <r>
    <n v="5018"/>
    <d v="2026-05-10T00:00:00"/>
    <n v="2026"/>
    <x v="1"/>
    <n v="5"/>
    <x v="4"/>
    <x v="2"/>
    <x v="2"/>
    <x v="1"/>
    <s v="Business"/>
    <x v="1"/>
    <s v="Trail Boots"/>
    <n v="4"/>
    <n v="145.85"/>
    <n v="0.15"/>
    <n v="79.69"/>
    <x v="778"/>
    <n v="318.76"/>
    <n v="177.13"/>
    <n v="0.35719615237250196"/>
    <n v="2026"/>
    <s v="Q2"/>
    <n v="5"/>
    <s v="May"/>
  </r>
  <r>
    <n v="474"/>
    <d v="2026-05-11T00:00:00"/>
    <n v="2026"/>
    <x v="1"/>
    <n v="5"/>
    <x v="4"/>
    <x v="1"/>
    <x v="12"/>
    <x v="0"/>
    <s v="Returning"/>
    <x v="0"/>
    <s v="Cycling Pack 12L"/>
    <n v="2"/>
    <n v="100.49"/>
    <n v="0.1"/>
    <n v="50.11"/>
    <x v="779"/>
    <n v="100.22"/>
    <n v="80.662000000000006"/>
    <n v="0.44593713028383147"/>
    <n v="2026"/>
    <s v="Q2"/>
    <n v="5"/>
    <s v="May"/>
  </r>
  <r>
    <n v="1175"/>
    <d v="2026-05-11T00:00:00"/>
    <n v="2026"/>
    <x v="1"/>
    <n v="5"/>
    <x v="4"/>
    <x v="2"/>
    <x v="16"/>
    <x v="1"/>
    <s v="Returning"/>
    <x v="3"/>
    <s v="Alpine Tent 4P"/>
    <n v="4"/>
    <n v="332.89"/>
    <n v="0.1"/>
    <n v="198.06"/>
    <x v="780"/>
    <n v="792.24"/>
    <n v="406.16399999999999"/>
    <n v="0.33892076461694054"/>
    <n v="2026"/>
    <s v="Q2"/>
    <n v="5"/>
    <s v="May"/>
  </r>
  <r>
    <n v="2015"/>
    <d v="2026-05-11T00:00:00"/>
    <n v="2026"/>
    <x v="1"/>
    <n v="5"/>
    <x v="4"/>
    <x v="1"/>
    <x v="12"/>
    <x v="0"/>
    <s v="New"/>
    <x v="1"/>
    <s v="Summit Backpack 45L"/>
    <n v="1"/>
    <n v="154.6"/>
    <n v="0"/>
    <n v="80.05"/>
    <x v="781"/>
    <n v="80.05"/>
    <n v="74.55"/>
    <n v="0.48221216041397152"/>
    <n v="2026"/>
    <s v="Q2"/>
    <n v="5"/>
    <s v="May"/>
  </r>
  <r>
    <n v="2196"/>
    <d v="2026-05-11T00:00:00"/>
    <n v="2026"/>
    <x v="1"/>
    <n v="5"/>
    <x v="4"/>
    <x v="3"/>
    <x v="4"/>
    <x v="3"/>
    <s v="Returning"/>
    <x v="0"/>
    <s v="Commuter Helmet"/>
    <n v="1"/>
    <n v="83.23"/>
    <n v="0.05"/>
    <n v="43.82"/>
    <x v="782"/>
    <n v="43.82"/>
    <n v="35.2485"/>
    <n v="0.44579699880483376"/>
    <n v="2026"/>
    <s v="Q2"/>
    <n v="5"/>
    <s v="May"/>
  </r>
  <r>
    <n v="3508"/>
    <d v="2026-05-11T00:00:00"/>
    <n v="2026"/>
    <x v="1"/>
    <n v="5"/>
    <x v="4"/>
    <x v="1"/>
    <x v="12"/>
    <x v="3"/>
    <s v="Returning"/>
    <x v="2"/>
    <s v="Packing Cube Set"/>
    <n v="3"/>
    <n v="46.23"/>
    <n v="0"/>
    <n v="18.47"/>
    <x v="783"/>
    <n v="55.41"/>
    <n v="83.28"/>
    <n v="0.60047588146225395"/>
    <n v="2026"/>
    <s v="Q2"/>
    <n v="5"/>
    <s v="May"/>
  </r>
  <r>
    <n v="3516"/>
    <d v="2026-05-11T00:00:00"/>
    <n v="2026"/>
    <x v="1"/>
    <n v="5"/>
    <x v="4"/>
    <x v="3"/>
    <x v="7"/>
    <x v="3"/>
    <s v="Returning"/>
    <x v="3"/>
    <s v="Compact Sleeping Bag"/>
    <n v="1"/>
    <n v="125.3"/>
    <n v="0.05"/>
    <n v="59.62"/>
    <x v="784"/>
    <n v="59.62"/>
    <n v="59.414999999999999"/>
    <n v="0.49913890872432476"/>
    <n v="2026"/>
    <s v="Q2"/>
    <n v="5"/>
    <s v="May"/>
  </r>
  <r>
    <n v="3570"/>
    <d v="2026-05-11T00:00:00"/>
    <n v="2026"/>
    <x v="1"/>
    <n v="5"/>
    <x v="4"/>
    <x v="1"/>
    <x v="12"/>
    <x v="0"/>
    <s v="Business"/>
    <x v="2"/>
    <s v="Insulated Bottle"/>
    <n v="1"/>
    <n v="36.159999999999997"/>
    <n v="0.1"/>
    <n v="13.38"/>
    <x v="785"/>
    <n v="13.38"/>
    <n v="19.163999999999994"/>
    <n v="0.58886430678466062"/>
    <n v="2026"/>
    <s v="Q2"/>
    <n v="5"/>
    <s v="May"/>
  </r>
  <r>
    <n v="4799"/>
    <d v="2026-05-11T00:00:00"/>
    <n v="2026"/>
    <x v="1"/>
    <n v="5"/>
    <x v="4"/>
    <x v="3"/>
    <x v="13"/>
    <x v="0"/>
    <s v="Returning"/>
    <x v="3"/>
    <s v="Compact Sleeping Bag"/>
    <n v="1"/>
    <n v="121.41"/>
    <n v="0.05"/>
    <n v="60.75"/>
    <x v="695"/>
    <n v="60.75"/>
    <n v="54.589499999999987"/>
    <n v="0.47329405797666879"/>
    <n v="2026"/>
    <s v="Q2"/>
    <n v="5"/>
    <s v="May"/>
  </r>
  <r>
    <n v="5156"/>
    <d v="2026-05-11T00:00:00"/>
    <n v="2026"/>
    <x v="1"/>
    <n v="5"/>
    <x v="4"/>
    <x v="0"/>
    <x v="0"/>
    <x v="2"/>
    <s v="New"/>
    <x v="2"/>
    <s v="Carry-On Duffel"/>
    <n v="3"/>
    <n v="132.58000000000001"/>
    <n v="0.1"/>
    <n v="67.88"/>
    <x v="786"/>
    <n v="203.64"/>
    <n v="154.32600000000002"/>
    <n v="0.43111915656794225"/>
    <n v="2026"/>
    <s v="Q2"/>
    <n v="5"/>
    <s v="May"/>
  </r>
  <r>
    <n v="526"/>
    <d v="2026-05-12T00:00:00"/>
    <n v="2026"/>
    <x v="1"/>
    <n v="5"/>
    <x v="4"/>
    <x v="1"/>
    <x v="1"/>
    <x v="2"/>
    <s v="Returning"/>
    <x v="3"/>
    <s v="Portable Camp Stove"/>
    <n v="2"/>
    <n v="81.11"/>
    <n v="0.05"/>
    <n v="40.049999999999997"/>
    <x v="787"/>
    <n v="80.099999999999994"/>
    <n v="74.008999999999986"/>
    <n v="0.48023801335418437"/>
    <n v="2026"/>
    <s v="Q2"/>
    <n v="5"/>
    <s v="May"/>
  </r>
  <r>
    <n v="712"/>
    <d v="2026-05-12T00:00:00"/>
    <n v="2026"/>
    <x v="1"/>
    <n v="5"/>
    <x v="4"/>
    <x v="1"/>
    <x v="14"/>
    <x v="3"/>
    <s v="Business"/>
    <x v="0"/>
    <s v="Cycling Pack 12L"/>
    <n v="3"/>
    <n v="104.54"/>
    <n v="0"/>
    <n v="51.45"/>
    <x v="788"/>
    <n v="154.35000000000002"/>
    <n v="159.26999999999998"/>
    <n v="0.50784388750717424"/>
    <n v="2026"/>
    <s v="Q2"/>
    <n v="5"/>
    <s v="May"/>
  </r>
  <r>
    <n v="1533"/>
    <d v="2026-05-12T00:00:00"/>
    <n v="2026"/>
    <x v="1"/>
    <n v="5"/>
    <x v="4"/>
    <x v="2"/>
    <x v="16"/>
    <x v="2"/>
    <s v="New"/>
    <x v="1"/>
    <s v="Trail Boots"/>
    <n v="3"/>
    <n v="143.87"/>
    <n v="0"/>
    <n v="79.2"/>
    <x v="789"/>
    <n v="237.60000000000002"/>
    <n v="194.01"/>
    <n v="0.44950302356293875"/>
    <n v="2026"/>
    <s v="Q2"/>
    <n v="5"/>
    <s v="May"/>
  </r>
  <r>
    <n v="1933"/>
    <d v="2026-05-12T00:00:00"/>
    <n v="2026"/>
    <x v="1"/>
    <n v="5"/>
    <x v="4"/>
    <x v="3"/>
    <x v="13"/>
    <x v="0"/>
    <s v="Returning"/>
    <x v="2"/>
    <s v="Insulated Bottle"/>
    <n v="1"/>
    <n v="36.950000000000003"/>
    <n v="0.1"/>
    <n v="13.26"/>
    <x v="790"/>
    <n v="13.26"/>
    <n v="19.995000000000005"/>
    <n v="0.60126296797474077"/>
    <n v="2026"/>
    <s v="Q2"/>
    <n v="5"/>
    <s v="May"/>
  </r>
  <r>
    <n v="3128"/>
    <d v="2026-05-12T00:00:00"/>
    <n v="2026"/>
    <x v="1"/>
    <n v="5"/>
    <x v="4"/>
    <x v="2"/>
    <x v="5"/>
    <x v="0"/>
    <s v="New"/>
    <x v="3"/>
    <s v="Compact Sleeping Bag"/>
    <n v="1"/>
    <n v="121.38"/>
    <n v="0"/>
    <n v="59.68"/>
    <x v="791"/>
    <n v="59.68"/>
    <n v="61.699999999999996"/>
    <n v="0.50832097544900312"/>
    <n v="2026"/>
    <s v="Q2"/>
    <n v="5"/>
    <s v="May"/>
  </r>
  <r>
    <n v="4922"/>
    <d v="2026-05-12T00:00:00"/>
    <n v="2026"/>
    <x v="1"/>
    <n v="5"/>
    <x v="4"/>
    <x v="3"/>
    <x v="8"/>
    <x v="0"/>
    <s v="Returning"/>
    <x v="4"/>
    <s v="Resistance Band Set"/>
    <n v="2"/>
    <n v="39.79"/>
    <n v="0.1"/>
    <n v="14.33"/>
    <x v="792"/>
    <n v="28.66"/>
    <n v="42.962000000000003"/>
    <n v="0.59984362346764963"/>
    <n v="2026"/>
    <s v="Q2"/>
    <n v="5"/>
    <s v="May"/>
  </r>
  <r>
    <n v="5051"/>
    <d v="2026-05-12T00:00:00"/>
    <n v="2026"/>
    <x v="1"/>
    <n v="5"/>
    <x v="4"/>
    <x v="0"/>
    <x v="15"/>
    <x v="2"/>
    <s v="Returning"/>
    <x v="0"/>
    <s v="Trail Bike Light"/>
    <n v="4"/>
    <n v="51.31"/>
    <n v="0"/>
    <n v="22.19"/>
    <x v="793"/>
    <n v="88.76"/>
    <n v="116.48"/>
    <n v="0.56753069577080495"/>
    <n v="2026"/>
    <s v="Q2"/>
    <n v="5"/>
    <s v="May"/>
  </r>
  <r>
    <n v="5182"/>
    <d v="2026-05-12T00:00:00"/>
    <n v="2026"/>
    <x v="1"/>
    <n v="5"/>
    <x v="4"/>
    <x v="3"/>
    <x v="7"/>
    <x v="0"/>
    <s v="Returning"/>
    <x v="4"/>
    <s v="Training Mat"/>
    <n v="2"/>
    <n v="51.15"/>
    <n v="0"/>
    <n v="22.53"/>
    <x v="794"/>
    <n v="45.06"/>
    <n v="57.239999999999995"/>
    <n v="0.55953079178885623"/>
    <n v="2026"/>
    <s v="Q2"/>
    <n v="5"/>
    <s v="May"/>
  </r>
  <r>
    <n v="1071"/>
    <d v="2026-05-13T00:00:00"/>
    <n v="2026"/>
    <x v="1"/>
    <n v="5"/>
    <x v="4"/>
    <x v="1"/>
    <x v="12"/>
    <x v="2"/>
    <s v="Business"/>
    <x v="4"/>
    <s v="Training Mat"/>
    <n v="1"/>
    <n v="50.83"/>
    <n v="0.1"/>
    <n v="21.82"/>
    <x v="795"/>
    <n v="21.82"/>
    <n v="23.927"/>
    <n v="0.52302883249174803"/>
    <n v="2026"/>
    <s v="Q2"/>
    <n v="5"/>
    <s v="May"/>
  </r>
  <r>
    <n v="1210"/>
    <d v="2026-05-13T00:00:00"/>
    <n v="2026"/>
    <x v="1"/>
    <n v="5"/>
    <x v="4"/>
    <x v="2"/>
    <x v="2"/>
    <x v="1"/>
    <s v="Business"/>
    <x v="1"/>
    <s v="Trail Boots"/>
    <n v="6"/>
    <n v="141.9"/>
    <n v="0.1"/>
    <n v="79.64"/>
    <x v="796"/>
    <n v="477.84000000000003"/>
    <n v="288.42000000000007"/>
    <n v="0.37639965546942294"/>
    <n v="2026"/>
    <s v="Q2"/>
    <n v="5"/>
    <s v="May"/>
  </r>
  <r>
    <n v="1244"/>
    <d v="2026-05-13T00:00:00"/>
    <n v="2026"/>
    <x v="1"/>
    <n v="5"/>
    <x v="4"/>
    <x v="3"/>
    <x v="8"/>
    <x v="0"/>
    <s v="Returning"/>
    <x v="3"/>
    <s v="Compact Sleeping Bag"/>
    <n v="1"/>
    <n v="122.11"/>
    <n v="0"/>
    <n v="59.86"/>
    <x v="797"/>
    <n v="59.86"/>
    <n v="62.25"/>
    <n v="0.50978625829170421"/>
    <n v="2026"/>
    <s v="Q2"/>
    <n v="5"/>
    <s v="May"/>
  </r>
  <r>
    <n v="1403"/>
    <d v="2026-05-13T00:00:00"/>
    <n v="2026"/>
    <x v="1"/>
    <n v="5"/>
    <x v="4"/>
    <x v="1"/>
    <x v="11"/>
    <x v="0"/>
    <s v="Returning"/>
    <x v="0"/>
    <s v="Cycling Pack 12L"/>
    <n v="1"/>
    <n v="102.38"/>
    <n v="0"/>
    <n v="50.82"/>
    <x v="798"/>
    <n v="50.82"/>
    <n v="51.559999999999995"/>
    <n v="0.50361398710685679"/>
    <n v="2026"/>
    <s v="Q2"/>
    <n v="5"/>
    <s v="May"/>
  </r>
  <r>
    <n v="1592"/>
    <d v="2026-05-13T00:00:00"/>
    <n v="2026"/>
    <x v="1"/>
    <n v="5"/>
    <x v="4"/>
    <x v="2"/>
    <x v="16"/>
    <x v="2"/>
    <s v="Returning"/>
    <x v="4"/>
    <s v="Recovery Roller"/>
    <n v="5"/>
    <n v="37.119999999999997"/>
    <n v="0.1"/>
    <n v="13.96"/>
    <x v="799"/>
    <n v="69.800000000000011"/>
    <n v="97.239999999999981"/>
    <n v="0.58213601532567039"/>
    <n v="2026"/>
    <s v="Q2"/>
    <n v="5"/>
    <s v="May"/>
  </r>
  <r>
    <n v="2581"/>
    <d v="2026-05-13T00:00:00"/>
    <n v="2026"/>
    <x v="1"/>
    <n v="5"/>
    <x v="4"/>
    <x v="1"/>
    <x v="12"/>
    <x v="0"/>
    <s v="New"/>
    <x v="1"/>
    <s v="Hiking Daypack 20L"/>
    <n v="2"/>
    <n v="91.76"/>
    <n v="0.05"/>
    <n v="46.31"/>
    <x v="800"/>
    <n v="92.62"/>
    <n v="81.72399999999999"/>
    <n v="0.46875143394668006"/>
    <n v="2026"/>
    <s v="Q2"/>
    <n v="5"/>
    <s v="May"/>
  </r>
  <r>
    <n v="3428"/>
    <d v="2026-05-13T00:00:00"/>
    <n v="2026"/>
    <x v="1"/>
    <n v="5"/>
    <x v="4"/>
    <x v="3"/>
    <x v="4"/>
    <x v="0"/>
    <s v="Returning"/>
    <x v="1"/>
    <s v="Trail Boots"/>
    <n v="1"/>
    <n v="144.51"/>
    <n v="0"/>
    <n v="79.22"/>
    <x v="801"/>
    <n v="79.22"/>
    <n v="65.289999999999992"/>
    <n v="0.45180264341568055"/>
    <n v="2026"/>
    <s v="Q2"/>
    <n v="5"/>
    <s v="May"/>
  </r>
  <r>
    <n v="765"/>
    <d v="2026-05-14T00:00:00"/>
    <n v="2026"/>
    <x v="1"/>
    <n v="5"/>
    <x v="4"/>
    <x v="1"/>
    <x v="6"/>
    <x v="1"/>
    <s v="Business"/>
    <x v="4"/>
    <s v="Training Mat"/>
    <n v="3"/>
    <n v="49.7"/>
    <n v="0.1"/>
    <n v="21.84"/>
    <x v="802"/>
    <n v="65.52"/>
    <n v="68.67000000000003"/>
    <n v="0.5117370892018781"/>
    <n v="2026"/>
    <s v="Q2"/>
    <n v="5"/>
    <s v="May"/>
  </r>
  <r>
    <n v="854"/>
    <d v="2026-05-14T00:00:00"/>
    <n v="2026"/>
    <x v="1"/>
    <n v="5"/>
    <x v="4"/>
    <x v="0"/>
    <x v="0"/>
    <x v="0"/>
    <s v="Returning"/>
    <x v="3"/>
    <s v="Compact Sleeping Bag"/>
    <n v="1"/>
    <n v="120.9"/>
    <n v="0"/>
    <n v="59.31"/>
    <x v="803"/>
    <n v="59.31"/>
    <n v="61.59"/>
    <n v="0.50942928039702229"/>
    <n v="2026"/>
    <s v="Q2"/>
    <n v="5"/>
    <s v="May"/>
  </r>
  <r>
    <n v="1087"/>
    <d v="2026-05-14T00:00:00"/>
    <n v="2026"/>
    <x v="1"/>
    <n v="5"/>
    <x v="4"/>
    <x v="2"/>
    <x v="10"/>
    <x v="0"/>
    <s v="Returning"/>
    <x v="3"/>
    <s v="Trail Tent 2P"/>
    <n v="1"/>
    <n v="195.72"/>
    <n v="0.05"/>
    <n v="105.73"/>
    <x v="804"/>
    <n v="105.73"/>
    <n v="80.203999999999994"/>
    <n v="0.43135736336549524"/>
    <n v="2026"/>
    <s v="Q2"/>
    <n v="5"/>
    <s v="May"/>
  </r>
  <r>
    <n v="1150"/>
    <d v="2026-05-14T00:00:00"/>
    <n v="2026"/>
    <x v="1"/>
    <n v="5"/>
    <x v="4"/>
    <x v="0"/>
    <x v="0"/>
    <x v="1"/>
    <s v="Returning"/>
    <x v="0"/>
    <s v="Compact Repair Kit"/>
    <n v="8"/>
    <n v="40.15"/>
    <n v="0.15"/>
    <n v="16.91"/>
    <x v="805"/>
    <n v="135.28"/>
    <n v="137.73999999999998"/>
    <n v="0.50450516445681637"/>
    <n v="2026"/>
    <s v="Q2"/>
    <n v="5"/>
    <s v="May"/>
  </r>
  <r>
    <n v="1902"/>
    <d v="2026-05-14T00:00:00"/>
    <n v="2026"/>
    <x v="1"/>
    <n v="5"/>
    <x v="4"/>
    <x v="1"/>
    <x v="14"/>
    <x v="2"/>
    <s v="Business"/>
    <x v="2"/>
    <s v="Carry-On Duffel"/>
    <n v="4"/>
    <n v="130.83000000000001"/>
    <n v="0"/>
    <n v="66.959999999999994"/>
    <x v="806"/>
    <n v="267.83999999999997"/>
    <n v="255.48000000000008"/>
    <n v="0.48819078193074994"/>
    <n v="2026"/>
    <s v="Q2"/>
    <n v="5"/>
    <s v="May"/>
  </r>
  <r>
    <n v="3913"/>
    <d v="2026-05-14T00:00:00"/>
    <n v="2026"/>
    <x v="1"/>
    <n v="5"/>
    <x v="4"/>
    <x v="1"/>
    <x v="12"/>
    <x v="0"/>
    <s v="New"/>
    <x v="0"/>
    <s v="Trail Bike Light"/>
    <n v="1"/>
    <n v="50.34"/>
    <n v="0.05"/>
    <n v="22.23"/>
    <x v="807"/>
    <n v="22.23"/>
    <n v="25.593"/>
    <n v="0.53516090584028608"/>
    <n v="2026"/>
    <s v="Q2"/>
    <n v="5"/>
    <s v="May"/>
  </r>
  <r>
    <n v="4378"/>
    <d v="2026-05-14T00:00:00"/>
    <n v="2026"/>
    <x v="1"/>
    <n v="5"/>
    <x v="4"/>
    <x v="2"/>
    <x v="10"/>
    <x v="0"/>
    <s v="Returning"/>
    <x v="0"/>
    <s v="Cycling Pack 12L"/>
    <n v="2"/>
    <n v="103.37"/>
    <n v="0"/>
    <n v="50.49"/>
    <x v="808"/>
    <n v="100.98"/>
    <n v="105.76"/>
    <n v="0.51156041404662866"/>
    <n v="2026"/>
    <s v="Q2"/>
    <n v="5"/>
    <s v="May"/>
  </r>
  <r>
    <n v="4551"/>
    <d v="2026-05-14T00:00:00"/>
    <n v="2026"/>
    <x v="1"/>
    <n v="5"/>
    <x v="4"/>
    <x v="1"/>
    <x v="14"/>
    <x v="2"/>
    <s v="Business"/>
    <x v="4"/>
    <s v="Weighted Vest"/>
    <n v="3"/>
    <n v="122.31"/>
    <n v="0.05"/>
    <n v="71.11"/>
    <x v="809"/>
    <n v="213.32999999999998"/>
    <n v="135.25350000000003"/>
    <n v="0.38800889887214979"/>
    <n v="2026"/>
    <s v="Q2"/>
    <n v="5"/>
    <s v="May"/>
  </r>
  <r>
    <n v="787"/>
    <d v="2026-05-15T00:00:00"/>
    <n v="2026"/>
    <x v="1"/>
    <n v="5"/>
    <x v="4"/>
    <x v="0"/>
    <x v="9"/>
    <x v="0"/>
    <s v="Business"/>
    <x v="2"/>
    <s v="Travel Backpack 35L"/>
    <n v="1"/>
    <n v="166.48"/>
    <n v="0"/>
    <n v="89.42"/>
    <x v="636"/>
    <n v="89.42"/>
    <n v="77.059999999999988"/>
    <n v="0.4628784238346948"/>
    <n v="2026"/>
    <s v="Q2"/>
    <n v="5"/>
    <s v="May"/>
  </r>
  <r>
    <n v="1133"/>
    <d v="2026-05-15T00:00:00"/>
    <n v="2026"/>
    <x v="1"/>
    <n v="5"/>
    <x v="4"/>
    <x v="0"/>
    <x v="15"/>
    <x v="2"/>
    <s v="New"/>
    <x v="3"/>
    <s v="Trail Tent 2P"/>
    <n v="3"/>
    <n v="192.21"/>
    <n v="0"/>
    <n v="103.51"/>
    <x v="810"/>
    <n v="310.53000000000003"/>
    <n v="266.09999999999997"/>
    <n v="0.46147442900993701"/>
    <n v="2026"/>
    <s v="Q2"/>
    <n v="5"/>
    <s v="May"/>
  </r>
  <r>
    <n v="2075"/>
    <d v="2026-05-15T00:00:00"/>
    <n v="2026"/>
    <x v="1"/>
    <n v="5"/>
    <x v="4"/>
    <x v="0"/>
    <x v="9"/>
    <x v="1"/>
    <s v="Business"/>
    <x v="3"/>
    <s v="Portable Camp Stove"/>
    <n v="6"/>
    <n v="81.13"/>
    <n v="0.05"/>
    <n v="39.409999999999997"/>
    <x v="811"/>
    <n v="236.45999999999998"/>
    <n v="225.98099999999999"/>
    <n v="0.48866990599881932"/>
    <n v="2026"/>
    <s v="Q2"/>
    <n v="5"/>
    <s v="May"/>
  </r>
  <r>
    <n v="2172"/>
    <d v="2026-05-15T00:00:00"/>
    <n v="2026"/>
    <x v="1"/>
    <n v="5"/>
    <x v="4"/>
    <x v="2"/>
    <x v="10"/>
    <x v="1"/>
    <s v="Business"/>
    <x v="2"/>
    <s v="Insulated Bottle"/>
    <n v="6"/>
    <n v="37.1"/>
    <n v="0.1"/>
    <n v="13.63"/>
    <x v="812"/>
    <n v="81.78"/>
    <n v="118.56000000000003"/>
    <n v="0.59179395028451642"/>
    <n v="2026"/>
    <s v="Q2"/>
    <n v="5"/>
    <s v="May"/>
  </r>
  <r>
    <n v="2977"/>
    <d v="2026-05-15T00:00:00"/>
    <n v="2026"/>
    <x v="1"/>
    <n v="5"/>
    <x v="4"/>
    <x v="1"/>
    <x v="14"/>
    <x v="1"/>
    <s v="Business"/>
    <x v="2"/>
    <s v="Insulated Bottle"/>
    <n v="6"/>
    <n v="35.92"/>
    <n v="0.15"/>
    <n v="13.3"/>
    <x v="813"/>
    <n v="79.800000000000011"/>
    <n v="103.392"/>
    <n v="0.56439145814227687"/>
    <n v="2026"/>
    <s v="Q2"/>
    <n v="5"/>
    <s v="May"/>
  </r>
  <r>
    <n v="3531"/>
    <d v="2026-05-15T00:00:00"/>
    <n v="2026"/>
    <x v="1"/>
    <n v="5"/>
    <x v="4"/>
    <x v="3"/>
    <x v="13"/>
    <x v="2"/>
    <s v="Business"/>
    <x v="4"/>
    <s v="Recovery Roller"/>
    <n v="4"/>
    <n v="36.21"/>
    <n v="0"/>
    <n v="14.3"/>
    <x v="814"/>
    <n v="57.2"/>
    <n v="87.64"/>
    <n v="0.60508146920740125"/>
    <n v="2026"/>
    <s v="Q2"/>
    <n v="5"/>
    <s v="May"/>
  </r>
  <r>
    <n v="3881"/>
    <d v="2026-05-15T00:00:00"/>
    <n v="2026"/>
    <x v="1"/>
    <n v="5"/>
    <x v="4"/>
    <x v="2"/>
    <x v="10"/>
    <x v="0"/>
    <s v="Business"/>
    <x v="1"/>
    <s v="Trekking Poles"/>
    <n v="3"/>
    <n v="73.03"/>
    <n v="0.05"/>
    <n v="33.200000000000003"/>
    <x v="815"/>
    <n v="99.600000000000009"/>
    <n v="108.5355"/>
    <n v="0.52146558371829888"/>
    <n v="2026"/>
    <s v="Q2"/>
    <n v="5"/>
    <s v="May"/>
  </r>
  <r>
    <n v="4469"/>
    <d v="2026-05-15T00:00:00"/>
    <n v="2026"/>
    <x v="1"/>
    <n v="5"/>
    <x v="4"/>
    <x v="2"/>
    <x v="5"/>
    <x v="2"/>
    <s v="Returning"/>
    <x v="0"/>
    <s v="Commuter Helmet"/>
    <n v="2"/>
    <n v="80.81"/>
    <n v="0"/>
    <n v="42.53"/>
    <x v="816"/>
    <n v="85.06"/>
    <n v="76.56"/>
    <n v="0.47370374953594852"/>
    <n v="2026"/>
    <s v="Q2"/>
    <n v="5"/>
    <s v="May"/>
  </r>
  <r>
    <n v="5037"/>
    <d v="2026-05-15T00:00:00"/>
    <n v="2026"/>
    <x v="1"/>
    <n v="5"/>
    <x v="4"/>
    <x v="1"/>
    <x v="11"/>
    <x v="0"/>
    <s v="New"/>
    <x v="0"/>
    <s v="Trail Bike Light"/>
    <n v="1"/>
    <n v="51.53"/>
    <n v="0.1"/>
    <n v="23.06"/>
    <x v="817"/>
    <n v="23.06"/>
    <n v="23.317000000000004"/>
    <n v="0.50277076999374692"/>
    <n v="2026"/>
    <s v="Q2"/>
    <n v="5"/>
    <s v="May"/>
  </r>
  <r>
    <n v="35"/>
    <d v="2026-05-16T00:00:00"/>
    <n v="2026"/>
    <x v="1"/>
    <n v="5"/>
    <x v="4"/>
    <x v="3"/>
    <x v="13"/>
    <x v="1"/>
    <s v="Business"/>
    <x v="3"/>
    <s v="Portable Camp Stove"/>
    <n v="5"/>
    <n v="81.75"/>
    <n v="0.05"/>
    <n v="39.159999999999997"/>
    <x v="818"/>
    <n v="195.79999999999998"/>
    <n v="192.51250000000002"/>
    <n v="0.49576694028649609"/>
    <n v="2026"/>
    <s v="Q2"/>
    <n v="5"/>
    <s v="May"/>
  </r>
  <r>
    <n v="226"/>
    <d v="2026-05-16T00:00:00"/>
    <n v="2026"/>
    <x v="1"/>
    <n v="5"/>
    <x v="4"/>
    <x v="2"/>
    <x v="10"/>
    <x v="0"/>
    <s v="New"/>
    <x v="2"/>
    <s v="Travel Backpack 35L"/>
    <n v="1"/>
    <n v="165.99"/>
    <n v="0.1"/>
    <n v="89.9"/>
    <x v="819"/>
    <n v="89.9"/>
    <n v="59.491000000000014"/>
    <n v="0.3982234538894579"/>
    <n v="2026"/>
    <s v="Q2"/>
    <n v="5"/>
    <s v="May"/>
  </r>
  <r>
    <n v="1713"/>
    <d v="2026-05-16T00:00:00"/>
    <n v="2026"/>
    <x v="1"/>
    <n v="5"/>
    <x v="4"/>
    <x v="0"/>
    <x v="15"/>
    <x v="2"/>
    <s v="New"/>
    <x v="3"/>
    <s v="Compact Sleeping Bag"/>
    <n v="2"/>
    <n v="121.22"/>
    <n v="0"/>
    <n v="60.38"/>
    <x v="820"/>
    <n v="120.76"/>
    <n v="121.67999999999999"/>
    <n v="0.50189737667051637"/>
    <n v="2026"/>
    <s v="Q2"/>
    <n v="5"/>
    <s v="May"/>
  </r>
  <r>
    <n v="2320"/>
    <d v="2026-05-16T00:00:00"/>
    <n v="2026"/>
    <x v="1"/>
    <n v="5"/>
    <x v="4"/>
    <x v="1"/>
    <x v="12"/>
    <x v="2"/>
    <s v="Business"/>
    <x v="2"/>
    <s v="Carry-On Duffel"/>
    <n v="2"/>
    <n v="131.1"/>
    <n v="0"/>
    <n v="65.55"/>
    <x v="821"/>
    <n v="131.1"/>
    <n v="131.1"/>
    <n v="0.5"/>
    <n v="2026"/>
    <s v="Q2"/>
    <n v="5"/>
    <s v="May"/>
  </r>
  <r>
    <n v="2496"/>
    <d v="2026-05-16T00:00:00"/>
    <n v="2026"/>
    <x v="1"/>
    <n v="5"/>
    <x v="4"/>
    <x v="1"/>
    <x v="6"/>
    <x v="0"/>
    <s v="Returning"/>
    <x v="2"/>
    <s v="Packing Cube Set"/>
    <n v="2"/>
    <n v="46.44"/>
    <n v="0"/>
    <n v="18.63"/>
    <x v="822"/>
    <n v="37.26"/>
    <n v="55.62"/>
    <n v="0.59883720930232553"/>
    <n v="2026"/>
    <s v="Q2"/>
    <n v="5"/>
    <s v="May"/>
  </r>
  <r>
    <n v="2504"/>
    <d v="2026-05-16T00:00:00"/>
    <n v="2026"/>
    <x v="1"/>
    <n v="5"/>
    <x v="4"/>
    <x v="3"/>
    <x v="7"/>
    <x v="0"/>
    <s v="New"/>
    <x v="2"/>
    <s v="Insulated Bottle"/>
    <n v="1"/>
    <n v="36.659999999999997"/>
    <n v="0"/>
    <n v="13.61"/>
    <x v="823"/>
    <n v="13.61"/>
    <n v="23.049999999999997"/>
    <n v="0.62875068194217132"/>
    <n v="2026"/>
    <s v="Q2"/>
    <n v="5"/>
    <s v="May"/>
  </r>
  <r>
    <n v="2598"/>
    <d v="2026-05-16T00:00:00"/>
    <n v="2026"/>
    <x v="1"/>
    <n v="5"/>
    <x v="4"/>
    <x v="3"/>
    <x v="8"/>
    <x v="0"/>
    <s v="New"/>
    <x v="1"/>
    <s v="Summit Backpack 45L"/>
    <n v="5"/>
    <n v="156.16999999999999"/>
    <n v="0.1"/>
    <n v="80.59"/>
    <x v="824"/>
    <n v="402.95000000000005"/>
    <n v="299.81499999999994"/>
    <n v="0.42662198601239382"/>
    <n v="2026"/>
    <s v="Q2"/>
    <n v="5"/>
    <s v="May"/>
  </r>
  <r>
    <n v="2600"/>
    <d v="2026-05-16T00:00:00"/>
    <n v="2026"/>
    <x v="1"/>
    <n v="5"/>
    <x v="4"/>
    <x v="1"/>
    <x v="12"/>
    <x v="2"/>
    <s v="New"/>
    <x v="2"/>
    <s v="Insulated Bottle"/>
    <n v="1"/>
    <n v="35.97"/>
    <n v="0.1"/>
    <n v="13.54"/>
    <x v="825"/>
    <n v="13.54"/>
    <n v="18.832999999999998"/>
    <n v="0.58175022395205878"/>
    <n v="2026"/>
    <s v="Q2"/>
    <n v="5"/>
    <s v="May"/>
  </r>
  <r>
    <n v="2856"/>
    <d v="2026-05-16T00:00:00"/>
    <n v="2026"/>
    <x v="1"/>
    <n v="5"/>
    <x v="4"/>
    <x v="1"/>
    <x v="11"/>
    <x v="1"/>
    <s v="Business"/>
    <x v="4"/>
    <s v="Weighted Vest"/>
    <n v="4"/>
    <n v="125.11"/>
    <n v="0.15"/>
    <n v="70.010000000000005"/>
    <x v="826"/>
    <n v="280.04000000000002"/>
    <n v="145.33399999999995"/>
    <n v="0.34166169065340135"/>
    <n v="2026"/>
    <s v="Q2"/>
    <n v="5"/>
    <s v="May"/>
  </r>
  <r>
    <n v="3478"/>
    <d v="2026-05-16T00:00:00"/>
    <n v="2026"/>
    <x v="1"/>
    <n v="5"/>
    <x v="4"/>
    <x v="3"/>
    <x v="8"/>
    <x v="0"/>
    <s v="New"/>
    <x v="4"/>
    <s v="Recovery Roller"/>
    <n v="4"/>
    <n v="36.29"/>
    <n v="0.1"/>
    <n v="13.77"/>
    <x v="827"/>
    <n v="55.08"/>
    <n v="75.564000000000007"/>
    <n v="0.57839625241113257"/>
    <n v="2026"/>
    <s v="Q2"/>
    <n v="5"/>
    <s v="May"/>
  </r>
  <r>
    <n v="3599"/>
    <d v="2026-05-16T00:00:00"/>
    <n v="2026"/>
    <x v="1"/>
    <n v="5"/>
    <x v="4"/>
    <x v="1"/>
    <x v="6"/>
    <x v="0"/>
    <s v="New"/>
    <x v="1"/>
    <s v="Trail Boots"/>
    <n v="4"/>
    <n v="143.34"/>
    <n v="0"/>
    <n v="80.55"/>
    <x v="828"/>
    <n v="322.2"/>
    <n v="251.16000000000003"/>
    <n v="0.43804939305148599"/>
    <n v="2026"/>
    <s v="Q2"/>
    <n v="5"/>
    <s v="May"/>
  </r>
  <r>
    <n v="282"/>
    <d v="2026-05-17T00:00:00"/>
    <n v="2026"/>
    <x v="1"/>
    <n v="5"/>
    <x v="4"/>
    <x v="1"/>
    <x v="12"/>
    <x v="3"/>
    <s v="New"/>
    <x v="0"/>
    <s v="Trail Bike Light"/>
    <n v="3"/>
    <n v="51.68"/>
    <n v="0"/>
    <n v="22.4"/>
    <x v="829"/>
    <n v="67.199999999999989"/>
    <n v="87.84"/>
    <n v="0.56656346749226016"/>
    <n v="2026"/>
    <s v="Q2"/>
    <n v="5"/>
    <s v="May"/>
  </r>
  <r>
    <n v="980"/>
    <d v="2026-05-17T00:00:00"/>
    <n v="2026"/>
    <x v="1"/>
    <n v="5"/>
    <x v="4"/>
    <x v="3"/>
    <x v="7"/>
    <x v="0"/>
    <s v="Returning"/>
    <x v="2"/>
    <s v="Packing Cube Set"/>
    <n v="1"/>
    <n v="46.84"/>
    <n v="0"/>
    <n v="17.93"/>
    <x v="830"/>
    <n v="17.93"/>
    <n v="28.910000000000004"/>
    <n v="0.61720751494449189"/>
    <n v="2026"/>
    <s v="Q2"/>
    <n v="5"/>
    <s v="May"/>
  </r>
  <r>
    <n v="1155"/>
    <d v="2026-05-17T00:00:00"/>
    <n v="2026"/>
    <x v="1"/>
    <n v="5"/>
    <x v="4"/>
    <x v="2"/>
    <x v="2"/>
    <x v="3"/>
    <s v="New"/>
    <x v="1"/>
    <s v="Trekking Poles"/>
    <n v="5"/>
    <n v="72.900000000000006"/>
    <n v="0.05"/>
    <n v="31.57"/>
    <x v="831"/>
    <n v="157.85"/>
    <n v="188.42499999999998"/>
    <n v="0.54414843693596127"/>
    <n v="2026"/>
    <s v="Q2"/>
    <n v="5"/>
    <s v="May"/>
  </r>
  <r>
    <n v="1816"/>
    <d v="2026-05-17T00:00:00"/>
    <n v="2026"/>
    <x v="1"/>
    <n v="5"/>
    <x v="4"/>
    <x v="3"/>
    <x v="7"/>
    <x v="0"/>
    <s v="New"/>
    <x v="1"/>
    <s v="Hiking Daypack 20L"/>
    <n v="1"/>
    <n v="91.07"/>
    <n v="0"/>
    <n v="45.3"/>
    <x v="832"/>
    <n v="45.3"/>
    <n v="45.769999999999996"/>
    <n v="0.50258043263423735"/>
    <n v="2026"/>
    <s v="Q2"/>
    <n v="5"/>
    <s v="May"/>
  </r>
  <r>
    <n v="2128"/>
    <d v="2026-05-17T00:00:00"/>
    <n v="2026"/>
    <x v="1"/>
    <n v="5"/>
    <x v="4"/>
    <x v="2"/>
    <x v="10"/>
    <x v="2"/>
    <s v="New"/>
    <x v="0"/>
    <s v="Commuter Helmet"/>
    <n v="1"/>
    <n v="81.86"/>
    <n v="0"/>
    <n v="43.14"/>
    <x v="833"/>
    <n v="43.14"/>
    <n v="38.72"/>
    <n v="0.47300268751526997"/>
    <n v="2026"/>
    <s v="Q2"/>
    <n v="5"/>
    <s v="May"/>
  </r>
  <r>
    <n v="2296"/>
    <d v="2026-05-17T00:00:00"/>
    <n v="2026"/>
    <x v="1"/>
    <n v="5"/>
    <x v="4"/>
    <x v="3"/>
    <x v="8"/>
    <x v="0"/>
    <s v="Returning"/>
    <x v="2"/>
    <s v="Packing Cube Set"/>
    <n v="1"/>
    <n v="45.45"/>
    <n v="0"/>
    <n v="17.93"/>
    <x v="834"/>
    <n v="17.93"/>
    <n v="27.520000000000003"/>
    <n v="0.60550055005500558"/>
    <n v="2026"/>
    <s v="Q2"/>
    <n v="5"/>
    <s v="May"/>
  </r>
  <r>
    <n v="2322"/>
    <d v="2026-05-17T00:00:00"/>
    <n v="2026"/>
    <x v="1"/>
    <n v="5"/>
    <x v="4"/>
    <x v="2"/>
    <x v="10"/>
    <x v="2"/>
    <s v="Business"/>
    <x v="1"/>
    <s v="Trekking Poles"/>
    <n v="1"/>
    <n v="70.62"/>
    <n v="0"/>
    <n v="32.53"/>
    <x v="835"/>
    <n v="32.53"/>
    <n v="38.090000000000003"/>
    <n v="0.53936561880487111"/>
    <n v="2026"/>
    <s v="Q2"/>
    <n v="5"/>
    <s v="May"/>
  </r>
  <r>
    <n v="3480"/>
    <d v="2026-05-17T00:00:00"/>
    <n v="2026"/>
    <x v="1"/>
    <n v="5"/>
    <x v="4"/>
    <x v="3"/>
    <x v="8"/>
    <x v="0"/>
    <s v="New"/>
    <x v="4"/>
    <s v="Training Mat"/>
    <n v="2"/>
    <n v="51.56"/>
    <n v="0"/>
    <n v="22.46"/>
    <x v="836"/>
    <n v="44.92"/>
    <n v="58.2"/>
    <n v="0.56439100077579518"/>
    <n v="2026"/>
    <s v="Q2"/>
    <n v="5"/>
    <s v="May"/>
  </r>
  <r>
    <n v="4426"/>
    <d v="2026-05-17T00:00:00"/>
    <n v="2026"/>
    <x v="1"/>
    <n v="5"/>
    <x v="4"/>
    <x v="3"/>
    <x v="8"/>
    <x v="0"/>
    <s v="New"/>
    <x v="1"/>
    <s v="Trail Boots"/>
    <n v="2"/>
    <n v="146.22"/>
    <n v="0"/>
    <n v="81.069999999999993"/>
    <x v="837"/>
    <n v="162.13999999999999"/>
    <n v="130.30000000000001"/>
    <n v="0.4455614826973055"/>
    <n v="2026"/>
    <s v="Q2"/>
    <n v="5"/>
    <s v="May"/>
  </r>
  <r>
    <n v="4938"/>
    <d v="2026-05-17T00:00:00"/>
    <n v="2026"/>
    <x v="1"/>
    <n v="5"/>
    <x v="4"/>
    <x v="3"/>
    <x v="13"/>
    <x v="2"/>
    <s v="Returning"/>
    <x v="4"/>
    <s v="Training Mat"/>
    <n v="2"/>
    <n v="51.34"/>
    <n v="0"/>
    <n v="22.17"/>
    <x v="838"/>
    <n v="44.34"/>
    <n v="58.34"/>
    <n v="0.56817296455005839"/>
    <n v="2026"/>
    <s v="Q2"/>
    <n v="5"/>
    <s v="May"/>
  </r>
  <r>
    <n v="915"/>
    <d v="2026-05-18T00:00:00"/>
    <n v="2026"/>
    <x v="1"/>
    <n v="5"/>
    <x v="4"/>
    <x v="3"/>
    <x v="8"/>
    <x v="0"/>
    <s v="New"/>
    <x v="1"/>
    <s v="Summit Backpack 45L"/>
    <n v="1"/>
    <n v="153.61000000000001"/>
    <n v="0.05"/>
    <n v="79.94"/>
    <x v="839"/>
    <n v="79.94"/>
    <n v="65.989500000000021"/>
    <n v="0.45220123415758989"/>
    <n v="2026"/>
    <s v="Q2"/>
    <n v="5"/>
    <s v="May"/>
  </r>
  <r>
    <n v="1188"/>
    <d v="2026-05-18T00:00:00"/>
    <n v="2026"/>
    <x v="1"/>
    <n v="5"/>
    <x v="4"/>
    <x v="1"/>
    <x v="6"/>
    <x v="0"/>
    <s v="Returning"/>
    <x v="3"/>
    <s v="Portable Camp Stove"/>
    <n v="1"/>
    <n v="82.44"/>
    <n v="0.15"/>
    <n v="39.380000000000003"/>
    <x v="840"/>
    <n v="39.380000000000003"/>
    <n v="30.693999999999996"/>
    <n v="0.43802266175757054"/>
    <n v="2026"/>
    <s v="Q2"/>
    <n v="5"/>
    <s v="May"/>
  </r>
  <r>
    <n v="1594"/>
    <d v="2026-05-18T00:00:00"/>
    <n v="2026"/>
    <x v="1"/>
    <n v="5"/>
    <x v="4"/>
    <x v="0"/>
    <x v="0"/>
    <x v="1"/>
    <s v="Business"/>
    <x v="1"/>
    <s v="Hiking Daypack 20L"/>
    <n v="10"/>
    <n v="92.09"/>
    <n v="0.15"/>
    <n v="45.13"/>
    <x v="841"/>
    <n v="451.3"/>
    <n v="331.46500000000009"/>
    <n v="0.42345403792964686"/>
    <n v="2026"/>
    <s v="Q2"/>
    <n v="5"/>
    <s v="May"/>
  </r>
  <r>
    <n v="3022"/>
    <d v="2026-05-18T00:00:00"/>
    <n v="2026"/>
    <x v="1"/>
    <n v="5"/>
    <x v="4"/>
    <x v="3"/>
    <x v="8"/>
    <x v="3"/>
    <s v="New"/>
    <x v="2"/>
    <s v="Insulated Bottle"/>
    <n v="1"/>
    <n v="36.72"/>
    <n v="0"/>
    <n v="13.67"/>
    <x v="842"/>
    <n v="13.67"/>
    <n v="23.049999999999997"/>
    <n v="0.62772331154684091"/>
    <n v="2026"/>
    <s v="Q2"/>
    <n v="5"/>
    <s v="May"/>
  </r>
  <r>
    <n v="588"/>
    <d v="2026-05-19T00:00:00"/>
    <n v="2026"/>
    <x v="1"/>
    <n v="5"/>
    <x v="4"/>
    <x v="1"/>
    <x v="1"/>
    <x v="1"/>
    <s v="Business"/>
    <x v="2"/>
    <s v="Carry-On Duffel"/>
    <n v="3"/>
    <n v="132.41999999999999"/>
    <n v="0.05"/>
    <n v="67.09"/>
    <x v="843"/>
    <n v="201.27"/>
    <n v="176.12699999999998"/>
    <n v="0.46668892439526544"/>
    <n v="2026"/>
    <s v="Q2"/>
    <n v="5"/>
    <s v="May"/>
  </r>
  <r>
    <n v="1016"/>
    <d v="2026-05-19T00:00:00"/>
    <n v="2026"/>
    <x v="1"/>
    <n v="5"/>
    <x v="4"/>
    <x v="3"/>
    <x v="13"/>
    <x v="2"/>
    <s v="Returning"/>
    <x v="3"/>
    <s v="Trail Tent 2P"/>
    <n v="2"/>
    <n v="192.1"/>
    <n v="0.05"/>
    <n v="106.07"/>
    <x v="844"/>
    <n v="212.14"/>
    <n v="152.84999999999997"/>
    <n v="0.41877859667388145"/>
    <n v="2026"/>
    <s v="Q2"/>
    <n v="5"/>
    <s v="May"/>
  </r>
  <r>
    <n v="1930"/>
    <d v="2026-05-19T00:00:00"/>
    <n v="2026"/>
    <x v="1"/>
    <n v="5"/>
    <x v="4"/>
    <x v="2"/>
    <x v="16"/>
    <x v="2"/>
    <s v="New"/>
    <x v="2"/>
    <s v="Insulated Bottle"/>
    <n v="4"/>
    <n v="36.94"/>
    <n v="0"/>
    <n v="13.63"/>
    <x v="845"/>
    <n v="54.52"/>
    <n v="93.239999999999981"/>
    <n v="0.63102328099620997"/>
    <n v="2026"/>
    <s v="Q2"/>
    <n v="5"/>
    <s v="May"/>
  </r>
  <r>
    <n v="2658"/>
    <d v="2026-05-19T00:00:00"/>
    <n v="2026"/>
    <x v="1"/>
    <n v="5"/>
    <x v="4"/>
    <x v="0"/>
    <x v="15"/>
    <x v="0"/>
    <s v="Business"/>
    <x v="1"/>
    <s v="Summit Backpack 45L"/>
    <n v="1"/>
    <n v="153.16999999999999"/>
    <n v="0"/>
    <n v="78.489999999999995"/>
    <x v="846"/>
    <n v="78.489999999999995"/>
    <n v="74.679999999999993"/>
    <n v="0.48756283867598094"/>
    <n v="2026"/>
    <s v="Q2"/>
    <n v="5"/>
    <s v="May"/>
  </r>
  <r>
    <n v="2951"/>
    <d v="2026-05-19T00:00:00"/>
    <n v="2026"/>
    <x v="1"/>
    <n v="5"/>
    <x v="4"/>
    <x v="0"/>
    <x v="0"/>
    <x v="0"/>
    <s v="Business"/>
    <x v="0"/>
    <s v="Commuter Helmet"/>
    <n v="2"/>
    <n v="82.85"/>
    <n v="0"/>
    <n v="42.53"/>
    <x v="847"/>
    <n v="85.06"/>
    <n v="80.639999999999986"/>
    <n v="0.48666264333132164"/>
    <n v="2026"/>
    <s v="Q2"/>
    <n v="5"/>
    <s v="May"/>
  </r>
  <r>
    <n v="4328"/>
    <d v="2026-05-19T00:00:00"/>
    <n v="2026"/>
    <x v="1"/>
    <n v="5"/>
    <x v="4"/>
    <x v="2"/>
    <x v="5"/>
    <x v="3"/>
    <s v="New"/>
    <x v="1"/>
    <s v="Trail Boots"/>
    <n v="1"/>
    <n v="143.52000000000001"/>
    <n v="0"/>
    <n v="81.040000000000006"/>
    <x v="848"/>
    <n v="81.040000000000006"/>
    <n v="62.480000000000004"/>
    <n v="0.435340022296544"/>
    <n v="2026"/>
    <s v="Q2"/>
    <n v="5"/>
    <s v="May"/>
  </r>
  <r>
    <n v="4591"/>
    <d v="2026-05-19T00:00:00"/>
    <n v="2026"/>
    <x v="1"/>
    <n v="5"/>
    <x v="4"/>
    <x v="2"/>
    <x v="16"/>
    <x v="2"/>
    <s v="New"/>
    <x v="3"/>
    <s v="Trail Tent 2P"/>
    <n v="1"/>
    <n v="192.94"/>
    <n v="0"/>
    <n v="105.15"/>
    <x v="849"/>
    <n v="105.15"/>
    <n v="87.789999999999992"/>
    <n v="0.45501192080439512"/>
    <n v="2026"/>
    <s v="Q2"/>
    <n v="5"/>
    <s v="May"/>
  </r>
  <r>
    <n v="280"/>
    <d v="2026-05-20T00:00:00"/>
    <n v="2026"/>
    <x v="1"/>
    <n v="5"/>
    <x v="4"/>
    <x v="3"/>
    <x v="8"/>
    <x v="2"/>
    <s v="Business"/>
    <x v="2"/>
    <s v="Travel Backpack 35L"/>
    <n v="1"/>
    <n v="168.56"/>
    <n v="0"/>
    <n v="85.46"/>
    <x v="850"/>
    <n v="85.46"/>
    <n v="83.100000000000009"/>
    <n v="0.49299952539155201"/>
    <n v="2026"/>
    <s v="Q2"/>
    <n v="5"/>
    <s v="May"/>
  </r>
  <r>
    <n v="409"/>
    <d v="2026-05-20T00:00:00"/>
    <n v="2026"/>
    <x v="1"/>
    <n v="5"/>
    <x v="4"/>
    <x v="0"/>
    <x v="0"/>
    <x v="0"/>
    <s v="New"/>
    <x v="3"/>
    <s v="Compact Sleeping Bag"/>
    <n v="2"/>
    <n v="123.9"/>
    <n v="0"/>
    <n v="58.95"/>
    <x v="851"/>
    <n v="117.9"/>
    <n v="129.9"/>
    <n v="0.52421307506053272"/>
    <n v="2026"/>
    <s v="Q2"/>
    <n v="5"/>
    <s v="May"/>
  </r>
  <r>
    <n v="1372"/>
    <d v="2026-05-20T00:00:00"/>
    <n v="2026"/>
    <x v="1"/>
    <n v="5"/>
    <x v="4"/>
    <x v="0"/>
    <x v="9"/>
    <x v="0"/>
    <s v="New"/>
    <x v="1"/>
    <s v="Trail Boots"/>
    <n v="2"/>
    <n v="140.93"/>
    <n v="0"/>
    <n v="81.040000000000006"/>
    <x v="852"/>
    <n v="162.08000000000001"/>
    <n v="119.78"/>
    <n v="0.42496274746327961"/>
    <n v="2026"/>
    <s v="Q2"/>
    <n v="5"/>
    <s v="May"/>
  </r>
  <r>
    <n v="2327"/>
    <d v="2026-05-20T00:00:00"/>
    <n v="2026"/>
    <x v="1"/>
    <n v="5"/>
    <x v="4"/>
    <x v="2"/>
    <x v="5"/>
    <x v="2"/>
    <s v="Returning"/>
    <x v="1"/>
    <s v="Trekking Poles"/>
    <n v="1"/>
    <n v="73.150000000000006"/>
    <n v="0"/>
    <n v="32.950000000000003"/>
    <x v="853"/>
    <n v="32.950000000000003"/>
    <n v="40.200000000000003"/>
    <n v="0.54955570745044424"/>
    <n v="2026"/>
    <s v="Q2"/>
    <n v="5"/>
    <s v="May"/>
  </r>
  <r>
    <n v="2703"/>
    <d v="2026-05-20T00:00:00"/>
    <n v="2026"/>
    <x v="1"/>
    <n v="5"/>
    <x v="4"/>
    <x v="3"/>
    <x v="8"/>
    <x v="2"/>
    <s v="Business"/>
    <x v="3"/>
    <s v="Trail Tent 2P"/>
    <n v="2"/>
    <n v="197.35"/>
    <n v="0.05"/>
    <n v="102.63"/>
    <x v="854"/>
    <n v="205.26"/>
    <n v="169.70499999999998"/>
    <n v="0.45258890829810783"/>
    <n v="2026"/>
    <s v="Q2"/>
    <n v="5"/>
    <s v="May"/>
  </r>
  <r>
    <n v="2776"/>
    <d v="2026-05-20T00:00:00"/>
    <n v="2026"/>
    <x v="1"/>
    <n v="5"/>
    <x v="4"/>
    <x v="3"/>
    <x v="4"/>
    <x v="0"/>
    <s v="Business"/>
    <x v="2"/>
    <s v="Insulated Bottle"/>
    <n v="3"/>
    <n v="36.74"/>
    <n v="0.05"/>
    <n v="13.97"/>
    <x v="855"/>
    <n v="41.910000000000004"/>
    <n v="62.798999999999985"/>
    <n v="0.59974787267570118"/>
    <n v="2026"/>
    <s v="Q2"/>
    <n v="5"/>
    <s v="May"/>
  </r>
  <r>
    <n v="3411"/>
    <d v="2026-05-20T00:00:00"/>
    <n v="2026"/>
    <x v="1"/>
    <n v="5"/>
    <x v="4"/>
    <x v="1"/>
    <x v="11"/>
    <x v="0"/>
    <s v="Returning"/>
    <x v="1"/>
    <s v="Summit Backpack 45L"/>
    <n v="2"/>
    <n v="151.35"/>
    <n v="0.05"/>
    <n v="77.150000000000006"/>
    <x v="856"/>
    <n v="154.30000000000001"/>
    <n v="133.26499999999999"/>
    <n v="0.46342566028550064"/>
    <n v="2026"/>
    <s v="Q2"/>
    <n v="5"/>
    <s v="May"/>
  </r>
  <r>
    <n v="3841"/>
    <d v="2026-05-20T00:00:00"/>
    <n v="2026"/>
    <x v="1"/>
    <n v="5"/>
    <x v="4"/>
    <x v="0"/>
    <x v="15"/>
    <x v="2"/>
    <s v="New"/>
    <x v="0"/>
    <s v="Trail Bike Light"/>
    <n v="2"/>
    <n v="50.09"/>
    <n v="0.05"/>
    <n v="23.16"/>
    <x v="857"/>
    <n v="46.32"/>
    <n v="48.851000000000006"/>
    <n v="0.51329711781950382"/>
    <n v="2026"/>
    <s v="Q2"/>
    <n v="5"/>
    <s v="May"/>
  </r>
  <r>
    <n v="5121"/>
    <d v="2026-05-20T00:00:00"/>
    <n v="2026"/>
    <x v="1"/>
    <n v="5"/>
    <x v="4"/>
    <x v="0"/>
    <x v="9"/>
    <x v="0"/>
    <s v="New"/>
    <x v="4"/>
    <s v="Weighted Vest"/>
    <n v="2"/>
    <n v="121.96"/>
    <n v="0.05"/>
    <n v="71.2"/>
    <x v="858"/>
    <n v="142.4"/>
    <n v="89.323999999999984"/>
    <n v="0.38547582468799085"/>
    <n v="2026"/>
    <s v="Q2"/>
    <n v="5"/>
    <s v="May"/>
  </r>
  <r>
    <n v="53"/>
    <d v="2026-05-21T00:00:00"/>
    <n v="2026"/>
    <x v="1"/>
    <n v="5"/>
    <x v="4"/>
    <x v="3"/>
    <x v="13"/>
    <x v="0"/>
    <s v="Business"/>
    <x v="2"/>
    <s v="Carry-On Duffel"/>
    <n v="1"/>
    <n v="134.28"/>
    <n v="0.05"/>
    <n v="65.44"/>
    <x v="859"/>
    <n v="65.44"/>
    <n v="62.125999999999991"/>
    <n v="0.487010645469796"/>
    <n v="2026"/>
    <s v="Q2"/>
    <n v="5"/>
    <s v="May"/>
  </r>
  <r>
    <n v="127"/>
    <d v="2026-05-21T00:00:00"/>
    <n v="2026"/>
    <x v="1"/>
    <n v="5"/>
    <x v="4"/>
    <x v="3"/>
    <x v="7"/>
    <x v="0"/>
    <s v="Business"/>
    <x v="0"/>
    <s v="Cycling Pack 12L"/>
    <n v="3"/>
    <n v="100.48"/>
    <n v="0.05"/>
    <n v="50.68"/>
    <x v="860"/>
    <n v="152.04"/>
    <n v="134.328"/>
    <n v="0.46907475695608447"/>
    <n v="2026"/>
    <s v="Q2"/>
    <n v="5"/>
    <s v="May"/>
  </r>
  <r>
    <n v="1092"/>
    <d v="2026-05-21T00:00:00"/>
    <n v="2026"/>
    <x v="1"/>
    <n v="5"/>
    <x v="4"/>
    <x v="3"/>
    <x v="8"/>
    <x v="0"/>
    <s v="New"/>
    <x v="4"/>
    <s v="Recovery Roller"/>
    <n v="3"/>
    <n v="36.229999999999997"/>
    <n v="0"/>
    <n v="13.55"/>
    <x v="861"/>
    <n v="40.650000000000006"/>
    <n v="68.039999999999992"/>
    <n v="0.62600055202870541"/>
    <n v="2026"/>
    <s v="Q2"/>
    <n v="5"/>
    <s v="May"/>
  </r>
  <r>
    <n v="1213"/>
    <d v="2026-05-21T00:00:00"/>
    <n v="2026"/>
    <x v="1"/>
    <n v="5"/>
    <x v="4"/>
    <x v="2"/>
    <x v="2"/>
    <x v="3"/>
    <s v="Returning"/>
    <x v="3"/>
    <s v="Compact Sleeping Bag"/>
    <n v="3"/>
    <n v="120.61"/>
    <n v="0"/>
    <n v="60.17"/>
    <x v="862"/>
    <n v="180.51"/>
    <n v="181.32"/>
    <n v="0.50111931017328581"/>
    <n v="2026"/>
    <s v="Q2"/>
    <n v="5"/>
    <s v="May"/>
  </r>
  <r>
    <n v="1849"/>
    <d v="2026-05-21T00:00:00"/>
    <n v="2026"/>
    <x v="1"/>
    <n v="5"/>
    <x v="4"/>
    <x v="2"/>
    <x v="5"/>
    <x v="3"/>
    <s v="Returning"/>
    <x v="2"/>
    <s v="Packing Cube Set"/>
    <n v="3"/>
    <n v="46.46"/>
    <n v="0"/>
    <n v="18.71"/>
    <x v="863"/>
    <n v="56.13"/>
    <n v="83.25"/>
    <n v="0.59728798966853214"/>
    <n v="2026"/>
    <s v="Q2"/>
    <n v="5"/>
    <s v="May"/>
  </r>
  <r>
    <n v="2395"/>
    <d v="2026-05-21T00:00:00"/>
    <n v="2026"/>
    <x v="1"/>
    <n v="5"/>
    <x v="4"/>
    <x v="1"/>
    <x v="12"/>
    <x v="0"/>
    <s v="Business"/>
    <x v="4"/>
    <s v="Recovery Roller"/>
    <n v="1"/>
    <n v="36.9"/>
    <n v="0.05"/>
    <n v="13.89"/>
    <x v="864"/>
    <n v="13.89"/>
    <n v="21.164999999999999"/>
    <n v="0.60376551133932388"/>
    <n v="2026"/>
    <s v="Q2"/>
    <n v="5"/>
    <s v="May"/>
  </r>
  <r>
    <n v="4166"/>
    <d v="2026-05-21T00:00:00"/>
    <n v="2026"/>
    <x v="1"/>
    <n v="5"/>
    <x v="4"/>
    <x v="2"/>
    <x v="3"/>
    <x v="0"/>
    <s v="New"/>
    <x v="4"/>
    <s v="Resistance Band Set"/>
    <n v="6"/>
    <n v="40.61"/>
    <n v="0.05"/>
    <n v="15.14"/>
    <x v="865"/>
    <n v="90.84"/>
    <n v="140.63699999999997"/>
    <n v="0.607563602431343"/>
    <n v="2026"/>
    <s v="Q2"/>
    <n v="5"/>
    <s v="May"/>
  </r>
  <r>
    <n v="1004"/>
    <d v="2026-05-22T00:00:00"/>
    <n v="2026"/>
    <x v="1"/>
    <n v="5"/>
    <x v="4"/>
    <x v="3"/>
    <x v="13"/>
    <x v="0"/>
    <s v="Business"/>
    <x v="2"/>
    <s v="Insulated Bottle"/>
    <n v="2"/>
    <n v="36.86"/>
    <n v="0.05"/>
    <n v="13.85"/>
    <x v="866"/>
    <n v="27.7"/>
    <n v="42.333999999999989"/>
    <n v="0.60447782505640113"/>
    <n v="2026"/>
    <s v="Q2"/>
    <n v="5"/>
    <s v="May"/>
  </r>
  <r>
    <n v="1012"/>
    <d v="2026-05-22T00:00:00"/>
    <n v="2026"/>
    <x v="1"/>
    <n v="5"/>
    <x v="4"/>
    <x v="1"/>
    <x v="6"/>
    <x v="0"/>
    <s v="New"/>
    <x v="1"/>
    <s v="Summit Backpack 45L"/>
    <n v="3"/>
    <n v="156.74"/>
    <n v="0"/>
    <n v="79.819999999999993"/>
    <x v="867"/>
    <n v="239.45999999999998"/>
    <n v="230.76000000000005"/>
    <n v="0.49074901110118674"/>
    <n v="2026"/>
    <s v="Q2"/>
    <n v="5"/>
    <s v="May"/>
  </r>
  <r>
    <n v="2180"/>
    <d v="2026-05-22T00:00:00"/>
    <n v="2026"/>
    <x v="1"/>
    <n v="5"/>
    <x v="4"/>
    <x v="0"/>
    <x v="9"/>
    <x v="1"/>
    <s v="Returning"/>
    <x v="0"/>
    <s v="Trail Bike Light"/>
    <n v="3"/>
    <n v="51.04"/>
    <n v="0.2"/>
    <n v="22.32"/>
    <x v="868"/>
    <n v="66.960000000000008"/>
    <n v="55.536000000000001"/>
    <n v="0.45336990595611282"/>
    <n v="2026"/>
    <s v="Q2"/>
    <n v="5"/>
    <s v="May"/>
  </r>
  <r>
    <n v="3659"/>
    <d v="2026-05-22T00:00:00"/>
    <n v="2026"/>
    <x v="1"/>
    <n v="5"/>
    <x v="4"/>
    <x v="3"/>
    <x v="13"/>
    <x v="2"/>
    <s v="New"/>
    <x v="1"/>
    <s v="Hiking Daypack 20L"/>
    <n v="2"/>
    <n v="93.55"/>
    <n v="0"/>
    <n v="44.31"/>
    <x v="869"/>
    <n v="88.62"/>
    <n v="98.47999999999999"/>
    <n v="0.52634954569748793"/>
    <n v="2026"/>
    <s v="Q2"/>
    <n v="5"/>
    <s v="May"/>
  </r>
  <r>
    <n v="3775"/>
    <d v="2026-05-22T00:00:00"/>
    <n v="2026"/>
    <x v="1"/>
    <n v="5"/>
    <x v="4"/>
    <x v="2"/>
    <x v="2"/>
    <x v="0"/>
    <s v="Business"/>
    <x v="2"/>
    <s v="Carry-On Duffel"/>
    <n v="1"/>
    <n v="131.74"/>
    <n v="0"/>
    <n v="66.650000000000006"/>
    <x v="870"/>
    <n v="66.650000000000006"/>
    <n v="65.09"/>
    <n v="0.49407924700166994"/>
    <n v="2026"/>
    <s v="Q2"/>
    <n v="5"/>
    <s v="May"/>
  </r>
  <r>
    <n v="4071"/>
    <d v="2026-05-22T00:00:00"/>
    <n v="2026"/>
    <x v="1"/>
    <n v="5"/>
    <x v="4"/>
    <x v="3"/>
    <x v="8"/>
    <x v="0"/>
    <s v="New"/>
    <x v="1"/>
    <s v="Hiking Daypack 20L"/>
    <n v="5"/>
    <n v="91.79"/>
    <n v="0.05"/>
    <n v="44.48"/>
    <x v="871"/>
    <n v="222.39999999999998"/>
    <n v="213.60250000000002"/>
    <n v="0.48991118170193981"/>
    <n v="2026"/>
    <s v="Q2"/>
    <n v="5"/>
    <s v="May"/>
  </r>
  <r>
    <n v="5137"/>
    <d v="2026-05-22T00:00:00"/>
    <n v="2026"/>
    <x v="1"/>
    <n v="5"/>
    <x v="4"/>
    <x v="3"/>
    <x v="13"/>
    <x v="0"/>
    <s v="Business"/>
    <x v="1"/>
    <s v="Summit Backpack 45L"/>
    <n v="4"/>
    <n v="155.4"/>
    <n v="0.05"/>
    <n v="77.31"/>
    <x v="872"/>
    <n v="309.24"/>
    <n v="281.27999999999997"/>
    <n v="0.47632595001016048"/>
    <n v="2026"/>
    <s v="Q2"/>
    <n v="5"/>
    <s v="May"/>
  </r>
  <r>
    <n v="133"/>
    <d v="2026-05-23T00:00:00"/>
    <n v="2026"/>
    <x v="1"/>
    <n v="5"/>
    <x v="4"/>
    <x v="1"/>
    <x v="1"/>
    <x v="0"/>
    <s v="New"/>
    <x v="2"/>
    <s v="Insulated Bottle"/>
    <n v="1"/>
    <n v="36.57"/>
    <n v="0.05"/>
    <n v="13.33"/>
    <x v="873"/>
    <n v="13.33"/>
    <n v="21.411500000000004"/>
    <n v="0.61630902522919284"/>
    <n v="2026"/>
    <s v="Q2"/>
    <n v="5"/>
    <s v="May"/>
  </r>
  <r>
    <n v="1385"/>
    <d v="2026-05-23T00:00:00"/>
    <n v="2026"/>
    <x v="1"/>
    <n v="5"/>
    <x v="4"/>
    <x v="2"/>
    <x v="16"/>
    <x v="0"/>
    <s v="New"/>
    <x v="0"/>
    <s v="Compact Repair Kit"/>
    <n v="2"/>
    <n v="41.19"/>
    <n v="0"/>
    <n v="17.190000000000001"/>
    <x v="874"/>
    <n v="34.380000000000003"/>
    <n v="47.999999999999993"/>
    <n v="0.58266569555717407"/>
    <n v="2026"/>
    <s v="Q2"/>
    <n v="5"/>
    <s v="May"/>
  </r>
  <r>
    <n v="1597"/>
    <d v="2026-05-23T00:00:00"/>
    <n v="2026"/>
    <x v="1"/>
    <n v="5"/>
    <x v="4"/>
    <x v="3"/>
    <x v="8"/>
    <x v="0"/>
    <s v="Returning"/>
    <x v="2"/>
    <s v="Carry-On Duffel"/>
    <n v="1"/>
    <n v="136.66999999999999"/>
    <n v="0.05"/>
    <n v="67.099999999999994"/>
    <x v="875"/>
    <n v="67.099999999999994"/>
    <n v="62.736499999999978"/>
    <n v="0.48319617364916639"/>
    <n v="2026"/>
    <s v="Q2"/>
    <n v="5"/>
    <s v="May"/>
  </r>
  <r>
    <n v="2273"/>
    <d v="2026-05-23T00:00:00"/>
    <n v="2026"/>
    <x v="1"/>
    <n v="5"/>
    <x v="4"/>
    <x v="2"/>
    <x v="2"/>
    <x v="2"/>
    <s v="New"/>
    <x v="4"/>
    <s v="Recovery Roller"/>
    <n v="2"/>
    <n v="35.700000000000003"/>
    <n v="0"/>
    <n v="13.52"/>
    <x v="876"/>
    <n v="27.04"/>
    <n v="44.360000000000007"/>
    <n v="0.62128851540616248"/>
    <n v="2026"/>
    <s v="Q2"/>
    <n v="5"/>
    <s v="May"/>
  </r>
  <r>
    <n v="2931"/>
    <d v="2026-05-23T00:00:00"/>
    <n v="2026"/>
    <x v="1"/>
    <n v="5"/>
    <x v="4"/>
    <x v="0"/>
    <x v="0"/>
    <x v="0"/>
    <s v="Returning"/>
    <x v="0"/>
    <s v="Cycling Pack 12L"/>
    <n v="1"/>
    <n v="100.87"/>
    <n v="0"/>
    <n v="50.4"/>
    <x v="877"/>
    <n v="50.4"/>
    <n v="50.470000000000006"/>
    <n v="0.5003469812630118"/>
    <n v="2026"/>
    <s v="Q2"/>
    <n v="5"/>
    <s v="May"/>
  </r>
  <r>
    <n v="4143"/>
    <d v="2026-05-23T00:00:00"/>
    <n v="2026"/>
    <x v="1"/>
    <n v="5"/>
    <x v="4"/>
    <x v="2"/>
    <x v="16"/>
    <x v="2"/>
    <s v="Returning"/>
    <x v="2"/>
    <s v="Carry-On Duffel"/>
    <n v="1"/>
    <n v="130.80000000000001"/>
    <n v="0"/>
    <n v="68.7"/>
    <x v="878"/>
    <n v="68.7"/>
    <n v="62.100000000000009"/>
    <n v="0.4747706422018349"/>
    <n v="2026"/>
    <s v="Q2"/>
    <n v="5"/>
    <s v="May"/>
  </r>
  <r>
    <n v="4504"/>
    <d v="2026-05-23T00:00:00"/>
    <n v="2026"/>
    <x v="1"/>
    <n v="5"/>
    <x v="4"/>
    <x v="0"/>
    <x v="9"/>
    <x v="3"/>
    <s v="Returning"/>
    <x v="1"/>
    <s v="Summit Backpack 45L"/>
    <n v="1"/>
    <n v="153.88999999999999"/>
    <n v="0"/>
    <n v="79.64"/>
    <x v="879"/>
    <n v="79.64"/>
    <n v="74.249999999999986"/>
    <n v="0.4824874910650464"/>
    <n v="2026"/>
    <s v="Q2"/>
    <n v="5"/>
    <s v="May"/>
  </r>
  <r>
    <n v="656"/>
    <d v="2026-05-24T00:00:00"/>
    <n v="2026"/>
    <x v="1"/>
    <n v="5"/>
    <x v="4"/>
    <x v="3"/>
    <x v="7"/>
    <x v="0"/>
    <s v="New"/>
    <x v="3"/>
    <s v="Compact Sleeping Bag"/>
    <n v="1"/>
    <n v="122.51"/>
    <n v="0.15"/>
    <n v="62.2"/>
    <x v="880"/>
    <n v="62.2"/>
    <n v="41.933499999999995"/>
    <n v="0.40268981643755369"/>
    <n v="2026"/>
    <s v="Q2"/>
    <n v="5"/>
    <s v="May"/>
  </r>
  <r>
    <n v="979"/>
    <d v="2026-05-24T00:00:00"/>
    <n v="2026"/>
    <x v="1"/>
    <n v="5"/>
    <x v="4"/>
    <x v="3"/>
    <x v="4"/>
    <x v="1"/>
    <s v="Returning"/>
    <x v="0"/>
    <s v="Commuter Helmet"/>
    <n v="8"/>
    <n v="79.94"/>
    <n v="0.15"/>
    <n v="41.65"/>
    <x v="881"/>
    <n v="333.2"/>
    <n v="210.392"/>
    <n v="0.38704028021015763"/>
    <n v="2026"/>
    <s v="Q2"/>
    <n v="5"/>
    <s v="May"/>
  </r>
  <r>
    <n v="1510"/>
    <d v="2026-05-24T00:00:00"/>
    <n v="2026"/>
    <x v="1"/>
    <n v="5"/>
    <x v="4"/>
    <x v="3"/>
    <x v="7"/>
    <x v="0"/>
    <s v="New"/>
    <x v="0"/>
    <s v="Trail Bike Light"/>
    <n v="2"/>
    <n v="50.78"/>
    <n v="0.05"/>
    <n v="23.03"/>
    <x v="882"/>
    <n v="46.06"/>
    <n v="50.421999999999997"/>
    <n v="0.52260525279326708"/>
    <n v="2026"/>
    <s v="Q2"/>
    <n v="5"/>
    <s v="May"/>
  </r>
  <r>
    <n v="1959"/>
    <d v="2026-05-24T00:00:00"/>
    <n v="2026"/>
    <x v="1"/>
    <n v="5"/>
    <x v="4"/>
    <x v="0"/>
    <x v="15"/>
    <x v="3"/>
    <s v="Business"/>
    <x v="0"/>
    <s v="Commuter Helmet"/>
    <n v="2"/>
    <n v="80.59"/>
    <n v="0.05"/>
    <n v="41.44"/>
    <x v="883"/>
    <n v="82.88"/>
    <n v="70.241000000000014"/>
    <n v="0.45872871781140412"/>
    <n v="2026"/>
    <s v="Q2"/>
    <n v="5"/>
    <s v="May"/>
  </r>
  <r>
    <n v="2089"/>
    <d v="2026-05-24T00:00:00"/>
    <n v="2026"/>
    <x v="1"/>
    <n v="5"/>
    <x v="4"/>
    <x v="0"/>
    <x v="15"/>
    <x v="3"/>
    <s v="New"/>
    <x v="4"/>
    <s v="Recovery Roller"/>
    <n v="3"/>
    <n v="35.75"/>
    <n v="0.15"/>
    <n v="13.54"/>
    <x v="884"/>
    <n v="40.619999999999997"/>
    <n v="50.542499999999997"/>
    <n v="0.55442204853969557"/>
    <n v="2026"/>
    <s v="Q2"/>
    <n v="5"/>
    <s v="May"/>
  </r>
  <r>
    <n v="2446"/>
    <d v="2026-05-24T00:00:00"/>
    <n v="2026"/>
    <x v="1"/>
    <n v="5"/>
    <x v="4"/>
    <x v="1"/>
    <x v="12"/>
    <x v="0"/>
    <s v="New"/>
    <x v="3"/>
    <s v="Trail Tent 2P"/>
    <n v="5"/>
    <n v="195.78"/>
    <n v="0.1"/>
    <n v="101.98"/>
    <x v="885"/>
    <n v="509.90000000000003"/>
    <n v="371.10999999999996"/>
    <n v="0.4212324491208953"/>
    <n v="2026"/>
    <s v="Q2"/>
    <n v="5"/>
    <s v="May"/>
  </r>
  <r>
    <n v="2847"/>
    <d v="2026-05-24T00:00:00"/>
    <n v="2026"/>
    <x v="1"/>
    <n v="5"/>
    <x v="4"/>
    <x v="3"/>
    <x v="13"/>
    <x v="0"/>
    <s v="Returning"/>
    <x v="3"/>
    <s v="Compact Sleeping Bag"/>
    <n v="2"/>
    <n v="125.95"/>
    <n v="0.05"/>
    <n v="61.74"/>
    <x v="886"/>
    <n v="123.48"/>
    <n v="115.825"/>
    <n v="0.48400576669940032"/>
    <n v="2026"/>
    <s v="Q2"/>
    <n v="5"/>
    <s v="May"/>
  </r>
  <r>
    <n v="3454"/>
    <d v="2026-05-24T00:00:00"/>
    <n v="2026"/>
    <x v="1"/>
    <n v="5"/>
    <x v="4"/>
    <x v="3"/>
    <x v="7"/>
    <x v="0"/>
    <s v="New"/>
    <x v="4"/>
    <s v="Resistance Band Set"/>
    <n v="2"/>
    <n v="41.32"/>
    <n v="0"/>
    <n v="14.91"/>
    <x v="887"/>
    <n v="29.82"/>
    <n v="52.82"/>
    <n v="0.63915779283639884"/>
    <n v="2026"/>
    <s v="Q2"/>
    <n v="5"/>
    <s v="May"/>
  </r>
  <r>
    <n v="4472"/>
    <d v="2026-05-24T00:00:00"/>
    <n v="2026"/>
    <x v="1"/>
    <n v="5"/>
    <x v="4"/>
    <x v="3"/>
    <x v="8"/>
    <x v="3"/>
    <s v="New"/>
    <x v="1"/>
    <s v="Trail Boots"/>
    <n v="2"/>
    <n v="144.01"/>
    <n v="0"/>
    <n v="79.37"/>
    <x v="888"/>
    <n v="158.74"/>
    <n v="129.27999999999997"/>
    <n v="0.44885771821401282"/>
    <n v="2026"/>
    <s v="Q2"/>
    <n v="5"/>
    <s v="May"/>
  </r>
  <r>
    <n v="4852"/>
    <d v="2026-05-24T00:00:00"/>
    <n v="2026"/>
    <x v="1"/>
    <n v="5"/>
    <x v="4"/>
    <x v="0"/>
    <x v="15"/>
    <x v="0"/>
    <s v="Business"/>
    <x v="0"/>
    <s v="Trail Bike Light"/>
    <n v="2"/>
    <n v="51.17"/>
    <n v="0.05"/>
    <n v="21.97"/>
    <x v="889"/>
    <n v="43.94"/>
    <n v="53.283000000000001"/>
    <n v="0.54804932989107513"/>
    <n v="2026"/>
    <s v="Q2"/>
    <n v="5"/>
    <s v="May"/>
  </r>
  <r>
    <n v="4959"/>
    <d v="2026-05-24T00:00:00"/>
    <n v="2026"/>
    <x v="1"/>
    <n v="5"/>
    <x v="4"/>
    <x v="0"/>
    <x v="0"/>
    <x v="1"/>
    <s v="Business"/>
    <x v="3"/>
    <s v="Portable Camp Stove"/>
    <n v="6"/>
    <n v="83.58"/>
    <n v="0.2"/>
    <n v="40.5"/>
    <x v="890"/>
    <n v="243"/>
    <n v="158.18400000000003"/>
    <n v="0.39429289303661169"/>
    <n v="2026"/>
    <s v="Q2"/>
    <n v="5"/>
    <s v="May"/>
  </r>
  <r>
    <n v="5056"/>
    <d v="2026-05-24T00:00:00"/>
    <n v="2026"/>
    <x v="1"/>
    <n v="5"/>
    <x v="4"/>
    <x v="2"/>
    <x v="16"/>
    <x v="3"/>
    <s v="Returning"/>
    <x v="3"/>
    <s v="Portable Camp Stove"/>
    <n v="2"/>
    <n v="80.010000000000005"/>
    <n v="0"/>
    <n v="38.54"/>
    <x v="891"/>
    <n v="77.08"/>
    <n v="82.940000000000012"/>
    <n v="0.51831021122359711"/>
    <n v="2026"/>
    <s v="Q2"/>
    <n v="5"/>
    <s v="May"/>
  </r>
  <r>
    <n v="1152"/>
    <d v="2026-05-25T00:00:00"/>
    <n v="2026"/>
    <x v="1"/>
    <n v="5"/>
    <x v="4"/>
    <x v="3"/>
    <x v="7"/>
    <x v="0"/>
    <s v="New"/>
    <x v="1"/>
    <s v="Hiking Daypack 20L"/>
    <n v="2"/>
    <n v="94.4"/>
    <n v="0"/>
    <n v="46.39"/>
    <x v="892"/>
    <n v="92.78"/>
    <n v="96.02000000000001"/>
    <n v="0.50858050847457625"/>
    <n v="2026"/>
    <s v="Q2"/>
    <n v="5"/>
    <s v="May"/>
  </r>
  <r>
    <n v="3919"/>
    <d v="2026-05-25T00:00:00"/>
    <n v="2026"/>
    <x v="1"/>
    <n v="5"/>
    <x v="4"/>
    <x v="2"/>
    <x v="2"/>
    <x v="2"/>
    <s v="Business"/>
    <x v="1"/>
    <s v="Summit Backpack 45L"/>
    <n v="6"/>
    <n v="157.33000000000001"/>
    <n v="0"/>
    <n v="78.849999999999994"/>
    <x v="893"/>
    <n v="473.09999999999997"/>
    <n v="470.88000000000005"/>
    <n v="0.4988241276298227"/>
    <n v="2026"/>
    <s v="Q2"/>
    <n v="5"/>
    <s v="May"/>
  </r>
  <r>
    <n v="4202"/>
    <d v="2026-05-25T00:00:00"/>
    <n v="2026"/>
    <x v="1"/>
    <n v="5"/>
    <x v="4"/>
    <x v="2"/>
    <x v="3"/>
    <x v="0"/>
    <s v="New"/>
    <x v="3"/>
    <s v="Compact Sleeping Bag"/>
    <n v="1"/>
    <n v="125.44"/>
    <n v="0"/>
    <n v="59.92"/>
    <x v="894"/>
    <n v="59.92"/>
    <n v="65.52"/>
    <n v="0.5223214285714286"/>
    <n v="2026"/>
    <s v="Q2"/>
    <n v="5"/>
    <s v="May"/>
  </r>
  <r>
    <n v="4274"/>
    <d v="2026-05-25T00:00:00"/>
    <n v="2026"/>
    <x v="1"/>
    <n v="5"/>
    <x v="4"/>
    <x v="1"/>
    <x v="12"/>
    <x v="3"/>
    <s v="Returning"/>
    <x v="4"/>
    <s v="Recovery Roller"/>
    <n v="2"/>
    <n v="36.18"/>
    <n v="0"/>
    <n v="13.71"/>
    <x v="895"/>
    <n v="27.42"/>
    <n v="44.94"/>
    <n v="0.62106135986733002"/>
    <n v="2026"/>
    <s v="Q2"/>
    <n v="5"/>
    <s v="May"/>
  </r>
  <r>
    <n v="4364"/>
    <d v="2026-05-25T00:00:00"/>
    <n v="2026"/>
    <x v="1"/>
    <n v="5"/>
    <x v="4"/>
    <x v="0"/>
    <x v="15"/>
    <x v="2"/>
    <s v="Returning"/>
    <x v="4"/>
    <s v="Resistance Band Set"/>
    <n v="1"/>
    <n v="41"/>
    <n v="0.05"/>
    <n v="14.51"/>
    <x v="896"/>
    <n v="14.51"/>
    <n v="24.439999999999998"/>
    <n v="0.62747111681643131"/>
    <n v="2026"/>
    <s v="Q2"/>
    <n v="5"/>
    <s v="May"/>
  </r>
  <r>
    <n v="4896"/>
    <d v="2026-05-25T00:00:00"/>
    <n v="2026"/>
    <x v="1"/>
    <n v="5"/>
    <x v="4"/>
    <x v="2"/>
    <x v="5"/>
    <x v="0"/>
    <s v="Returning"/>
    <x v="1"/>
    <s v="Trekking Poles"/>
    <n v="1"/>
    <n v="72.33"/>
    <n v="0.1"/>
    <n v="32.61"/>
    <x v="897"/>
    <n v="32.61"/>
    <n v="32.486999999999995"/>
    <n v="0.49905525600258072"/>
    <n v="2026"/>
    <s v="Q2"/>
    <n v="5"/>
    <s v="May"/>
  </r>
  <r>
    <n v="5109"/>
    <d v="2026-05-25T00:00:00"/>
    <n v="2026"/>
    <x v="1"/>
    <n v="5"/>
    <x v="4"/>
    <x v="3"/>
    <x v="4"/>
    <x v="0"/>
    <s v="Business"/>
    <x v="3"/>
    <s v="Compact Sleeping Bag"/>
    <n v="2"/>
    <n v="125.42"/>
    <n v="0"/>
    <n v="62.28"/>
    <x v="898"/>
    <n v="124.56"/>
    <n v="126.28"/>
    <n v="0.50342848030617127"/>
    <n v="2026"/>
    <s v="Q2"/>
    <n v="5"/>
    <s v="May"/>
  </r>
  <r>
    <n v="289"/>
    <d v="2026-05-26T00:00:00"/>
    <n v="2026"/>
    <x v="1"/>
    <n v="5"/>
    <x v="4"/>
    <x v="0"/>
    <x v="15"/>
    <x v="0"/>
    <s v="Business"/>
    <x v="0"/>
    <s v="Compact Repair Kit"/>
    <n v="2"/>
    <n v="41.29"/>
    <n v="0.15"/>
    <n v="16.43"/>
    <x v="899"/>
    <n v="32.86"/>
    <n v="37.332999999999998"/>
    <n v="0.531862151496588"/>
    <n v="2026"/>
    <s v="Q2"/>
    <n v="5"/>
    <s v="May"/>
  </r>
  <r>
    <n v="4092"/>
    <d v="2026-05-26T00:00:00"/>
    <n v="2026"/>
    <x v="1"/>
    <n v="5"/>
    <x v="4"/>
    <x v="3"/>
    <x v="8"/>
    <x v="1"/>
    <s v="Business"/>
    <x v="2"/>
    <s v="Carry-On Duffel"/>
    <n v="8"/>
    <n v="131.4"/>
    <n v="0.05"/>
    <n v="66.489999999999995"/>
    <x v="900"/>
    <n v="531.91999999999996"/>
    <n v="466.72"/>
    <n v="0.46735560362092449"/>
    <n v="2026"/>
    <s v="Q2"/>
    <n v="5"/>
    <s v="May"/>
  </r>
  <r>
    <n v="4727"/>
    <d v="2026-05-26T00:00:00"/>
    <n v="2026"/>
    <x v="1"/>
    <n v="5"/>
    <x v="4"/>
    <x v="2"/>
    <x v="16"/>
    <x v="0"/>
    <s v="New"/>
    <x v="1"/>
    <s v="Trail Boots"/>
    <n v="4"/>
    <n v="140.66999999999999"/>
    <n v="0"/>
    <n v="80.72"/>
    <x v="901"/>
    <n v="322.88"/>
    <n v="239.79999999999995"/>
    <n v="0.42617473519584842"/>
    <n v="2026"/>
    <s v="Q2"/>
    <n v="5"/>
    <s v="May"/>
  </r>
  <r>
    <n v="4753"/>
    <d v="2026-05-26T00:00:00"/>
    <n v="2026"/>
    <x v="1"/>
    <n v="5"/>
    <x v="4"/>
    <x v="3"/>
    <x v="8"/>
    <x v="0"/>
    <s v="Returning"/>
    <x v="4"/>
    <s v="Recovery Roller"/>
    <n v="1"/>
    <n v="36.659999999999997"/>
    <n v="0.05"/>
    <n v="13.51"/>
    <x v="902"/>
    <n v="13.51"/>
    <n v="21.317"/>
    <n v="0.61208257960777557"/>
    <n v="2026"/>
    <s v="Q2"/>
    <n v="5"/>
    <s v="May"/>
  </r>
  <r>
    <n v="942"/>
    <d v="2026-05-27T00:00:00"/>
    <n v="2026"/>
    <x v="1"/>
    <n v="5"/>
    <x v="4"/>
    <x v="3"/>
    <x v="4"/>
    <x v="0"/>
    <s v="Returning"/>
    <x v="2"/>
    <s v="Packing Cube Set"/>
    <n v="1"/>
    <n v="46.28"/>
    <n v="0.05"/>
    <n v="17.95"/>
    <x v="903"/>
    <n v="17.95"/>
    <n v="26.016000000000002"/>
    <n v="0.591729973161079"/>
    <n v="2026"/>
    <s v="Q2"/>
    <n v="5"/>
    <s v="May"/>
  </r>
  <r>
    <n v="1755"/>
    <d v="2026-05-27T00:00:00"/>
    <n v="2026"/>
    <x v="1"/>
    <n v="5"/>
    <x v="4"/>
    <x v="3"/>
    <x v="13"/>
    <x v="3"/>
    <s v="Returning"/>
    <x v="1"/>
    <s v="Hiking Daypack 20L"/>
    <n v="2"/>
    <n v="92.12"/>
    <n v="0"/>
    <n v="46.64"/>
    <x v="904"/>
    <n v="93.28"/>
    <n v="90.960000000000008"/>
    <n v="0.49370386452453324"/>
    <n v="2026"/>
    <s v="Q2"/>
    <n v="5"/>
    <s v="May"/>
  </r>
  <r>
    <n v="3073"/>
    <d v="2026-05-27T00:00:00"/>
    <n v="2026"/>
    <x v="1"/>
    <n v="5"/>
    <x v="4"/>
    <x v="3"/>
    <x v="13"/>
    <x v="0"/>
    <s v="Returning"/>
    <x v="4"/>
    <s v="Resistance Band Set"/>
    <n v="3"/>
    <n v="39.549999999999997"/>
    <n v="0"/>
    <n v="14.87"/>
    <x v="905"/>
    <n v="44.61"/>
    <n v="74.039999999999992"/>
    <n v="0.6240202275600506"/>
    <n v="2026"/>
    <s v="Q2"/>
    <n v="5"/>
    <s v="May"/>
  </r>
  <r>
    <n v="4230"/>
    <d v="2026-05-27T00:00:00"/>
    <n v="2026"/>
    <x v="1"/>
    <n v="5"/>
    <x v="4"/>
    <x v="0"/>
    <x v="0"/>
    <x v="2"/>
    <s v="New"/>
    <x v="0"/>
    <s v="Commuter Helmet"/>
    <n v="1"/>
    <n v="83.3"/>
    <n v="0"/>
    <n v="41.93"/>
    <x v="906"/>
    <n v="41.93"/>
    <n v="41.37"/>
    <n v="0.49663865546218489"/>
    <n v="2026"/>
    <s v="Q2"/>
    <n v="5"/>
    <s v="May"/>
  </r>
  <r>
    <n v="644"/>
    <d v="2026-05-28T00:00:00"/>
    <n v="2026"/>
    <x v="1"/>
    <n v="5"/>
    <x v="4"/>
    <x v="3"/>
    <x v="13"/>
    <x v="2"/>
    <s v="New"/>
    <x v="1"/>
    <s v="Hiking Daypack 20L"/>
    <n v="2"/>
    <n v="93.84"/>
    <n v="0"/>
    <n v="44.72"/>
    <x v="907"/>
    <n v="89.44"/>
    <n v="98.240000000000009"/>
    <n v="0.52344416027280483"/>
    <n v="2026"/>
    <s v="Q2"/>
    <n v="5"/>
    <s v="May"/>
  </r>
  <r>
    <n v="1122"/>
    <d v="2026-05-28T00:00:00"/>
    <n v="2026"/>
    <x v="1"/>
    <n v="5"/>
    <x v="4"/>
    <x v="2"/>
    <x v="16"/>
    <x v="0"/>
    <s v="Returning"/>
    <x v="0"/>
    <s v="Trail Bike Light"/>
    <n v="2"/>
    <n v="51.25"/>
    <n v="0"/>
    <n v="22.57"/>
    <x v="908"/>
    <n v="45.14"/>
    <n v="57.36"/>
    <n v="0.55960975609756092"/>
    <n v="2026"/>
    <s v="Q2"/>
    <n v="5"/>
    <s v="May"/>
  </r>
  <r>
    <n v="2019"/>
    <d v="2026-05-28T00:00:00"/>
    <n v="2026"/>
    <x v="1"/>
    <n v="5"/>
    <x v="4"/>
    <x v="3"/>
    <x v="13"/>
    <x v="1"/>
    <s v="Business"/>
    <x v="0"/>
    <s v="Commuter Helmet"/>
    <n v="8"/>
    <n v="80.13"/>
    <n v="0.1"/>
    <n v="43.8"/>
    <x v="909"/>
    <n v="350.4"/>
    <n v="226.53600000000006"/>
    <n v="0.39265360455925796"/>
    <n v="2026"/>
    <s v="Q2"/>
    <n v="5"/>
    <s v="May"/>
  </r>
  <r>
    <n v="2432"/>
    <d v="2026-05-28T00:00:00"/>
    <n v="2026"/>
    <x v="1"/>
    <n v="5"/>
    <x v="4"/>
    <x v="1"/>
    <x v="12"/>
    <x v="0"/>
    <s v="Returning"/>
    <x v="4"/>
    <s v="Resistance Band Set"/>
    <n v="1"/>
    <n v="41.13"/>
    <n v="0"/>
    <n v="14.8"/>
    <x v="492"/>
    <n v="14.8"/>
    <n v="26.330000000000002"/>
    <n v="0.64016532944322879"/>
    <n v="2026"/>
    <s v="Q2"/>
    <n v="5"/>
    <s v="May"/>
  </r>
  <r>
    <n v="2989"/>
    <d v="2026-05-28T00:00:00"/>
    <n v="2026"/>
    <x v="1"/>
    <n v="5"/>
    <x v="4"/>
    <x v="3"/>
    <x v="13"/>
    <x v="0"/>
    <s v="Returning"/>
    <x v="3"/>
    <s v="Portable Camp Stove"/>
    <n v="1"/>
    <n v="81.28"/>
    <n v="0.15"/>
    <n v="39.020000000000003"/>
    <x v="910"/>
    <n v="39.020000000000003"/>
    <n v="30.067999999999991"/>
    <n v="0.43521306160259371"/>
    <n v="2026"/>
    <s v="Q2"/>
    <n v="5"/>
    <s v="May"/>
  </r>
  <r>
    <n v="3019"/>
    <d v="2026-05-28T00:00:00"/>
    <n v="2026"/>
    <x v="1"/>
    <n v="5"/>
    <x v="4"/>
    <x v="2"/>
    <x v="3"/>
    <x v="0"/>
    <s v="Business"/>
    <x v="2"/>
    <s v="Packing Cube Set"/>
    <n v="1"/>
    <n v="46.19"/>
    <n v="0"/>
    <n v="18.329999999999998"/>
    <x v="911"/>
    <n v="18.329999999999998"/>
    <n v="27.86"/>
    <n v="0.60316085732842606"/>
    <n v="2026"/>
    <s v="Q2"/>
    <n v="5"/>
    <s v="May"/>
  </r>
  <r>
    <n v="3798"/>
    <d v="2026-05-28T00:00:00"/>
    <n v="2026"/>
    <x v="1"/>
    <n v="5"/>
    <x v="4"/>
    <x v="3"/>
    <x v="8"/>
    <x v="0"/>
    <s v="Returning"/>
    <x v="1"/>
    <s v="Summit Backpack 45L"/>
    <n v="3"/>
    <n v="156.58000000000001"/>
    <n v="0"/>
    <n v="79.099999999999994"/>
    <x v="912"/>
    <n v="237.29999999999998"/>
    <n v="232.44000000000003"/>
    <n v="0.49482692553327379"/>
    <n v="2026"/>
    <s v="Q2"/>
    <n v="5"/>
    <s v="May"/>
  </r>
  <r>
    <n v="3862"/>
    <d v="2026-05-28T00:00:00"/>
    <n v="2026"/>
    <x v="1"/>
    <n v="5"/>
    <x v="4"/>
    <x v="3"/>
    <x v="13"/>
    <x v="3"/>
    <s v="New"/>
    <x v="4"/>
    <s v="Weighted Vest"/>
    <n v="1"/>
    <n v="123.91"/>
    <n v="0"/>
    <n v="68.89"/>
    <x v="913"/>
    <n v="68.89"/>
    <n v="55.019999999999996"/>
    <n v="0.44403195867968687"/>
    <n v="2026"/>
    <s v="Q2"/>
    <n v="5"/>
    <s v="May"/>
  </r>
  <r>
    <n v="4281"/>
    <d v="2026-05-28T00:00:00"/>
    <n v="2026"/>
    <x v="1"/>
    <n v="5"/>
    <x v="4"/>
    <x v="2"/>
    <x v="2"/>
    <x v="3"/>
    <s v="New"/>
    <x v="0"/>
    <s v="Trail Bike Light"/>
    <n v="1"/>
    <n v="50.64"/>
    <n v="0"/>
    <n v="22.97"/>
    <x v="914"/>
    <n v="22.97"/>
    <n v="27.67"/>
    <n v="0.54640600315955767"/>
    <n v="2026"/>
    <s v="Q2"/>
    <n v="5"/>
    <s v="May"/>
  </r>
  <r>
    <n v="191"/>
    <d v="2026-05-29T00:00:00"/>
    <n v="2026"/>
    <x v="1"/>
    <n v="5"/>
    <x v="4"/>
    <x v="2"/>
    <x v="5"/>
    <x v="0"/>
    <s v="Returning"/>
    <x v="1"/>
    <s v="Trekking Poles"/>
    <n v="2"/>
    <n v="70.48"/>
    <n v="0.1"/>
    <n v="33.229999999999997"/>
    <x v="915"/>
    <n v="66.459999999999994"/>
    <n v="60.404000000000011"/>
    <n v="0.47613192079707412"/>
    <n v="2026"/>
    <s v="Q2"/>
    <n v="5"/>
    <s v="May"/>
  </r>
  <r>
    <n v="1039"/>
    <d v="2026-05-29T00:00:00"/>
    <n v="2026"/>
    <x v="1"/>
    <n v="5"/>
    <x v="4"/>
    <x v="1"/>
    <x v="11"/>
    <x v="3"/>
    <s v="New"/>
    <x v="0"/>
    <s v="Compact Repair Kit"/>
    <n v="1"/>
    <n v="41.27"/>
    <n v="0.05"/>
    <n v="17.149999999999999"/>
    <x v="916"/>
    <n v="17.149999999999999"/>
    <n v="22.0565"/>
    <n v="0.56257253261576523"/>
    <n v="2026"/>
    <s v="Q2"/>
    <n v="5"/>
    <s v="May"/>
  </r>
  <r>
    <n v="2641"/>
    <d v="2026-05-29T00:00:00"/>
    <n v="2026"/>
    <x v="1"/>
    <n v="5"/>
    <x v="4"/>
    <x v="0"/>
    <x v="15"/>
    <x v="3"/>
    <s v="Returning"/>
    <x v="4"/>
    <s v="Recovery Roller"/>
    <n v="2"/>
    <n v="36.9"/>
    <n v="0"/>
    <n v="14.07"/>
    <x v="917"/>
    <n v="28.14"/>
    <n v="45.66"/>
    <n v="0.61869918699186988"/>
    <n v="2026"/>
    <s v="Q2"/>
    <n v="5"/>
    <s v="May"/>
  </r>
  <r>
    <n v="3058"/>
    <d v="2026-05-29T00:00:00"/>
    <n v="2026"/>
    <x v="1"/>
    <n v="5"/>
    <x v="4"/>
    <x v="1"/>
    <x v="11"/>
    <x v="0"/>
    <s v="Returning"/>
    <x v="3"/>
    <s v="Trail Tent 2P"/>
    <n v="1"/>
    <n v="196.91"/>
    <n v="0"/>
    <n v="106.31"/>
    <x v="918"/>
    <n v="106.31"/>
    <n v="90.6"/>
    <n v="0.46010867909197095"/>
    <n v="2026"/>
    <s v="Q2"/>
    <n v="5"/>
    <s v="May"/>
  </r>
  <r>
    <n v="3110"/>
    <d v="2026-05-29T00:00:00"/>
    <n v="2026"/>
    <x v="1"/>
    <n v="5"/>
    <x v="4"/>
    <x v="1"/>
    <x v="6"/>
    <x v="2"/>
    <s v="Business"/>
    <x v="4"/>
    <s v="Recovery Roller"/>
    <n v="3"/>
    <n v="35.79"/>
    <n v="0"/>
    <n v="13.67"/>
    <x v="919"/>
    <n v="41.01"/>
    <n v="66.360000000000014"/>
    <n v="0.61804973456272716"/>
    <n v="2026"/>
    <s v="Q2"/>
    <n v="5"/>
    <s v="May"/>
  </r>
  <r>
    <n v="3981"/>
    <d v="2026-05-29T00:00:00"/>
    <n v="2026"/>
    <x v="1"/>
    <n v="5"/>
    <x v="4"/>
    <x v="3"/>
    <x v="13"/>
    <x v="0"/>
    <s v="New"/>
    <x v="0"/>
    <s v="Commuter Helmet"/>
    <n v="2"/>
    <n v="82.22"/>
    <n v="0.05"/>
    <n v="42.35"/>
    <x v="920"/>
    <n v="84.7"/>
    <n v="71.517999999999986"/>
    <n v="0.45780895927485943"/>
    <n v="2026"/>
    <s v="Q2"/>
    <n v="5"/>
    <s v="May"/>
  </r>
  <r>
    <n v="4663"/>
    <d v="2026-05-29T00:00:00"/>
    <n v="2026"/>
    <x v="1"/>
    <n v="5"/>
    <x v="4"/>
    <x v="2"/>
    <x v="5"/>
    <x v="0"/>
    <s v="New"/>
    <x v="0"/>
    <s v="Compact Repair Kit"/>
    <n v="1"/>
    <n v="40.57"/>
    <n v="0"/>
    <n v="16.809999999999999"/>
    <x v="921"/>
    <n v="16.809999999999999"/>
    <n v="23.76"/>
    <n v="0.58565442445156524"/>
    <n v="2026"/>
    <s v="Q2"/>
    <n v="5"/>
    <s v="May"/>
  </r>
  <r>
    <n v="5021"/>
    <d v="2026-05-29T00:00:00"/>
    <n v="2026"/>
    <x v="1"/>
    <n v="5"/>
    <x v="4"/>
    <x v="2"/>
    <x v="10"/>
    <x v="2"/>
    <s v="Returning"/>
    <x v="3"/>
    <s v="Trail Tent 2P"/>
    <n v="1"/>
    <n v="191.62"/>
    <n v="0.05"/>
    <n v="106.15"/>
    <x v="922"/>
    <n v="106.15"/>
    <n v="75.888999999999982"/>
    <n v="0.41688319535923613"/>
    <n v="2026"/>
    <s v="Q2"/>
    <n v="5"/>
    <s v="May"/>
  </r>
  <r>
    <n v="5107"/>
    <d v="2026-05-29T00:00:00"/>
    <n v="2026"/>
    <x v="1"/>
    <n v="5"/>
    <x v="4"/>
    <x v="1"/>
    <x v="6"/>
    <x v="3"/>
    <s v="Returning"/>
    <x v="1"/>
    <s v="Summit Backpack 45L"/>
    <n v="1"/>
    <n v="154.07"/>
    <n v="0.05"/>
    <n v="78.400000000000006"/>
    <x v="923"/>
    <n v="78.400000000000006"/>
    <n v="67.966499999999968"/>
    <n v="0.46435830603314271"/>
    <n v="2026"/>
    <s v="Q2"/>
    <n v="5"/>
    <s v="May"/>
  </r>
  <r>
    <n v="454"/>
    <d v="2026-05-30T00:00:00"/>
    <n v="2026"/>
    <x v="1"/>
    <n v="5"/>
    <x v="4"/>
    <x v="2"/>
    <x v="10"/>
    <x v="3"/>
    <s v="Returning"/>
    <x v="3"/>
    <s v="Compact Sleeping Bag"/>
    <n v="1"/>
    <n v="120.8"/>
    <n v="0"/>
    <n v="61.4"/>
    <x v="924"/>
    <n v="61.4"/>
    <n v="59.4"/>
    <n v="0.49172185430463577"/>
    <n v="2026"/>
    <s v="Q2"/>
    <n v="5"/>
    <s v="May"/>
  </r>
  <r>
    <n v="873"/>
    <d v="2026-05-30T00:00:00"/>
    <n v="2026"/>
    <x v="1"/>
    <n v="5"/>
    <x v="4"/>
    <x v="2"/>
    <x v="10"/>
    <x v="0"/>
    <s v="Business"/>
    <x v="0"/>
    <s v="Compact Repair Kit"/>
    <n v="1"/>
    <n v="40.15"/>
    <n v="0"/>
    <n v="16.82"/>
    <x v="925"/>
    <n v="16.82"/>
    <n v="23.33"/>
    <n v="0.58107098381070976"/>
    <n v="2026"/>
    <s v="Q2"/>
    <n v="5"/>
    <s v="May"/>
  </r>
  <r>
    <n v="1116"/>
    <d v="2026-05-30T00:00:00"/>
    <n v="2026"/>
    <x v="1"/>
    <n v="5"/>
    <x v="4"/>
    <x v="1"/>
    <x v="12"/>
    <x v="1"/>
    <s v="Business"/>
    <x v="2"/>
    <s v="Carry-On Duffel"/>
    <n v="5"/>
    <n v="134.4"/>
    <n v="0.15"/>
    <n v="67.709999999999994"/>
    <x v="926"/>
    <n v="338.54999999999995"/>
    <n v="232.64999999999998"/>
    <n v="0.40730042016806722"/>
    <n v="2026"/>
    <s v="Q2"/>
    <n v="5"/>
    <s v="May"/>
  </r>
  <r>
    <n v="1206"/>
    <d v="2026-05-30T00:00:00"/>
    <n v="2026"/>
    <x v="1"/>
    <n v="5"/>
    <x v="4"/>
    <x v="3"/>
    <x v="13"/>
    <x v="0"/>
    <s v="Returning"/>
    <x v="2"/>
    <s v="Insulated Bottle"/>
    <n v="2"/>
    <n v="37.130000000000003"/>
    <n v="0.05"/>
    <n v="13.44"/>
    <x v="927"/>
    <n v="26.88"/>
    <n v="43.667000000000002"/>
    <n v="0.6189774193091131"/>
    <n v="2026"/>
    <s v="Q2"/>
    <n v="5"/>
    <s v="May"/>
  </r>
  <r>
    <n v="1576"/>
    <d v="2026-05-30T00:00:00"/>
    <n v="2026"/>
    <x v="1"/>
    <n v="5"/>
    <x v="4"/>
    <x v="1"/>
    <x v="1"/>
    <x v="0"/>
    <s v="Business"/>
    <x v="3"/>
    <s v="Compact Sleeping Bag"/>
    <n v="6"/>
    <n v="123.82"/>
    <n v="0"/>
    <n v="61.91"/>
    <x v="928"/>
    <n v="371.46"/>
    <n v="371.46"/>
    <n v="0.5"/>
    <n v="2026"/>
    <s v="Q2"/>
    <n v="5"/>
    <s v="May"/>
  </r>
  <r>
    <n v="2634"/>
    <d v="2026-05-30T00:00:00"/>
    <n v="2026"/>
    <x v="1"/>
    <n v="5"/>
    <x v="4"/>
    <x v="2"/>
    <x v="16"/>
    <x v="3"/>
    <s v="Returning"/>
    <x v="2"/>
    <s v="Insulated Bottle"/>
    <n v="2"/>
    <n v="36.94"/>
    <n v="0.05"/>
    <n v="13.82"/>
    <x v="929"/>
    <n v="27.64"/>
    <n v="42.545999999999992"/>
    <n v="0.60618926851508848"/>
    <n v="2026"/>
    <s v="Q2"/>
    <n v="5"/>
    <s v="May"/>
  </r>
  <r>
    <n v="2649"/>
    <d v="2026-05-30T00:00:00"/>
    <n v="2026"/>
    <x v="1"/>
    <n v="5"/>
    <x v="4"/>
    <x v="0"/>
    <x v="0"/>
    <x v="0"/>
    <s v="New"/>
    <x v="3"/>
    <s v="Trail Tent 2P"/>
    <n v="3"/>
    <n v="199.17"/>
    <n v="0.05"/>
    <n v="105.24"/>
    <x v="930"/>
    <n v="315.71999999999997"/>
    <n v="251.91450000000003"/>
    <n v="0.4437970207941907"/>
    <n v="2026"/>
    <s v="Q2"/>
    <n v="5"/>
    <s v="May"/>
  </r>
  <r>
    <n v="2774"/>
    <d v="2026-05-30T00:00:00"/>
    <n v="2026"/>
    <x v="1"/>
    <n v="5"/>
    <x v="4"/>
    <x v="0"/>
    <x v="9"/>
    <x v="0"/>
    <s v="Returning"/>
    <x v="3"/>
    <s v="Portable Camp Stove"/>
    <n v="3"/>
    <n v="83.17"/>
    <n v="0"/>
    <n v="40.520000000000003"/>
    <x v="931"/>
    <n v="121.56"/>
    <n v="127.94999999999999"/>
    <n v="0.51280509799206442"/>
    <n v="2026"/>
    <s v="Q2"/>
    <n v="5"/>
    <s v="May"/>
  </r>
  <r>
    <n v="3037"/>
    <d v="2026-05-30T00:00:00"/>
    <n v="2026"/>
    <x v="1"/>
    <n v="5"/>
    <x v="4"/>
    <x v="1"/>
    <x v="6"/>
    <x v="0"/>
    <s v="Business"/>
    <x v="2"/>
    <s v="Packing Cube Set"/>
    <n v="1"/>
    <n v="45.8"/>
    <n v="0.05"/>
    <n v="17.88"/>
    <x v="932"/>
    <n v="17.88"/>
    <n v="25.63"/>
    <n v="0.58905998621006661"/>
    <n v="2026"/>
    <s v="Q2"/>
    <n v="5"/>
    <s v="May"/>
  </r>
  <r>
    <n v="3138"/>
    <d v="2026-05-30T00:00:00"/>
    <n v="2026"/>
    <x v="1"/>
    <n v="5"/>
    <x v="4"/>
    <x v="2"/>
    <x v="2"/>
    <x v="3"/>
    <s v="Returning"/>
    <x v="1"/>
    <s v="Summit Backpack 45L"/>
    <n v="1"/>
    <n v="154.85"/>
    <n v="0"/>
    <n v="80.17"/>
    <x v="933"/>
    <n v="80.17"/>
    <n v="74.679999999999993"/>
    <n v="0.48227316758153049"/>
    <n v="2026"/>
    <s v="Q2"/>
    <n v="5"/>
    <s v="May"/>
  </r>
  <r>
    <n v="3228"/>
    <d v="2026-05-30T00:00:00"/>
    <n v="2026"/>
    <x v="1"/>
    <n v="5"/>
    <x v="4"/>
    <x v="3"/>
    <x v="13"/>
    <x v="0"/>
    <s v="Business"/>
    <x v="3"/>
    <s v="Trail Tent 2P"/>
    <n v="1"/>
    <n v="194.99"/>
    <n v="0"/>
    <n v="101.21"/>
    <x v="934"/>
    <n v="101.21"/>
    <n v="93.780000000000015"/>
    <n v="0.48094774090979031"/>
    <n v="2026"/>
    <s v="Q2"/>
    <n v="5"/>
    <s v="May"/>
  </r>
  <r>
    <n v="3401"/>
    <d v="2026-05-30T00:00:00"/>
    <n v="2026"/>
    <x v="1"/>
    <n v="5"/>
    <x v="4"/>
    <x v="2"/>
    <x v="10"/>
    <x v="0"/>
    <s v="Returning"/>
    <x v="4"/>
    <s v="Recovery Roller"/>
    <n v="1"/>
    <n v="36.31"/>
    <n v="0"/>
    <n v="13.93"/>
    <x v="235"/>
    <n v="13.93"/>
    <n v="22.380000000000003"/>
    <n v="0.61635912971633167"/>
    <n v="2026"/>
    <s v="Q2"/>
    <n v="5"/>
    <s v="May"/>
  </r>
  <r>
    <n v="3511"/>
    <d v="2026-05-30T00:00:00"/>
    <n v="2026"/>
    <x v="1"/>
    <n v="5"/>
    <x v="4"/>
    <x v="0"/>
    <x v="0"/>
    <x v="0"/>
    <s v="Returning"/>
    <x v="2"/>
    <s v="Packing Cube Set"/>
    <n v="1"/>
    <n v="47.19"/>
    <n v="0"/>
    <n v="18.54"/>
    <x v="935"/>
    <n v="18.54"/>
    <n v="28.65"/>
    <n v="0.60712015257469798"/>
    <n v="2026"/>
    <s v="Q2"/>
    <n v="5"/>
    <s v="May"/>
  </r>
  <r>
    <n v="4485"/>
    <d v="2026-05-30T00:00:00"/>
    <n v="2026"/>
    <x v="1"/>
    <n v="5"/>
    <x v="4"/>
    <x v="3"/>
    <x v="8"/>
    <x v="0"/>
    <s v="New"/>
    <x v="4"/>
    <s v="Weighted Vest"/>
    <n v="1"/>
    <n v="124.14"/>
    <n v="0"/>
    <n v="70.900000000000006"/>
    <x v="936"/>
    <n v="70.900000000000006"/>
    <n v="53.239999999999995"/>
    <n v="0.42887062993394548"/>
    <n v="2026"/>
    <s v="Q2"/>
    <n v="5"/>
    <s v="May"/>
  </r>
  <r>
    <n v="447"/>
    <d v="2026-05-31T00:00:00"/>
    <n v="2026"/>
    <x v="1"/>
    <n v="5"/>
    <x v="4"/>
    <x v="3"/>
    <x v="8"/>
    <x v="0"/>
    <s v="Returning"/>
    <x v="2"/>
    <s v="Carry-On Duffel"/>
    <n v="1"/>
    <n v="131.94999999999999"/>
    <n v="0"/>
    <n v="65.17"/>
    <x v="937"/>
    <n v="65.17"/>
    <n v="66.779999999999987"/>
    <n v="0.50610079575596811"/>
    <n v="2026"/>
    <s v="Q2"/>
    <n v="5"/>
    <s v="May"/>
  </r>
  <r>
    <n v="1208"/>
    <d v="2026-05-31T00:00:00"/>
    <n v="2026"/>
    <x v="1"/>
    <n v="5"/>
    <x v="4"/>
    <x v="3"/>
    <x v="8"/>
    <x v="3"/>
    <s v="New"/>
    <x v="0"/>
    <s v="Cycling Pack 12L"/>
    <n v="1"/>
    <n v="102.24"/>
    <n v="0"/>
    <n v="50.75"/>
    <x v="938"/>
    <n v="50.75"/>
    <n v="51.489999999999995"/>
    <n v="0.50361893583724571"/>
    <n v="2026"/>
    <s v="Q2"/>
    <n v="5"/>
    <s v="May"/>
  </r>
  <r>
    <n v="1355"/>
    <d v="2026-05-31T00:00:00"/>
    <n v="2026"/>
    <x v="1"/>
    <n v="5"/>
    <x v="4"/>
    <x v="3"/>
    <x v="13"/>
    <x v="3"/>
    <s v="New"/>
    <x v="1"/>
    <s v="Summit Backpack 45L"/>
    <n v="2"/>
    <n v="152.07"/>
    <n v="0"/>
    <n v="76.849999999999994"/>
    <x v="939"/>
    <n v="153.69999999999999"/>
    <n v="150.44"/>
    <n v="0.49464062602748737"/>
    <n v="2026"/>
    <s v="Q2"/>
    <n v="5"/>
    <s v="May"/>
  </r>
  <r>
    <n v="1474"/>
    <d v="2026-05-31T00:00:00"/>
    <n v="2026"/>
    <x v="1"/>
    <n v="5"/>
    <x v="4"/>
    <x v="2"/>
    <x v="3"/>
    <x v="0"/>
    <s v="New"/>
    <x v="3"/>
    <s v="Compact Sleeping Bag"/>
    <n v="2"/>
    <n v="123.34"/>
    <n v="0.05"/>
    <n v="58.96"/>
    <x v="940"/>
    <n v="117.92"/>
    <n v="116.426"/>
    <n v="0.49681240558831813"/>
    <n v="2026"/>
    <s v="Q2"/>
    <n v="5"/>
    <s v="May"/>
  </r>
  <r>
    <n v="1625"/>
    <d v="2026-05-31T00:00:00"/>
    <n v="2026"/>
    <x v="1"/>
    <n v="5"/>
    <x v="4"/>
    <x v="2"/>
    <x v="2"/>
    <x v="2"/>
    <s v="Returning"/>
    <x v="1"/>
    <s v="Summit Backpack 45L"/>
    <n v="1"/>
    <n v="155.81"/>
    <n v="0"/>
    <n v="80.31"/>
    <x v="941"/>
    <n v="80.31"/>
    <n v="75.5"/>
    <n v="0.48456453372697517"/>
    <n v="2026"/>
    <s v="Q2"/>
    <n v="5"/>
    <s v="May"/>
  </r>
  <r>
    <n v="1877"/>
    <d v="2026-05-31T00:00:00"/>
    <n v="2026"/>
    <x v="1"/>
    <n v="5"/>
    <x v="4"/>
    <x v="2"/>
    <x v="16"/>
    <x v="0"/>
    <s v="Returning"/>
    <x v="2"/>
    <s v="Travel Backpack 35L"/>
    <n v="1"/>
    <n v="163.19"/>
    <n v="0.05"/>
    <n v="87.95"/>
    <x v="942"/>
    <n v="87.95"/>
    <n v="67.080499999999986"/>
    <n v="0.4326922766810401"/>
    <n v="2026"/>
    <s v="Q2"/>
    <n v="5"/>
    <s v="May"/>
  </r>
  <r>
    <n v="1978"/>
    <d v="2026-05-31T00:00:00"/>
    <n v="2026"/>
    <x v="1"/>
    <n v="5"/>
    <x v="4"/>
    <x v="1"/>
    <x v="12"/>
    <x v="0"/>
    <s v="Returning"/>
    <x v="1"/>
    <s v="Trail Boots"/>
    <n v="1"/>
    <n v="147.30000000000001"/>
    <n v="0.05"/>
    <n v="81.510000000000005"/>
    <x v="943"/>
    <n v="81.510000000000005"/>
    <n v="58.424999999999997"/>
    <n v="0.41751527494908347"/>
    <n v="2026"/>
    <s v="Q2"/>
    <n v="5"/>
    <s v="May"/>
  </r>
  <r>
    <n v="3616"/>
    <d v="2026-05-31T00:00:00"/>
    <n v="2026"/>
    <x v="1"/>
    <n v="5"/>
    <x v="4"/>
    <x v="2"/>
    <x v="2"/>
    <x v="0"/>
    <s v="Returning"/>
    <x v="4"/>
    <s v="Weighted Vest"/>
    <n v="5"/>
    <n v="126.16"/>
    <n v="0"/>
    <n v="68.59"/>
    <x v="944"/>
    <n v="342.95000000000005"/>
    <n v="287.84999999999991"/>
    <n v="0.45632530120481918"/>
    <n v="2026"/>
    <s v="Q2"/>
    <n v="5"/>
    <s v="May"/>
  </r>
  <r>
    <n v="3992"/>
    <d v="2026-05-31T00:00:00"/>
    <n v="2026"/>
    <x v="1"/>
    <n v="5"/>
    <x v="4"/>
    <x v="3"/>
    <x v="8"/>
    <x v="0"/>
    <s v="New"/>
    <x v="2"/>
    <s v="Travel Backpack 35L"/>
    <n v="2"/>
    <n v="163.57"/>
    <n v="0"/>
    <n v="85.72"/>
    <x v="945"/>
    <n v="171.44"/>
    <n v="155.69999999999999"/>
    <n v="0.47594302133643085"/>
    <n v="2026"/>
    <s v="Q2"/>
    <n v="5"/>
    <s v="May"/>
  </r>
  <r>
    <n v="4091"/>
    <d v="2026-05-31T00:00:00"/>
    <n v="2026"/>
    <x v="1"/>
    <n v="5"/>
    <x v="4"/>
    <x v="2"/>
    <x v="16"/>
    <x v="0"/>
    <s v="New"/>
    <x v="1"/>
    <s v="Trail Boots"/>
    <n v="1"/>
    <n v="142.06"/>
    <n v="0"/>
    <n v="77.36"/>
    <x v="946"/>
    <n v="77.36"/>
    <n v="64.7"/>
    <n v="0.45544136280444886"/>
    <n v="2026"/>
    <s v="Q2"/>
    <n v="5"/>
    <s v="May"/>
  </r>
  <r>
    <n v="4204"/>
    <d v="2026-05-31T00:00:00"/>
    <n v="2026"/>
    <x v="1"/>
    <n v="5"/>
    <x v="4"/>
    <x v="1"/>
    <x v="11"/>
    <x v="0"/>
    <s v="New"/>
    <x v="0"/>
    <s v="Commuter Helmet"/>
    <n v="1"/>
    <n v="81.37"/>
    <n v="0"/>
    <n v="42.01"/>
    <x v="947"/>
    <n v="42.01"/>
    <n v="39.360000000000007"/>
    <n v="0.48371635737986979"/>
    <n v="2026"/>
    <s v="Q2"/>
    <n v="5"/>
    <s v="May"/>
  </r>
  <r>
    <n v="4234"/>
    <d v="2026-05-31T00:00:00"/>
    <n v="2026"/>
    <x v="1"/>
    <n v="5"/>
    <x v="4"/>
    <x v="3"/>
    <x v="8"/>
    <x v="2"/>
    <s v="New"/>
    <x v="3"/>
    <s v="Compact Sleeping Bag"/>
    <n v="1"/>
    <n v="120.75"/>
    <n v="0"/>
    <n v="61.21"/>
    <x v="948"/>
    <n v="61.21"/>
    <n v="59.54"/>
    <n v="0.49308488612836437"/>
    <n v="2026"/>
    <s v="Q2"/>
    <n v="5"/>
    <s v="May"/>
  </r>
  <r>
    <n v="4696"/>
    <d v="2026-05-31T00:00:00"/>
    <n v="2026"/>
    <x v="1"/>
    <n v="5"/>
    <x v="4"/>
    <x v="1"/>
    <x v="14"/>
    <x v="0"/>
    <s v="New"/>
    <x v="0"/>
    <s v="Commuter Helmet"/>
    <n v="4"/>
    <n v="81.790000000000006"/>
    <n v="0"/>
    <n v="42.96"/>
    <x v="949"/>
    <n v="171.84"/>
    <n v="155.32000000000002"/>
    <n v="0.47475241472062601"/>
    <n v="2026"/>
    <s v="Q2"/>
    <n v="5"/>
    <s v="May"/>
  </r>
  <r>
    <n v="4755"/>
    <d v="2026-05-31T00:00:00"/>
    <n v="2026"/>
    <x v="1"/>
    <n v="5"/>
    <x v="4"/>
    <x v="0"/>
    <x v="15"/>
    <x v="0"/>
    <s v="New"/>
    <x v="3"/>
    <s v="Portable Camp Stove"/>
    <n v="1"/>
    <n v="81.2"/>
    <n v="0.1"/>
    <n v="40.270000000000003"/>
    <x v="950"/>
    <n v="40.270000000000003"/>
    <n v="32.809999999999995"/>
    <n v="0.44896004378762994"/>
    <n v="2026"/>
    <s v="Q2"/>
    <n v="5"/>
    <s v="May"/>
  </r>
  <r>
    <n v="5090"/>
    <d v="2026-05-31T00:00:00"/>
    <n v="2026"/>
    <x v="1"/>
    <n v="5"/>
    <x v="4"/>
    <x v="1"/>
    <x v="1"/>
    <x v="3"/>
    <s v="New"/>
    <x v="2"/>
    <s v="Packing Cube Set"/>
    <n v="2"/>
    <n v="46.52"/>
    <n v="0.05"/>
    <n v="18.739999999999998"/>
    <x v="951"/>
    <n v="37.479999999999997"/>
    <n v="50.908000000000008"/>
    <n v="0.57596053762954258"/>
    <n v="2026"/>
    <s v="Q2"/>
    <n v="5"/>
    <s v="May"/>
  </r>
  <r>
    <n v="27"/>
    <d v="2026-06-01T00:00:00"/>
    <n v="2026"/>
    <x v="1"/>
    <n v="6"/>
    <x v="5"/>
    <x v="3"/>
    <x v="13"/>
    <x v="0"/>
    <s v="Returning"/>
    <x v="3"/>
    <s v="Trail Tent 2P"/>
    <n v="1"/>
    <n v="195.22"/>
    <n v="0"/>
    <n v="105.91"/>
    <x v="952"/>
    <n v="105.91"/>
    <n v="89.31"/>
    <n v="0.45748386435816002"/>
    <n v="2026"/>
    <s v="Q2"/>
    <n v="6"/>
    <s v="Jun"/>
  </r>
  <r>
    <n v="463"/>
    <d v="2026-06-01T00:00:00"/>
    <n v="2026"/>
    <x v="1"/>
    <n v="6"/>
    <x v="5"/>
    <x v="3"/>
    <x v="4"/>
    <x v="0"/>
    <s v="New"/>
    <x v="0"/>
    <s v="Compact Repair Kit"/>
    <n v="1"/>
    <n v="40.71"/>
    <n v="0.05"/>
    <n v="16.559999999999999"/>
    <x v="953"/>
    <n v="16.559999999999999"/>
    <n v="22.114500000000003"/>
    <n v="0.57181088314005357"/>
    <n v="2026"/>
    <s v="Q2"/>
    <n v="6"/>
    <s v="Jun"/>
  </r>
  <r>
    <n v="653"/>
    <d v="2026-06-01T00:00:00"/>
    <n v="2026"/>
    <x v="1"/>
    <n v="6"/>
    <x v="5"/>
    <x v="1"/>
    <x v="11"/>
    <x v="0"/>
    <s v="Returning"/>
    <x v="4"/>
    <s v="Resistance Band Set"/>
    <n v="1"/>
    <n v="41.26"/>
    <n v="0.05"/>
    <n v="14.32"/>
    <x v="954"/>
    <n v="14.32"/>
    <n v="24.876999999999995"/>
    <n v="0.63466591831007468"/>
    <n v="2026"/>
    <s v="Q2"/>
    <n v="6"/>
    <s v="Jun"/>
  </r>
  <r>
    <n v="1485"/>
    <d v="2026-06-01T00:00:00"/>
    <n v="2026"/>
    <x v="1"/>
    <n v="6"/>
    <x v="5"/>
    <x v="1"/>
    <x v="11"/>
    <x v="2"/>
    <s v="New"/>
    <x v="4"/>
    <s v="Resistance Band Set"/>
    <n v="2"/>
    <n v="40.840000000000003"/>
    <n v="0"/>
    <n v="14.48"/>
    <x v="955"/>
    <n v="28.96"/>
    <n v="52.720000000000006"/>
    <n v="0.64544564152791384"/>
    <n v="2026"/>
    <s v="Q2"/>
    <n v="6"/>
    <s v="Jun"/>
  </r>
  <r>
    <n v="1925"/>
    <d v="2026-06-01T00:00:00"/>
    <n v="2026"/>
    <x v="1"/>
    <n v="6"/>
    <x v="5"/>
    <x v="3"/>
    <x v="4"/>
    <x v="0"/>
    <s v="Returning"/>
    <x v="1"/>
    <s v="Trail Boots"/>
    <n v="1"/>
    <n v="143.32"/>
    <n v="0"/>
    <n v="80.36"/>
    <x v="956"/>
    <n v="80.36"/>
    <n v="62.959999999999994"/>
    <n v="0.43929667876081496"/>
    <n v="2026"/>
    <s v="Q2"/>
    <n v="6"/>
    <s v="Jun"/>
  </r>
  <r>
    <n v="1952"/>
    <d v="2026-06-01T00:00:00"/>
    <n v="2026"/>
    <x v="1"/>
    <n v="6"/>
    <x v="5"/>
    <x v="0"/>
    <x v="15"/>
    <x v="0"/>
    <s v="New"/>
    <x v="1"/>
    <s v="Summit Backpack 45L"/>
    <n v="2"/>
    <n v="156.31"/>
    <n v="0"/>
    <n v="79.87"/>
    <x v="957"/>
    <n v="159.74"/>
    <n v="152.88"/>
    <n v="0.4890282131661442"/>
    <n v="2026"/>
    <s v="Q2"/>
    <n v="6"/>
    <s v="Jun"/>
  </r>
  <r>
    <n v="2010"/>
    <d v="2026-06-01T00:00:00"/>
    <n v="2026"/>
    <x v="1"/>
    <n v="6"/>
    <x v="5"/>
    <x v="3"/>
    <x v="8"/>
    <x v="0"/>
    <s v="New"/>
    <x v="0"/>
    <s v="Cycling Pack 12L"/>
    <n v="3"/>
    <n v="100.69"/>
    <n v="0.1"/>
    <n v="51.31"/>
    <x v="958"/>
    <n v="153.93"/>
    <n v="117.93299999999999"/>
    <n v="0.43379569856876438"/>
    <n v="2026"/>
    <s v="Q2"/>
    <n v="6"/>
    <s v="Jun"/>
  </r>
  <r>
    <n v="2114"/>
    <d v="2026-06-01T00:00:00"/>
    <n v="2026"/>
    <x v="1"/>
    <n v="6"/>
    <x v="5"/>
    <x v="3"/>
    <x v="13"/>
    <x v="2"/>
    <s v="Business"/>
    <x v="2"/>
    <s v="Packing Cube Set"/>
    <n v="2"/>
    <n v="45.54"/>
    <n v="0.1"/>
    <n v="18.309999999999999"/>
    <x v="959"/>
    <n v="36.619999999999997"/>
    <n v="45.351999999999997"/>
    <n v="0.5532620894939736"/>
    <n v="2026"/>
    <s v="Q2"/>
    <n v="6"/>
    <s v="Jun"/>
  </r>
  <r>
    <n v="3104"/>
    <d v="2026-06-01T00:00:00"/>
    <n v="2026"/>
    <x v="1"/>
    <n v="6"/>
    <x v="5"/>
    <x v="2"/>
    <x v="3"/>
    <x v="1"/>
    <s v="Business"/>
    <x v="1"/>
    <s v="Summit Backpack 45L"/>
    <n v="5"/>
    <n v="153.97"/>
    <n v="0.15"/>
    <n v="79.81"/>
    <x v="960"/>
    <n v="399.05"/>
    <n v="255.32249999999993"/>
    <n v="0.39017914108554369"/>
    <n v="2026"/>
    <s v="Q2"/>
    <n v="6"/>
    <s v="Jun"/>
  </r>
  <r>
    <n v="3230"/>
    <d v="2026-06-01T00:00:00"/>
    <n v="2026"/>
    <x v="1"/>
    <n v="6"/>
    <x v="5"/>
    <x v="2"/>
    <x v="16"/>
    <x v="2"/>
    <s v="Returning"/>
    <x v="4"/>
    <s v="Weighted Vest"/>
    <n v="1"/>
    <n v="124.17"/>
    <n v="0"/>
    <n v="71.040000000000006"/>
    <x v="961"/>
    <n v="71.040000000000006"/>
    <n v="53.129999999999995"/>
    <n v="0.4278811307079004"/>
    <n v="2026"/>
    <s v="Q2"/>
    <n v="6"/>
    <s v="Jun"/>
  </r>
  <r>
    <n v="3415"/>
    <d v="2026-06-01T00:00:00"/>
    <n v="2026"/>
    <x v="1"/>
    <n v="6"/>
    <x v="5"/>
    <x v="2"/>
    <x v="5"/>
    <x v="2"/>
    <s v="Returning"/>
    <x v="1"/>
    <s v="Summit Backpack 45L"/>
    <n v="1"/>
    <n v="152.94999999999999"/>
    <n v="0.05"/>
    <n v="76.97"/>
    <x v="962"/>
    <n v="76.97"/>
    <n v="68.332499999999982"/>
    <n v="0.47027752447480248"/>
    <n v="2026"/>
    <s v="Q2"/>
    <n v="6"/>
    <s v="Jun"/>
  </r>
  <r>
    <n v="4130"/>
    <d v="2026-06-01T00:00:00"/>
    <n v="2026"/>
    <x v="1"/>
    <n v="6"/>
    <x v="5"/>
    <x v="3"/>
    <x v="13"/>
    <x v="0"/>
    <s v="New"/>
    <x v="0"/>
    <s v="Commuter Helmet"/>
    <n v="3"/>
    <n v="80.099999999999994"/>
    <n v="0"/>
    <n v="43.51"/>
    <x v="963"/>
    <n v="130.53"/>
    <n v="109.76999999999998"/>
    <n v="0.45680399500624214"/>
    <n v="2026"/>
    <s v="Q2"/>
    <n v="6"/>
    <s v="Jun"/>
  </r>
  <r>
    <n v="4314"/>
    <d v="2026-06-01T00:00:00"/>
    <n v="2026"/>
    <x v="1"/>
    <n v="6"/>
    <x v="5"/>
    <x v="3"/>
    <x v="4"/>
    <x v="2"/>
    <s v="New"/>
    <x v="4"/>
    <s v="Recovery Roller"/>
    <n v="2"/>
    <n v="36.61"/>
    <n v="0"/>
    <n v="14.15"/>
    <x v="964"/>
    <n v="28.3"/>
    <n v="44.92"/>
    <n v="0.61349358098880091"/>
    <n v="2026"/>
    <s v="Q2"/>
    <n v="6"/>
    <s v="Jun"/>
  </r>
  <r>
    <n v="998"/>
    <d v="2026-06-02T00:00:00"/>
    <n v="2026"/>
    <x v="1"/>
    <n v="6"/>
    <x v="5"/>
    <x v="1"/>
    <x v="11"/>
    <x v="0"/>
    <s v="Returning"/>
    <x v="2"/>
    <s v="Carry-On Duffel"/>
    <n v="2"/>
    <n v="131.81"/>
    <n v="0.05"/>
    <n v="66.09"/>
    <x v="965"/>
    <n v="132.18"/>
    <n v="118.25899999999999"/>
    <n v="0.47220680485068217"/>
    <n v="2026"/>
    <s v="Q2"/>
    <n v="6"/>
    <s v="Jun"/>
  </r>
  <r>
    <n v="1172"/>
    <d v="2026-06-02T00:00:00"/>
    <n v="2026"/>
    <x v="1"/>
    <n v="6"/>
    <x v="5"/>
    <x v="0"/>
    <x v="15"/>
    <x v="0"/>
    <s v="Returning"/>
    <x v="1"/>
    <s v="Summit Backpack 45L"/>
    <n v="1"/>
    <n v="153.43"/>
    <n v="0.05"/>
    <n v="78.16"/>
    <x v="966"/>
    <n v="78.16"/>
    <n v="67.598500000000001"/>
    <n v="0.46377055197467043"/>
    <n v="2026"/>
    <s v="Q2"/>
    <n v="6"/>
    <s v="Jun"/>
  </r>
  <r>
    <n v="1261"/>
    <d v="2026-06-02T00:00:00"/>
    <n v="2026"/>
    <x v="1"/>
    <n v="6"/>
    <x v="5"/>
    <x v="1"/>
    <x v="14"/>
    <x v="0"/>
    <s v="New"/>
    <x v="0"/>
    <s v="Commuter Helmet"/>
    <n v="2"/>
    <n v="80.06"/>
    <n v="0"/>
    <n v="42.87"/>
    <x v="967"/>
    <n v="85.74"/>
    <n v="74.38000000000001"/>
    <n v="0.4645266050462154"/>
    <n v="2026"/>
    <s v="Q2"/>
    <n v="6"/>
    <s v="Jun"/>
  </r>
  <r>
    <n v="1762"/>
    <d v="2026-06-02T00:00:00"/>
    <n v="2026"/>
    <x v="1"/>
    <n v="6"/>
    <x v="5"/>
    <x v="3"/>
    <x v="13"/>
    <x v="2"/>
    <s v="Business"/>
    <x v="4"/>
    <s v="Resistance Band Set"/>
    <n v="1"/>
    <n v="40.549999999999997"/>
    <n v="0"/>
    <n v="15.16"/>
    <x v="968"/>
    <n v="15.16"/>
    <n v="25.389999999999997"/>
    <n v="0.62614056720098643"/>
    <n v="2026"/>
    <s v="Q2"/>
    <n v="6"/>
    <s v="Jun"/>
  </r>
  <r>
    <n v="1851"/>
    <d v="2026-06-02T00:00:00"/>
    <n v="2026"/>
    <x v="1"/>
    <n v="6"/>
    <x v="5"/>
    <x v="1"/>
    <x v="6"/>
    <x v="0"/>
    <s v="New"/>
    <x v="2"/>
    <s v="Packing Cube Set"/>
    <n v="3"/>
    <n v="45.43"/>
    <n v="0.15"/>
    <n v="17.850000000000001"/>
    <x v="969"/>
    <n v="53.550000000000004"/>
    <n v="62.296499999999988"/>
    <n v="0.53775038520801222"/>
    <n v="2026"/>
    <s v="Q2"/>
    <n v="6"/>
    <s v="Jun"/>
  </r>
  <r>
    <n v="3205"/>
    <d v="2026-06-02T00:00:00"/>
    <n v="2026"/>
    <x v="1"/>
    <n v="6"/>
    <x v="5"/>
    <x v="3"/>
    <x v="4"/>
    <x v="1"/>
    <s v="Business"/>
    <x v="1"/>
    <s v="Trail Boots"/>
    <n v="6"/>
    <n v="146.85"/>
    <n v="0.15"/>
    <n v="80.45"/>
    <x v="970"/>
    <n v="482.70000000000005"/>
    <n v="266.2349999999999"/>
    <n v="0.35548478839952724"/>
    <n v="2026"/>
    <s v="Q2"/>
    <n v="6"/>
    <s v="Jun"/>
  </r>
  <r>
    <n v="1396"/>
    <d v="2026-06-03T00:00:00"/>
    <n v="2026"/>
    <x v="1"/>
    <n v="6"/>
    <x v="5"/>
    <x v="2"/>
    <x v="3"/>
    <x v="0"/>
    <s v="Business"/>
    <x v="3"/>
    <s v="Trail Tent 2P"/>
    <n v="1"/>
    <n v="192.33"/>
    <n v="0.1"/>
    <n v="105.15"/>
    <x v="971"/>
    <n v="105.15"/>
    <n v="67.947000000000003"/>
    <n v="0.39253713235931298"/>
    <n v="2026"/>
    <s v="Q2"/>
    <n v="6"/>
    <s v="Jun"/>
  </r>
  <r>
    <n v="1441"/>
    <d v="2026-06-03T00:00:00"/>
    <n v="2026"/>
    <x v="1"/>
    <n v="6"/>
    <x v="5"/>
    <x v="2"/>
    <x v="10"/>
    <x v="3"/>
    <s v="New"/>
    <x v="2"/>
    <s v="Carry-On Duffel"/>
    <n v="3"/>
    <n v="135.4"/>
    <n v="0"/>
    <n v="65.16"/>
    <x v="972"/>
    <n v="195.48"/>
    <n v="210.72000000000006"/>
    <n v="0.51875923190546536"/>
    <n v="2026"/>
    <s v="Q2"/>
    <n v="6"/>
    <s v="Jun"/>
  </r>
  <r>
    <n v="1511"/>
    <d v="2026-06-03T00:00:00"/>
    <n v="2026"/>
    <x v="1"/>
    <n v="6"/>
    <x v="5"/>
    <x v="2"/>
    <x v="5"/>
    <x v="0"/>
    <s v="New"/>
    <x v="4"/>
    <s v="Recovery Roller"/>
    <n v="2"/>
    <n v="36.08"/>
    <n v="0.05"/>
    <n v="13.73"/>
    <x v="334"/>
    <n v="27.46"/>
    <n v="41.091999999999992"/>
    <n v="0.59942817131520587"/>
    <n v="2026"/>
    <s v="Q2"/>
    <n v="6"/>
    <s v="Jun"/>
  </r>
  <r>
    <n v="1701"/>
    <d v="2026-06-03T00:00:00"/>
    <n v="2026"/>
    <x v="1"/>
    <n v="6"/>
    <x v="5"/>
    <x v="0"/>
    <x v="9"/>
    <x v="0"/>
    <s v="New"/>
    <x v="2"/>
    <s v="Packing Cube Set"/>
    <n v="1"/>
    <n v="46.16"/>
    <n v="0"/>
    <n v="18.36"/>
    <x v="973"/>
    <n v="18.36"/>
    <n v="27.799999999999997"/>
    <n v="0.60225303292894283"/>
    <n v="2026"/>
    <s v="Q2"/>
    <n v="6"/>
    <s v="Jun"/>
  </r>
  <r>
    <n v="1984"/>
    <d v="2026-06-03T00:00:00"/>
    <n v="2026"/>
    <x v="1"/>
    <n v="6"/>
    <x v="5"/>
    <x v="1"/>
    <x v="1"/>
    <x v="0"/>
    <s v="Returning"/>
    <x v="0"/>
    <s v="Trail Bike Light"/>
    <n v="2"/>
    <n v="50.77"/>
    <n v="0"/>
    <n v="22.93"/>
    <x v="974"/>
    <n v="45.86"/>
    <n v="55.680000000000007"/>
    <n v="0.54835532794957653"/>
    <n v="2026"/>
    <s v="Q2"/>
    <n v="6"/>
    <s v="Jun"/>
  </r>
  <r>
    <n v="2572"/>
    <d v="2026-06-03T00:00:00"/>
    <n v="2026"/>
    <x v="1"/>
    <n v="6"/>
    <x v="5"/>
    <x v="3"/>
    <x v="8"/>
    <x v="3"/>
    <s v="Business"/>
    <x v="1"/>
    <s v="Trekking Poles"/>
    <n v="2"/>
    <n v="70.97"/>
    <n v="0.05"/>
    <n v="32.54"/>
    <x v="975"/>
    <n v="65.08"/>
    <n v="69.762999999999991"/>
    <n v="0.51736463887632278"/>
    <n v="2026"/>
    <s v="Q2"/>
    <n v="6"/>
    <s v="Jun"/>
  </r>
  <r>
    <n v="2833"/>
    <d v="2026-06-03T00:00:00"/>
    <n v="2026"/>
    <x v="1"/>
    <n v="6"/>
    <x v="5"/>
    <x v="3"/>
    <x v="13"/>
    <x v="0"/>
    <s v="Returning"/>
    <x v="1"/>
    <s v="Trail Boots"/>
    <n v="3"/>
    <n v="141.6"/>
    <n v="0"/>
    <n v="78.02"/>
    <x v="976"/>
    <n v="234.06"/>
    <n v="190.73999999999995"/>
    <n v="0.44901129943502821"/>
    <n v="2026"/>
    <s v="Q2"/>
    <n v="6"/>
    <s v="Jun"/>
  </r>
  <r>
    <n v="3522"/>
    <d v="2026-06-03T00:00:00"/>
    <n v="2026"/>
    <x v="1"/>
    <n v="6"/>
    <x v="5"/>
    <x v="3"/>
    <x v="13"/>
    <x v="0"/>
    <s v="New"/>
    <x v="0"/>
    <s v="Compact Repair Kit"/>
    <n v="1"/>
    <n v="40.57"/>
    <n v="0"/>
    <n v="16.329999999999998"/>
    <x v="921"/>
    <n v="16.329999999999998"/>
    <n v="24.240000000000002"/>
    <n v="0.59748582696573826"/>
    <n v="2026"/>
    <s v="Q2"/>
    <n v="6"/>
    <s v="Jun"/>
  </r>
  <r>
    <n v="146"/>
    <d v="2026-06-04T00:00:00"/>
    <n v="2026"/>
    <x v="1"/>
    <n v="6"/>
    <x v="5"/>
    <x v="1"/>
    <x v="14"/>
    <x v="3"/>
    <s v="Returning"/>
    <x v="0"/>
    <s v="Commuter Helmet"/>
    <n v="2"/>
    <n v="81.81"/>
    <n v="0"/>
    <n v="42.54"/>
    <x v="977"/>
    <n v="85.08"/>
    <n v="78.540000000000006"/>
    <n v="0.48001466813348004"/>
    <n v="2026"/>
    <s v="Q2"/>
    <n v="6"/>
    <s v="Jun"/>
  </r>
  <r>
    <n v="161"/>
    <d v="2026-06-04T00:00:00"/>
    <n v="2026"/>
    <x v="1"/>
    <n v="6"/>
    <x v="5"/>
    <x v="0"/>
    <x v="0"/>
    <x v="3"/>
    <s v="Returning"/>
    <x v="0"/>
    <s v="Trail Bike Light"/>
    <n v="2"/>
    <n v="50.09"/>
    <n v="0"/>
    <n v="22.91"/>
    <x v="978"/>
    <n v="45.82"/>
    <n v="54.360000000000007"/>
    <n v="0.54262327809942112"/>
    <n v="2026"/>
    <s v="Q2"/>
    <n v="6"/>
    <s v="Jun"/>
  </r>
  <r>
    <n v="819"/>
    <d v="2026-06-04T00:00:00"/>
    <n v="2026"/>
    <x v="1"/>
    <n v="6"/>
    <x v="5"/>
    <x v="3"/>
    <x v="8"/>
    <x v="0"/>
    <s v="Returning"/>
    <x v="1"/>
    <s v="Trekking Poles"/>
    <n v="1"/>
    <n v="72.38"/>
    <n v="0"/>
    <n v="32.68"/>
    <x v="32"/>
    <n v="32.68"/>
    <n v="39.699999999999996"/>
    <n v="0.54849405913235694"/>
    <n v="2026"/>
    <s v="Q2"/>
    <n v="6"/>
    <s v="Jun"/>
  </r>
  <r>
    <n v="2104"/>
    <d v="2026-06-04T00:00:00"/>
    <n v="2026"/>
    <x v="1"/>
    <n v="6"/>
    <x v="5"/>
    <x v="1"/>
    <x v="1"/>
    <x v="0"/>
    <s v="New"/>
    <x v="1"/>
    <s v="Hiking Daypack 20L"/>
    <n v="1"/>
    <n v="92.31"/>
    <n v="0"/>
    <n v="45.58"/>
    <x v="979"/>
    <n v="45.58"/>
    <n v="46.730000000000004"/>
    <n v="0.50622901094139316"/>
    <n v="2026"/>
    <s v="Q2"/>
    <n v="6"/>
    <s v="Jun"/>
  </r>
  <r>
    <n v="2678"/>
    <d v="2026-06-04T00:00:00"/>
    <n v="2026"/>
    <x v="1"/>
    <n v="6"/>
    <x v="5"/>
    <x v="3"/>
    <x v="8"/>
    <x v="1"/>
    <s v="Returning"/>
    <x v="2"/>
    <s v="Packing Cube Set"/>
    <n v="12"/>
    <n v="47.6"/>
    <n v="0.15"/>
    <n v="18.670000000000002"/>
    <x v="980"/>
    <n v="224.04000000000002"/>
    <n v="261.48"/>
    <n v="0.53855659911023235"/>
    <n v="2026"/>
    <s v="Q2"/>
    <n v="6"/>
    <s v="Jun"/>
  </r>
  <r>
    <n v="3015"/>
    <d v="2026-06-04T00:00:00"/>
    <n v="2026"/>
    <x v="1"/>
    <n v="6"/>
    <x v="5"/>
    <x v="1"/>
    <x v="14"/>
    <x v="0"/>
    <s v="Returning"/>
    <x v="2"/>
    <s v="Packing Cube Set"/>
    <n v="1"/>
    <n v="45.5"/>
    <n v="0.05"/>
    <n v="18.89"/>
    <x v="981"/>
    <n v="18.89"/>
    <n v="24.335000000000001"/>
    <n v="0.56298438403701567"/>
    <n v="2026"/>
    <s v="Q2"/>
    <n v="6"/>
    <s v="Jun"/>
  </r>
  <r>
    <n v="3243"/>
    <d v="2026-06-04T00:00:00"/>
    <n v="2026"/>
    <x v="1"/>
    <n v="6"/>
    <x v="5"/>
    <x v="2"/>
    <x v="5"/>
    <x v="0"/>
    <s v="Returning"/>
    <x v="4"/>
    <s v="Recovery Roller"/>
    <n v="1"/>
    <n v="35.99"/>
    <n v="0"/>
    <n v="14.05"/>
    <x v="982"/>
    <n v="14.05"/>
    <n v="21.94"/>
    <n v="0.60961378160600166"/>
    <n v="2026"/>
    <s v="Q2"/>
    <n v="6"/>
    <s v="Jun"/>
  </r>
  <r>
    <n v="3283"/>
    <d v="2026-06-04T00:00:00"/>
    <n v="2026"/>
    <x v="1"/>
    <n v="6"/>
    <x v="5"/>
    <x v="1"/>
    <x v="12"/>
    <x v="3"/>
    <s v="Returning"/>
    <x v="4"/>
    <s v="Weighted Vest"/>
    <n v="1"/>
    <n v="122.55"/>
    <n v="0"/>
    <n v="68.97"/>
    <x v="983"/>
    <n v="68.97"/>
    <n v="53.58"/>
    <n v="0.43720930232558142"/>
    <n v="2026"/>
    <s v="Q2"/>
    <n v="6"/>
    <s v="Jun"/>
  </r>
  <r>
    <n v="3966"/>
    <d v="2026-06-04T00:00:00"/>
    <n v="2026"/>
    <x v="1"/>
    <n v="6"/>
    <x v="5"/>
    <x v="3"/>
    <x v="8"/>
    <x v="0"/>
    <s v="New"/>
    <x v="4"/>
    <s v="Weighted Vest"/>
    <n v="3"/>
    <n v="126.22"/>
    <n v="0"/>
    <n v="69.599999999999994"/>
    <x v="984"/>
    <n v="208.79999999999998"/>
    <n v="169.85999999999999"/>
    <n v="0.4485818412295991"/>
    <n v="2026"/>
    <s v="Q2"/>
    <n v="6"/>
    <s v="Jun"/>
  </r>
  <r>
    <n v="1349"/>
    <d v="2026-06-05T00:00:00"/>
    <n v="2026"/>
    <x v="1"/>
    <n v="6"/>
    <x v="5"/>
    <x v="0"/>
    <x v="15"/>
    <x v="2"/>
    <s v="Returning"/>
    <x v="1"/>
    <s v="Hiking Daypack 20L"/>
    <n v="6"/>
    <n v="91.98"/>
    <n v="0.05"/>
    <n v="46.46"/>
    <x v="985"/>
    <n v="278.76"/>
    <n v="245.52599999999995"/>
    <n v="0.46830546686350577"/>
    <n v="2026"/>
    <s v="Q2"/>
    <n v="6"/>
    <s v="Jun"/>
  </r>
  <r>
    <n v="2333"/>
    <d v="2026-06-05T00:00:00"/>
    <n v="2026"/>
    <x v="1"/>
    <n v="6"/>
    <x v="5"/>
    <x v="2"/>
    <x v="5"/>
    <x v="0"/>
    <s v="Business"/>
    <x v="3"/>
    <s v="Compact Sleeping Bag"/>
    <n v="1"/>
    <n v="125.32"/>
    <n v="0"/>
    <n v="59.03"/>
    <x v="986"/>
    <n v="59.03"/>
    <n v="66.289999999999992"/>
    <n v="0.52896584743057773"/>
    <n v="2026"/>
    <s v="Q2"/>
    <n v="6"/>
    <s v="Jun"/>
  </r>
  <r>
    <n v="2628"/>
    <d v="2026-06-05T00:00:00"/>
    <n v="2026"/>
    <x v="1"/>
    <n v="6"/>
    <x v="5"/>
    <x v="3"/>
    <x v="8"/>
    <x v="3"/>
    <s v="Returning"/>
    <x v="2"/>
    <s v="Travel Backpack 35L"/>
    <n v="2"/>
    <n v="167.26"/>
    <n v="0"/>
    <n v="89.65"/>
    <x v="987"/>
    <n v="179.3"/>
    <n v="155.21999999999997"/>
    <n v="0.46400813105344968"/>
    <n v="2026"/>
    <s v="Q2"/>
    <n v="6"/>
    <s v="Jun"/>
  </r>
  <r>
    <n v="2718"/>
    <d v="2026-06-05T00:00:00"/>
    <n v="2026"/>
    <x v="1"/>
    <n v="6"/>
    <x v="5"/>
    <x v="0"/>
    <x v="0"/>
    <x v="3"/>
    <s v="Returning"/>
    <x v="0"/>
    <s v="Commuter Helmet"/>
    <n v="1"/>
    <n v="80.19"/>
    <n v="0"/>
    <n v="42.18"/>
    <x v="988"/>
    <n v="42.18"/>
    <n v="38.01"/>
    <n v="0.47399925177702956"/>
    <n v="2026"/>
    <s v="Q2"/>
    <n v="6"/>
    <s v="Jun"/>
  </r>
  <r>
    <n v="3185"/>
    <d v="2026-06-05T00:00:00"/>
    <n v="2026"/>
    <x v="1"/>
    <n v="6"/>
    <x v="5"/>
    <x v="0"/>
    <x v="15"/>
    <x v="0"/>
    <s v="New"/>
    <x v="0"/>
    <s v="Trail Bike Light"/>
    <n v="1"/>
    <n v="49.86"/>
    <n v="0"/>
    <n v="22.72"/>
    <x v="989"/>
    <n v="22.72"/>
    <n v="27.14"/>
    <n v="0.5443241075010028"/>
    <n v="2026"/>
    <s v="Q2"/>
    <n v="6"/>
    <s v="Jun"/>
  </r>
  <r>
    <n v="4495"/>
    <d v="2026-06-05T00:00:00"/>
    <n v="2026"/>
    <x v="1"/>
    <n v="6"/>
    <x v="5"/>
    <x v="2"/>
    <x v="10"/>
    <x v="2"/>
    <s v="New"/>
    <x v="3"/>
    <s v="Trail Tent 2P"/>
    <n v="2"/>
    <n v="195.51"/>
    <n v="0"/>
    <n v="102.97"/>
    <x v="990"/>
    <n v="205.94"/>
    <n v="185.07999999999998"/>
    <n v="0.47332617257429288"/>
    <n v="2026"/>
    <s v="Q2"/>
    <n v="6"/>
    <s v="Jun"/>
  </r>
  <r>
    <n v="815"/>
    <d v="2026-06-06T00:00:00"/>
    <n v="2026"/>
    <x v="1"/>
    <n v="6"/>
    <x v="5"/>
    <x v="0"/>
    <x v="0"/>
    <x v="2"/>
    <s v="New"/>
    <x v="4"/>
    <s v="Resistance Band Set"/>
    <n v="1"/>
    <n v="39.61"/>
    <n v="0"/>
    <n v="14.75"/>
    <x v="991"/>
    <n v="14.75"/>
    <n v="24.86"/>
    <n v="0.62761928805857103"/>
    <n v="2026"/>
    <s v="Q2"/>
    <n v="6"/>
    <s v="Jun"/>
  </r>
  <r>
    <n v="1140"/>
    <d v="2026-06-06T00:00:00"/>
    <n v="2026"/>
    <x v="1"/>
    <n v="6"/>
    <x v="5"/>
    <x v="1"/>
    <x v="1"/>
    <x v="2"/>
    <s v="Returning"/>
    <x v="1"/>
    <s v="Trekking Poles"/>
    <n v="1"/>
    <n v="70.86"/>
    <n v="0"/>
    <n v="31.47"/>
    <x v="992"/>
    <n v="31.47"/>
    <n v="39.39"/>
    <n v="0.55588484335309063"/>
    <n v="2026"/>
    <s v="Q2"/>
    <n v="6"/>
    <s v="Jun"/>
  </r>
  <r>
    <n v="1544"/>
    <d v="2026-06-06T00:00:00"/>
    <n v="2026"/>
    <x v="1"/>
    <n v="6"/>
    <x v="5"/>
    <x v="3"/>
    <x v="7"/>
    <x v="1"/>
    <s v="Returning"/>
    <x v="4"/>
    <s v="Resistance Band Set"/>
    <n v="8"/>
    <n v="40.46"/>
    <n v="0.2"/>
    <n v="14.7"/>
    <x v="993"/>
    <n v="117.6"/>
    <n v="141.34400000000002"/>
    <n v="0.54584775086505199"/>
    <n v="2026"/>
    <s v="Q2"/>
    <n v="6"/>
    <s v="Jun"/>
  </r>
  <r>
    <n v="2420"/>
    <d v="2026-06-06T00:00:00"/>
    <n v="2026"/>
    <x v="1"/>
    <n v="6"/>
    <x v="5"/>
    <x v="2"/>
    <x v="5"/>
    <x v="0"/>
    <s v="New"/>
    <x v="2"/>
    <s v="Carry-On Duffel"/>
    <n v="1"/>
    <n v="131.79"/>
    <n v="0"/>
    <n v="68.22"/>
    <x v="994"/>
    <n v="68.22"/>
    <n v="63.569999999999993"/>
    <n v="0.48235829729114499"/>
    <n v="2026"/>
    <s v="Q2"/>
    <n v="6"/>
    <s v="Jun"/>
  </r>
  <r>
    <n v="2805"/>
    <d v="2026-06-06T00:00:00"/>
    <n v="2026"/>
    <x v="1"/>
    <n v="6"/>
    <x v="5"/>
    <x v="2"/>
    <x v="10"/>
    <x v="1"/>
    <s v="Returning"/>
    <x v="3"/>
    <s v="Alpine Tent 4P"/>
    <n v="12"/>
    <n v="338.45"/>
    <n v="0.1"/>
    <n v="196.78"/>
    <x v="995"/>
    <n v="2361.36"/>
    <n v="1293.8999999999996"/>
    <n v="0.35398302719915947"/>
    <n v="2026"/>
    <s v="Q2"/>
    <n v="6"/>
    <s v="Jun"/>
  </r>
  <r>
    <n v="3160"/>
    <d v="2026-06-06T00:00:00"/>
    <n v="2026"/>
    <x v="1"/>
    <n v="6"/>
    <x v="5"/>
    <x v="2"/>
    <x v="3"/>
    <x v="2"/>
    <s v="Returning"/>
    <x v="4"/>
    <s v="Resistance Band Set"/>
    <n v="2"/>
    <n v="40.99"/>
    <n v="0"/>
    <n v="14.53"/>
    <x v="609"/>
    <n v="29.06"/>
    <n v="52.92"/>
    <n v="0.64552329836545497"/>
    <n v="2026"/>
    <s v="Q2"/>
    <n v="6"/>
    <s v="Jun"/>
  </r>
  <r>
    <n v="3278"/>
    <d v="2026-06-06T00:00:00"/>
    <n v="2026"/>
    <x v="1"/>
    <n v="6"/>
    <x v="5"/>
    <x v="1"/>
    <x v="12"/>
    <x v="2"/>
    <s v="Returning"/>
    <x v="0"/>
    <s v="Cycling Pack 12L"/>
    <n v="1"/>
    <n v="101.85"/>
    <n v="0"/>
    <n v="51.59"/>
    <x v="996"/>
    <n v="51.59"/>
    <n v="50.259999999999991"/>
    <n v="0.49347079037800679"/>
    <n v="2026"/>
    <s v="Q2"/>
    <n v="6"/>
    <s v="Jun"/>
  </r>
  <r>
    <n v="3555"/>
    <d v="2026-06-06T00:00:00"/>
    <n v="2026"/>
    <x v="1"/>
    <n v="6"/>
    <x v="5"/>
    <x v="2"/>
    <x v="2"/>
    <x v="1"/>
    <s v="Business"/>
    <x v="3"/>
    <s v="Alpine Tent 4P"/>
    <n v="4"/>
    <n v="346.14"/>
    <n v="0.05"/>
    <n v="198.97"/>
    <x v="997"/>
    <n v="795.88"/>
    <n v="519.45199999999988"/>
    <n v="0.39492082607280893"/>
    <n v="2026"/>
    <s v="Q2"/>
    <n v="6"/>
    <s v="Jun"/>
  </r>
  <r>
    <n v="3702"/>
    <d v="2026-06-06T00:00:00"/>
    <n v="2026"/>
    <x v="1"/>
    <n v="6"/>
    <x v="5"/>
    <x v="0"/>
    <x v="9"/>
    <x v="2"/>
    <s v="Business"/>
    <x v="0"/>
    <s v="Commuter Helmet"/>
    <n v="2"/>
    <n v="83.28"/>
    <n v="0"/>
    <n v="43.56"/>
    <x v="998"/>
    <n v="87.12"/>
    <n v="79.44"/>
    <n v="0.47694524495677232"/>
    <n v="2026"/>
    <s v="Q2"/>
    <n v="6"/>
    <s v="Jun"/>
  </r>
  <r>
    <n v="4349"/>
    <d v="2026-06-06T00:00:00"/>
    <n v="2026"/>
    <x v="1"/>
    <n v="6"/>
    <x v="5"/>
    <x v="3"/>
    <x v="7"/>
    <x v="2"/>
    <s v="Business"/>
    <x v="0"/>
    <s v="Commuter Helmet"/>
    <n v="1"/>
    <n v="80.349999999999994"/>
    <n v="0.15"/>
    <n v="43.51"/>
    <x v="999"/>
    <n v="43.51"/>
    <n v="24.787500000000001"/>
    <n v="0.3629342216040119"/>
    <n v="2026"/>
    <s v="Q2"/>
    <n v="6"/>
    <s v="Jun"/>
  </r>
  <r>
    <n v="4989"/>
    <d v="2026-06-06T00:00:00"/>
    <n v="2026"/>
    <x v="1"/>
    <n v="6"/>
    <x v="5"/>
    <x v="1"/>
    <x v="1"/>
    <x v="0"/>
    <s v="Returning"/>
    <x v="0"/>
    <s v="Compact Repair Kit"/>
    <n v="1"/>
    <n v="40.86"/>
    <n v="0.05"/>
    <n v="16.899999999999999"/>
    <x v="1000"/>
    <n v="16.899999999999999"/>
    <n v="21.917000000000002"/>
    <n v="0.564623747327202"/>
    <n v="2026"/>
    <s v="Q2"/>
    <n v="6"/>
    <s v="Jun"/>
  </r>
  <r>
    <n v="713"/>
    <d v="2026-06-07T00:00:00"/>
    <n v="2026"/>
    <x v="1"/>
    <n v="6"/>
    <x v="5"/>
    <x v="1"/>
    <x v="6"/>
    <x v="2"/>
    <s v="Returning"/>
    <x v="2"/>
    <s v="Insulated Bottle"/>
    <n v="4"/>
    <n v="36.299999999999997"/>
    <n v="0.05"/>
    <n v="13.16"/>
    <x v="1001"/>
    <n v="52.64"/>
    <n v="85.299999999999969"/>
    <n v="0.61838480498767567"/>
    <n v="2026"/>
    <s v="Q2"/>
    <n v="6"/>
    <s v="Jun"/>
  </r>
  <r>
    <n v="3355"/>
    <d v="2026-06-07T00:00:00"/>
    <n v="2026"/>
    <x v="1"/>
    <n v="6"/>
    <x v="5"/>
    <x v="0"/>
    <x v="15"/>
    <x v="1"/>
    <s v="New"/>
    <x v="3"/>
    <s v="Alpine Tent 4P"/>
    <n v="10"/>
    <n v="338.26"/>
    <n v="0.05"/>
    <n v="197.42"/>
    <x v="1002"/>
    <n v="1974.1999999999998"/>
    <n v="1239.27"/>
    <n v="0.38564853569505864"/>
    <n v="2026"/>
    <s v="Q2"/>
    <n v="6"/>
    <s v="Jun"/>
  </r>
  <r>
    <n v="3879"/>
    <d v="2026-06-07T00:00:00"/>
    <n v="2026"/>
    <x v="1"/>
    <n v="6"/>
    <x v="5"/>
    <x v="0"/>
    <x v="9"/>
    <x v="3"/>
    <s v="Returning"/>
    <x v="0"/>
    <s v="Compact Repair Kit"/>
    <n v="2"/>
    <n v="41.25"/>
    <n v="0"/>
    <n v="17.13"/>
    <x v="1003"/>
    <n v="34.26"/>
    <n v="48.24"/>
    <n v="0.58472727272727276"/>
    <n v="2026"/>
    <s v="Q2"/>
    <n v="6"/>
    <s v="Jun"/>
  </r>
  <r>
    <n v="3989"/>
    <d v="2026-06-07T00:00:00"/>
    <n v="2026"/>
    <x v="1"/>
    <n v="6"/>
    <x v="5"/>
    <x v="1"/>
    <x v="12"/>
    <x v="0"/>
    <s v="Returning"/>
    <x v="1"/>
    <s v="Hiking Daypack 20L"/>
    <n v="2"/>
    <n v="92"/>
    <n v="0"/>
    <n v="44.27"/>
    <x v="1004"/>
    <n v="88.54"/>
    <n v="95.46"/>
    <n v="0.51880434782608698"/>
    <n v="2026"/>
    <s v="Q2"/>
    <n v="6"/>
    <s v="Jun"/>
  </r>
  <r>
    <n v="4193"/>
    <d v="2026-06-07T00:00:00"/>
    <n v="2026"/>
    <x v="1"/>
    <n v="6"/>
    <x v="5"/>
    <x v="1"/>
    <x v="6"/>
    <x v="0"/>
    <s v="New"/>
    <x v="3"/>
    <s v="Portable Camp Stove"/>
    <n v="1"/>
    <n v="80.89"/>
    <n v="0.1"/>
    <n v="40.32"/>
    <x v="1005"/>
    <n v="40.32"/>
    <n v="32.481000000000002"/>
    <n v="0.44616145382618372"/>
    <n v="2026"/>
    <s v="Q2"/>
    <n v="6"/>
    <s v="Jun"/>
  </r>
  <r>
    <n v="4413"/>
    <d v="2026-06-07T00:00:00"/>
    <n v="2026"/>
    <x v="1"/>
    <n v="6"/>
    <x v="5"/>
    <x v="0"/>
    <x v="0"/>
    <x v="2"/>
    <s v="New"/>
    <x v="3"/>
    <s v="Trail Tent 2P"/>
    <n v="1"/>
    <n v="194.73"/>
    <n v="0"/>
    <n v="101.91"/>
    <x v="1006"/>
    <n v="101.91"/>
    <n v="92.82"/>
    <n v="0.47665999075643195"/>
    <n v="2026"/>
    <s v="Q2"/>
    <n v="6"/>
    <s v="Jun"/>
  </r>
  <r>
    <n v="4598"/>
    <d v="2026-06-07T00:00:00"/>
    <n v="2026"/>
    <x v="1"/>
    <n v="6"/>
    <x v="5"/>
    <x v="3"/>
    <x v="4"/>
    <x v="1"/>
    <s v="Business"/>
    <x v="1"/>
    <s v="Hiking Daypack 20L"/>
    <n v="5"/>
    <n v="93.82"/>
    <n v="0.15"/>
    <n v="46.06"/>
    <x v="1007"/>
    <n v="230.3"/>
    <n v="168.43499999999995"/>
    <n v="0.4224234140469233"/>
    <n v="2026"/>
    <s v="Q2"/>
    <n v="6"/>
    <s v="Jun"/>
  </r>
  <r>
    <n v="72"/>
    <d v="2026-06-08T00:00:00"/>
    <n v="2026"/>
    <x v="1"/>
    <n v="6"/>
    <x v="5"/>
    <x v="2"/>
    <x v="10"/>
    <x v="2"/>
    <s v="New"/>
    <x v="1"/>
    <s v="Trail Boots"/>
    <n v="3"/>
    <n v="142.53"/>
    <n v="0"/>
    <n v="80.67"/>
    <x v="1008"/>
    <n v="242.01"/>
    <n v="185.58000000000004"/>
    <n v="0.43401389181225014"/>
    <n v="2026"/>
    <s v="Q2"/>
    <n v="6"/>
    <s v="Jun"/>
  </r>
  <r>
    <n v="176"/>
    <d v="2026-06-08T00:00:00"/>
    <n v="2026"/>
    <x v="1"/>
    <n v="6"/>
    <x v="5"/>
    <x v="1"/>
    <x v="14"/>
    <x v="0"/>
    <s v="Returning"/>
    <x v="3"/>
    <s v="Trail Tent 2P"/>
    <n v="1"/>
    <n v="196.33"/>
    <n v="0"/>
    <n v="103.27"/>
    <x v="1009"/>
    <n v="103.27"/>
    <n v="93.060000000000016"/>
    <n v="0.47399786074466466"/>
    <n v="2026"/>
    <s v="Q2"/>
    <n v="6"/>
    <s v="Jun"/>
  </r>
  <r>
    <n v="205"/>
    <d v="2026-06-08T00:00:00"/>
    <n v="2026"/>
    <x v="1"/>
    <n v="6"/>
    <x v="5"/>
    <x v="3"/>
    <x v="7"/>
    <x v="0"/>
    <s v="New"/>
    <x v="0"/>
    <s v="Compact Repair Kit"/>
    <n v="2"/>
    <n v="41.05"/>
    <n v="0"/>
    <n v="16.690000000000001"/>
    <x v="1010"/>
    <n v="33.380000000000003"/>
    <n v="48.719999999999992"/>
    <n v="0.59342265529841653"/>
    <n v="2026"/>
    <s v="Q2"/>
    <n v="6"/>
    <s v="Jun"/>
  </r>
  <r>
    <n v="896"/>
    <d v="2026-06-08T00:00:00"/>
    <n v="2026"/>
    <x v="1"/>
    <n v="6"/>
    <x v="5"/>
    <x v="3"/>
    <x v="8"/>
    <x v="0"/>
    <s v="New"/>
    <x v="4"/>
    <s v="Weighted Vest"/>
    <n v="1"/>
    <n v="123.09"/>
    <n v="0"/>
    <n v="68.03"/>
    <x v="1011"/>
    <n v="68.03"/>
    <n v="55.06"/>
    <n v="0.44731497278414167"/>
    <n v="2026"/>
    <s v="Q2"/>
    <n v="6"/>
    <s v="Jun"/>
  </r>
  <r>
    <n v="1697"/>
    <d v="2026-06-08T00:00:00"/>
    <n v="2026"/>
    <x v="1"/>
    <n v="6"/>
    <x v="5"/>
    <x v="1"/>
    <x v="12"/>
    <x v="0"/>
    <s v="Business"/>
    <x v="1"/>
    <s v="Trail Boots"/>
    <n v="2"/>
    <n v="141.09"/>
    <n v="0"/>
    <n v="81.69"/>
    <x v="1012"/>
    <n v="163.38"/>
    <n v="118.80000000000001"/>
    <n v="0.42100786731873274"/>
    <n v="2026"/>
    <s v="Q2"/>
    <n v="6"/>
    <s v="Jun"/>
  </r>
  <r>
    <n v="2159"/>
    <d v="2026-06-08T00:00:00"/>
    <n v="2026"/>
    <x v="1"/>
    <n v="6"/>
    <x v="5"/>
    <x v="2"/>
    <x v="10"/>
    <x v="2"/>
    <s v="New"/>
    <x v="1"/>
    <s v="Summit Backpack 45L"/>
    <n v="1"/>
    <n v="157.04"/>
    <n v="0"/>
    <n v="77.540000000000006"/>
    <x v="1013"/>
    <n v="77.540000000000006"/>
    <n v="79.499999999999986"/>
    <n v="0.5062404482934284"/>
    <n v="2026"/>
    <s v="Q2"/>
    <n v="6"/>
    <s v="Jun"/>
  </r>
  <r>
    <n v="2772"/>
    <d v="2026-06-08T00:00:00"/>
    <n v="2026"/>
    <x v="1"/>
    <n v="6"/>
    <x v="5"/>
    <x v="3"/>
    <x v="7"/>
    <x v="2"/>
    <s v="New"/>
    <x v="2"/>
    <s v="Carry-On Duffel"/>
    <n v="6"/>
    <n v="136.46"/>
    <n v="0"/>
    <n v="68.61"/>
    <x v="1014"/>
    <n v="411.65999999999997"/>
    <n v="407.1"/>
    <n v="0.49721530118716112"/>
    <n v="2026"/>
    <s v="Q2"/>
    <n v="6"/>
    <s v="Jun"/>
  </r>
  <r>
    <n v="3091"/>
    <d v="2026-06-08T00:00:00"/>
    <n v="2026"/>
    <x v="1"/>
    <n v="6"/>
    <x v="5"/>
    <x v="0"/>
    <x v="0"/>
    <x v="0"/>
    <s v="New"/>
    <x v="4"/>
    <s v="Recovery Roller"/>
    <n v="1"/>
    <n v="36.1"/>
    <n v="0"/>
    <n v="13.65"/>
    <x v="1015"/>
    <n v="13.65"/>
    <n v="22.450000000000003"/>
    <n v="0.62188365650969535"/>
    <n v="2026"/>
    <s v="Q2"/>
    <n v="6"/>
    <s v="Jun"/>
  </r>
  <r>
    <n v="4241"/>
    <d v="2026-06-08T00:00:00"/>
    <n v="2026"/>
    <x v="1"/>
    <n v="6"/>
    <x v="5"/>
    <x v="3"/>
    <x v="13"/>
    <x v="0"/>
    <s v="New"/>
    <x v="1"/>
    <s v="Hiking Daypack 20L"/>
    <n v="3"/>
    <n v="92.73"/>
    <n v="0"/>
    <n v="44.68"/>
    <x v="1016"/>
    <n v="134.04"/>
    <n v="144.15"/>
    <n v="0.51817103418526911"/>
    <n v="2026"/>
    <s v="Q2"/>
    <n v="6"/>
    <s v="Jun"/>
  </r>
  <r>
    <n v="5185"/>
    <d v="2026-06-08T00:00:00"/>
    <n v="2026"/>
    <x v="1"/>
    <n v="6"/>
    <x v="5"/>
    <x v="1"/>
    <x v="12"/>
    <x v="0"/>
    <s v="New"/>
    <x v="2"/>
    <s v="Travel Backpack 35L"/>
    <n v="3"/>
    <n v="164.31"/>
    <n v="0.05"/>
    <n v="86"/>
    <x v="1017"/>
    <n v="258"/>
    <n v="210.2835"/>
    <n v="0.44905169624810615"/>
    <n v="2026"/>
    <s v="Q2"/>
    <n v="6"/>
    <s v="Jun"/>
  </r>
  <r>
    <n v="1437"/>
    <d v="2026-06-09T00:00:00"/>
    <n v="2026"/>
    <x v="1"/>
    <n v="6"/>
    <x v="5"/>
    <x v="3"/>
    <x v="8"/>
    <x v="3"/>
    <s v="New"/>
    <x v="2"/>
    <s v="Insulated Bottle"/>
    <n v="2"/>
    <n v="36.85"/>
    <n v="0.1"/>
    <n v="13.92"/>
    <x v="1018"/>
    <n v="27.84"/>
    <n v="38.489999999999995"/>
    <n v="0.58028041610131154"/>
    <n v="2026"/>
    <s v="Q2"/>
    <n v="6"/>
    <s v="Jun"/>
  </r>
  <r>
    <n v="2316"/>
    <d v="2026-06-09T00:00:00"/>
    <n v="2026"/>
    <x v="1"/>
    <n v="6"/>
    <x v="5"/>
    <x v="1"/>
    <x v="11"/>
    <x v="3"/>
    <s v="New"/>
    <x v="4"/>
    <s v="Recovery Roller"/>
    <n v="1"/>
    <n v="35.619999999999997"/>
    <n v="0"/>
    <n v="14.05"/>
    <x v="1019"/>
    <n v="14.05"/>
    <n v="21.569999999999997"/>
    <n v="0.60555867490174053"/>
    <n v="2026"/>
    <s v="Q2"/>
    <n v="6"/>
    <s v="Jun"/>
  </r>
  <r>
    <n v="2329"/>
    <d v="2026-06-09T00:00:00"/>
    <n v="2026"/>
    <x v="1"/>
    <n v="6"/>
    <x v="5"/>
    <x v="3"/>
    <x v="8"/>
    <x v="0"/>
    <s v="New"/>
    <x v="1"/>
    <s v="Summit Backpack 45L"/>
    <n v="3"/>
    <n v="157.43"/>
    <n v="0.15"/>
    <n v="77.56"/>
    <x v="1020"/>
    <n v="232.68"/>
    <n v="168.76650000000001"/>
    <n v="0.42039599299034863"/>
    <n v="2026"/>
    <s v="Q2"/>
    <n v="6"/>
    <s v="Jun"/>
  </r>
  <r>
    <n v="3036"/>
    <d v="2026-06-09T00:00:00"/>
    <n v="2026"/>
    <x v="1"/>
    <n v="6"/>
    <x v="5"/>
    <x v="1"/>
    <x v="12"/>
    <x v="2"/>
    <s v="New"/>
    <x v="0"/>
    <s v="Commuter Helmet"/>
    <n v="1"/>
    <n v="81.2"/>
    <n v="0.1"/>
    <n v="41.64"/>
    <x v="950"/>
    <n v="41.64"/>
    <n v="31.439999999999998"/>
    <n v="0.43021346469622329"/>
    <n v="2026"/>
    <s v="Q2"/>
    <n v="6"/>
    <s v="Jun"/>
  </r>
  <r>
    <n v="3429"/>
    <d v="2026-06-09T00:00:00"/>
    <n v="2026"/>
    <x v="1"/>
    <n v="6"/>
    <x v="5"/>
    <x v="3"/>
    <x v="13"/>
    <x v="0"/>
    <s v="Returning"/>
    <x v="1"/>
    <s v="Hiking Daypack 20L"/>
    <n v="4"/>
    <n v="93.58"/>
    <n v="0.1"/>
    <n v="44.56"/>
    <x v="1021"/>
    <n v="178.24"/>
    <n v="158.64799999999997"/>
    <n v="0.4709220868656645"/>
    <n v="2026"/>
    <s v="Q2"/>
    <n v="6"/>
    <s v="Jun"/>
  </r>
  <r>
    <n v="3615"/>
    <d v="2026-06-09T00:00:00"/>
    <n v="2026"/>
    <x v="1"/>
    <n v="6"/>
    <x v="5"/>
    <x v="1"/>
    <x v="14"/>
    <x v="0"/>
    <s v="New"/>
    <x v="1"/>
    <s v="Summit Backpack 45L"/>
    <n v="4"/>
    <n v="155.22"/>
    <n v="0"/>
    <n v="77.209999999999994"/>
    <x v="1022"/>
    <n v="308.83999999999997"/>
    <n v="312.04000000000002"/>
    <n v="0.50257698750161062"/>
    <n v="2026"/>
    <s v="Q2"/>
    <n v="6"/>
    <s v="Jun"/>
  </r>
  <r>
    <n v="3661"/>
    <d v="2026-06-09T00:00:00"/>
    <n v="2026"/>
    <x v="1"/>
    <n v="6"/>
    <x v="5"/>
    <x v="3"/>
    <x v="8"/>
    <x v="0"/>
    <s v="New"/>
    <x v="0"/>
    <s v="Cycling Pack 12L"/>
    <n v="4"/>
    <n v="100.33"/>
    <n v="0"/>
    <n v="49.99"/>
    <x v="1023"/>
    <n v="199.96"/>
    <n v="201.35999999999999"/>
    <n v="0.5017442439948171"/>
    <n v="2026"/>
    <s v="Q2"/>
    <n v="6"/>
    <s v="Jun"/>
  </r>
  <r>
    <n v="3831"/>
    <d v="2026-06-09T00:00:00"/>
    <n v="2026"/>
    <x v="1"/>
    <n v="6"/>
    <x v="5"/>
    <x v="2"/>
    <x v="3"/>
    <x v="0"/>
    <s v="Business"/>
    <x v="2"/>
    <s v="Carry-On Duffel"/>
    <n v="2"/>
    <n v="134.28"/>
    <n v="0"/>
    <n v="69.12"/>
    <x v="1024"/>
    <n v="138.24"/>
    <n v="130.32"/>
    <n v="0.48525469168900803"/>
    <n v="2026"/>
    <s v="Q2"/>
    <n v="6"/>
    <s v="Jun"/>
  </r>
  <r>
    <n v="4394"/>
    <d v="2026-06-09T00:00:00"/>
    <n v="2026"/>
    <x v="1"/>
    <n v="6"/>
    <x v="5"/>
    <x v="2"/>
    <x v="2"/>
    <x v="0"/>
    <s v="New"/>
    <x v="4"/>
    <s v="Training Mat"/>
    <n v="2"/>
    <n v="51.16"/>
    <n v="0"/>
    <n v="21.57"/>
    <x v="1025"/>
    <n v="43.14"/>
    <n v="59.179999999999993"/>
    <n v="0.57838154808444098"/>
    <n v="2026"/>
    <s v="Q2"/>
    <n v="6"/>
    <s v="Jun"/>
  </r>
  <r>
    <n v="372"/>
    <d v="2026-06-10T00:00:00"/>
    <n v="2026"/>
    <x v="1"/>
    <n v="6"/>
    <x v="5"/>
    <x v="1"/>
    <x v="12"/>
    <x v="0"/>
    <s v="Returning"/>
    <x v="4"/>
    <s v="Recovery Roller"/>
    <n v="3"/>
    <n v="35.94"/>
    <n v="0.1"/>
    <n v="14.04"/>
    <x v="1026"/>
    <n v="42.12"/>
    <n v="54.917999999999999"/>
    <n v="0.56594323873121866"/>
    <n v="2026"/>
    <s v="Q2"/>
    <n v="6"/>
    <s v="Jun"/>
  </r>
  <r>
    <n v="532"/>
    <d v="2026-06-10T00:00:00"/>
    <n v="2026"/>
    <x v="1"/>
    <n v="6"/>
    <x v="5"/>
    <x v="2"/>
    <x v="10"/>
    <x v="2"/>
    <s v="Returning"/>
    <x v="1"/>
    <s v="Trail Boots"/>
    <n v="1"/>
    <n v="145.34"/>
    <n v="0.05"/>
    <n v="77.89"/>
    <x v="1027"/>
    <n v="77.89"/>
    <n v="60.183000000000007"/>
    <n v="0.43587812244247609"/>
    <n v="2026"/>
    <s v="Q2"/>
    <n v="6"/>
    <s v="Jun"/>
  </r>
  <r>
    <n v="910"/>
    <d v="2026-06-10T00:00:00"/>
    <n v="2026"/>
    <x v="1"/>
    <n v="6"/>
    <x v="5"/>
    <x v="2"/>
    <x v="16"/>
    <x v="0"/>
    <s v="Business"/>
    <x v="2"/>
    <s v="Insulated Bottle"/>
    <n v="1"/>
    <n v="35.950000000000003"/>
    <n v="0.1"/>
    <n v="13.63"/>
    <x v="1028"/>
    <n v="13.63"/>
    <n v="18.725000000000001"/>
    <n v="0.57873589862463293"/>
    <n v="2026"/>
    <s v="Q2"/>
    <n v="6"/>
    <s v="Jun"/>
  </r>
  <r>
    <n v="938"/>
    <d v="2026-06-10T00:00:00"/>
    <n v="2026"/>
    <x v="1"/>
    <n v="6"/>
    <x v="5"/>
    <x v="3"/>
    <x v="13"/>
    <x v="2"/>
    <s v="Business"/>
    <x v="4"/>
    <s v="Training Mat"/>
    <n v="1"/>
    <n v="51.09"/>
    <n v="0"/>
    <n v="22.4"/>
    <x v="1029"/>
    <n v="22.4"/>
    <n v="28.690000000000005"/>
    <n v="0.56155803484047762"/>
    <n v="2026"/>
    <s v="Q2"/>
    <n v="6"/>
    <s v="Jun"/>
  </r>
  <r>
    <n v="1079"/>
    <d v="2026-06-10T00:00:00"/>
    <n v="2026"/>
    <x v="1"/>
    <n v="6"/>
    <x v="5"/>
    <x v="1"/>
    <x v="14"/>
    <x v="2"/>
    <s v="Returning"/>
    <x v="3"/>
    <s v="Trail Tent 2P"/>
    <n v="2"/>
    <n v="198.69"/>
    <n v="0.15"/>
    <n v="104.25"/>
    <x v="1030"/>
    <n v="208.5"/>
    <n v="129.27299999999997"/>
    <n v="0.38272153191640534"/>
    <n v="2026"/>
    <s v="Q2"/>
    <n v="6"/>
    <s v="Jun"/>
  </r>
  <r>
    <n v="1662"/>
    <d v="2026-06-10T00:00:00"/>
    <n v="2026"/>
    <x v="1"/>
    <n v="6"/>
    <x v="5"/>
    <x v="1"/>
    <x v="6"/>
    <x v="2"/>
    <s v="New"/>
    <x v="0"/>
    <s v="Commuter Helmet"/>
    <n v="3"/>
    <n v="83.45"/>
    <n v="0"/>
    <n v="43.73"/>
    <x v="1031"/>
    <n v="131.19"/>
    <n v="119.16000000000003"/>
    <n v="0.47597363690832839"/>
    <n v="2026"/>
    <s v="Q2"/>
    <n v="6"/>
    <s v="Jun"/>
  </r>
  <r>
    <n v="2748"/>
    <d v="2026-06-10T00:00:00"/>
    <n v="2026"/>
    <x v="1"/>
    <n v="6"/>
    <x v="5"/>
    <x v="2"/>
    <x v="2"/>
    <x v="0"/>
    <s v="New"/>
    <x v="4"/>
    <s v="Resistance Band Set"/>
    <n v="2"/>
    <n v="40.86"/>
    <n v="0"/>
    <n v="14.59"/>
    <x v="1032"/>
    <n v="29.18"/>
    <n v="52.54"/>
    <n v="0.64292706803720023"/>
    <n v="2026"/>
    <s v="Q2"/>
    <n v="6"/>
    <s v="Jun"/>
  </r>
  <r>
    <n v="3354"/>
    <d v="2026-06-10T00:00:00"/>
    <n v="2026"/>
    <x v="1"/>
    <n v="6"/>
    <x v="5"/>
    <x v="1"/>
    <x v="6"/>
    <x v="2"/>
    <s v="New"/>
    <x v="3"/>
    <s v="Portable Camp Stove"/>
    <n v="1"/>
    <n v="82.21"/>
    <n v="0.05"/>
    <n v="39.04"/>
    <x v="1033"/>
    <n v="39.04"/>
    <n v="39.059499999999993"/>
    <n v="0.50012484074802011"/>
    <n v="2026"/>
    <s v="Q2"/>
    <n v="6"/>
    <s v="Jun"/>
  </r>
  <r>
    <n v="3532"/>
    <d v="2026-06-10T00:00:00"/>
    <n v="2026"/>
    <x v="1"/>
    <n v="6"/>
    <x v="5"/>
    <x v="2"/>
    <x v="10"/>
    <x v="3"/>
    <s v="Business"/>
    <x v="4"/>
    <s v="Recovery Roller"/>
    <n v="1"/>
    <n v="35.93"/>
    <n v="0.1"/>
    <n v="13.52"/>
    <x v="1034"/>
    <n v="13.52"/>
    <n v="18.817000000000004"/>
    <n v="0.58190308315551853"/>
    <n v="2026"/>
    <s v="Q2"/>
    <n v="6"/>
    <s v="Jun"/>
  </r>
  <r>
    <n v="3636"/>
    <d v="2026-06-10T00:00:00"/>
    <n v="2026"/>
    <x v="1"/>
    <n v="6"/>
    <x v="5"/>
    <x v="0"/>
    <x v="0"/>
    <x v="3"/>
    <s v="New"/>
    <x v="2"/>
    <s v="Travel Backpack 35L"/>
    <n v="2"/>
    <n v="164.77"/>
    <n v="0"/>
    <n v="89.07"/>
    <x v="1035"/>
    <n v="178.14"/>
    <n v="151.40000000000003"/>
    <n v="0.45942829398555568"/>
    <n v="2026"/>
    <s v="Q2"/>
    <n v="6"/>
    <s v="Jun"/>
  </r>
  <r>
    <n v="3810"/>
    <d v="2026-06-10T00:00:00"/>
    <n v="2026"/>
    <x v="1"/>
    <n v="6"/>
    <x v="5"/>
    <x v="2"/>
    <x v="2"/>
    <x v="1"/>
    <s v="Business"/>
    <x v="2"/>
    <s v="Packing Cube Set"/>
    <n v="4"/>
    <n v="47.36"/>
    <n v="0.1"/>
    <n v="18.87"/>
    <x v="1036"/>
    <n v="75.48"/>
    <n v="95.016000000000005"/>
    <n v="0.55729166666666663"/>
    <n v="2026"/>
    <s v="Q2"/>
    <n v="6"/>
    <s v="Jun"/>
  </r>
  <r>
    <n v="4137"/>
    <d v="2026-06-10T00:00:00"/>
    <n v="2026"/>
    <x v="1"/>
    <n v="6"/>
    <x v="5"/>
    <x v="3"/>
    <x v="8"/>
    <x v="0"/>
    <s v="Returning"/>
    <x v="1"/>
    <s v="Hiking Daypack 20L"/>
    <n v="1"/>
    <n v="90.7"/>
    <n v="0"/>
    <n v="44.18"/>
    <x v="1037"/>
    <n v="44.18"/>
    <n v="46.52"/>
    <n v="0.51289966923925034"/>
    <n v="2026"/>
    <s v="Q2"/>
    <n v="6"/>
    <s v="Jun"/>
  </r>
  <r>
    <n v="4303"/>
    <d v="2026-06-10T00:00:00"/>
    <n v="2026"/>
    <x v="1"/>
    <n v="6"/>
    <x v="5"/>
    <x v="2"/>
    <x v="10"/>
    <x v="3"/>
    <s v="Returning"/>
    <x v="2"/>
    <s v="Packing Cube Set"/>
    <n v="1"/>
    <n v="45.59"/>
    <n v="0"/>
    <n v="18.57"/>
    <x v="1038"/>
    <n v="18.57"/>
    <n v="27.020000000000003"/>
    <n v="0.59267383198069756"/>
    <n v="2026"/>
    <s v="Q2"/>
    <n v="6"/>
    <s v="Jun"/>
  </r>
  <r>
    <n v="4991"/>
    <d v="2026-06-10T00:00:00"/>
    <n v="2026"/>
    <x v="1"/>
    <n v="6"/>
    <x v="5"/>
    <x v="3"/>
    <x v="4"/>
    <x v="0"/>
    <s v="New"/>
    <x v="1"/>
    <s v="Trail Boots"/>
    <n v="3"/>
    <n v="146.55000000000001"/>
    <n v="0.1"/>
    <n v="79.59"/>
    <x v="1039"/>
    <n v="238.77"/>
    <n v="156.91500000000005"/>
    <n v="0.39656544978960545"/>
    <n v="2026"/>
    <s v="Q2"/>
    <n v="6"/>
    <s v="Jun"/>
  </r>
  <r>
    <n v="39"/>
    <d v="2026-06-11T00:00:00"/>
    <n v="2026"/>
    <x v="1"/>
    <n v="6"/>
    <x v="5"/>
    <x v="3"/>
    <x v="8"/>
    <x v="3"/>
    <s v="Business"/>
    <x v="0"/>
    <s v="Compact Repair Kit"/>
    <n v="4"/>
    <n v="40.33"/>
    <n v="0.1"/>
    <n v="17.170000000000002"/>
    <x v="1040"/>
    <n v="68.680000000000007"/>
    <n v="76.507999999999981"/>
    <n v="0.52695815081136177"/>
    <n v="2026"/>
    <s v="Q2"/>
    <n v="6"/>
    <s v="Jun"/>
  </r>
  <r>
    <n v="206"/>
    <d v="2026-06-11T00:00:00"/>
    <n v="2026"/>
    <x v="1"/>
    <n v="6"/>
    <x v="5"/>
    <x v="0"/>
    <x v="0"/>
    <x v="2"/>
    <s v="New"/>
    <x v="0"/>
    <s v="Trail Bike Light"/>
    <n v="2"/>
    <n v="51.83"/>
    <n v="0.1"/>
    <n v="23.1"/>
    <x v="1041"/>
    <n v="46.2"/>
    <n v="47.093999999999994"/>
    <n v="0.50479130490706792"/>
    <n v="2026"/>
    <s v="Q2"/>
    <n v="6"/>
    <s v="Jun"/>
  </r>
  <r>
    <n v="397"/>
    <d v="2026-06-11T00:00:00"/>
    <n v="2026"/>
    <x v="1"/>
    <n v="6"/>
    <x v="5"/>
    <x v="3"/>
    <x v="8"/>
    <x v="0"/>
    <s v="Business"/>
    <x v="3"/>
    <s v="Compact Sleeping Bag"/>
    <n v="2"/>
    <n v="121.19"/>
    <n v="0.05"/>
    <n v="58.91"/>
    <x v="1042"/>
    <n v="117.82"/>
    <n v="112.441"/>
    <n v="0.48831977625390321"/>
    <n v="2026"/>
    <s v="Q2"/>
    <n v="6"/>
    <s v="Jun"/>
  </r>
  <r>
    <n v="763"/>
    <d v="2026-06-11T00:00:00"/>
    <n v="2026"/>
    <x v="1"/>
    <n v="6"/>
    <x v="5"/>
    <x v="3"/>
    <x v="13"/>
    <x v="2"/>
    <s v="New"/>
    <x v="1"/>
    <s v="Summit Backpack 45L"/>
    <n v="1"/>
    <n v="154.09"/>
    <n v="0"/>
    <n v="77.37"/>
    <x v="1043"/>
    <n v="77.37"/>
    <n v="76.72"/>
    <n v="0.49789084301382308"/>
    <n v="2026"/>
    <s v="Q2"/>
    <n v="6"/>
    <s v="Jun"/>
  </r>
  <r>
    <n v="1059"/>
    <d v="2026-06-11T00:00:00"/>
    <n v="2026"/>
    <x v="1"/>
    <n v="6"/>
    <x v="5"/>
    <x v="0"/>
    <x v="0"/>
    <x v="0"/>
    <s v="New"/>
    <x v="0"/>
    <s v="Commuter Helmet"/>
    <n v="1"/>
    <n v="80.64"/>
    <n v="0.05"/>
    <n v="43.85"/>
    <x v="1044"/>
    <n v="43.85"/>
    <n v="32.757999999999988"/>
    <n v="0.42760547201336668"/>
    <n v="2026"/>
    <s v="Q2"/>
    <n v="6"/>
    <s v="Jun"/>
  </r>
  <r>
    <n v="1332"/>
    <d v="2026-06-11T00:00:00"/>
    <n v="2026"/>
    <x v="1"/>
    <n v="6"/>
    <x v="5"/>
    <x v="1"/>
    <x v="12"/>
    <x v="3"/>
    <s v="Returning"/>
    <x v="1"/>
    <s v="Hiking Daypack 20L"/>
    <n v="1"/>
    <n v="94.01"/>
    <n v="0.15"/>
    <n v="46.12"/>
    <x v="1045"/>
    <n v="46.12"/>
    <n v="33.788500000000006"/>
    <n v="0.42283987310486376"/>
    <n v="2026"/>
    <s v="Q2"/>
    <n v="6"/>
    <s v="Jun"/>
  </r>
  <r>
    <n v="1447"/>
    <d v="2026-06-11T00:00:00"/>
    <n v="2026"/>
    <x v="1"/>
    <n v="6"/>
    <x v="5"/>
    <x v="1"/>
    <x v="6"/>
    <x v="0"/>
    <s v="Returning"/>
    <x v="0"/>
    <s v="Trail Bike Light"/>
    <n v="1"/>
    <n v="51.09"/>
    <n v="0"/>
    <n v="22.78"/>
    <x v="1029"/>
    <n v="22.78"/>
    <n v="28.310000000000002"/>
    <n v="0.55412018007437858"/>
    <n v="2026"/>
    <s v="Q2"/>
    <n v="6"/>
    <s v="Jun"/>
  </r>
  <r>
    <n v="2990"/>
    <d v="2026-06-11T00:00:00"/>
    <n v="2026"/>
    <x v="1"/>
    <n v="6"/>
    <x v="5"/>
    <x v="1"/>
    <x v="6"/>
    <x v="3"/>
    <s v="Returning"/>
    <x v="1"/>
    <s v="Trail Boots"/>
    <n v="1"/>
    <n v="146.66"/>
    <n v="0"/>
    <n v="78.709999999999994"/>
    <x v="1046"/>
    <n v="78.709999999999994"/>
    <n v="67.95"/>
    <n v="0.4633165143870176"/>
    <n v="2026"/>
    <s v="Q2"/>
    <n v="6"/>
    <s v="Jun"/>
  </r>
  <r>
    <n v="3769"/>
    <d v="2026-06-11T00:00:00"/>
    <n v="2026"/>
    <x v="1"/>
    <n v="6"/>
    <x v="5"/>
    <x v="1"/>
    <x v="12"/>
    <x v="2"/>
    <s v="New"/>
    <x v="3"/>
    <s v="Trail Tent 2P"/>
    <n v="2"/>
    <n v="199.03"/>
    <n v="0"/>
    <n v="104.7"/>
    <x v="1047"/>
    <n v="209.4"/>
    <n v="188.66"/>
    <n v="0.47394865095714211"/>
    <n v="2026"/>
    <s v="Q2"/>
    <n v="6"/>
    <s v="Jun"/>
  </r>
  <r>
    <n v="4152"/>
    <d v="2026-06-11T00:00:00"/>
    <n v="2026"/>
    <x v="1"/>
    <n v="6"/>
    <x v="5"/>
    <x v="2"/>
    <x v="2"/>
    <x v="0"/>
    <s v="Returning"/>
    <x v="0"/>
    <s v="Compact Repair Kit"/>
    <n v="5"/>
    <n v="41.18"/>
    <n v="0.05"/>
    <n v="16.87"/>
    <x v="1048"/>
    <n v="84.350000000000009"/>
    <n v="111.25499999999998"/>
    <n v="0.56877380435060443"/>
    <n v="2026"/>
    <s v="Q2"/>
    <n v="6"/>
    <s v="Jun"/>
  </r>
  <r>
    <n v="4242"/>
    <d v="2026-06-11T00:00:00"/>
    <n v="2026"/>
    <x v="1"/>
    <n v="6"/>
    <x v="5"/>
    <x v="1"/>
    <x v="12"/>
    <x v="2"/>
    <s v="Business"/>
    <x v="1"/>
    <s v="Trail Boots"/>
    <n v="2"/>
    <n v="141.18"/>
    <n v="0"/>
    <n v="78.66"/>
    <x v="1049"/>
    <n v="157.32"/>
    <n v="125.04000000000002"/>
    <n v="0.44283892902677441"/>
    <n v="2026"/>
    <s v="Q2"/>
    <n v="6"/>
    <s v="Jun"/>
  </r>
  <r>
    <n v="4780"/>
    <d v="2026-06-11T00:00:00"/>
    <n v="2026"/>
    <x v="1"/>
    <n v="6"/>
    <x v="5"/>
    <x v="1"/>
    <x v="12"/>
    <x v="2"/>
    <s v="Returning"/>
    <x v="0"/>
    <s v="Commuter Helmet"/>
    <n v="1"/>
    <n v="82.47"/>
    <n v="0.1"/>
    <n v="42.73"/>
    <x v="1050"/>
    <n v="42.73"/>
    <n v="31.493000000000002"/>
    <n v="0.42430243994449163"/>
    <n v="2026"/>
    <s v="Q2"/>
    <n v="6"/>
    <s v="Jun"/>
  </r>
  <r>
    <n v="63"/>
    <d v="2026-06-12T00:00:00"/>
    <n v="2026"/>
    <x v="1"/>
    <n v="6"/>
    <x v="5"/>
    <x v="1"/>
    <x v="1"/>
    <x v="3"/>
    <s v="Returning"/>
    <x v="2"/>
    <s v="Travel Backpack 35L"/>
    <n v="1"/>
    <n v="166.91"/>
    <n v="0"/>
    <n v="85.58"/>
    <x v="1051"/>
    <n v="85.58"/>
    <n v="81.33"/>
    <n v="0.48726858786172189"/>
    <n v="2026"/>
    <s v="Q2"/>
    <n v="6"/>
    <s v="Jun"/>
  </r>
  <r>
    <n v="190"/>
    <d v="2026-06-12T00:00:00"/>
    <n v="2026"/>
    <x v="1"/>
    <n v="6"/>
    <x v="5"/>
    <x v="0"/>
    <x v="0"/>
    <x v="2"/>
    <s v="Business"/>
    <x v="2"/>
    <s v="Packing Cube Set"/>
    <n v="1"/>
    <n v="45.99"/>
    <n v="0"/>
    <n v="18.579999999999998"/>
    <x v="1052"/>
    <n v="18.579999999999998"/>
    <n v="27.410000000000004"/>
    <n v="0.59599913024570561"/>
    <n v="2026"/>
    <s v="Q2"/>
    <n v="6"/>
    <s v="Jun"/>
  </r>
  <r>
    <n v="268"/>
    <d v="2026-06-12T00:00:00"/>
    <n v="2026"/>
    <x v="1"/>
    <n v="6"/>
    <x v="5"/>
    <x v="3"/>
    <x v="13"/>
    <x v="2"/>
    <s v="Business"/>
    <x v="4"/>
    <s v="Recovery Roller"/>
    <n v="1"/>
    <n v="37.01"/>
    <n v="0.05"/>
    <n v="14.18"/>
    <x v="1053"/>
    <n v="14.18"/>
    <n v="20.979499999999994"/>
    <n v="0.59669506107879799"/>
    <n v="2026"/>
    <s v="Q2"/>
    <n v="6"/>
    <s v="Jun"/>
  </r>
  <r>
    <n v="691"/>
    <d v="2026-06-12T00:00:00"/>
    <n v="2026"/>
    <x v="1"/>
    <n v="6"/>
    <x v="5"/>
    <x v="3"/>
    <x v="8"/>
    <x v="3"/>
    <s v="Business"/>
    <x v="1"/>
    <s v="Trail Boots"/>
    <n v="5"/>
    <n v="140.9"/>
    <n v="0"/>
    <n v="80.16"/>
    <x v="1054"/>
    <n v="400.79999999999995"/>
    <n v="303.70000000000005"/>
    <n v="0.43108587650816188"/>
    <n v="2026"/>
    <s v="Q2"/>
    <n v="6"/>
    <s v="Jun"/>
  </r>
  <r>
    <n v="810"/>
    <d v="2026-06-12T00:00:00"/>
    <n v="2026"/>
    <x v="1"/>
    <n v="6"/>
    <x v="5"/>
    <x v="1"/>
    <x v="12"/>
    <x v="2"/>
    <s v="New"/>
    <x v="4"/>
    <s v="Recovery Roller"/>
    <n v="3"/>
    <n v="36.659999999999997"/>
    <n v="0"/>
    <n v="13.55"/>
    <x v="1055"/>
    <n v="40.650000000000006"/>
    <n v="69.329999999999984"/>
    <n v="0.63038734315330047"/>
    <n v="2026"/>
    <s v="Q2"/>
    <n v="6"/>
    <s v="Jun"/>
  </r>
  <r>
    <n v="855"/>
    <d v="2026-06-12T00:00:00"/>
    <n v="2026"/>
    <x v="1"/>
    <n v="6"/>
    <x v="5"/>
    <x v="1"/>
    <x v="6"/>
    <x v="0"/>
    <s v="Business"/>
    <x v="2"/>
    <s v="Insulated Bottle"/>
    <n v="1"/>
    <n v="36.299999999999997"/>
    <n v="0.1"/>
    <n v="13.69"/>
    <x v="1056"/>
    <n v="13.69"/>
    <n v="18.980000000000004"/>
    <n v="0.58096112641567199"/>
    <n v="2026"/>
    <s v="Q2"/>
    <n v="6"/>
    <s v="Jun"/>
  </r>
  <r>
    <n v="1612"/>
    <d v="2026-06-12T00:00:00"/>
    <n v="2026"/>
    <x v="1"/>
    <n v="6"/>
    <x v="5"/>
    <x v="2"/>
    <x v="16"/>
    <x v="0"/>
    <s v="New"/>
    <x v="3"/>
    <s v="Compact Sleeping Bag"/>
    <n v="2"/>
    <n v="120.64"/>
    <n v="0"/>
    <n v="61.66"/>
    <x v="1057"/>
    <n v="123.32"/>
    <n v="117.96000000000001"/>
    <n v="0.48889257294429711"/>
    <n v="2026"/>
    <s v="Q2"/>
    <n v="6"/>
    <s v="Jun"/>
  </r>
  <r>
    <n v="1704"/>
    <d v="2026-06-12T00:00:00"/>
    <n v="2026"/>
    <x v="1"/>
    <n v="6"/>
    <x v="5"/>
    <x v="2"/>
    <x v="16"/>
    <x v="0"/>
    <s v="Returning"/>
    <x v="2"/>
    <s v="Packing Cube Set"/>
    <n v="1"/>
    <n v="47.07"/>
    <n v="0"/>
    <n v="18.7"/>
    <x v="1058"/>
    <n v="18.7"/>
    <n v="28.37"/>
    <n v="0.60271935415338862"/>
    <n v="2026"/>
    <s v="Q2"/>
    <n v="6"/>
    <s v="Jun"/>
  </r>
  <r>
    <n v="1857"/>
    <d v="2026-06-12T00:00:00"/>
    <n v="2026"/>
    <x v="1"/>
    <n v="6"/>
    <x v="5"/>
    <x v="2"/>
    <x v="3"/>
    <x v="3"/>
    <s v="Business"/>
    <x v="1"/>
    <s v="Summit Backpack 45L"/>
    <n v="2"/>
    <n v="154.94"/>
    <n v="0.05"/>
    <n v="77.260000000000005"/>
    <x v="1059"/>
    <n v="154.52000000000001"/>
    <n v="139.86599999999996"/>
    <n v="0.47511090880680457"/>
    <n v="2026"/>
    <s v="Q2"/>
    <n v="6"/>
    <s v="Jun"/>
  </r>
  <r>
    <n v="1888"/>
    <d v="2026-06-12T00:00:00"/>
    <n v="2026"/>
    <x v="1"/>
    <n v="6"/>
    <x v="5"/>
    <x v="1"/>
    <x v="12"/>
    <x v="0"/>
    <s v="Returning"/>
    <x v="2"/>
    <s v="Packing Cube Set"/>
    <n v="1"/>
    <n v="45.97"/>
    <n v="0.05"/>
    <n v="18.41"/>
    <x v="1060"/>
    <n v="18.41"/>
    <n v="25.261499999999995"/>
    <n v="0.57844360738696854"/>
    <n v="2026"/>
    <s v="Q2"/>
    <n v="6"/>
    <s v="Jun"/>
  </r>
  <r>
    <n v="2683"/>
    <d v="2026-06-12T00:00:00"/>
    <n v="2026"/>
    <x v="1"/>
    <n v="6"/>
    <x v="5"/>
    <x v="3"/>
    <x v="8"/>
    <x v="0"/>
    <s v="Returning"/>
    <x v="3"/>
    <s v="Trail Tent 2P"/>
    <n v="1"/>
    <n v="198.64"/>
    <n v="0.05"/>
    <n v="101.89"/>
    <x v="1061"/>
    <n v="101.89"/>
    <n v="86.817999999999969"/>
    <n v="0.46006528605040581"/>
    <n v="2026"/>
    <s v="Q2"/>
    <n v="6"/>
    <s v="Jun"/>
  </r>
  <r>
    <n v="4211"/>
    <d v="2026-06-12T00:00:00"/>
    <n v="2026"/>
    <x v="1"/>
    <n v="6"/>
    <x v="5"/>
    <x v="2"/>
    <x v="3"/>
    <x v="0"/>
    <s v="New"/>
    <x v="2"/>
    <s v="Travel Backpack 35L"/>
    <n v="5"/>
    <n v="168.57"/>
    <n v="0"/>
    <n v="88.65"/>
    <x v="1062"/>
    <n v="443.25"/>
    <n v="399.59999999999991"/>
    <n v="0.47410571276027758"/>
    <n v="2026"/>
    <s v="Q2"/>
    <n v="6"/>
    <s v="Jun"/>
  </r>
  <r>
    <n v="4353"/>
    <d v="2026-06-12T00:00:00"/>
    <n v="2026"/>
    <x v="1"/>
    <n v="6"/>
    <x v="5"/>
    <x v="1"/>
    <x v="6"/>
    <x v="2"/>
    <s v="New"/>
    <x v="2"/>
    <s v="Insulated Bottle"/>
    <n v="1"/>
    <n v="36.65"/>
    <n v="0"/>
    <n v="13.97"/>
    <x v="663"/>
    <n v="13.97"/>
    <n v="22.68"/>
    <n v="0.61882673942701227"/>
    <n v="2026"/>
    <s v="Q2"/>
    <n v="6"/>
    <s v="Jun"/>
  </r>
  <r>
    <n v="5020"/>
    <d v="2026-06-12T00:00:00"/>
    <n v="2026"/>
    <x v="1"/>
    <n v="6"/>
    <x v="5"/>
    <x v="2"/>
    <x v="5"/>
    <x v="2"/>
    <s v="Returning"/>
    <x v="2"/>
    <s v="Insulated Bottle"/>
    <n v="2"/>
    <n v="35.450000000000003"/>
    <n v="0.05"/>
    <n v="13.39"/>
    <x v="1063"/>
    <n v="26.78"/>
    <n v="40.575000000000003"/>
    <n v="0.60240516665429444"/>
    <n v="2026"/>
    <s v="Q2"/>
    <n v="6"/>
    <s v="Jun"/>
  </r>
  <r>
    <n v="564"/>
    <d v="2026-06-13T00:00:00"/>
    <n v="2026"/>
    <x v="1"/>
    <n v="6"/>
    <x v="5"/>
    <x v="2"/>
    <x v="5"/>
    <x v="2"/>
    <s v="New"/>
    <x v="2"/>
    <s v="Packing Cube Set"/>
    <n v="3"/>
    <n v="45.82"/>
    <n v="0.1"/>
    <n v="18.61"/>
    <x v="1064"/>
    <n v="55.83"/>
    <n v="67.884000000000015"/>
    <n v="0.54871720258014456"/>
    <n v="2026"/>
    <s v="Q2"/>
    <n v="6"/>
    <s v="Jun"/>
  </r>
  <r>
    <n v="736"/>
    <d v="2026-06-13T00:00:00"/>
    <n v="2026"/>
    <x v="1"/>
    <n v="6"/>
    <x v="5"/>
    <x v="3"/>
    <x v="13"/>
    <x v="2"/>
    <s v="Business"/>
    <x v="1"/>
    <s v="Summit Backpack 45L"/>
    <n v="1"/>
    <n v="152.78"/>
    <n v="0"/>
    <n v="78.540000000000006"/>
    <x v="1065"/>
    <n v="78.540000000000006"/>
    <n v="74.239999999999995"/>
    <n v="0.48592747741851022"/>
    <n v="2026"/>
    <s v="Q2"/>
    <n v="6"/>
    <s v="Jun"/>
  </r>
  <r>
    <n v="1300"/>
    <d v="2026-06-13T00:00:00"/>
    <n v="2026"/>
    <x v="1"/>
    <n v="6"/>
    <x v="5"/>
    <x v="1"/>
    <x v="6"/>
    <x v="0"/>
    <s v="New"/>
    <x v="0"/>
    <s v="Trail Bike Light"/>
    <n v="1"/>
    <n v="49.76"/>
    <n v="0.05"/>
    <n v="22.58"/>
    <x v="1066"/>
    <n v="22.58"/>
    <n v="24.692"/>
    <n v="0.52233880521238796"/>
    <n v="2026"/>
    <s v="Q2"/>
    <n v="6"/>
    <s v="Jun"/>
  </r>
  <r>
    <n v="1948"/>
    <d v="2026-06-13T00:00:00"/>
    <n v="2026"/>
    <x v="1"/>
    <n v="6"/>
    <x v="5"/>
    <x v="3"/>
    <x v="8"/>
    <x v="2"/>
    <s v="New"/>
    <x v="1"/>
    <s v="Summit Backpack 45L"/>
    <n v="1"/>
    <n v="157.6"/>
    <n v="0.05"/>
    <n v="79.34"/>
    <x v="1067"/>
    <n v="79.34"/>
    <n v="70.38"/>
    <n v="0.47007747795885652"/>
    <n v="2026"/>
    <s v="Q2"/>
    <n v="6"/>
    <s v="Jun"/>
  </r>
  <r>
    <n v="2272"/>
    <d v="2026-06-13T00:00:00"/>
    <n v="2026"/>
    <x v="1"/>
    <n v="6"/>
    <x v="5"/>
    <x v="3"/>
    <x v="8"/>
    <x v="0"/>
    <s v="Returning"/>
    <x v="4"/>
    <s v="Weighted Vest"/>
    <n v="1"/>
    <n v="125.01"/>
    <n v="0.15"/>
    <n v="70.39"/>
    <x v="1068"/>
    <n v="70.39"/>
    <n v="35.868499999999997"/>
    <n v="0.33755887764272974"/>
    <n v="2026"/>
    <s v="Q2"/>
    <n v="6"/>
    <s v="Jun"/>
  </r>
  <r>
    <n v="2680"/>
    <d v="2026-06-13T00:00:00"/>
    <n v="2026"/>
    <x v="1"/>
    <n v="6"/>
    <x v="5"/>
    <x v="1"/>
    <x v="14"/>
    <x v="0"/>
    <s v="Returning"/>
    <x v="1"/>
    <s v="Hiking Daypack 20L"/>
    <n v="1"/>
    <n v="93.59"/>
    <n v="0.15"/>
    <n v="46.48"/>
    <x v="1069"/>
    <n v="46.48"/>
    <n v="33.071500000000007"/>
    <n v="0.41572440494522422"/>
    <n v="2026"/>
    <s v="Q2"/>
    <n v="6"/>
    <s v="Jun"/>
  </r>
  <r>
    <n v="4178"/>
    <d v="2026-06-13T00:00:00"/>
    <n v="2026"/>
    <x v="1"/>
    <n v="6"/>
    <x v="5"/>
    <x v="2"/>
    <x v="2"/>
    <x v="2"/>
    <s v="Returning"/>
    <x v="1"/>
    <s v="Trail Boots"/>
    <n v="4"/>
    <n v="143.9"/>
    <n v="0.05"/>
    <n v="79.709999999999994"/>
    <x v="1070"/>
    <n v="318.83999999999997"/>
    <n v="227.98000000000008"/>
    <n v="0.41691964448996022"/>
    <n v="2026"/>
    <s v="Q2"/>
    <n v="6"/>
    <s v="Jun"/>
  </r>
  <r>
    <n v="4272"/>
    <d v="2026-06-13T00:00:00"/>
    <n v="2026"/>
    <x v="1"/>
    <n v="6"/>
    <x v="5"/>
    <x v="3"/>
    <x v="7"/>
    <x v="3"/>
    <s v="Returning"/>
    <x v="3"/>
    <s v="Trail Tent 2P"/>
    <n v="4"/>
    <n v="190.97"/>
    <n v="0"/>
    <n v="103.36"/>
    <x v="1071"/>
    <n v="413.44"/>
    <n v="350.44"/>
    <n v="0.45876315651673039"/>
    <n v="2026"/>
    <s v="Q2"/>
    <n v="6"/>
    <s v="Jun"/>
  </r>
  <r>
    <n v="4713"/>
    <d v="2026-06-13T00:00:00"/>
    <n v="2026"/>
    <x v="1"/>
    <n v="6"/>
    <x v="5"/>
    <x v="3"/>
    <x v="13"/>
    <x v="2"/>
    <s v="Business"/>
    <x v="4"/>
    <s v="Recovery Roller"/>
    <n v="1"/>
    <n v="35.78"/>
    <n v="0"/>
    <n v="14"/>
    <x v="1072"/>
    <n v="14"/>
    <n v="21.78"/>
    <n v="0.60871995528228062"/>
    <n v="2026"/>
    <s v="Q2"/>
    <n v="6"/>
    <s v="Jun"/>
  </r>
  <r>
    <n v="5166"/>
    <d v="2026-06-13T00:00:00"/>
    <n v="2026"/>
    <x v="1"/>
    <n v="6"/>
    <x v="5"/>
    <x v="3"/>
    <x v="7"/>
    <x v="3"/>
    <s v="New"/>
    <x v="3"/>
    <s v="Compact Sleeping Bag"/>
    <n v="3"/>
    <n v="125.25"/>
    <n v="0.05"/>
    <n v="58.95"/>
    <x v="1073"/>
    <n v="176.85000000000002"/>
    <n v="180.11249999999995"/>
    <n v="0.50456980775291516"/>
    <n v="2026"/>
    <s v="Q2"/>
    <n v="6"/>
    <s v="Jun"/>
  </r>
  <r>
    <n v="486"/>
    <d v="2026-06-14T00:00:00"/>
    <n v="2026"/>
    <x v="1"/>
    <n v="6"/>
    <x v="5"/>
    <x v="0"/>
    <x v="9"/>
    <x v="1"/>
    <s v="Business"/>
    <x v="1"/>
    <s v="Trekking Poles"/>
    <n v="8"/>
    <n v="72.36"/>
    <n v="0.1"/>
    <n v="32.229999999999997"/>
    <x v="1074"/>
    <n v="257.83999999999997"/>
    <n v="263.15199999999999"/>
    <n v="0.5050979669553467"/>
    <n v="2026"/>
    <s v="Q2"/>
    <n v="6"/>
    <s v="Jun"/>
  </r>
  <r>
    <n v="1507"/>
    <d v="2026-06-14T00:00:00"/>
    <n v="2026"/>
    <x v="1"/>
    <n v="6"/>
    <x v="5"/>
    <x v="0"/>
    <x v="15"/>
    <x v="2"/>
    <s v="Returning"/>
    <x v="2"/>
    <s v="Travel Backpack 35L"/>
    <n v="1"/>
    <n v="162.51"/>
    <n v="0"/>
    <n v="88.29"/>
    <x v="1075"/>
    <n v="88.29"/>
    <n v="74.219999999999985"/>
    <n v="0.45671035628576695"/>
    <n v="2026"/>
    <s v="Q2"/>
    <n v="6"/>
    <s v="Jun"/>
  </r>
  <r>
    <n v="1821"/>
    <d v="2026-06-14T00:00:00"/>
    <n v="2026"/>
    <x v="1"/>
    <n v="6"/>
    <x v="5"/>
    <x v="0"/>
    <x v="15"/>
    <x v="2"/>
    <s v="Business"/>
    <x v="1"/>
    <s v="Trekking Poles"/>
    <n v="3"/>
    <n v="70.52"/>
    <n v="0"/>
    <n v="33.119999999999997"/>
    <x v="1076"/>
    <n v="99.359999999999985"/>
    <n v="112.20000000000002"/>
    <n v="0.53034600113442998"/>
    <n v="2026"/>
    <s v="Q2"/>
    <n v="6"/>
    <s v="Jun"/>
  </r>
  <r>
    <n v="2588"/>
    <d v="2026-06-14T00:00:00"/>
    <n v="2026"/>
    <x v="1"/>
    <n v="6"/>
    <x v="5"/>
    <x v="3"/>
    <x v="8"/>
    <x v="3"/>
    <s v="Returning"/>
    <x v="1"/>
    <s v="Hiking Daypack 20L"/>
    <n v="1"/>
    <n v="90.28"/>
    <n v="0"/>
    <n v="46.04"/>
    <x v="1077"/>
    <n v="46.04"/>
    <n v="44.24"/>
    <n v="0.4900310146211786"/>
    <n v="2026"/>
    <s v="Q2"/>
    <n v="6"/>
    <s v="Jun"/>
  </r>
  <r>
    <n v="2815"/>
    <d v="2026-06-14T00:00:00"/>
    <n v="2026"/>
    <x v="1"/>
    <n v="6"/>
    <x v="5"/>
    <x v="3"/>
    <x v="13"/>
    <x v="3"/>
    <s v="New"/>
    <x v="3"/>
    <s v="Alpine Tent 4P"/>
    <n v="2"/>
    <n v="342.25"/>
    <n v="0"/>
    <n v="196.86"/>
    <x v="1078"/>
    <n v="393.72"/>
    <n v="290.77999999999997"/>
    <n v="0.42480642804967128"/>
    <n v="2026"/>
    <s v="Q2"/>
    <n v="6"/>
    <s v="Jun"/>
  </r>
  <r>
    <n v="3258"/>
    <d v="2026-06-14T00:00:00"/>
    <n v="2026"/>
    <x v="1"/>
    <n v="6"/>
    <x v="5"/>
    <x v="1"/>
    <x v="1"/>
    <x v="0"/>
    <s v="Business"/>
    <x v="0"/>
    <s v="Trail Bike Light"/>
    <n v="6"/>
    <n v="50.92"/>
    <n v="0.05"/>
    <n v="22.87"/>
    <x v="1079"/>
    <n v="137.22"/>
    <n v="153.02399999999997"/>
    <n v="0.52722536899987593"/>
    <n v="2026"/>
    <s v="Q2"/>
    <n v="6"/>
    <s v="Jun"/>
  </r>
  <r>
    <n v="3361"/>
    <d v="2026-06-14T00:00:00"/>
    <n v="2026"/>
    <x v="1"/>
    <n v="6"/>
    <x v="5"/>
    <x v="0"/>
    <x v="0"/>
    <x v="2"/>
    <s v="Returning"/>
    <x v="2"/>
    <s v="Insulated Bottle"/>
    <n v="5"/>
    <n v="36.72"/>
    <n v="0.15"/>
    <n v="13.2"/>
    <x v="1080"/>
    <n v="66"/>
    <n v="90.06"/>
    <n v="0.57708573625528647"/>
    <n v="2026"/>
    <s v="Q2"/>
    <n v="6"/>
    <s v="Jun"/>
  </r>
  <r>
    <n v="3629"/>
    <d v="2026-06-14T00:00:00"/>
    <n v="2026"/>
    <x v="1"/>
    <n v="6"/>
    <x v="5"/>
    <x v="0"/>
    <x v="15"/>
    <x v="0"/>
    <s v="New"/>
    <x v="3"/>
    <s v="Alpine Tent 4P"/>
    <n v="4"/>
    <n v="348.96"/>
    <n v="0.15"/>
    <n v="197.02"/>
    <x v="1081"/>
    <n v="788.08"/>
    <n v="398.3839999999999"/>
    <n v="0.3357741996385899"/>
    <n v="2026"/>
    <s v="Q2"/>
    <n v="6"/>
    <s v="Jun"/>
  </r>
  <r>
    <n v="3750"/>
    <d v="2026-06-14T00:00:00"/>
    <n v="2026"/>
    <x v="1"/>
    <n v="6"/>
    <x v="5"/>
    <x v="0"/>
    <x v="0"/>
    <x v="0"/>
    <s v="Returning"/>
    <x v="1"/>
    <s v="Trekking Poles"/>
    <n v="1"/>
    <n v="71.28"/>
    <n v="0"/>
    <n v="31.92"/>
    <x v="1082"/>
    <n v="31.92"/>
    <n v="39.36"/>
    <n v="0.55218855218855212"/>
    <n v="2026"/>
    <s v="Q2"/>
    <n v="6"/>
    <s v="Jun"/>
  </r>
  <r>
    <n v="5088"/>
    <d v="2026-06-14T00:00:00"/>
    <n v="2026"/>
    <x v="1"/>
    <n v="6"/>
    <x v="5"/>
    <x v="1"/>
    <x v="12"/>
    <x v="0"/>
    <s v="New"/>
    <x v="2"/>
    <s v="Travel Backpack 35L"/>
    <n v="1"/>
    <n v="160.99"/>
    <n v="0.05"/>
    <n v="89.15"/>
    <x v="1083"/>
    <n v="89.15"/>
    <n v="63.790500000000009"/>
    <n v="0.41709357560619981"/>
    <n v="2026"/>
    <s v="Q2"/>
    <n v="6"/>
    <s v="Jun"/>
  </r>
  <r>
    <n v="1450"/>
    <d v="2026-06-15T00:00:00"/>
    <n v="2026"/>
    <x v="1"/>
    <n v="6"/>
    <x v="5"/>
    <x v="1"/>
    <x v="14"/>
    <x v="0"/>
    <s v="Returning"/>
    <x v="4"/>
    <s v="Weighted Vest"/>
    <n v="1"/>
    <n v="124.19"/>
    <n v="0.05"/>
    <n v="67.209999999999994"/>
    <x v="1084"/>
    <n v="67.209999999999994"/>
    <n v="50.770499999999998"/>
    <n v="0.43032958836417884"/>
    <n v="2026"/>
    <s v="Q2"/>
    <n v="6"/>
    <s v="Jun"/>
  </r>
  <r>
    <n v="2330"/>
    <d v="2026-06-15T00:00:00"/>
    <n v="2026"/>
    <x v="1"/>
    <n v="6"/>
    <x v="5"/>
    <x v="1"/>
    <x v="1"/>
    <x v="0"/>
    <s v="New"/>
    <x v="2"/>
    <s v="Insulated Bottle"/>
    <n v="2"/>
    <n v="36.11"/>
    <n v="0.05"/>
    <n v="13.29"/>
    <x v="1085"/>
    <n v="26.58"/>
    <n v="42.028999999999996"/>
    <n v="0.6125872698917052"/>
    <n v="2026"/>
    <s v="Q2"/>
    <n v="6"/>
    <s v="Jun"/>
  </r>
  <r>
    <n v="4655"/>
    <d v="2026-06-15T00:00:00"/>
    <n v="2026"/>
    <x v="1"/>
    <n v="6"/>
    <x v="5"/>
    <x v="0"/>
    <x v="0"/>
    <x v="1"/>
    <s v="Business"/>
    <x v="4"/>
    <s v="Resistance Band Set"/>
    <n v="4"/>
    <n v="40.909999999999997"/>
    <n v="0.05"/>
    <n v="14.42"/>
    <x v="1086"/>
    <n v="57.68"/>
    <n v="97.777999999999963"/>
    <n v="0.62896730949838531"/>
    <n v="2026"/>
    <s v="Q2"/>
    <n v="6"/>
    <s v="Jun"/>
  </r>
  <r>
    <n v="137"/>
    <d v="2026-06-16T00:00:00"/>
    <n v="2026"/>
    <x v="1"/>
    <n v="6"/>
    <x v="5"/>
    <x v="1"/>
    <x v="6"/>
    <x v="0"/>
    <s v="Returning"/>
    <x v="1"/>
    <s v="Trail Boots"/>
    <n v="5"/>
    <n v="141.66999999999999"/>
    <n v="0.1"/>
    <n v="80.59"/>
    <x v="1087"/>
    <n v="402.95000000000005"/>
    <n v="234.56499999999994"/>
    <n v="0.36793644071119885"/>
    <n v="2026"/>
    <s v="Q2"/>
    <n v="6"/>
    <s v="Jun"/>
  </r>
  <r>
    <n v="141"/>
    <d v="2026-06-16T00:00:00"/>
    <n v="2026"/>
    <x v="1"/>
    <n v="6"/>
    <x v="5"/>
    <x v="3"/>
    <x v="7"/>
    <x v="0"/>
    <s v="Returning"/>
    <x v="2"/>
    <s v="Packing Cube Set"/>
    <n v="1"/>
    <n v="47.53"/>
    <n v="0.05"/>
    <n v="18.5"/>
    <x v="1088"/>
    <n v="18.5"/>
    <n v="26.653500000000001"/>
    <n v="0.59028646727274736"/>
    <n v="2026"/>
    <s v="Q2"/>
    <n v="6"/>
    <s v="Jun"/>
  </r>
  <r>
    <n v="335"/>
    <d v="2026-06-16T00:00:00"/>
    <n v="2026"/>
    <x v="1"/>
    <n v="6"/>
    <x v="5"/>
    <x v="3"/>
    <x v="8"/>
    <x v="0"/>
    <s v="Returning"/>
    <x v="2"/>
    <s v="Travel Backpack 35L"/>
    <n v="3"/>
    <n v="163.65"/>
    <n v="0.15"/>
    <n v="85.8"/>
    <x v="1089"/>
    <n v="257.39999999999998"/>
    <n v="159.90750000000003"/>
    <n v="0.38318865584730688"/>
    <n v="2026"/>
    <s v="Q2"/>
    <n v="6"/>
    <s v="Jun"/>
  </r>
  <r>
    <n v="498"/>
    <d v="2026-06-16T00:00:00"/>
    <n v="2026"/>
    <x v="1"/>
    <n v="6"/>
    <x v="5"/>
    <x v="0"/>
    <x v="15"/>
    <x v="1"/>
    <s v="Business"/>
    <x v="2"/>
    <s v="Carry-On Duffel"/>
    <n v="5"/>
    <n v="130.94999999999999"/>
    <n v="0.15"/>
    <n v="68.47"/>
    <x v="1090"/>
    <n v="342.35"/>
    <n v="214.1875"/>
    <n v="0.38485726478449339"/>
    <n v="2026"/>
    <s v="Q2"/>
    <n v="6"/>
    <s v="Jun"/>
  </r>
  <r>
    <n v="2611"/>
    <d v="2026-06-16T00:00:00"/>
    <n v="2026"/>
    <x v="1"/>
    <n v="6"/>
    <x v="5"/>
    <x v="3"/>
    <x v="13"/>
    <x v="0"/>
    <s v="Returning"/>
    <x v="2"/>
    <s v="Travel Backpack 35L"/>
    <n v="5"/>
    <n v="160.82"/>
    <n v="0"/>
    <n v="90.14"/>
    <x v="1091"/>
    <n v="450.7"/>
    <n v="353.39999999999992"/>
    <n v="0.43949757492849145"/>
    <n v="2026"/>
    <s v="Q2"/>
    <n v="6"/>
    <s v="Jun"/>
  </r>
  <r>
    <n v="3197"/>
    <d v="2026-06-16T00:00:00"/>
    <n v="2026"/>
    <x v="1"/>
    <n v="6"/>
    <x v="5"/>
    <x v="1"/>
    <x v="12"/>
    <x v="2"/>
    <s v="New"/>
    <x v="0"/>
    <s v="Compact Repair Kit"/>
    <n v="3"/>
    <n v="40.51"/>
    <n v="0"/>
    <n v="16.940000000000001"/>
    <x v="1092"/>
    <n v="50.820000000000007"/>
    <n v="70.709999999999994"/>
    <n v="0.58183164650703523"/>
    <n v="2026"/>
    <s v="Q2"/>
    <n v="6"/>
    <s v="Jun"/>
  </r>
  <r>
    <n v="4668"/>
    <d v="2026-06-16T00:00:00"/>
    <n v="2026"/>
    <x v="1"/>
    <n v="6"/>
    <x v="5"/>
    <x v="1"/>
    <x v="11"/>
    <x v="0"/>
    <s v="Business"/>
    <x v="0"/>
    <s v="Commuter Helmet"/>
    <n v="1"/>
    <n v="81.08"/>
    <n v="0"/>
    <n v="41.52"/>
    <x v="1093"/>
    <n v="41.52"/>
    <n v="39.559999999999995"/>
    <n v="0.48791317217562896"/>
    <n v="2026"/>
    <s v="Q2"/>
    <n v="6"/>
    <s v="Jun"/>
  </r>
  <r>
    <n v="4994"/>
    <d v="2026-06-16T00:00:00"/>
    <n v="2026"/>
    <x v="1"/>
    <n v="6"/>
    <x v="5"/>
    <x v="2"/>
    <x v="10"/>
    <x v="1"/>
    <s v="Business"/>
    <x v="1"/>
    <s v="Summit Backpack 45L"/>
    <n v="4"/>
    <n v="150.43"/>
    <n v="0.1"/>
    <n v="77.650000000000006"/>
    <x v="1094"/>
    <n v="310.60000000000002"/>
    <n v="230.94799999999998"/>
    <n v="0.42645896577957998"/>
    <n v="2026"/>
    <s v="Q2"/>
    <n v="6"/>
    <s v="Jun"/>
  </r>
  <r>
    <n v="512"/>
    <d v="2026-06-17T00:00:00"/>
    <n v="2026"/>
    <x v="1"/>
    <n v="6"/>
    <x v="5"/>
    <x v="1"/>
    <x v="12"/>
    <x v="3"/>
    <s v="Returning"/>
    <x v="3"/>
    <s v="Trail Tent 2P"/>
    <n v="1"/>
    <n v="192.42"/>
    <n v="0"/>
    <n v="103.31"/>
    <x v="1095"/>
    <n v="103.31"/>
    <n v="89.109999999999985"/>
    <n v="0.46310154869556175"/>
    <n v="2026"/>
    <s v="Q2"/>
    <n v="6"/>
    <s v="Jun"/>
  </r>
  <r>
    <n v="717"/>
    <d v="2026-06-17T00:00:00"/>
    <n v="2026"/>
    <x v="1"/>
    <n v="6"/>
    <x v="5"/>
    <x v="3"/>
    <x v="7"/>
    <x v="1"/>
    <s v="Business"/>
    <x v="3"/>
    <s v="Alpine Tent 4P"/>
    <n v="10"/>
    <n v="333.14"/>
    <n v="0.15"/>
    <n v="194.52"/>
    <x v="1096"/>
    <n v="1945.2"/>
    <n v="886.48999999999955"/>
    <n v="0.31306039856057677"/>
    <n v="2026"/>
    <s v="Q2"/>
    <n v="6"/>
    <s v="Jun"/>
  </r>
  <r>
    <n v="952"/>
    <d v="2026-06-17T00:00:00"/>
    <n v="2026"/>
    <x v="1"/>
    <n v="6"/>
    <x v="5"/>
    <x v="0"/>
    <x v="0"/>
    <x v="0"/>
    <s v="Business"/>
    <x v="3"/>
    <s v="Portable Camp Stove"/>
    <n v="1"/>
    <n v="79.900000000000006"/>
    <n v="0.05"/>
    <n v="40.19"/>
    <x v="1097"/>
    <n v="40.19"/>
    <n v="35.715000000000003"/>
    <n v="0.47052236348066667"/>
    <n v="2026"/>
    <s v="Q2"/>
    <n v="6"/>
    <s v="Jun"/>
  </r>
  <r>
    <n v="1081"/>
    <d v="2026-06-17T00:00:00"/>
    <n v="2026"/>
    <x v="1"/>
    <n v="6"/>
    <x v="5"/>
    <x v="3"/>
    <x v="13"/>
    <x v="0"/>
    <s v="Returning"/>
    <x v="0"/>
    <s v="Trail Bike Light"/>
    <n v="1"/>
    <n v="51.12"/>
    <n v="0"/>
    <n v="22.43"/>
    <x v="1098"/>
    <n v="22.43"/>
    <n v="28.689999999999998"/>
    <n v="0.56122848200312991"/>
    <n v="2026"/>
    <s v="Q2"/>
    <n v="6"/>
    <s v="Jun"/>
  </r>
  <r>
    <n v="2043"/>
    <d v="2026-06-17T00:00:00"/>
    <n v="2026"/>
    <x v="1"/>
    <n v="6"/>
    <x v="5"/>
    <x v="1"/>
    <x v="6"/>
    <x v="0"/>
    <s v="New"/>
    <x v="1"/>
    <s v="Hiking Daypack 20L"/>
    <n v="2"/>
    <n v="90.33"/>
    <n v="0"/>
    <n v="46.3"/>
    <x v="1099"/>
    <n v="92.6"/>
    <n v="88.06"/>
    <n v="0.48743496069965686"/>
    <n v="2026"/>
    <s v="Q2"/>
    <n v="6"/>
    <s v="Jun"/>
  </r>
  <r>
    <n v="4040"/>
    <d v="2026-06-17T00:00:00"/>
    <n v="2026"/>
    <x v="1"/>
    <n v="6"/>
    <x v="5"/>
    <x v="3"/>
    <x v="7"/>
    <x v="0"/>
    <s v="Business"/>
    <x v="2"/>
    <s v="Insulated Bottle"/>
    <n v="2"/>
    <n v="36.799999999999997"/>
    <n v="0.05"/>
    <n v="13.94"/>
    <x v="1100"/>
    <n v="27.88"/>
    <n v="42.039999999999992"/>
    <n v="0.60125858123569798"/>
    <n v="2026"/>
    <s v="Q2"/>
    <n v="6"/>
    <s v="Jun"/>
  </r>
  <r>
    <n v="2295"/>
    <d v="2026-06-18T00:00:00"/>
    <n v="2026"/>
    <x v="1"/>
    <n v="6"/>
    <x v="5"/>
    <x v="1"/>
    <x v="11"/>
    <x v="3"/>
    <s v="New"/>
    <x v="2"/>
    <s v="Packing Cube Set"/>
    <n v="1"/>
    <n v="45.7"/>
    <n v="0.1"/>
    <n v="18.600000000000001"/>
    <x v="492"/>
    <n v="18.600000000000001"/>
    <n v="22.53"/>
    <n v="0.5477753464624362"/>
    <n v="2026"/>
    <s v="Q2"/>
    <n v="6"/>
    <s v="Jun"/>
  </r>
  <r>
    <n v="2670"/>
    <d v="2026-06-18T00:00:00"/>
    <n v="2026"/>
    <x v="1"/>
    <n v="6"/>
    <x v="5"/>
    <x v="2"/>
    <x v="5"/>
    <x v="3"/>
    <s v="Returning"/>
    <x v="2"/>
    <s v="Travel Backpack 35L"/>
    <n v="3"/>
    <n v="162.30000000000001"/>
    <n v="0.1"/>
    <n v="86.43"/>
    <x v="1101"/>
    <n v="259.29000000000002"/>
    <n v="178.92000000000002"/>
    <n v="0.40829739166153217"/>
    <n v="2026"/>
    <s v="Q2"/>
    <n v="6"/>
    <s v="Jun"/>
  </r>
  <r>
    <n v="2777"/>
    <d v="2026-06-18T00:00:00"/>
    <n v="2026"/>
    <x v="1"/>
    <n v="6"/>
    <x v="5"/>
    <x v="1"/>
    <x v="14"/>
    <x v="1"/>
    <s v="Business"/>
    <x v="1"/>
    <s v="Trekking Poles"/>
    <n v="5"/>
    <n v="72.37"/>
    <n v="0.2"/>
    <n v="32.840000000000003"/>
    <x v="1102"/>
    <n v="164.20000000000002"/>
    <n v="125.28"/>
    <n v="0.43277601215973466"/>
    <n v="2026"/>
    <s v="Q2"/>
    <n v="6"/>
    <s v="Jun"/>
  </r>
  <r>
    <n v="2780"/>
    <d v="2026-06-18T00:00:00"/>
    <n v="2026"/>
    <x v="1"/>
    <n v="6"/>
    <x v="5"/>
    <x v="2"/>
    <x v="3"/>
    <x v="0"/>
    <s v="New"/>
    <x v="4"/>
    <s v="Recovery Roller"/>
    <n v="2"/>
    <n v="35.61"/>
    <n v="0.15"/>
    <n v="13.96"/>
    <x v="1103"/>
    <n v="27.92"/>
    <n v="32.616999999999997"/>
    <n v="0.53879445628293432"/>
    <n v="2026"/>
    <s v="Q2"/>
    <n v="6"/>
    <s v="Jun"/>
  </r>
  <r>
    <n v="3209"/>
    <d v="2026-06-18T00:00:00"/>
    <n v="2026"/>
    <x v="1"/>
    <n v="6"/>
    <x v="5"/>
    <x v="3"/>
    <x v="13"/>
    <x v="0"/>
    <s v="Returning"/>
    <x v="2"/>
    <s v="Carry-On Duffel"/>
    <n v="2"/>
    <n v="133.12"/>
    <n v="0"/>
    <n v="67.02"/>
    <x v="1104"/>
    <n v="134.04"/>
    <n v="132.20000000000002"/>
    <n v="0.4965444711538462"/>
    <n v="2026"/>
    <s v="Q2"/>
    <n v="6"/>
    <s v="Jun"/>
  </r>
  <r>
    <n v="3414"/>
    <d v="2026-06-18T00:00:00"/>
    <n v="2026"/>
    <x v="1"/>
    <n v="6"/>
    <x v="5"/>
    <x v="0"/>
    <x v="15"/>
    <x v="3"/>
    <s v="Returning"/>
    <x v="0"/>
    <s v="Trail Bike Light"/>
    <n v="1"/>
    <n v="51.23"/>
    <n v="0.05"/>
    <n v="23.12"/>
    <x v="1105"/>
    <n v="23.12"/>
    <n v="25.548499999999994"/>
    <n v="0.5249494025909982"/>
    <n v="2026"/>
    <s v="Q2"/>
    <n v="6"/>
    <s v="Jun"/>
  </r>
  <r>
    <n v="3846"/>
    <d v="2026-06-18T00:00:00"/>
    <n v="2026"/>
    <x v="1"/>
    <n v="6"/>
    <x v="5"/>
    <x v="1"/>
    <x v="12"/>
    <x v="0"/>
    <s v="Business"/>
    <x v="1"/>
    <s v="Hiking Daypack 20L"/>
    <n v="1"/>
    <n v="93.5"/>
    <n v="0"/>
    <n v="46.63"/>
    <x v="1106"/>
    <n v="46.63"/>
    <n v="46.87"/>
    <n v="0.50128342245989299"/>
    <n v="2026"/>
    <s v="Q2"/>
    <n v="6"/>
    <s v="Jun"/>
  </r>
  <r>
    <n v="4120"/>
    <d v="2026-06-18T00:00:00"/>
    <n v="2026"/>
    <x v="1"/>
    <n v="6"/>
    <x v="5"/>
    <x v="3"/>
    <x v="4"/>
    <x v="2"/>
    <s v="Returning"/>
    <x v="4"/>
    <s v="Resistance Band Set"/>
    <n v="3"/>
    <n v="41.16"/>
    <n v="0"/>
    <n v="14.79"/>
    <x v="1107"/>
    <n v="44.37"/>
    <n v="79.109999999999985"/>
    <n v="0.64067055393586003"/>
    <n v="2026"/>
    <s v="Q2"/>
    <n v="6"/>
    <s v="Jun"/>
  </r>
  <r>
    <n v="4217"/>
    <d v="2026-06-18T00:00:00"/>
    <n v="2026"/>
    <x v="1"/>
    <n v="6"/>
    <x v="5"/>
    <x v="1"/>
    <x v="12"/>
    <x v="3"/>
    <s v="New"/>
    <x v="4"/>
    <s v="Resistance Band Set"/>
    <n v="1"/>
    <n v="39.74"/>
    <n v="0.05"/>
    <n v="14.39"/>
    <x v="1108"/>
    <n v="14.39"/>
    <n v="23.363"/>
    <n v="0.6188382380208195"/>
    <n v="2026"/>
    <s v="Q2"/>
    <n v="6"/>
    <s v="Jun"/>
  </r>
  <r>
    <n v="4786"/>
    <d v="2026-06-18T00:00:00"/>
    <n v="2026"/>
    <x v="1"/>
    <n v="6"/>
    <x v="5"/>
    <x v="3"/>
    <x v="7"/>
    <x v="0"/>
    <s v="Returning"/>
    <x v="2"/>
    <s v="Packing Cube Set"/>
    <n v="3"/>
    <n v="46.79"/>
    <n v="0.1"/>
    <n v="18.25"/>
    <x v="1109"/>
    <n v="54.75"/>
    <n v="71.583000000000013"/>
    <n v="0.56662154781411034"/>
    <n v="2026"/>
    <s v="Q2"/>
    <n v="6"/>
    <s v="Jun"/>
  </r>
  <r>
    <n v="23"/>
    <d v="2026-06-19T00:00:00"/>
    <n v="2026"/>
    <x v="1"/>
    <n v="6"/>
    <x v="5"/>
    <x v="3"/>
    <x v="13"/>
    <x v="1"/>
    <s v="Business"/>
    <x v="1"/>
    <s v="Hiking Daypack 20L"/>
    <n v="4"/>
    <n v="91.74"/>
    <n v="0.2"/>
    <n v="44.74"/>
    <x v="1110"/>
    <n v="178.96"/>
    <n v="114.60799999999998"/>
    <n v="0.39039677349029861"/>
    <n v="2026"/>
    <s v="Q2"/>
    <n v="6"/>
    <s v="Jun"/>
  </r>
  <r>
    <n v="99"/>
    <d v="2026-06-19T00:00:00"/>
    <n v="2026"/>
    <x v="1"/>
    <n v="6"/>
    <x v="5"/>
    <x v="3"/>
    <x v="13"/>
    <x v="0"/>
    <s v="New"/>
    <x v="4"/>
    <s v="Recovery Roller"/>
    <n v="1"/>
    <n v="36.28"/>
    <n v="0.1"/>
    <n v="13.8"/>
    <x v="1111"/>
    <n v="13.8"/>
    <n v="18.852"/>
    <n v="0.5773612642410878"/>
    <n v="2026"/>
    <s v="Q2"/>
    <n v="6"/>
    <s v="Jun"/>
  </r>
  <r>
    <n v="269"/>
    <d v="2026-06-19T00:00:00"/>
    <n v="2026"/>
    <x v="1"/>
    <n v="6"/>
    <x v="5"/>
    <x v="3"/>
    <x v="13"/>
    <x v="1"/>
    <s v="Returning"/>
    <x v="1"/>
    <s v="Trekking Poles"/>
    <n v="3"/>
    <n v="73.02"/>
    <n v="0.1"/>
    <n v="32.69"/>
    <x v="1112"/>
    <n v="98.07"/>
    <n v="99.084000000000003"/>
    <n v="0.50257159377948202"/>
    <n v="2026"/>
    <s v="Q2"/>
    <n v="6"/>
    <s v="Jun"/>
  </r>
  <r>
    <n v="1772"/>
    <d v="2026-06-19T00:00:00"/>
    <n v="2026"/>
    <x v="1"/>
    <n v="6"/>
    <x v="5"/>
    <x v="3"/>
    <x v="4"/>
    <x v="0"/>
    <s v="New"/>
    <x v="1"/>
    <s v="Summit Backpack 45L"/>
    <n v="4"/>
    <n v="153.38"/>
    <n v="0"/>
    <n v="76.92"/>
    <x v="1113"/>
    <n v="307.68"/>
    <n v="305.83999999999997"/>
    <n v="0.49850045638283996"/>
    <n v="2026"/>
    <s v="Q2"/>
    <n v="6"/>
    <s v="Jun"/>
  </r>
  <r>
    <n v="1906"/>
    <d v="2026-06-19T00:00:00"/>
    <n v="2026"/>
    <x v="1"/>
    <n v="6"/>
    <x v="5"/>
    <x v="3"/>
    <x v="8"/>
    <x v="3"/>
    <s v="Returning"/>
    <x v="3"/>
    <s v="Compact Sleeping Bag"/>
    <n v="2"/>
    <n v="125.5"/>
    <n v="0"/>
    <n v="61.67"/>
    <x v="1114"/>
    <n v="123.34"/>
    <n v="127.66"/>
    <n v="0.50860557768924297"/>
    <n v="2026"/>
    <s v="Q2"/>
    <n v="6"/>
    <s v="Jun"/>
  </r>
  <r>
    <n v="2473"/>
    <d v="2026-06-19T00:00:00"/>
    <n v="2026"/>
    <x v="1"/>
    <n v="6"/>
    <x v="5"/>
    <x v="0"/>
    <x v="0"/>
    <x v="1"/>
    <s v="Returning"/>
    <x v="0"/>
    <s v="Commuter Helmet"/>
    <n v="3"/>
    <n v="80.75"/>
    <n v="0.15"/>
    <n v="42.81"/>
    <x v="1115"/>
    <n v="128.43"/>
    <n v="77.482499999999987"/>
    <n v="0.37628847204516475"/>
    <n v="2026"/>
    <s v="Q2"/>
    <n v="6"/>
    <s v="Jun"/>
  </r>
  <r>
    <n v="2549"/>
    <d v="2026-06-19T00:00:00"/>
    <n v="2026"/>
    <x v="1"/>
    <n v="6"/>
    <x v="5"/>
    <x v="3"/>
    <x v="13"/>
    <x v="1"/>
    <s v="Returning"/>
    <x v="4"/>
    <s v="Recovery Roller"/>
    <n v="8"/>
    <n v="36.15"/>
    <n v="0.05"/>
    <n v="13.55"/>
    <x v="1116"/>
    <n v="108.4"/>
    <n v="166.33999999999995"/>
    <n v="0.60544514814005956"/>
    <n v="2026"/>
    <s v="Q2"/>
    <n v="6"/>
    <s v="Jun"/>
  </r>
  <r>
    <n v="3341"/>
    <d v="2026-06-19T00:00:00"/>
    <n v="2026"/>
    <x v="1"/>
    <n v="6"/>
    <x v="5"/>
    <x v="0"/>
    <x v="15"/>
    <x v="0"/>
    <s v="New"/>
    <x v="1"/>
    <s v="Trail Boots"/>
    <n v="2"/>
    <n v="143.1"/>
    <n v="0"/>
    <n v="78.11"/>
    <x v="1117"/>
    <n v="156.22"/>
    <n v="129.97999999999999"/>
    <n v="0.45415793151642209"/>
    <n v="2026"/>
    <s v="Q2"/>
    <n v="6"/>
    <s v="Jun"/>
  </r>
  <r>
    <n v="3351"/>
    <d v="2026-06-19T00:00:00"/>
    <n v="2026"/>
    <x v="1"/>
    <n v="6"/>
    <x v="5"/>
    <x v="1"/>
    <x v="1"/>
    <x v="3"/>
    <s v="New"/>
    <x v="3"/>
    <s v="Compact Sleeping Bag"/>
    <n v="4"/>
    <n v="123.89"/>
    <n v="0"/>
    <n v="59.42"/>
    <x v="1118"/>
    <n v="237.68"/>
    <n v="257.88"/>
    <n v="0.5203809831301961"/>
    <n v="2026"/>
    <s v="Q2"/>
    <n v="6"/>
    <s v="Jun"/>
  </r>
  <r>
    <n v="3366"/>
    <d v="2026-06-19T00:00:00"/>
    <n v="2026"/>
    <x v="1"/>
    <n v="6"/>
    <x v="5"/>
    <x v="1"/>
    <x v="11"/>
    <x v="0"/>
    <s v="Business"/>
    <x v="2"/>
    <s v="Carry-On Duffel"/>
    <n v="1"/>
    <n v="135.41999999999999"/>
    <n v="0.05"/>
    <n v="68.180000000000007"/>
    <x v="1119"/>
    <n v="68.180000000000007"/>
    <n v="60.468999999999966"/>
    <n v="0.47003085915941811"/>
    <n v="2026"/>
    <s v="Q2"/>
    <n v="6"/>
    <s v="Jun"/>
  </r>
  <r>
    <n v="3691"/>
    <d v="2026-06-19T00:00:00"/>
    <n v="2026"/>
    <x v="1"/>
    <n v="6"/>
    <x v="5"/>
    <x v="1"/>
    <x v="6"/>
    <x v="2"/>
    <s v="Returning"/>
    <x v="1"/>
    <s v="Hiking Daypack 20L"/>
    <n v="1"/>
    <n v="93.48"/>
    <n v="0.05"/>
    <n v="44.31"/>
    <x v="1120"/>
    <n v="44.31"/>
    <n v="44.495999999999995"/>
    <n v="0.50104722653874734"/>
    <n v="2026"/>
    <s v="Q2"/>
    <n v="6"/>
    <s v="Jun"/>
  </r>
  <r>
    <n v="3909"/>
    <d v="2026-06-19T00:00:00"/>
    <n v="2026"/>
    <x v="1"/>
    <n v="6"/>
    <x v="5"/>
    <x v="1"/>
    <x v="1"/>
    <x v="3"/>
    <s v="Returning"/>
    <x v="1"/>
    <s v="Summit Backpack 45L"/>
    <n v="1"/>
    <n v="156.05000000000001"/>
    <n v="0.05"/>
    <n v="81.28"/>
    <x v="1121"/>
    <n v="81.28"/>
    <n v="66.967500000000001"/>
    <n v="0.45172768512116562"/>
    <n v="2026"/>
    <s v="Q2"/>
    <n v="6"/>
    <s v="Jun"/>
  </r>
  <r>
    <n v="4862"/>
    <d v="2026-06-19T00:00:00"/>
    <n v="2026"/>
    <x v="1"/>
    <n v="6"/>
    <x v="5"/>
    <x v="1"/>
    <x v="6"/>
    <x v="0"/>
    <s v="Returning"/>
    <x v="4"/>
    <s v="Recovery Roller"/>
    <n v="1"/>
    <n v="36.74"/>
    <n v="0"/>
    <n v="14.15"/>
    <x v="1122"/>
    <n v="14.15"/>
    <n v="22.590000000000003"/>
    <n v="0.61486118671747425"/>
    <n v="2026"/>
    <s v="Q2"/>
    <n v="6"/>
    <s v="Jun"/>
  </r>
  <r>
    <n v="5096"/>
    <d v="2026-06-19T00:00:00"/>
    <n v="2026"/>
    <x v="1"/>
    <n v="6"/>
    <x v="5"/>
    <x v="0"/>
    <x v="15"/>
    <x v="0"/>
    <s v="Returning"/>
    <x v="3"/>
    <s v="Trail Tent 2P"/>
    <n v="2"/>
    <n v="199.28"/>
    <n v="0"/>
    <n v="102.85"/>
    <x v="1123"/>
    <n v="205.7"/>
    <n v="192.86"/>
    <n v="0.48389201124046571"/>
    <n v="2026"/>
    <s v="Q2"/>
    <n v="6"/>
    <s v="Jun"/>
  </r>
  <r>
    <n v="5112"/>
    <d v="2026-06-19T00:00:00"/>
    <n v="2026"/>
    <x v="1"/>
    <n v="6"/>
    <x v="5"/>
    <x v="0"/>
    <x v="0"/>
    <x v="3"/>
    <s v="Returning"/>
    <x v="4"/>
    <s v="Recovery Roller"/>
    <n v="2"/>
    <n v="37.04"/>
    <n v="0.05"/>
    <n v="13.76"/>
    <x v="1124"/>
    <n v="27.52"/>
    <n v="42.855999999999995"/>
    <n v="0.60895759918153913"/>
    <n v="2026"/>
    <s v="Q2"/>
    <n v="6"/>
    <s v="Jun"/>
  </r>
  <r>
    <n v="501"/>
    <d v="2026-06-20T00:00:00"/>
    <n v="2026"/>
    <x v="1"/>
    <n v="6"/>
    <x v="5"/>
    <x v="3"/>
    <x v="4"/>
    <x v="0"/>
    <s v="New"/>
    <x v="3"/>
    <s v="Portable Camp Stove"/>
    <n v="2"/>
    <n v="80.95"/>
    <n v="0.1"/>
    <n v="39.44"/>
    <x v="1125"/>
    <n v="78.88"/>
    <n v="66.830000000000013"/>
    <n v="0.45865074462974409"/>
    <n v="2026"/>
    <s v="Q2"/>
    <n v="6"/>
    <s v="Jun"/>
  </r>
  <r>
    <n v="540"/>
    <d v="2026-06-20T00:00:00"/>
    <n v="2026"/>
    <x v="1"/>
    <n v="6"/>
    <x v="5"/>
    <x v="0"/>
    <x v="9"/>
    <x v="3"/>
    <s v="Returning"/>
    <x v="1"/>
    <s v="Summit Backpack 45L"/>
    <n v="1"/>
    <n v="151.46"/>
    <n v="0.05"/>
    <n v="77.98"/>
    <x v="1126"/>
    <n v="77.98"/>
    <n v="65.906999999999996"/>
    <n v="0.45804693961233467"/>
    <n v="2026"/>
    <s v="Q2"/>
    <n v="6"/>
    <s v="Jun"/>
  </r>
  <r>
    <n v="2255"/>
    <d v="2026-06-20T00:00:00"/>
    <n v="2026"/>
    <x v="1"/>
    <n v="6"/>
    <x v="5"/>
    <x v="0"/>
    <x v="9"/>
    <x v="0"/>
    <s v="Business"/>
    <x v="1"/>
    <s v="Hiking Daypack 20L"/>
    <n v="5"/>
    <n v="90.1"/>
    <n v="0"/>
    <n v="44.32"/>
    <x v="1127"/>
    <n v="221.6"/>
    <n v="228.9"/>
    <n v="0.50810210876803552"/>
    <n v="2026"/>
    <s v="Q2"/>
    <n v="6"/>
    <s v="Jun"/>
  </r>
  <r>
    <n v="3126"/>
    <d v="2026-06-20T00:00:00"/>
    <n v="2026"/>
    <x v="1"/>
    <n v="6"/>
    <x v="5"/>
    <x v="0"/>
    <x v="0"/>
    <x v="3"/>
    <s v="Business"/>
    <x v="1"/>
    <s v="Summit Backpack 45L"/>
    <n v="1"/>
    <n v="155.69"/>
    <n v="0.1"/>
    <n v="79.42"/>
    <x v="1128"/>
    <n v="79.42"/>
    <n v="60.701000000000008"/>
    <n v="0.43320415926235184"/>
    <n v="2026"/>
    <s v="Q2"/>
    <n v="6"/>
    <s v="Jun"/>
  </r>
  <r>
    <n v="3223"/>
    <d v="2026-06-20T00:00:00"/>
    <n v="2026"/>
    <x v="1"/>
    <n v="6"/>
    <x v="5"/>
    <x v="1"/>
    <x v="14"/>
    <x v="2"/>
    <s v="Returning"/>
    <x v="4"/>
    <s v="Training Mat"/>
    <n v="1"/>
    <n v="50.11"/>
    <n v="0.05"/>
    <n v="21.38"/>
    <x v="1129"/>
    <n v="21.38"/>
    <n v="26.224499999999995"/>
    <n v="0.55088279469377888"/>
    <n v="2026"/>
    <s v="Q2"/>
    <n v="6"/>
    <s v="Jun"/>
  </r>
  <r>
    <n v="3260"/>
    <d v="2026-06-20T00:00:00"/>
    <n v="2026"/>
    <x v="1"/>
    <n v="6"/>
    <x v="5"/>
    <x v="2"/>
    <x v="2"/>
    <x v="2"/>
    <s v="Returning"/>
    <x v="1"/>
    <s v="Trail Boots"/>
    <n v="1"/>
    <n v="142.55000000000001"/>
    <n v="0.1"/>
    <n v="79.709999999999994"/>
    <x v="1130"/>
    <n v="79.709999999999994"/>
    <n v="48.585000000000022"/>
    <n v="0.37869753302934656"/>
    <n v="2026"/>
    <s v="Q2"/>
    <n v="6"/>
    <s v="Jun"/>
  </r>
  <r>
    <n v="3404"/>
    <d v="2026-06-20T00:00:00"/>
    <n v="2026"/>
    <x v="1"/>
    <n v="6"/>
    <x v="5"/>
    <x v="3"/>
    <x v="8"/>
    <x v="0"/>
    <s v="New"/>
    <x v="3"/>
    <s v="Trail Tent 2P"/>
    <n v="3"/>
    <n v="191.11"/>
    <n v="0.05"/>
    <n v="102.82"/>
    <x v="1131"/>
    <n v="308.45999999999998"/>
    <n v="236.20350000000002"/>
    <n v="0.43366867800026992"/>
    <n v="2026"/>
    <s v="Q2"/>
    <n v="6"/>
    <s v="Jun"/>
  </r>
  <r>
    <n v="4267"/>
    <d v="2026-06-20T00:00:00"/>
    <n v="2026"/>
    <x v="1"/>
    <n v="6"/>
    <x v="5"/>
    <x v="3"/>
    <x v="13"/>
    <x v="1"/>
    <s v="Business"/>
    <x v="0"/>
    <s v="Compact Repair Kit"/>
    <n v="6"/>
    <n v="40.229999999999997"/>
    <n v="0.15"/>
    <n v="17.079999999999998"/>
    <x v="1132"/>
    <n v="102.47999999999999"/>
    <n v="102.69300000000001"/>
    <n v="0.50051907414718322"/>
    <n v="2026"/>
    <s v="Q2"/>
    <n v="6"/>
    <s v="Jun"/>
  </r>
  <r>
    <n v="5082"/>
    <d v="2026-06-20T00:00:00"/>
    <n v="2026"/>
    <x v="1"/>
    <n v="6"/>
    <x v="5"/>
    <x v="1"/>
    <x v="11"/>
    <x v="0"/>
    <s v="Business"/>
    <x v="0"/>
    <s v="Commuter Helmet"/>
    <n v="2"/>
    <n v="81.489999999999995"/>
    <n v="0"/>
    <n v="42.15"/>
    <x v="1133"/>
    <n v="84.3"/>
    <n v="78.679999999999993"/>
    <n v="0.48275862068965514"/>
    <n v="2026"/>
    <s v="Q2"/>
    <n v="6"/>
    <s v="Jun"/>
  </r>
  <r>
    <n v="5108"/>
    <d v="2026-06-20T00:00:00"/>
    <n v="2026"/>
    <x v="1"/>
    <n v="6"/>
    <x v="5"/>
    <x v="1"/>
    <x v="6"/>
    <x v="1"/>
    <s v="Business"/>
    <x v="2"/>
    <s v="Travel Backpack 35L"/>
    <n v="8"/>
    <n v="162.71"/>
    <n v="0.2"/>
    <n v="85.27"/>
    <x v="1134"/>
    <n v="682.16"/>
    <n v="359.18400000000008"/>
    <n v="0.34492348349824847"/>
    <n v="2026"/>
    <s v="Q2"/>
    <n v="6"/>
    <s v="Jun"/>
  </r>
  <r>
    <n v="1105"/>
    <d v="2026-06-21T00:00:00"/>
    <n v="2026"/>
    <x v="1"/>
    <n v="6"/>
    <x v="5"/>
    <x v="2"/>
    <x v="5"/>
    <x v="3"/>
    <s v="Returning"/>
    <x v="2"/>
    <s v="Insulated Bottle"/>
    <n v="1"/>
    <n v="36.479999999999997"/>
    <n v="0.1"/>
    <n v="13.9"/>
    <x v="1135"/>
    <n v="13.9"/>
    <n v="18.932000000000002"/>
    <n v="0.57663255360623789"/>
    <n v="2026"/>
    <s v="Q2"/>
    <n v="6"/>
    <s v="Jun"/>
  </r>
  <r>
    <n v="2757"/>
    <d v="2026-06-21T00:00:00"/>
    <n v="2026"/>
    <x v="1"/>
    <n v="6"/>
    <x v="5"/>
    <x v="1"/>
    <x v="6"/>
    <x v="1"/>
    <s v="Business"/>
    <x v="2"/>
    <s v="Carry-On Duffel"/>
    <n v="6"/>
    <n v="136.65"/>
    <n v="0.15"/>
    <n v="68.56"/>
    <x v="1136"/>
    <n v="411.36"/>
    <n v="285.55500000000006"/>
    <n v="0.4097415036266977"/>
    <n v="2026"/>
    <s v="Q2"/>
    <n v="6"/>
    <s v="Jun"/>
  </r>
  <r>
    <n v="3325"/>
    <d v="2026-06-21T00:00:00"/>
    <n v="2026"/>
    <x v="1"/>
    <n v="6"/>
    <x v="5"/>
    <x v="2"/>
    <x v="2"/>
    <x v="0"/>
    <s v="New"/>
    <x v="0"/>
    <s v="Trail Bike Light"/>
    <n v="4"/>
    <n v="50.57"/>
    <n v="0"/>
    <n v="21.85"/>
    <x v="1137"/>
    <n v="87.4"/>
    <n v="114.88"/>
    <n v="0.56792564761716435"/>
    <n v="2026"/>
    <s v="Q2"/>
    <n v="6"/>
    <s v="Jun"/>
  </r>
  <r>
    <n v="4070"/>
    <d v="2026-06-21T00:00:00"/>
    <n v="2026"/>
    <x v="1"/>
    <n v="6"/>
    <x v="5"/>
    <x v="3"/>
    <x v="8"/>
    <x v="0"/>
    <s v="New"/>
    <x v="0"/>
    <s v="Cycling Pack 12L"/>
    <n v="3"/>
    <n v="103.72"/>
    <n v="0"/>
    <n v="50.34"/>
    <x v="1138"/>
    <n v="151.02000000000001"/>
    <n v="160.13999999999996"/>
    <n v="0.51465483995372152"/>
    <n v="2026"/>
    <s v="Q2"/>
    <n v="6"/>
    <s v="Jun"/>
  </r>
  <r>
    <n v="4339"/>
    <d v="2026-06-21T00:00:00"/>
    <n v="2026"/>
    <x v="1"/>
    <n v="6"/>
    <x v="5"/>
    <x v="2"/>
    <x v="16"/>
    <x v="3"/>
    <s v="Returning"/>
    <x v="2"/>
    <s v="Carry-On Duffel"/>
    <n v="1"/>
    <n v="132.49"/>
    <n v="0"/>
    <n v="67.09"/>
    <x v="1139"/>
    <n v="67.09"/>
    <n v="65.400000000000006"/>
    <n v="0.49362216016303118"/>
    <n v="2026"/>
    <s v="Q2"/>
    <n v="6"/>
    <s v="Jun"/>
  </r>
  <r>
    <n v="731"/>
    <d v="2026-06-22T00:00:00"/>
    <n v="2026"/>
    <x v="1"/>
    <n v="6"/>
    <x v="5"/>
    <x v="2"/>
    <x v="3"/>
    <x v="0"/>
    <s v="New"/>
    <x v="3"/>
    <s v="Portable Camp Stove"/>
    <n v="2"/>
    <n v="80.650000000000006"/>
    <n v="0"/>
    <n v="39.18"/>
    <x v="1140"/>
    <n v="78.36"/>
    <n v="82.940000000000012"/>
    <n v="0.51419714817110973"/>
    <n v="2026"/>
    <s v="Q2"/>
    <n v="6"/>
    <s v="Jun"/>
  </r>
  <r>
    <n v="1362"/>
    <d v="2026-06-22T00:00:00"/>
    <n v="2026"/>
    <x v="1"/>
    <n v="6"/>
    <x v="5"/>
    <x v="1"/>
    <x v="1"/>
    <x v="2"/>
    <s v="New"/>
    <x v="4"/>
    <s v="Recovery Roller"/>
    <n v="1"/>
    <n v="35.409999999999997"/>
    <n v="0.05"/>
    <n v="13.9"/>
    <x v="1141"/>
    <n v="13.9"/>
    <n v="19.7395"/>
    <n v="0.58679528530447833"/>
    <n v="2026"/>
    <s v="Q2"/>
    <n v="6"/>
    <s v="Jun"/>
  </r>
  <r>
    <n v="1512"/>
    <d v="2026-06-22T00:00:00"/>
    <n v="2026"/>
    <x v="1"/>
    <n v="6"/>
    <x v="5"/>
    <x v="0"/>
    <x v="0"/>
    <x v="3"/>
    <s v="Returning"/>
    <x v="4"/>
    <s v="Resistance Band Set"/>
    <n v="3"/>
    <n v="41.01"/>
    <n v="0"/>
    <n v="14.33"/>
    <x v="1142"/>
    <n v="42.99"/>
    <n v="80.039999999999992"/>
    <n v="0.65057303096805652"/>
    <n v="2026"/>
    <s v="Q2"/>
    <n v="6"/>
    <s v="Jun"/>
  </r>
  <r>
    <n v="1647"/>
    <d v="2026-06-22T00:00:00"/>
    <n v="2026"/>
    <x v="1"/>
    <n v="6"/>
    <x v="5"/>
    <x v="3"/>
    <x v="8"/>
    <x v="0"/>
    <s v="Business"/>
    <x v="2"/>
    <s v="Insulated Bottle"/>
    <n v="1"/>
    <n v="36.01"/>
    <n v="0"/>
    <n v="13.23"/>
    <x v="1143"/>
    <n v="13.23"/>
    <n v="22.779999999999998"/>
    <n v="0.63260205498472644"/>
    <n v="2026"/>
    <s v="Q2"/>
    <n v="6"/>
    <s v="Jun"/>
  </r>
  <r>
    <n v="2358"/>
    <d v="2026-06-22T00:00:00"/>
    <n v="2026"/>
    <x v="1"/>
    <n v="6"/>
    <x v="5"/>
    <x v="0"/>
    <x v="0"/>
    <x v="3"/>
    <s v="Returning"/>
    <x v="4"/>
    <s v="Training Mat"/>
    <n v="2"/>
    <n v="50.21"/>
    <n v="0.05"/>
    <n v="21.74"/>
    <x v="1144"/>
    <n v="43.48"/>
    <n v="51.919000000000004"/>
    <n v="0.54423002337550708"/>
    <n v="2026"/>
    <s v="Q2"/>
    <n v="6"/>
    <s v="Jun"/>
  </r>
  <r>
    <n v="2366"/>
    <d v="2026-06-22T00:00:00"/>
    <n v="2026"/>
    <x v="1"/>
    <n v="6"/>
    <x v="5"/>
    <x v="2"/>
    <x v="10"/>
    <x v="3"/>
    <s v="Returning"/>
    <x v="0"/>
    <s v="Cycling Pack 12L"/>
    <n v="3"/>
    <n v="100.3"/>
    <n v="0"/>
    <n v="49.26"/>
    <x v="1145"/>
    <n v="147.78"/>
    <n v="153.11999999999998"/>
    <n v="0.5088733798604187"/>
    <n v="2026"/>
    <s v="Q2"/>
    <n v="6"/>
    <s v="Jun"/>
  </r>
  <r>
    <n v="3481"/>
    <d v="2026-06-22T00:00:00"/>
    <n v="2026"/>
    <x v="1"/>
    <n v="6"/>
    <x v="5"/>
    <x v="3"/>
    <x v="8"/>
    <x v="2"/>
    <s v="New"/>
    <x v="2"/>
    <s v="Packing Cube Set"/>
    <n v="1"/>
    <n v="47.7"/>
    <n v="0.1"/>
    <n v="18.760000000000002"/>
    <x v="1146"/>
    <n v="18.760000000000002"/>
    <n v="24.170000000000005"/>
    <n v="0.56300955043093415"/>
    <n v="2026"/>
    <s v="Q2"/>
    <n v="6"/>
    <s v="Jun"/>
  </r>
  <r>
    <n v="3595"/>
    <d v="2026-06-22T00:00:00"/>
    <n v="2026"/>
    <x v="1"/>
    <n v="6"/>
    <x v="5"/>
    <x v="1"/>
    <x v="14"/>
    <x v="0"/>
    <s v="New"/>
    <x v="0"/>
    <s v="Compact Repair Kit"/>
    <n v="2"/>
    <n v="40.94"/>
    <n v="0.1"/>
    <n v="16.88"/>
    <x v="1147"/>
    <n v="33.76"/>
    <n v="39.931999999999995"/>
    <n v="0.54187700157411933"/>
    <n v="2026"/>
    <s v="Q2"/>
    <n v="6"/>
    <s v="Jun"/>
  </r>
  <r>
    <n v="3766"/>
    <d v="2026-06-22T00:00:00"/>
    <n v="2026"/>
    <x v="1"/>
    <n v="6"/>
    <x v="5"/>
    <x v="3"/>
    <x v="8"/>
    <x v="2"/>
    <s v="Returning"/>
    <x v="1"/>
    <s v="Hiking Daypack 20L"/>
    <n v="1"/>
    <n v="93.78"/>
    <n v="0"/>
    <n v="46.62"/>
    <x v="159"/>
    <n v="46.62"/>
    <n v="47.160000000000004"/>
    <n v="0.50287907869481774"/>
    <n v="2026"/>
    <s v="Q2"/>
    <n v="6"/>
    <s v="Jun"/>
  </r>
  <r>
    <n v="3933"/>
    <d v="2026-06-22T00:00:00"/>
    <n v="2026"/>
    <x v="1"/>
    <n v="6"/>
    <x v="5"/>
    <x v="3"/>
    <x v="4"/>
    <x v="2"/>
    <s v="New"/>
    <x v="4"/>
    <s v="Training Mat"/>
    <n v="2"/>
    <n v="51.42"/>
    <n v="0"/>
    <n v="22.19"/>
    <x v="1148"/>
    <n v="44.38"/>
    <n v="58.46"/>
    <n v="0.56845585375340335"/>
    <n v="2026"/>
    <s v="Q2"/>
    <n v="6"/>
    <s v="Jun"/>
  </r>
  <r>
    <n v="3951"/>
    <d v="2026-06-22T00:00:00"/>
    <n v="2026"/>
    <x v="1"/>
    <n v="6"/>
    <x v="5"/>
    <x v="2"/>
    <x v="2"/>
    <x v="2"/>
    <s v="New"/>
    <x v="2"/>
    <s v="Travel Backpack 35L"/>
    <n v="1"/>
    <n v="164.99"/>
    <n v="0.1"/>
    <n v="86.6"/>
    <x v="1149"/>
    <n v="86.6"/>
    <n v="61.89100000000002"/>
    <n v="0.41679967136055396"/>
    <n v="2026"/>
    <s v="Q2"/>
    <n v="6"/>
    <s v="Jun"/>
  </r>
  <r>
    <n v="4078"/>
    <d v="2026-06-22T00:00:00"/>
    <n v="2026"/>
    <x v="1"/>
    <n v="6"/>
    <x v="5"/>
    <x v="2"/>
    <x v="5"/>
    <x v="3"/>
    <s v="Returning"/>
    <x v="1"/>
    <s v="Trail Boots"/>
    <n v="1"/>
    <n v="145.65"/>
    <n v="0"/>
    <n v="79.87"/>
    <x v="1150"/>
    <n v="79.87"/>
    <n v="65.78"/>
    <n v="0.45163062135255749"/>
    <n v="2026"/>
    <s v="Q2"/>
    <n v="6"/>
    <s v="Jun"/>
  </r>
  <r>
    <n v="4182"/>
    <d v="2026-06-22T00:00:00"/>
    <n v="2026"/>
    <x v="1"/>
    <n v="6"/>
    <x v="5"/>
    <x v="1"/>
    <x v="11"/>
    <x v="0"/>
    <s v="New"/>
    <x v="4"/>
    <s v="Weighted Vest"/>
    <n v="4"/>
    <n v="120.94"/>
    <n v="0.05"/>
    <n v="70.84"/>
    <x v="1151"/>
    <n v="283.36"/>
    <n v="176.21199999999993"/>
    <n v="0.38342631840059871"/>
    <n v="2026"/>
    <s v="Q2"/>
    <n v="6"/>
    <s v="Jun"/>
  </r>
  <r>
    <n v="323"/>
    <d v="2026-06-23T00:00:00"/>
    <n v="2026"/>
    <x v="1"/>
    <n v="6"/>
    <x v="5"/>
    <x v="3"/>
    <x v="13"/>
    <x v="0"/>
    <s v="Returning"/>
    <x v="2"/>
    <s v="Insulated Bottle"/>
    <n v="1"/>
    <n v="36.94"/>
    <n v="0"/>
    <n v="13.25"/>
    <x v="1152"/>
    <n v="13.25"/>
    <n v="23.689999999999998"/>
    <n v="0.64131023280996213"/>
    <n v="2026"/>
    <s v="Q2"/>
    <n v="6"/>
    <s v="Jun"/>
  </r>
  <r>
    <n v="544"/>
    <d v="2026-06-23T00:00:00"/>
    <n v="2026"/>
    <x v="1"/>
    <n v="6"/>
    <x v="5"/>
    <x v="0"/>
    <x v="15"/>
    <x v="0"/>
    <s v="Business"/>
    <x v="1"/>
    <s v="Hiking Daypack 20L"/>
    <n v="1"/>
    <n v="90.3"/>
    <n v="0.05"/>
    <n v="45.07"/>
    <x v="1153"/>
    <n v="45.07"/>
    <n v="40.714999999999996"/>
    <n v="0.47461677449437545"/>
    <n v="2026"/>
    <s v="Q2"/>
    <n v="6"/>
    <s v="Jun"/>
  </r>
  <r>
    <n v="1570"/>
    <d v="2026-06-23T00:00:00"/>
    <n v="2026"/>
    <x v="1"/>
    <n v="6"/>
    <x v="5"/>
    <x v="3"/>
    <x v="13"/>
    <x v="3"/>
    <s v="Returning"/>
    <x v="3"/>
    <s v="Alpine Tent 4P"/>
    <n v="1"/>
    <n v="335.05"/>
    <n v="0"/>
    <n v="191.67"/>
    <x v="1154"/>
    <n v="191.67"/>
    <n v="143.38000000000002"/>
    <n v="0.42793612893597976"/>
    <n v="2026"/>
    <s v="Q2"/>
    <n v="6"/>
    <s v="Jun"/>
  </r>
  <r>
    <n v="1932"/>
    <d v="2026-06-23T00:00:00"/>
    <n v="2026"/>
    <x v="1"/>
    <n v="6"/>
    <x v="5"/>
    <x v="3"/>
    <x v="8"/>
    <x v="0"/>
    <s v="New"/>
    <x v="2"/>
    <s v="Insulated Bottle"/>
    <n v="1"/>
    <n v="35.9"/>
    <n v="0.05"/>
    <n v="13.81"/>
    <x v="1155"/>
    <n v="13.81"/>
    <n v="20.294999999999995"/>
    <n v="0.59507403606509301"/>
    <n v="2026"/>
    <s v="Q2"/>
    <n v="6"/>
    <s v="Jun"/>
  </r>
  <r>
    <n v="4352"/>
    <d v="2026-06-23T00:00:00"/>
    <n v="2026"/>
    <x v="1"/>
    <n v="6"/>
    <x v="5"/>
    <x v="3"/>
    <x v="13"/>
    <x v="0"/>
    <s v="Returning"/>
    <x v="0"/>
    <s v="Trail Bike Light"/>
    <n v="6"/>
    <n v="51.34"/>
    <n v="0.1"/>
    <n v="22.47"/>
    <x v="1156"/>
    <n v="134.82"/>
    <n v="142.41600000000005"/>
    <n v="0.51369951954291659"/>
    <n v="2026"/>
    <s v="Q2"/>
    <n v="6"/>
    <s v="Jun"/>
  </r>
  <r>
    <n v="4561"/>
    <d v="2026-06-23T00:00:00"/>
    <n v="2026"/>
    <x v="1"/>
    <n v="6"/>
    <x v="5"/>
    <x v="0"/>
    <x v="0"/>
    <x v="2"/>
    <s v="Returning"/>
    <x v="1"/>
    <s v="Summit Backpack 45L"/>
    <n v="1"/>
    <n v="157.91"/>
    <n v="0"/>
    <n v="77.12"/>
    <x v="1157"/>
    <n v="77.12"/>
    <n v="80.789999999999992"/>
    <n v="0.51162054334747642"/>
    <n v="2026"/>
    <s v="Q2"/>
    <n v="6"/>
    <s v="Jun"/>
  </r>
  <r>
    <n v="4741"/>
    <d v="2026-06-23T00:00:00"/>
    <n v="2026"/>
    <x v="1"/>
    <n v="6"/>
    <x v="5"/>
    <x v="3"/>
    <x v="13"/>
    <x v="0"/>
    <s v="New"/>
    <x v="0"/>
    <s v="Compact Repair Kit"/>
    <n v="3"/>
    <n v="41.09"/>
    <n v="0.05"/>
    <n v="16.809999999999999"/>
    <x v="1158"/>
    <n v="50.429999999999993"/>
    <n v="66.676500000000019"/>
    <n v="0.569366346018368"/>
    <n v="2026"/>
    <s v="Q2"/>
    <n v="6"/>
    <s v="Jun"/>
  </r>
  <r>
    <n v="4882"/>
    <d v="2026-06-23T00:00:00"/>
    <n v="2026"/>
    <x v="1"/>
    <n v="6"/>
    <x v="5"/>
    <x v="1"/>
    <x v="12"/>
    <x v="0"/>
    <s v="Returning"/>
    <x v="3"/>
    <s v="Compact Sleeping Bag"/>
    <n v="2"/>
    <n v="120.18"/>
    <n v="0.05"/>
    <n v="59.4"/>
    <x v="1159"/>
    <n v="118.8"/>
    <n v="109.54200000000002"/>
    <n v="0.47972777675591882"/>
    <n v="2026"/>
    <s v="Q2"/>
    <n v="6"/>
    <s v="Jun"/>
  </r>
  <r>
    <n v="4885"/>
    <d v="2026-06-23T00:00:00"/>
    <n v="2026"/>
    <x v="1"/>
    <n v="6"/>
    <x v="5"/>
    <x v="3"/>
    <x v="13"/>
    <x v="3"/>
    <s v="New"/>
    <x v="3"/>
    <s v="Trail Tent 2P"/>
    <n v="1"/>
    <n v="198.1"/>
    <n v="0.1"/>
    <n v="103.46"/>
    <x v="1160"/>
    <n v="103.46"/>
    <n v="74.83"/>
    <n v="0.41970946211228899"/>
    <n v="2026"/>
    <s v="Q2"/>
    <n v="6"/>
    <s v="Jun"/>
  </r>
  <r>
    <n v="4982"/>
    <d v="2026-06-23T00:00:00"/>
    <n v="2026"/>
    <x v="1"/>
    <n v="6"/>
    <x v="5"/>
    <x v="2"/>
    <x v="10"/>
    <x v="0"/>
    <s v="Returning"/>
    <x v="2"/>
    <s v="Insulated Bottle"/>
    <n v="1"/>
    <n v="36.700000000000003"/>
    <n v="0.15"/>
    <n v="13.59"/>
    <x v="1161"/>
    <n v="13.59"/>
    <n v="17.605"/>
    <n v="0.56435326174066358"/>
    <n v="2026"/>
    <s v="Q2"/>
    <n v="6"/>
    <s v="Jun"/>
  </r>
  <r>
    <n v="40"/>
    <d v="2026-06-24T00:00:00"/>
    <n v="2026"/>
    <x v="1"/>
    <n v="6"/>
    <x v="5"/>
    <x v="3"/>
    <x v="7"/>
    <x v="2"/>
    <s v="New"/>
    <x v="2"/>
    <s v="Travel Backpack 35L"/>
    <n v="1"/>
    <n v="167.23"/>
    <n v="0.05"/>
    <n v="85.14"/>
    <x v="1162"/>
    <n v="85.14"/>
    <n v="73.728499999999983"/>
    <n v="0.46408507665144438"/>
    <n v="2026"/>
    <s v="Q2"/>
    <n v="6"/>
    <s v="Jun"/>
  </r>
  <r>
    <n v="110"/>
    <d v="2026-06-24T00:00:00"/>
    <n v="2026"/>
    <x v="1"/>
    <n v="6"/>
    <x v="5"/>
    <x v="1"/>
    <x v="12"/>
    <x v="2"/>
    <s v="Business"/>
    <x v="1"/>
    <s v="Trekking Poles"/>
    <n v="2"/>
    <n v="72.97"/>
    <n v="0"/>
    <n v="31.57"/>
    <x v="1163"/>
    <n v="63.14"/>
    <n v="82.8"/>
    <n v="0.56735644785528294"/>
    <n v="2026"/>
    <s v="Q2"/>
    <n v="6"/>
    <s v="Jun"/>
  </r>
  <r>
    <n v="1169"/>
    <d v="2026-06-24T00:00:00"/>
    <n v="2026"/>
    <x v="1"/>
    <n v="6"/>
    <x v="5"/>
    <x v="1"/>
    <x v="11"/>
    <x v="2"/>
    <s v="New"/>
    <x v="0"/>
    <s v="Commuter Helmet"/>
    <n v="3"/>
    <n v="82.91"/>
    <n v="0"/>
    <n v="42.29"/>
    <x v="1164"/>
    <n v="126.87"/>
    <n v="121.85999999999999"/>
    <n v="0.4899288384995778"/>
    <n v="2026"/>
    <s v="Q2"/>
    <n v="6"/>
    <s v="Jun"/>
  </r>
  <r>
    <n v="2211"/>
    <d v="2026-06-24T00:00:00"/>
    <n v="2026"/>
    <x v="1"/>
    <n v="6"/>
    <x v="5"/>
    <x v="2"/>
    <x v="10"/>
    <x v="3"/>
    <s v="New"/>
    <x v="4"/>
    <s v="Resistance Band Set"/>
    <n v="2"/>
    <n v="41.25"/>
    <n v="0"/>
    <n v="14.72"/>
    <x v="1003"/>
    <n v="29.44"/>
    <n v="53.06"/>
    <n v="0.64315151515151514"/>
    <n v="2026"/>
    <s v="Q2"/>
    <n v="6"/>
    <s v="Jun"/>
  </r>
  <r>
    <n v="3494"/>
    <d v="2026-06-24T00:00:00"/>
    <n v="2026"/>
    <x v="1"/>
    <n v="6"/>
    <x v="5"/>
    <x v="3"/>
    <x v="8"/>
    <x v="1"/>
    <s v="Business"/>
    <x v="3"/>
    <s v="Trail Tent 2P"/>
    <n v="6"/>
    <n v="194.79"/>
    <n v="0.15"/>
    <n v="106.78"/>
    <x v="1165"/>
    <n v="640.68000000000006"/>
    <n v="352.74899999999991"/>
    <n v="0.3550822454347517"/>
    <n v="2026"/>
    <s v="Q2"/>
    <n v="6"/>
    <s v="Jun"/>
  </r>
  <r>
    <n v="3586"/>
    <d v="2026-06-24T00:00:00"/>
    <n v="2026"/>
    <x v="1"/>
    <n v="6"/>
    <x v="5"/>
    <x v="0"/>
    <x v="15"/>
    <x v="1"/>
    <s v="Business"/>
    <x v="3"/>
    <s v="Trail Tent 2P"/>
    <n v="6"/>
    <n v="193.13"/>
    <n v="0.15"/>
    <n v="106.49"/>
    <x v="1166"/>
    <n v="638.93999999999994"/>
    <n v="346.02300000000002"/>
    <n v="0.35130558203709178"/>
    <n v="2026"/>
    <s v="Q2"/>
    <n v="6"/>
    <s v="Jun"/>
  </r>
  <r>
    <n v="3660"/>
    <d v="2026-06-24T00:00:00"/>
    <n v="2026"/>
    <x v="1"/>
    <n v="6"/>
    <x v="5"/>
    <x v="2"/>
    <x v="3"/>
    <x v="0"/>
    <s v="New"/>
    <x v="0"/>
    <s v="Commuter Helmet"/>
    <n v="1"/>
    <n v="82.7"/>
    <n v="0.05"/>
    <n v="42.16"/>
    <x v="1167"/>
    <n v="42.16"/>
    <n v="36.405000000000001"/>
    <n v="0.46337427607713361"/>
    <n v="2026"/>
    <s v="Q2"/>
    <n v="6"/>
    <s v="Jun"/>
  </r>
  <r>
    <n v="4307"/>
    <d v="2026-06-24T00:00:00"/>
    <n v="2026"/>
    <x v="1"/>
    <n v="6"/>
    <x v="5"/>
    <x v="3"/>
    <x v="8"/>
    <x v="0"/>
    <s v="Business"/>
    <x v="0"/>
    <s v="Compact Repair Kit"/>
    <n v="1"/>
    <n v="40.33"/>
    <n v="0"/>
    <n v="16.48"/>
    <x v="1168"/>
    <n v="16.48"/>
    <n v="23.849999999999998"/>
    <n v="0.59137118770146291"/>
    <n v="2026"/>
    <s v="Q2"/>
    <n v="6"/>
    <s v="Jun"/>
  </r>
  <r>
    <n v="5133"/>
    <d v="2026-06-24T00:00:00"/>
    <n v="2026"/>
    <x v="1"/>
    <n v="6"/>
    <x v="5"/>
    <x v="0"/>
    <x v="0"/>
    <x v="0"/>
    <s v="Business"/>
    <x v="3"/>
    <s v="Portable Camp Stove"/>
    <n v="1"/>
    <n v="81.99"/>
    <n v="0.15"/>
    <n v="40.29"/>
    <x v="1169"/>
    <n v="40.29"/>
    <n v="29.401499999999992"/>
    <n v="0.4218807171606293"/>
    <n v="2026"/>
    <s v="Q2"/>
    <n v="6"/>
    <s v="Jun"/>
  </r>
  <r>
    <n v="472"/>
    <d v="2026-06-25T00:00:00"/>
    <n v="2026"/>
    <x v="1"/>
    <n v="6"/>
    <x v="5"/>
    <x v="1"/>
    <x v="6"/>
    <x v="2"/>
    <s v="Business"/>
    <x v="2"/>
    <s v="Packing Cube Set"/>
    <n v="3"/>
    <n v="46.29"/>
    <n v="0"/>
    <n v="18.309999999999999"/>
    <x v="1170"/>
    <n v="54.929999999999993"/>
    <n v="83.940000000000012"/>
    <n v="0.60445020522791104"/>
    <n v="2026"/>
    <s v="Q2"/>
    <n v="6"/>
    <s v="Jun"/>
  </r>
  <r>
    <n v="689"/>
    <d v="2026-06-25T00:00:00"/>
    <n v="2026"/>
    <x v="1"/>
    <n v="6"/>
    <x v="5"/>
    <x v="3"/>
    <x v="7"/>
    <x v="0"/>
    <s v="New"/>
    <x v="0"/>
    <s v="Compact Repair Kit"/>
    <n v="1"/>
    <n v="39.729999999999997"/>
    <n v="0"/>
    <n v="16.55"/>
    <x v="1171"/>
    <n v="16.55"/>
    <n v="23.179999999999996"/>
    <n v="0.58343820790334755"/>
    <n v="2026"/>
    <s v="Q2"/>
    <n v="6"/>
    <s v="Jun"/>
  </r>
  <r>
    <n v="864"/>
    <d v="2026-06-25T00:00:00"/>
    <n v="2026"/>
    <x v="1"/>
    <n v="6"/>
    <x v="5"/>
    <x v="3"/>
    <x v="8"/>
    <x v="0"/>
    <s v="New"/>
    <x v="2"/>
    <s v="Carry-On Duffel"/>
    <n v="4"/>
    <n v="131.02000000000001"/>
    <n v="0.05"/>
    <n v="67.42"/>
    <x v="1172"/>
    <n v="269.68"/>
    <n v="228.19600000000003"/>
    <n v="0.45833902417469413"/>
    <n v="2026"/>
    <s v="Q2"/>
    <n v="6"/>
    <s v="Jun"/>
  </r>
  <r>
    <n v="1163"/>
    <d v="2026-06-25T00:00:00"/>
    <n v="2026"/>
    <x v="1"/>
    <n v="6"/>
    <x v="5"/>
    <x v="1"/>
    <x v="12"/>
    <x v="0"/>
    <s v="New"/>
    <x v="2"/>
    <s v="Packing Cube Set"/>
    <n v="2"/>
    <n v="46.69"/>
    <n v="0.05"/>
    <n v="18.23"/>
    <x v="1173"/>
    <n v="36.46"/>
    <n v="52.250999999999998"/>
    <n v="0.58900249123558523"/>
    <n v="2026"/>
    <s v="Q2"/>
    <n v="6"/>
    <s v="Jun"/>
  </r>
  <r>
    <n v="1323"/>
    <d v="2026-06-25T00:00:00"/>
    <n v="2026"/>
    <x v="1"/>
    <n v="6"/>
    <x v="5"/>
    <x v="1"/>
    <x v="12"/>
    <x v="0"/>
    <s v="Returning"/>
    <x v="4"/>
    <s v="Resistance Band Set"/>
    <n v="2"/>
    <n v="39.57"/>
    <n v="0.1"/>
    <n v="14.64"/>
    <x v="1174"/>
    <n v="29.28"/>
    <n v="41.945999999999998"/>
    <n v="0.58891416055934631"/>
    <n v="2026"/>
    <s v="Q2"/>
    <n v="6"/>
    <s v="Jun"/>
  </r>
  <r>
    <n v="2098"/>
    <d v="2026-06-25T00:00:00"/>
    <n v="2026"/>
    <x v="1"/>
    <n v="6"/>
    <x v="5"/>
    <x v="2"/>
    <x v="2"/>
    <x v="0"/>
    <s v="Returning"/>
    <x v="1"/>
    <s v="Trail Boots"/>
    <n v="1"/>
    <n v="146.46"/>
    <n v="0.15"/>
    <n v="80.760000000000005"/>
    <x v="1175"/>
    <n v="80.760000000000005"/>
    <n v="43.730999999999995"/>
    <n v="0.35127840566787955"/>
    <n v="2026"/>
    <s v="Q2"/>
    <n v="6"/>
    <s v="Jun"/>
  </r>
  <r>
    <n v="2190"/>
    <d v="2026-06-25T00:00:00"/>
    <n v="2026"/>
    <x v="1"/>
    <n v="6"/>
    <x v="5"/>
    <x v="1"/>
    <x v="6"/>
    <x v="2"/>
    <s v="Business"/>
    <x v="0"/>
    <s v="Trail Bike Light"/>
    <n v="5"/>
    <n v="50.78"/>
    <n v="0"/>
    <n v="22.68"/>
    <x v="1176"/>
    <n v="113.4"/>
    <n v="140.5"/>
    <n v="0.55336746750689247"/>
    <n v="2026"/>
    <s v="Q2"/>
    <n v="6"/>
    <s v="Jun"/>
  </r>
  <r>
    <n v="2664"/>
    <d v="2026-06-25T00:00:00"/>
    <n v="2026"/>
    <x v="1"/>
    <n v="6"/>
    <x v="5"/>
    <x v="2"/>
    <x v="10"/>
    <x v="3"/>
    <s v="Returning"/>
    <x v="2"/>
    <s v="Packing Cube Set"/>
    <n v="3"/>
    <n v="47.61"/>
    <n v="0"/>
    <n v="18.21"/>
    <x v="1177"/>
    <n v="54.63"/>
    <n v="88.199999999999989"/>
    <n v="0.61751732829237549"/>
    <n v="2026"/>
    <s v="Q2"/>
    <n v="6"/>
    <s v="Jun"/>
  </r>
  <r>
    <n v="2992"/>
    <d v="2026-06-25T00:00:00"/>
    <n v="2026"/>
    <x v="1"/>
    <n v="6"/>
    <x v="5"/>
    <x v="2"/>
    <x v="16"/>
    <x v="0"/>
    <s v="New"/>
    <x v="0"/>
    <s v="Trail Bike Light"/>
    <n v="1"/>
    <n v="50.75"/>
    <n v="0.1"/>
    <n v="22.94"/>
    <x v="1178"/>
    <n v="22.94"/>
    <n v="22.735000000000003"/>
    <n v="0.49775588396278053"/>
    <n v="2026"/>
    <s v="Q2"/>
    <n v="6"/>
    <s v="Jun"/>
  </r>
  <r>
    <n v="3120"/>
    <d v="2026-06-25T00:00:00"/>
    <n v="2026"/>
    <x v="1"/>
    <n v="6"/>
    <x v="5"/>
    <x v="2"/>
    <x v="5"/>
    <x v="3"/>
    <s v="Returning"/>
    <x v="4"/>
    <s v="Training Mat"/>
    <n v="1"/>
    <n v="50.33"/>
    <n v="0"/>
    <n v="21.66"/>
    <x v="1179"/>
    <n v="21.66"/>
    <n v="28.669999999999998"/>
    <n v="0.56964037353467112"/>
    <n v="2026"/>
    <s v="Q2"/>
    <n v="6"/>
    <s v="Jun"/>
  </r>
  <r>
    <n v="189"/>
    <d v="2026-06-26T00:00:00"/>
    <n v="2026"/>
    <x v="1"/>
    <n v="6"/>
    <x v="5"/>
    <x v="2"/>
    <x v="10"/>
    <x v="0"/>
    <s v="Business"/>
    <x v="2"/>
    <s v="Packing Cube Set"/>
    <n v="1"/>
    <n v="47.5"/>
    <n v="0.1"/>
    <n v="18.8"/>
    <x v="1180"/>
    <n v="18.8"/>
    <n v="23.95"/>
    <n v="0.56023391812865497"/>
    <n v="2026"/>
    <s v="Q2"/>
    <n v="6"/>
    <s v="Jun"/>
  </r>
  <r>
    <n v="927"/>
    <d v="2026-06-26T00:00:00"/>
    <n v="2026"/>
    <x v="1"/>
    <n v="6"/>
    <x v="5"/>
    <x v="2"/>
    <x v="10"/>
    <x v="3"/>
    <s v="Returning"/>
    <x v="2"/>
    <s v="Carry-On Duffel"/>
    <n v="2"/>
    <n v="130.33000000000001"/>
    <n v="0.1"/>
    <n v="67.319999999999993"/>
    <x v="1181"/>
    <n v="134.63999999999999"/>
    <n v="99.954000000000036"/>
    <n v="0.42607227806337772"/>
    <n v="2026"/>
    <s v="Q2"/>
    <n v="6"/>
    <s v="Jun"/>
  </r>
  <r>
    <n v="1388"/>
    <d v="2026-06-26T00:00:00"/>
    <n v="2026"/>
    <x v="1"/>
    <n v="6"/>
    <x v="5"/>
    <x v="1"/>
    <x v="14"/>
    <x v="0"/>
    <s v="Returning"/>
    <x v="1"/>
    <s v="Summit Backpack 45L"/>
    <n v="3"/>
    <n v="156.76"/>
    <n v="0.05"/>
    <n v="78.63"/>
    <x v="1182"/>
    <n v="235.89"/>
    <n v="210.87599999999998"/>
    <n v="0.47200547937846654"/>
    <n v="2026"/>
    <s v="Q2"/>
    <n v="6"/>
    <s v="Jun"/>
  </r>
  <r>
    <n v="3932"/>
    <d v="2026-06-26T00:00:00"/>
    <n v="2026"/>
    <x v="1"/>
    <n v="6"/>
    <x v="5"/>
    <x v="2"/>
    <x v="10"/>
    <x v="0"/>
    <s v="New"/>
    <x v="4"/>
    <s v="Recovery Roller"/>
    <n v="4"/>
    <n v="35.770000000000003"/>
    <n v="0"/>
    <n v="13.75"/>
    <x v="1183"/>
    <n v="55"/>
    <n v="88.080000000000013"/>
    <n v="0.61559966452334358"/>
    <n v="2026"/>
    <s v="Q2"/>
    <n v="6"/>
    <s v="Jun"/>
  </r>
  <r>
    <n v="4008"/>
    <d v="2026-06-26T00:00:00"/>
    <n v="2026"/>
    <x v="1"/>
    <n v="6"/>
    <x v="5"/>
    <x v="1"/>
    <x v="14"/>
    <x v="0"/>
    <s v="Returning"/>
    <x v="0"/>
    <s v="Cycling Pack 12L"/>
    <n v="2"/>
    <n v="102.49"/>
    <n v="0"/>
    <n v="50.07"/>
    <x v="1184"/>
    <n v="100.14"/>
    <n v="104.83999999999999"/>
    <n v="0.51146453312518292"/>
    <n v="2026"/>
    <s v="Q2"/>
    <n v="6"/>
    <s v="Jun"/>
  </r>
  <r>
    <n v="4701"/>
    <d v="2026-06-26T00:00:00"/>
    <n v="2026"/>
    <x v="1"/>
    <n v="6"/>
    <x v="5"/>
    <x v="0"/>
    <x v="0"/>
    <x v="1"/>
    <s v="Business"/>
    <x v="0"/>
    <s v="Commuter Helmet"/>
    <n v="8"/>
    <n v="82.47"/>
    <n v="0.15"/>
    <n v="42.58"/>
    <x v="1185"/>
    <n v="340.64"/>
    <n v="220.15599999999995"/>
    <n v="0.39257769313618496"/>
    <n v="2026"/>
    <s v="Q2"/>
    <n v="6"/>
    <s v="Jun"/>
  </r>
  <r>
    <n v="4805"/>
    <d v="2026-06-26T00:00:00"/>
    <n v="2026"/>
    <x v="1"/>
    <n v="6"/>
    <x v="5"/>
    <x v="2"/>
    <x v="10"/>
    <x v="0"/>
    <s v="Returning"/>
    <x v="3"/>
    <s v="Compact Sleeping Bag"/>
    <n v="1"/>
    <n v="121.44"/>
    <n v="0"/>
    <n v="62.34"/>
    <x v="1186"/>
    <n v="62.34"/>
    <n v="59.099999999999994"/>
    <n v="0.48666007905138337"/>
    <n v="2026"/>
    <s v="Q2"/>
    <n v="6"/>
    <s v="Jun"/>
  </r>
  <r>
    <n v="912"/>
    <d v="2026-06-27T00:00:00"/>
    <n v="2026"/>
    <x v="1"/>
    <n v="6"/>
    <x v="5"/>
    <x v="0"/>
    <x v="0"/>
    <x v="3"/>
    <s v="New"/>
    <x v="2"/>
    <s v="Packing Cube Set"/>
    <n v="4"/>
    <n v="46.44"/>
    <n v="0.05"/>
    <n v="18.2"/>
    <x v="1187"/>
    <n v="72.8"/>
    <n v="103.67199999999998"/>
    <n v="0.58746996690693143"/>
    <n v="2026"/>
    <s v="Q2"/>
    <n v="6"/>
    <s v="Jun"/>
  </r>
  <r>
    <n v="1837"/>
    <d v="2026-06-27T00:00:00"/>
    <n v="2026"/>
    <x v="1"/>
    <n v="6"/>
    <x v="5"/>
    <x v="0"/>
    <x v="0"/>
    <x v="3"/>
    <s v="Business"/>
    <x v="3"/>
    <s v="Trail Tent 2P"/>
    <n v="2"/>
    <n v="194.13"/>
    <n v="0.1"/>
    <n v="106.51"/>
    <x v="1188"/>
    <n v="213.02"/>
    <n v="136.41400000000002"/>
    <n v="0.39038559499075648"/>
    <n v="2026"/>
    <s v="Q2"/>
    <n v="6"/>
    <s v="Jun"/>
  </r>
  <r>
    <n v="2216"/>
    <d v="2026-06-27T00:00:00"/>
    <n v="2026"/>
    <x v="1"/>
    <n v="6"/>
    <x v="5"/>
    <x v="0"/>
    <x v="9"/>
    <x v="0"/>
    <s v="Business"/>
    <x v="0"/>
    <s v="Commuter Helmet"/>
    <n v="4"/>
    <n v="81.86"/>
    <n v="0.05"/>
    <n v="42.22"/>
    <x v="1189"/>
    <n v="168.88"/>
    <n v="142.18799999999999"/>
    <n v="0.45709619761595532"/>
    <n v="2026"/>
    <s v="Q2"/>
    <n v="6"/>
    <s v="Jun"/>
  </r>
  <r>
    <n v="2451"/>
    <d v="2026-06-27T00:00:00"/>
    <n v="2026"/>
    <x v="1"/>
    <n v="6"/>
    <x v="5"/>
    <x v="0"/>
    <x v="9"/>
    <x v="1"/>
    <s v="Business"/>
    <x v="2"/>
    <s v="Travel Backpack 35L"/>
    <n v="4"/>
    <n v="162.61000000000001"/>
    <n v="0.05"/>
    <n v="88.64"/>
    <x v="1190"/>
    <n v="354.56"/>
    <n v="263.358"/>
    <n v="0.4262021821665658"/>
    <n v="2026"/>
    <s v="Q2"/>
    <n v="6"/>
    <s v="Jun"/>
  </r>
  <r>
    <n v="2874"/>
    <d v="2026-06-27T00:00:00"/>
    <n v="2026"/>
    <x v="1"/>
    <n v="6"/>
    <x v="5"/>
    <x v="1"/>
    <x v="12"/>
    <x v="2"/>
    <s v="New"/>
    <x v="0"/>
    <s v="Compact Repair Kit"/>
    <n v="1"/>
    <n v="40.26"/>
    <n v="0"/>
    <n v="16.62"/>
    <x v="1191"/>
    <n v="16.62"/>
    <n v="23.639999999999997"/>
    <n v="0.58718330849478384"/>
    <n v="2026"/>
    <s v="Q2"/>
    <n v="6"/>
    <s v="Jun"/>
  </r>
  <r>
    <n v="2885"/>
    <d v="2026-06-27T00:00:00"/>
    <n v="2026"/>
    <x v="1"/>
    <n v="6"/>
    <x v="5"/>
    <x v="0"/>
    <x v="0"/>
    <x v="0"/>
    <s v="Business"/>
    <x v="2"/>
    <s v="Packing Cube Set"/>
    <n v="1"/>
    <n v="47.23"/>
    <n v="0.1"/>
    <n v="17.829999999999998"/>
    <x v="1192"/>
    <n v="17.829999999999998"/>
    <n v="24.677"/>
    <n v="0.58053967581810062"/>
    <n v="2026"/>
    <s v="Q2"/>
    <n v="6"/>
    <s v="Jun"/>
  </r>
  <r>
    <n v="3014"/>
    <d v="2026-06-27T00:00:00"/>
    <n v="2026"/>
    <x v="1"/>
    <n v="6"/>
    <x v="5"/>
    <x v="2"/>
    <x v="10"/>
    <x v="0"/>
    <s v="New"/>
    <x v="4"/>
    <s v="Training Mat"/>
    <n v="1"/>
    <n v="50.13"/>
    <n v="0.15"/>
    <n v="22.22"/>
    <x v="1193"/>
    <n v="22.22"/>
    <n v="20.390500000000003"/>
    <n v="0.47853228664296366"/>
    <n v="2026"/>
    <s v="Q2"/>
    <n v="6"/>
    <s v="Jun"/>
  </r>
  <r>
    <n v="3273"/>
    <d v="2026-06-27T00:00:00"/>
    <n v="2026"/>
    <x v="1"/>
    <n v="6"/>
    <x v="5"/>
    <x v="2"/>
    <x v="3"/>
    <x v="0"/>
    <s v="Business"/>
    <x v="3"/>
    <s v="Alpine Tent 4P"/>
    <n v="2"/>
    <n v="345.82"/>
    <n v="0.05"/>
    <n v="196.24"/>
    <x v="1194"/>
    <n v="392.48"/>
    <n v="264.57799999999997"/>
    <n v="0.40267069269379563"/>
    <n v="2026"/>
    <s v="Q2"/>
    <n v="6"/>
    <s v="Jun"/>
  </r>
  <r>
    <n v="5041"/>
    <d v="2026-06-27T00:00:00"/>
    <n v="2026"/>
    <x v="1"/>
    <n v="6"/>
    <x v="5"/>
    <x v="0"/>
    <x v="15"/>
    <x v="2"/>
    <s v="New"/>
    <x v="3"/>
    <s v="Compact Sleeping Bag"/>
    <n v="1"/>
    <n v="126.12"/>
    <n v="0"/>
    <n v="62.18"/>
    <x v="1195"/>
    <n v="62.18"/>
    <n v="63.940000000000005"/>
    <n v="0.50697748176339996"/>
    <n v="2026"/>
    <s v="Q2"/>
    <n v="6"/>
    <s v="Jun"/>
  </r>
  <r>
    <n v="312"/>
    <d v="2026-06-28T00:00:00"/>
    <n v="2026"/>
    <x v="1"/>
    <n v="6"/>
    <x v="5"/>
    <x v="3"/>
    <x v="7"/>
    <x v="3"/>
    <s v="Returning"/>
    <x v="4"/>
    <s v="Recovery Roller"/>
    <n v="1"/>
    <n v="36"/>
    <n v="0"/>
    <n v="13.95"/>
    <x v="1196"/>
    <n v="13.95"/>
    <n v="22.05"/>
    <n v="0.61250000000000004"/>
    <n v="2026"/>
    <s v="Q2"/>
    <n v="6"/>
    <s v="Jun"/>
  </r>
  <r>
    <n v="647"/>
    <d v="2026-06-28T00:00:00"/>
    <n v="2026"/>
    <x v="1"/>
    <n v="6"/>
    <x v="5"/>
    <x v="0"/>
    <x v="0"/>
    <x v="0"/>
    <s v="Returning"/>
    <x v="2"/>
    <s v="Travel Backpack 35L"/>
    <n v="1"/>
    <n v="162.25"/>
    <n v="0.05"/>
    <n v="89.28"/>
    <x v="1197"/>
    <n v="89.28"/>
    <n v="64.857499999999987"/>
    <n v="0.42077690373854509"/>
    <n v="2026"/>
    <s v="Q2"/>
    <n v="6"/>
    <s v="Jun"/>
  </r>
  <r>
    <n v="708"/>
    <d v="2026-06-28T00:00:00"/>
    <n v="2026"/>
    <x v="1"/>
    <n v="6"/>
    <x v="5"/>
    <x v="1"/>
    <x v="11"/>
    <x v="0"/>
    <s v="Returning"/>
    <x v="1"/>
    <s v="Summit Backpack 45L"/>
    <n v="1"/>
    <n v="150.44"/>
    <n v="0"/>
    <n v="80.5"/>
    <x v="1198"/>
    <n v="80.5"/>
    <n v="69.94"/>
    <n v="0.46490295134272797"/>
    <n v="2026"/>
    <s v="Q2"/>
    <n v="6"/>
    <s v="Jun"/>
  </r>
  <r>
    <n v="886"/>
    <d v="2026-06-28T00:00:00"/>
    <n v="2026"/>
    <x v="1"/>
    <n v="6"/>
    <x v="5"/>
    <x v="0"/>
    <x v="0"/>
    <x v="2"/>
    <s v="Business"/>
    <x v="3"/>
    <s v="Compact Sleeping Bag"/>
    <n v="2"/>
    <n v="126.17"/>
    <n v="0.05"/>
    <n v="61.13"/>
    <x v="1199"/>
    <n v="122.26"/>
    <n v="117.46299999999998"/>
    <n v="0.48999470221881081"/>
    <n v="2026"/>
    <s v="Q2"/>
    <n v="6"/>
    <s v="Jun"/>
  </r>
  <r>
    <n v="944"/>
    <d v="2026-06-28T00:00:00"/>
    <n v="2026"/>
    <x v="1"/>
    <n v="6"/>
    <x v="5"/>
    <x v="3"/>
    <x v="7"/>
    <x v="3"/>
    <s v="Returning"/>
    <x v="3"/>
    <s v="Portable Camp Stove"/>
    <n v="2"/>
    <n v="83.72"/>
    <n v="0"/>
    <n v="38.96"/>
    <x v="1200"/>
    <n v="77.92"/>
    <n v="89.52"/>
    <n v="0.53463927376970855"/>
    <n v="2026"/>
    <s v="Q2"/>
    <n v="6"/>
    <s v="Jun"/>
  </r>
  <r>
    <n v="1050"/>
    <d v="2026-06-28T00:00:00"/>
    <n v="2026"/>
    <x v="1"/>
    <n v="6"/>
    <x v="5"/>
    <x v="3"/>
    <x v="8"/>
    <x v="3"/>
    <s v="New"/>
    <x v="1"/>
    <s v="Trekking Poles"/>
    <n v="1"/>
    <n v="70.58"/>
    <n v="0"/>
    <n v="32.78"/>
    <x v="1201"/>
    <n v="32.78"/>
    <n v="37.799999999999997"/>
    <n v="0.53556248228960046"/>
    <n v="2026"/>
    <s v="Q2"/>
    <n v="6"/>
    <s v="Jun"/>
  </r>
  <r>
    <n v="1677"/>
    <d v="2026-06-28T00:00:00"/>
    <n v="2026"/>
    <x v="1"/>
    <n v="6"/>
    <x v="5"/>
    <x v="3"/>
    <x v="13"/>
    <x v="1"/>
    <s v="Business"/>
    <x v="3"/>
    <s v="Portable Camp Stove"/>
    <n v="5"/>
    <n v="81.96"/>
    <n v="0.05"/>
    <n v="39.130000000000003"/>
    <x v="1202"/>
    <n v="195.65"/>
    <n v="193.65999999999994"/>
    <n v="0.497444196141892"/>
    <n v="2026"/>
    <s v="Q2"/>
    <n v="6"/>
    <s v="Jun"/>
  </r>
  <r>
    <n v="2109"/>
    <d v="2026-06-28T00:00:00"/>
    <n v="2026"/>
    <x v="1"/>
    <n v="6"/>
    <x v="5"/>
    <x v="1"/>
    <x v="14"/>
    <x v="0"/>
    <s v="New"/>
    <x v="0"/>
    <s v="Compact Repair Kit"/>
    <n v="1"/>
    <n v="40.67"/>
    <n v="0"/>
    <n v="16.5"/>
    <x v="1203"/>
    <n v="16.5"/>
    <n v="24.17"/>
    <n v="0.59429554954511932"/>
    <n v="2026"/>
    <s v="Q2"/>
    <n v="6"/>
    <s v="Jun"/>
  </r>
  <r>
    <n v="3688"/>
    <d v="2026-06-28T00:00:00"/>
    <n v="2026"/>
    <x v="1"/>
    <n v="6"/>
    <x v="5"/>
    <x v="2"/>
    <x v="16"/>
    <x v="2"/>
    <s v="New"/>
    <x v="4"/>
    <s v="Resistance Band Set"/>
    <n v="1"/>
    <n v="40.94"/>
    <n v="0"/>
    <n v="14.47"/>
    <x v="1204"/>
    <n v="14.47"/>
    <n v="26.47"/>
    <n v="0.64655593551538837"/>
    <n v="2026"/>
    <s v="Q2"/>
    <n v="6"/>
    <s v="Jun"/>
  </r>
  <r>
    <n v="521"/>
    <d v="2026-06-29T00:00:00"/>
    <n v="2026"/>
    <x v="1"/>
    <n v="6"/>
    <x v="5"/>
    <x v="3"/>
    <x v="8"/>
    <x v="1"/>
    <s v="Business"/>
    <x v="0"/>
    <s v="Cycling Pack 12L"/>
    <n v="3"/>
    <n v="100.89"/>
    <n v="0.05"/>
    <n v="49.08"/>
    <x v="1205"/>
    <n v="147.24"/>
    <n v="140.29649999999998"/>
    <n v="0.48792588071427451"/>
    <n v="2026"/>
    <s v="Q2"/>
    <n v="6"/>
    <s v="Jun"/>
  </r>
  <r>
    <n v="557"/>
    <d v="2026-06-29T00:00:00"/>
    <n v="2026"/>
    <x v="1"/>
    <n v="6"/>
    <x v="5"/>
    <x v="1"/>
    <x v="12"/>
    <x v="1"/>
    <s v="Business"/>
    <x v="0"/>
    <s v="Compact Repair Kit"/>
    <n v="3"/>
    <n v="39.78"/>
    <n v="0.15"/>
    <n v="16.850000000000001"/>
    <x v="1206"/>
    <n v="50.550000000000004"/>
    <n v="50.889000000000003"/>
    <n v="0.50167095495815217"/>
    <n v="2026"/>
    <s v="Q2"/>
    <n v="6"/>
    <s v="Jun"/>
  </r>
  <r>
    <n v="929"/>
    <d v="2026-06-29T00:00:00"/>
    <n v="2026"/>
    <x v="1"/>
    <n v="6"/>
    <x v="5"/>
    <x v="0"/>
    <x v="0"/>
    <x v="0"/>
    <s v="Returning"/>
    <x v="4"/>
    <s v="Resistance Band Set"/>
    <n v="1"/>
    <n v="40.299999999999997"/>
    <n v="0.05"/>
    <n v="14.79"/>
    <x v="1207"/>
    <n v="14.79"/>
    <n v="23.494999999999997"/>
    <n v="0.61368682251534545"/>
    <n v="2026"/>
    <s v="Q2"/>
    <n v="6"/>
    <s v="Jun"/>
  </r>
  <r>
    <n v="1089"/>
    <d v="2026-06-29T00:00:00"/>
    <n v="2026"/>
    <x v="1"/>
    <n v="6"/>
    <x v="5"/>
    <x v="1"/>
    <x v="11"/>
    <x v="2"/>
    <s v="Returning"/>
    <x v="1"/>
    <s v="Hiking Daypack 20L"/>
    <n v="1"/>
    <n v="90.91"/>
    <n v="0.05"/>
    <n v="45.9"/>
    <x v="1208"/>
    <n v="45.9"/>
    <n v="40.464499999999994"/>
    <n v="0.46853163047316893"/>
    <n v="2026"/>
    <s v="Q2"/>
    <n v="6"/>
    <s v="Jun"/>
  </r>
  <r>
    <n v="1655"/>
    <d v="2026-06-29T00:00:00"/>
    <n v="2026"/>
    <x v="1"/>
    <n v="6"/>
    <x v="5"/>
    <x v="0"/>
    <x v="0"/>
    <x v="1"/>
    <s v="Business"/>
    <x v="2"/>
    <s v="Travel Backpack 35L"/>
    <n v="5"/>
    <n v="162.29"/>
    <n v="0.15"/>
    <n v="86.66"/>
    <x v="1209"/>
    <n v="433.29999999999995"/>
    <n v="256.4325"/>
    <n v="0.37178543855770174"/>
    <n v="2026"/>
    <s v="Q2"/>
    <n v="6"/>
    <s v="Jun"/>
  </r>
  <r>
    <n v="1897"/>
    <d v="2026-06-29T00:00:00"/>
    <n v="2026"/>
    <x v="1"/>
    <n v="6"/>
    <x v="5"/>
    <x v="1"/>
    <x v="11"/>
    <x v="0"/>
    <s v="Business"/>
    <x v="0"/>
    <s v="Trail Bike Light"/>
    <n v="2"/>
    <n v="51.03"/>
    <n v="0"/>
    <n v="22.59"/>
    <x v="1210"/>
    <n v="45.18"/>
    <n v="56.88"/>
    <n v="0.55731922398589062"/>
    <n v="2026"/>
    <s v="Q2"/>
    <n v="6"/>
    <s v="Jun"/>
  </r>
  <r>
    <n v="2417"/>
    <d v="2026-06-29T00:00:00"/>
    <n v="2026"/>
    <x v="1"/>
    <n v="6"/>
    <x v="5"/>
    <x v="1"/>
    <x v="12"/>
    <x v="0"/>
    <s v="Business"/>
    <x v="4"/>
    <s v="Training Mat"/>
    <n v="1"/>
    <n v="50.67"/>
    <n v="0"/>
    <n v="22.18"/>
    <x v="1211"/>
    <n v="22.18"/>
    <n v="28.490000000000002"/>
    <n v="0.56226564041839355"/>
    <n v="2026"/>
    <s v="Q2"/>
    <n v="6"/>
    <s v="Jun"/>
  </r>
  <r>
    <n v="3474"/>
    <d v="2026-06-29T00:00:00"/>
    <n v="2026"/>
    <x v="1"/>
    <n v="6"/>
    <x v="5"/>
    <x v="3"/>
    <x v="8"/>
    <x v="1"/>
    <s v="Returning"/>
    <x v="2"/>
    <s v="Carry-On Duffel"/>
    <n v="10"/>
    <n v="130.62"/>
    <n v="0.05"/>
    <n v="67.05"/>
    <x v="1212"/>
    <n v="670.5"/>
    <n v="570.38999999999987"/>
    <n v="0.45966201677828006"/>
    <n v="2026"/>
    <s v="Q2"/>
    <n v="6"/>
    <s v="Jun"/>
  </r>
  <r>
    <n v="4079"/>
    <d v="2026-06-29T00:00:00"/>
    <n v="2026"/>
    <x v="1"/>
    <n v="6"/>
    <x v="5"/>
    <x v="2"/>
    <x v="5"/>
    <x v="0"/>
    <s v="New"/>
    <x v="3"/>
    <s v="Trail Tent 2P"/>
    <n v="4"/>
    <n v="194.6"/>
    <n v="0"/>
    <n v="104.64"/>
    <x v="1213"/>
    <n v="418.56"/>
    <n v="359.84"/>
    <n v="0.46228160328879753"/>
    <n v="2026"/>
    <s v="Q2"/>
    <n v="6"/>
    <s v="Jun"/>
  </r>
  <r>
    <n v="45"/>
    <d v="2026-06-30T00:00:00"/>
    <n v="2026"/>
    <x v="1"/>
    <n v="6"/>
    <x v="5"/>
    <x v="2"/>
    <x v="2"/>
    <x v="2"/>
    <s v="New"/>
    <x v="1"/>
    <s v="Hiking Daypack 20L"/>
    <n v="1"/>
    <n v="94"/>
    <n v="0"/>
    <n v="45.62"/>
    <x v="1214"/>
    <n v="45.62"/>
    <n v="48.38"/>
    <n v="0.51468085106382977"/>
    <n v="2026"/>
    <s v="Q2"/>
    <n v="6"/>
    <s v="Jun"/>
  </r>
  <r>
    <n v="2895"/>
    <d v="2026-06-30T00:00:00"/>
    <n v="2026"/>
    <x v="1"/>
    <n v="6"/>
    <x v="5"/>
    <x v="3"/>
    <x v="8"/>
    <x v="0"/>
    <s v="Returning"/>
    <x v="4"/>
    <s v="Resistance Band Set"/>
    <n v="2"/>
    <n v="40.46"/>
    <n v="0"/>
    <n v="15.15"/>
    <x v="1215"/>
    <n v="30.3"/>
    <n v="50.620000000000005"/>
    <n v="0.62555610479485912"/>
    <n v="2026"/>
    <s v="Q2"/>
    <n v="6"/>
    <s v="Jun"/>
  </r>
  <r>
    <n v="5158"/>
    <d v="2026-06-30T00:00:00"/>
    <n v="2026"/>
    <x v="1"/>
    <n v="6"/>
    <x v="5"/>
    <x v="1"/>
    <x v="6"/>
    <x v="2"/>
    <s v="New"/>
    <x v="1"/>
    <s v="Summit Backpack 45L"/>
    <n v="1"/>
    <n v="156.11000000000001"/>
    <n v="0"/>
    <n v="79.52"/>
    <x v="1216"/>
    <n v="79.52"/>
    <n v="76.590000000000018"/>
    <n v="0.49061559157004681"/>
    <n v="2026"/>
    <s v="Q2"/>
    <n v="6"/>
    <s v="Jun"/>
  </r>
  <r>
    <n v="1217"/>
    <d v="2026-07-01T00:00:00"/>
    <n v="2026"/>
    <x v="2"/>
    <n v="7"/>
    <x v="6"/>
    <x v="2"/>
    <x v="3"/>
    <x v="0"/>
    <s v="Returning"/>
    <x v="3"/>
    <s v="Compact Sleeping Bag"/>
    <n v="2"/>
    <n v="121.78"/>
    <n v="0.1"/>
    <n v="59.62"/>
    <x v="1217"/>
    <n v="119.24"/>
    <n v="99.964000000000013"/>
    <n v="0.45603182423678407"/>
    <n v="2026"/>
    <s v="Q3"/>
    <n v="7"/>
    <s v="Jul"/>
  </r>
  <r>
    <n v="2249"/>
    <d v="2026-07-01T00:00:00"/>
    <n v="2026"/>
    <x v="2"/>
    <n v="7"/>
    <x v="6"/>
    <x v="0"/>
    <x v="15"/>
    <x v="3"/>
    <s v="New"/>
    <x v="4"/>
    <s v="Recovery Roller"/>
    <n v="3"/>
    <n v="36.22"/>
    <n v="0.1"/>
    <n v="13.83"/>
    <x v="1218"/>
    <n v="41.49"/>
    <n v="56.303999999999995"/>
    <n v="0.57574084299650286"/>
    <n v="2026"/>
    <s v="Q3"/>
    <n v="7"/>
    <s v="Jul"/>
  </r>
  <r>
    <n v="2650"/>
    <d v="2026-07-01T00:00:00"/>
    <n v="2026"/>
    <x v="2"/>
    <n v="7"/>
    <x v="6"/>
    <x v="3"/>
    <x v="7"/>
    <x v="1"/>
    <s v="Business"/>
    <x v="2"/>
    <s v="Travel Backpack 35L"/>
    <n v="10"/>
    <n v="161.78"/>
    <n v="0.1"/>
    <n v="85.11"/>
    <x v="1219"/>
    <n v="851.1"/>
    <n v="604.91999999999996"/>
    <n v="0.4154613260806857"/>
    <n v="2026"/>
    <s v="Q3"/>
    <n v="7"/>
    <s v="Jul"/>
  </r>
  <r>
    <n v="3937"/>
    <d v="2026-07-01T00:00:00"/>
    <n v="2026"/>
    <x v="2"/>
    <n v="7"/>
    <x v="6"/>
    <x v="3"/>
    <x v="7"/>
    <x v="0"/>
    <s v="Business"/>
    <x v="3"/>
    <s v="Compact Sleeping Bag"/>
    <n v="3"/>
    <n v="126.23"/>
    <n v="0.05"/>
    <n v="61.81"/>
    <x v="1220"/>
    <n v="185.43"/>
    <n v="174.32549999999998"/>
    <n v="0.4845666014835075"/>
    <n v="2026"/>
    <s v="Q3"/>
    <n v="7"/>
    <s v="Jul"/>
  </r>
  <r>
    <n v="4122"/>
    <d v="2026-07-01T00:00:00"/>
    <n v="2026"/>
    <x v="2"/>
    <n v="7"/>
    <x v="6"/>
    <x v="3"/>
    <x v="8"/>
    <x v="0"/>
    <s v="Returning"/>
    <x v="0"/>
    <s v="Commuter Helmet"/>
    <n v="4"/>
    <n v="79.97"/>
    <n v="0.1"/>
    <n v="43.36"/>
    <x v="1221"/>
    <n v="173.44"/>
    <n v="114.452"/>
    <n v="0.39755185972517471"/>
    <n v="2026"/>
    <s v="Q3"/>
    <n v="7"/>
    <s v="Jul"/>
  </r>
  <r>
    <n v="4589"/>
    <d v="2026-07-01T00:00:00"/>
    <n v="2026"/>
    <x v="2"/>
    <n v="7"/>
    <x v="6"/>
    <x v="3"/>
    <x v="8"/>
    <x v="2"/>
    <s v="New"/>
    <x v="0"/>
    <s v="Cycling Pack 12L"/>
    <n v="2"/>
    <n v="102.37"/>
    <n v="0"/>
    <n v="50.25"/>
    <x v="1222"/>
    <n v="100.5"/>
    <n v="104.24000000000001"/>
    <n v="0.50913353521539517"/>
    <n v="2026"/>
    <s v="Q3"/>
    <n v="7"/>
    <s v="Jul"/>
  </r>
  <r>
    <n v="4873"/>
    <d v="2026-07-01T00:00:00"/>
    <n v="2026"/>
    <x v="2"/>
    <n v="7"/>
    <x v="6"/>
    <x v="3"/>
    <x v="13"/>
    <x v="0"/>
    <s v="New"/>
    <x v="0"/>
    <s v="Cycling Pack 12L"/>
    <n v="1"/>
    <n v="102.13"/>
    <n v="0"/>
    <n v="49.17"/>
    <x v="1223"/>
    <n v="49.17"/>
    <n v="52.959999999999994"/>
    <n v="0.5185547831195535"/>
    <n v="2026"/>
    <s v="Q3"/>
    <n v="7"/>
    <s v="Jul"/>
  </r>
  <r>
    <n v="729"/>
    <d v="2026-07-02T00:00:00"/>
    <n v="2026"/>
    <x v="2"/>
    <n v="7"/>
    <x v="6"/>
    <x v="2"/>
    <x v="2"/>
    <x v="0"/>
    <s v="Returning"/>
    <x v="2"/>
    <s v="Travel Backpack 35L"/>
    <n v="1"/>
    <n v="161.82"/>
    <n v="0"/>
    <n v="87.15"/>
    <x v="1224"/>
    <n v="87.15"/>
    <n v="74.669999999999987"/>
    <n v="0.46143863552094916"/>
    <n v="2026"/>
    <s v="Q3"/>
    <n v="7"/>
    <s v="Jul"/>
  </r>
  <r>
    <n v="906"/>
    <d v="2026-07-02T00:00:00"/>
    <n v="2026"/>
    <x v="2"/>
    <n v="7"/>
    <x v="6"/>
    <x v="3"/>
    <x v="8"/>
    <x v="0"/>
    <s v="New"/>
    <x v="0"/>
    <s v="Commuter Helmet"/>
    <n v="2"/>
    <n v="83.29"/>
    <n v="0"/>
    <n v="42.45"/>
    <x v="1225"/>
    <n v="84.9"/>
    <n v="81.680000000000007"/>
    <n v="0.49033497418657701"/>
    <n v="2026"/>
    <s v="Q3"/>
    <n v="7"/>
    <s v="Jul"/>
  </r>
  <r>
    <n v="1531"/>
    <d v="2026-07-02T00:00:00"/>
    <n v="2026"/>
    <x v="2"/>
    <n v="7"/>
    <x v="6"/>
    <x v="2"/>
    <x v="16"/>
    <x v="0"/>
    <s v="New"/>
    <x v="2"/>
    <s v="Carry-On Duffel"/>
    <n v="2"/>
    <n v="136.72999999999999"/>
    <n v="0"/>
    <n v="66.03"/>
    <x v="1226"/>
    <n v="132.06"/>
    <n v="141.39999999999998"/>
    <n v="0.5170774519125283"/>
    <n v="2026"/>
    <s v="Q3"/>
    <n v="7"/>
    <s v="Jul"/>
  </r>
  <r>
    <n v="1683"/>
    <d v="2026-07-02T00:00:00"/>
    <n v="2026"/>
    <x v="2"/>
    <n v="7"/>
    <x v="6"/>
    <x v="2"/>
    <x v="2"/>
    <x v="3"/>
    <s v="Returning"/>
    <x v="1"/>
    <s v="Summit Backpack 45L"/>
    <n v="2"/>
    <n v="152.44"/>
    <n v="0"/>
    <n v="81.23"/>
    <x v="1227"/>
    <n v="162.46"/>
    <n v="142.41999999999999"/>
    <n v="0.46713461033849379"/>
    <n v="2026"/>
    <s v="Q3"/>
    <n v="7"/>
    <s v="Jul"/>
  </r>
  <r>
    <n v="2363"/>
    <d v="2026-07-02T00:00:00"/>
    <n v="2026"/>
    <x v="2"/>
    <n v="7"/>
    <x v="6"/>
    <x v="3"/>
    <x v="7"/>
    <x v="0"/>
    <s v="New"/>
    <x v="1"/>
    <s v="Trekking Poles"/>
    <n v="2"/>
    <n v="71.28"/>
    <n v="0.1"/>
    <n v="32.67"/>
    <x v="1228"/>
    <n v="65.34"/>
    <n v="62.963999999999999"/>
    <n v="0.4907407407407407"/>
    <n v="2026"/>
    <s v="Q3"/>
    <n v="7"/>
    <s v="Jul"/>
  </r>
  <r>
    <n v="3858"/>
    <d v="2026-07-02T00:00:00"/>
    <n v="2026"/>
    <x v="2"/>
    <n v="7"/>
    <x v="6"/>
    <x v="2"/>
    <x v="3"/>
    <x v="3"/>
    <s v="Returning"/>
    <x v="0"/>
    <s v="Commuter Helmet"/>
    <n v="1"/>
    <n v="80.290000000000006"/>
    <n v="0.1"/>
    <n v="43.47"/>
    <x v="1229"/>
    <n v="43.47"/>
    <n v="28.791000000000011"/>
    <n v="0.39843068875326948"/>
    <n v="2026"/>
    <s v="Q3"/>
    <n v="7"/>
    <s v="Jul"/>
  </r>
  <r>
    <n v="4233"/>
    <d v="2026-07-02T00:00:00"/>
    <n v="2026"/>
    <x v="2"/>
    <n v="7"/>
    <x v="6"/>
    <x v="1"/>
    <x v="6"/>
    <x v="3"/>
    <s v="New"/>
    <x v="1"/>
    <s v="Trail Boots"/>
    <n v="1"/>
    <n v="142.38"/>
    <n v="0.05"/>
    <n v="77.17"/>
    <x v="1230"/>
    <n v="77.17"/>
    <n v="58.090999999999994"/>
    <n v="0.42947338848596417"/>
    <n v="2026"/>
    <s v="Q3"/>
    <n v="7"/>
    <s v="Jul"/>
  </r>
  <r>
    <n v="5071"/>
    <d v="2026-07-02T00:00:00"/>
    <n v="2026"/>
    <x v="2"/>
    <n v="7"/>
    <x v="6"/>
    <x v="3"/>
    <x v="7"/>
    <x v="0"/>
    <s v="New"/>
    <x v="1"/>
    <s v="Hiking Daypack 20L"/>
    <n v="3"/>
    <n v="91.47"/>
    <n v="0.05"/>
    <n v="45.6"/>
    <x v="1231"/>
    <n v="136.80000000000001"/>
    <n v="123.88949999999994"/>
    <n v="0.47523778287963253"/>
    <n v="2026"/>
    <s v="Q3"/>
    <n v="7"/>
    <s v="Jul"/>
  </r>
  <r>
    <n v="5174"/>
    <d v="2026-07-02T00:00:00"/>
    <n v="2026"/>
    <x v="2"/>
    <n v="7"/>
    <x v="6"/>
    <x v="1"/>
    <x v="11"/>
    <x v="2"/>
    <s v="New"/>
    <x v="2"/>
    <s v="Packing Cube Set"/>
    <n v="1"/>
    <n v="45.92"/>
    <n v="0.05"/>
    <n v="17.91"/>
    <x v="1232"/>
    <n v="17.91"/>
    <n v="25.714000000000002"/>
    <n v="0.58944617641665142"/>
    <n v="2026"/>
    <s v="Q3"/>
    <n v="7"/>
    <s v="Jul"/>
  </r>
  <r>
    <n v="727"/>
    <d v="2026-07-03T00:00:00"/>
    <n v="2026"/>
    <x v="2"/>
    <n v="7"/>
    <x v="6"/>
    <x v="3"/>
    <x v="4"/>
    <x v="2"/>
    <s v="New"/>
    <x v="4"/>
    <s v="Recovery Roller"/>
    <n v="1"/>
    <n v="36.01"/>
    <n v="0"/>
    <n v="14.11"/>
    <x v="1143"/>
    <n v="14.11"/>
    <n v="21.9"/>
    <n v="0.60816439877811723"/>
    <n v="2026"/>
    <s v="Q3"/>
    <n v="7"/>
    <s v="Jul"/>
  </r>
  <r>
    <n v="1546"/>
    <d v="2026-07-03T00:00:00"/>
    <n v="2026"/>
    <x v="2"/>
    <n v="7"/>
    <x v="6"/>
    <x v="3"/>
    <x v="13"/>
    <x v="0"/>
    <s v="Business"/>
    <x v="2"/>
    <s v="Travel Backpack 35L"/>
    <n v="1"/>
    <n v="165.8"/>
    <n v="0.1"/>
    <n v="88.32"/>
    <x v="1233"/>
    <n v="88.32"/>
    <n v="60.900000000000034"/>
    <n v="0.40812223562525146"/>
    <n v="2026"/>
    <s v="Q3"/>
    <n v="7"/>
    <s v="Jul"/>
  </r>
  <r>
    <n v="3610"/>
    <d v="2026-07-03T00:00:00"/>
    <n v="2026"/>
    <x v="2"/>
    <n v="7"/>
    <x v="6"/>
    <x v="2"/>
    <x v="2"/>
    <x v="1"/>
    <s v="Business"/>
    <x v="4"/>
    <s v="Resistance Band Set"/>
    <n v="5"/>
    <n v="40.36"/>
    <n v="0.15"/>
    <n v="14.57"/>
    <x v="1234"/>
    <n v="72.849999999999994"/>
    <n v="98.68"/>
    <n v="0.57529295167026184"/>
    <n v="2026"/>
    <s v="Q3"/>
    <n v="7"/>
    <s v="Jul"/>
  </r>
  <r>
    <n v="3931"/>
    <d v="2026-07-03T00:00:00"/>
    <n v="2026"/>
    <x v="2"/>
    <n v="7"/>
    <x v="6"/>
    <x v="2"/>
    <x v="16"/>
    <x v="1"/>
    <s v="Business"/>
    <x v="1"/>
    <s v="Trail Boots"/>
    <n v="12"/>
    <n v="143.77000000000001"/>
    <n v="0.1"/>
    <n v="81.680000000000007"/>
    <x v="1235"/>
    <n v="980.16000000000008"/>
    <n v="572.55600000000027"/>
    <n v="0.3687448316369511"/>
    <n v="2026"/>
    <s v="Q3"/>
    <n v="7"/>
    <s v="Jul"/>
  </r>
  <r>
    <n v="3942"/>
    <d v="2026-07-03T00:00:00"/>
    <n v="2026"/>
    <x v="2"/>
    <n v="7"/>
    <x v="6"/>
    <x v="1"/>
    <x v="12"/>
    <x v="0"/>
    <s v="New"/>
    <x v="1"/>
    <s v="Trekking Poles"/>
    <n v="2"/>
    <n v="70.5"/>
    <n v="0"/>
    <n v="32.51"/>
    <x v="1236"/>
    <n v="65.02"/>
    <n v="75.98"/>
    <n v="0.53886524822695037"/>
    <n v="2026"/>
    <s v="Q3"/>
    <n v="7"/>
    <s v="Jul"/>
  </r>
  <r>
    <n v="4165"/>
    <d v="2026-07-03T00:00:00"/>
    <n v="2026"/>
    <x v="2"/>
    <n v="7"/>
    <x v="6"/>
    <x v="1"/>
    <x v="14"/>
    <x v="0"/>
    <s v="New"/>
    <x v="1"/>
    <s v="Summit Backpack 45L"/>
    <n v="2"/>
    <n v="152.88999999999999"/>
    <n v="0"/>
    <n v="81.34"/>
    <x v="1237"/>
    <n v="162.68"/>
    <n v="143.09999999999997"/>
    <n v="0.46798351756164558"/>
    <n v="2026"/>
    <s v="Q3"/>
    <n v="7"/>
    <s v="Jul"/>
  </r>
  <r>
    <n v="1149"/>
    <d v="2026-07-04T00:00:00"/>
    <n v="2026"/>
    <x v="2"/>
    <n v="7"/>
    <x v="6"/>
    <x v="0"/>
    <x v="15"/>
    <x v="0"/>
    <s v="New"/>
    <x v="0"/>
    <s v="Commuter Helmet"/>
    <n v="2"/>
    <n v="81.900000000000006"/>
    <n v="0"/>
    <n v="42.61"/>
    <x v="1238"/>
    <n v="85.22"/>
    <n v="78.580000000000013"/>
    <n v="0.47973137973137975"/>
    <n v="2026"/>
    <s v="Q3"/>
    <n v="7"/>
    <s v="Jul"/>
  </r>
  <r>
    <n v="1310"/>
    <d v="2026-07-04T00:00:00"/>
    <n v="2026"/>
    <x v="2"/>
    <n v="7"/>
    <x v="6"/>
    <x v="2"/>
    <x v="10"/>
    <x v="2"/>
    <s v="New"/>
    <x v="0"/>
    <s v="Cycling Pack 12L"/>
    <n v="1"/>
    <n v="103.58"/>
    <n v="0"/>
    <n v="51.94"/>
    <x v="1239"/>
    <n v="51.94"/>
    <n v="51.64"/>
    <n v="0.49855184398532537"/>
    <n v="2026"/>
    <s v="Q3"/>
    <n v="7"/>
    <s v="Jul"/>
  </r>
  <r>
    <n v="2352"/>
    <d v="2026-07-04T00:00:00"/>
    <n v="2026"/>
    <x v="2"/>
    <n v="7"/>
    <x v="6"/>
    <x v="2"/>
    <x v="3"/>
    <x v="1"/>
    <s v="Returning"/>
    <x v="1"/>
    <s v="Trekking Poles"/>
    <n v="4"/>
    <n v="69.7"/>
    <n v="0.1"/>
    <n v="32.799999999999997"/>
    <x v="1240"/>
    <n v="131.19999999999999"/>
    <n v="119.72000000000003"/>
    <n v="0.47712418300653603"/>
    <n v="2026"/>
    <s v="Q3"/>
    <n v="7"/>
    <s v="Jul"/>
  </r>
  <r>
    <n v="2547"/>
    <d v="2026-07-04T00:00:00"/>
    <n v="2026"/>
    <x v="2"/>
    <n v="7"/>
    <x v="6"/>
    <x v="1"/>
    <x v="12"/>
    <x v="0"/>
    <s v="Business"/>
    <x v="4"/>
    <s v="Resistance Band Set"/>
    <n v="1"/>
    <n v="40.549999999999997"/>
    <n v="0.05"/>
    <n v="14.44"/>
    <x v="1241"/>
    <n v="14.44"/>
    <n v="24.082499999999996"/>
    <n v="0.62515413070283599"/>
    <n v="2026"/>
    <s v="Q3"/>
    <n v="7"/>
    <s v="Jul"/>
  </r>
  <r>
    <n v="2720"/>
    <d v="2026-07-04T00:00:00"/>
    <n v="2026"/>
    <x v="2"/>
    <n v="7"/>
    <x v="6"/>
    <x v="3"/>
    <x v="8"/>
    <x v="0"/>
    <s v="New"/>
    <x v="1"/>
    <s v="Trail Boots"/>
    <n v="2"/>
    <n v="145.88999999999999"/>
    <n v="0"/>
    <n v="80.709999999999994"/>
    <x v="1242"/>
    <n v="161.41999999999999"/>
    <n v="130.35999999999999"/>
    <n v="0.4467749674412228"/>
    <n v="2026"/>
    <s v="Q3"/>
    <n v="7"/>
    <s v="Jul"/>
  </r>
  <r>
    <n v="3591"/>
    <d v="2026-07-04T00:00:00"/>
    <n v="2026"/>
    <x v="2"/>
    <n v="7"/>
    <x v="6"/>
    <x v="3"/>
    <x v="13"/>
    <x v="0"/>
    <s v="Returning"/>
    <x v="2"/>
    <s v="Travel Backpack 35L"/>
    <n v="1"/>
    <n v="163.25"/>
    <n v="0"/>
    <n v="89.71"/>
    <x v="1243"/>
    <n v="89.71"/>
    <n v="73.540000000000006"/>
    <n v="0.45047473200612559"/>
    <n v="2026"/>
    <s v="Q3"/>
    <n v="7"/>
    <s v="Jul"/>
  </r>
  <r>
    <n v="3819"/>
    <d v="2026-07-04T00:00:00"/>
    <n v="2026"/>
    <x v="2"/>
    <n v="7"/>
    <x v="6"/>
    <x v="1"/>
    <x v="1"/>
    <x v="0"/>
    <s v="Returning"/>
    <x v="4"/>
    <s v="Resistance Band Set"/>
    <n v="1"/>
    <n v="40.39"/>
    <n v="0.1"/>
    <n v="14.38"/>
    <x v="454"/>
    <n v="14.38"/>
    <n v="21.970999999999997"/>
    <n v="0.60441253335534095"/>
    <n v="2026"/>
    <s v="Q3"/>
    <n v="7"/>
    <s v="Jul"/>
  </r>
  <r>
    <n v="4869"/>
    <d v="2026-07-04T00:00:00"/>
    <n v="2026"/>
    <x v="2"/>
    <n v="7"/>
    <x v="6"/>
    <x v="0"/>
    <x v="15"/>
    <x v="2"/>
    <s v="Returning"/>
    <x v="3"/>
    <s v="Trail Tent 2P"/>
    <n v="1"/>
    <n v="200.22"/>
    <n v="0"/>
    <n v="104.38"/>
    <x v="1244"/>
    <n v="104.38"/>
    <n v="95.84"/>
    <n v="0.47867345919488563"/>
    <n v="2026"/>
    <s v="Q3"/>
    <n v="7"/>
    <s v="Jul"/>
  </r>
  <r>
    <n v="4940"/>
    <d v="2026-07-04T00:00:00"/>
    <n v="2026"/>
    <x v="2"/>
    <n v="7"/>
    <x v="6"/>
    <x v="1"/>
    <x v="6"/>
    <x v="0"/>
    <s v="Returning"/>
    <x v="2"/>
    <s v="Travel Backpack 35L"/>
    <n v="1"/>
    <n v="164.78"/>
    <n v="0.1"/>
    <n v="88.72"/>
    <x v="1245"/>
    <n v="88.72"/>
    <n v="59.581999999999994"/>
    <n v="0.4017612709201494"/>
    <n v="2026"/>
    <s v="Q3"/>
    <n v="7"/>
    <s v="Jul"/>
  </r>
  <r>
    <n v="5164"/>
    <d v="2026-07-04T00:00:00"/>
    <n v="2026"/>
    <x v="2"/>
    <n v="7"/>
    <x v="6"/>
    <x v="1"/>
    <x v="14"/>
    <x v="0"/>
    <s v="Returning"/>
    <x v="1"/>
    <s v="Trail Boots"/>
    <n v="4"/>
    <n v="142.86000000000001"/>
    <n v="0"/>
    <n v="81.62"/>
    <x v="1246"/>
    <n v="326.48"/>
    <n v="244.96000000000004"/>
    <n v="0.42867142657146862"/>
    <n v="2026"/>
    <s v="Q3"/>
    <n v="7"/>
    <s v="Jul"/>
  </r>
  <r>
    <n v="659"/>
    <d v="2026-07-05T00:00:00"/>
    <n v="2026"/>
    <x v="2"/>
    <n v="7"/>
    <x v="6"/>
    <x v="3"/>
    <x v="13"/>
    <x v="3"/>
    <s v="Business"/>
    <x v="0"/>
    <s v="Compact Repair Kit"/>
    <n v="1"/>
    <n v="41.18"/>
    <n v="0"/>
    <n v="16.25"/>
    <x v="1247"/>
    <n v="16.25"/>
    <n v="24.93"/>
    <n v="0.6053909664885867"/>
    <n v="2026"/>
    <s v="Q3"/>
    <n v="7"/>
    <s v="Jul"/>
  </r>
  <r>
    <n v="969"/>
    <d v="2026-07-05T00:00:00"/>
    <n v="2026"/>
    <x v="2"/>
    <n v="7"/>
    <x v="6"/>
    <x v="1"/>
    <x v="11"/>
    <x v="1"/>
    <s v="Business"/>
    <x v="4"/>
    <s v="Recovery Roller"/>
    <n v="12"/>
    <n v="35.81"/>
    <n v="0.15"/>
    <n v="14.29"/>
    <x v="1248"/>
    <n v="171.48"/>
    <n v="193.78200000000001"/>
    <n v="0.53052877112866936"/>
    <n v="2026"/>
    <s v="Q3"/>
    <n v="7"/>
    <s v="Jul"/>
  </r>
  <r>
    <n v="1096"/>
    <d v="2026-07-05T00:00:00"/>
    <n v="2026"/>
    <x v="2"/>
    <n v="7"/>
    <x v="6"/>
    <x v="1"/>
    <x v="14"/>
    <x v="2"/>
    <s v="New"/>
    <x v="3"/>
    <s v="Alpine Tent 4P"/>
    <n v="3"/>
    <n v="345.42"/>
    <n v="0"/>
    <n v="198.69"/>
    <x v="1249"/>
    <n v="596.06999999999994"/>
    <n v="440.19000000000005"/>
    <n v="0.42478721556366167"/>
    <n v="2026"/>
    <s v="Q3"/>
    <n v="7"/>
    <s v="Jul"/>
  </r>
  <r>
    <n v="1440"/>
    <d v="2026-07-05T00:00:00"/>
    <n v="2026"/>
    <x v="2"/>
    <n v="7"/>
    <x v="6"/>
    <x v="3"/>
    <x v="8"/>
    <x v="0"/>
    <s v="Returning"/>
    <x v="0"/>
    <s v="Cycling Pack 12L"/>
    <n v="4"/>
    <n v="101.66"/>
    <n v="0.1"/>
    <n v="51.55"/>
    <x v="1250"/>
    <n v="206.2"/>
    <n v="159.77600000000001"/>
    <n v="0.43657507596126527"/>
    <n v="2026"/>
    <s v="Q3"/>
    <n v="7"/>
    <s v="Jul"/>
  </r>
  <r>
    <n v="2052"/>
    <d v="2026-07-05T00:00:00"/>
    <n v="2026"/>
    <x v="2"/>
    <n v="7"/>
    <x v="6"/>
    <x v="3"/>
    <x v="13"/>
    <x v="0"/>
    <s v="Business"/>
    <x v="1"/>
    <s v="Trail Boots"/>
    <n v="3"/>
    <n v="146.88999999999999"/>
    <n v="0"/>
    <n v="77.650000000000006"/>
    <x v="1251"/>
    <n v="232.95000000000002"/>
    <n v="207.71999999999994"/>
    <n v="0.47137313636054179"/>
    <n v="2026"/>
    <s v="Q3"/>
    <n v="7"/>
    <s v="Jul"/>
  </r>
  <r>
    <n v="2096"/>
    <d v="2026-07-05T00:00:00"/>
    <n v="2026"/>
    <x v="2"/>
    <n v="7"/>
    <x v="6"/>
    <x v="3"/>
    <x v="13"/>
    <x v="3"/>
    <s v="Returning"/>
    <x v="2"/>
    <s v="Travel Backpack 35L"/>
    <n v="2"/>
    <n v="161.21"/>
    <n v="0"/>
    <n v="85.2"/>
    <x v="1252"/>
    <n v="170.4"/>
    <n v="152.02000000000001"/>
    <n v="0.47149680540909372"/>
    <n v="2026"/>
    <s v="Q3"/>
    <n v="7"/>
    <s v="Jul"/>
  </r>
  <r>
    <n v="2488"/>
    <d v="2026-07-05T00:00:00"/>
    <n v="2026"/>
    <x v="2"/>
    <n v="7"/>
    <x v="6"/>
    <x v="3"/>
    <x v="8"/>
    <x v="2"/>
    <s v="New"/>
    <x v="1"/>
    <s v="Trekking Poles"/>
    <n v="2"/>
    <n v="71.27"/>
    <n v="0.05"/>
    <n v="32.85"/>
    <x v="1253"/>
    <n v="65.7"/>
    <n v="69.71299999999998"/>
    <n v="0.5148176319851121"/>
    <n v="2026"/>
    <s v="Q3"/>
    <n v="7"/>
    <s v="Jul"/>
  </r>
  <r>
    <n v="3220"/>
    <d v="2026-07-05T00:00:00"/>
    <n v="2026"/>
    <x v="2"/>
    <n v="7"/>
    <x v="6"/>
    <x v="0"/>
    <x v="9"/>
    <x v="2"/>
    <s v="Returning"/>
    <x v="4"/>
    <s v="Training Mat"/>
    <n v="3"/>
    <n v="50.16"/>
    <n v="0.05"/>
    <n v="22.24"/>
    <x v="1254"/>
    <n v="66.72"/>
    <n v="76.23599999999999"/>
    <n v="0.53328296818601528"/>
    <n v="2026"/>
    <s v="Q3"/>
    <n v="7"/>
    <s v="Jul"/>
  </r>
  <r>
    <n v="3711"/>
    <d v="2026-07-05T00:00:00"/>
    <n v="2026"/>
    <x v="2"/>
    <n v="7"/>
    <x v="6"/>
    <x v="3"/>
    <x v="4"/>
    <x v="3"/>
    <s v="New"/>
    <x v="1"/>
    <s v="Trail Boots"/>
    <n v="1"/>
    <n v="145.37"/>
    <n v="0.05"/>
    <n v="81.02"/>
    <x v="1255"/>
    <n v="81.02"/>
    <n v="57.081499999999991"/>
    <n v="0.41333005072356199"/>
    <n v="2026"/>
    <s v="Q3"/>
    <n v="7"/>
    <s v="Jul"/>
  </r>
  <r>
    <n v="3823"/>
    <d v="2026-07-05T00:00:00"/>
    <n v="2026"/>
    <x v="2"/>
    <n v="7"/>
    <x v="6"/>
    <x v="3"/>
    <x v="7"/>
    <x v="2"/>
    <s v="New"/>
    <x v="2"/>
    <s v="Packing Cube Set"/>
    <n v="2"/>
    <n v="47.1"/>
    <n v="0"/>
    <n v="17.920000000000002"/>
    <x v="1256"/>
    <n v="35.840000000000003"/>
    <n v="58.36"/>
    <n v="0.6195329087048832"/>
    <n v="2026"/>
    <s v="Q3"/>
    <n v="7"/>
    <s v="Jul"/>
  </r>
  <r>
    <n v="4058"/>
    <d v="2026-07-05T00:00:00"/>
    <n v="2026"/>
    <x v="2"/>
    <n v="7"/>
    <x v="6"/>
    <x v="3"/>
    <x v="13"/>
    <x v="1"/>
    <s v="Business"/>
    <x v="1"/>
    <s v="Summit Backpack 45L"/>
    <n v="5"/>
    <n v="155.09"/>
    <n v="0.1"/>
    <n v="78.52"/>
    <x v="1257"/>
    <n v="392.59999999999997"/>
    <n v="305.30500000000012"/>
    <n v="0.43745925305020034"/>
    <n v="2026"/>
    <s v="Q3"/>
    <n v="7"/>
    <s v="Jul"/>
  </r>
  <r>
    <n v="4126"/>
    <d v="2026-07-05T00:00:00"/>
    <n v="2026"/>
    <x v="2"/>
    <n v="7"/>
    <x v="6"/>
    <x v="3"/>
    <x v="13"/>
    <x v="0"/>
    <s v="New"/>
    <x v="0"/>
    <s v="Commuter Helmet"/>
    <n v="3"/>
    <n v="82.89"/>
    <n v="0"/>
    <n v="42.31"/>
    <x v="1258"/>
    <n v="126.93"/>
    <n v="121.74000000000001"/>
    <n v="0.48956448304982508"/>
    <n v="2026"/>
    <s v="Q3"/>
    <n v="7"/>
    <s v="Jul"/>
  </r>
  <r>
    <n v="5080"/>
    <d v="2026-07-05T00:00:00"/>
    <n v="2026"/>
    <x v="2"/>
    <n v="7"/>
    <x v="6"/>
    <x v="2"/>
    <x v="3"/>
    <x v="2"/>
    <s v="New"/>
    <x v="0"/>
    <s v="Commuter Helmet"/>
    <n v="2"/>
    <n v="80.8"/>
    <n v="0"/>
    <n v="42.21"/>
    <x v="1259"/>
    <n v="84.42"/>
    <n v="77.179999999999993"/>
    <n v="0.47759900990099008"/>
    <n v="2026"/>
    <s v="Q3"/>
    <n v="7"/>
    <s v="Jul"/>
  </r>
  <r>
    <n v="923"/>
    <d v="2026-07-06T00:00:00"/>
    <n v="2026"/>
    <x v="2"/>
    <n v="7"/>
    <x v="6"/>
    <x v="2"/>
    <x v="5"/>
    <x v="0"/>
    <s v="New"/>
    <x v="4"/>
    <s v="Resistance Band Set"/>
    <n v="2"/>
    <n v="39.54"/>
    <n v="0.05"/>
    <n v="14.68"/>
    <x v="1260"/>
    <n v="29.36"/>
    <n v="45.765999999999991"/>
    <n v="0.60918989431089099"/>
    <n v="2026"/>
    <s v="Q3"/>
    <n v="7"/>
    <s v="Jul"/>
  </r>
  <r>
    <n v="1549"/>
    <d v="2026-07-06T00:00:00"/>
    <n v="2026"/>
    <x v="2"/>
    <n v="7"/>
    <x v="6"/>
    <x v="2"/>
    <x v="2"/>
    <x v="0"/>
    <s v="New"/>
    <x v="4"/>
    <s v="Weighted Vest"/>
    <n v="2"/>
    <n v="121.35"/>
    <n v="0"/>
    <n v="71.06"/>
    <x v="1261"/>
    <n v="142.12"/>
    <n v="100.57999999999998"/>
    <n v="0.41442109600329619"/>
    <n v="2026"/>
    <s v="Q3"/>
    <n v="7"/>
    <s v="Jul"/>
  </r>
  <r>
    <n v="1839"/>
    <d v="2026-07-06T00:00:00"/>
    <n v="2026"/>
    <x v="2"/>
    <n v="7"/>
    <x v="6"/>
    <x v="3"/>
    <x v="8"/>
    <x v="2"/>
    <s v="Returning"/>
    <x v="4"/>
    <s v="Resistance Band Set"/>
    <n v="1"/>
    <n v="41.37"/>
    <n v="0"/>
    <n v="15.12"/>
    <x v="1262"/>
    <n v="15.12"/>
    <n v="26.25"/>
    <n v="0.63451776649746194"/>
    <n v="2026"/>
    <s v="Q3"/>
    <n v="7"/>
    <s v="Jul"/>
  </r>
  <r>
    <n v="2053"/>
    <d v="2026-07-06T00:00:00"/>
    <n v="2026"/>
    <x v="2"/>
    <n v="7"/>
    <x v="6"/>
    <x v="1"/>
    <x v="12"/>
    <x v="0"/>
    <s v="New"/>
    <x v="0"/>
    <s v="Commuter Helmet"/>
    <n v="5"/>
    <n v="81.63"/>
    <n v="0.05"/>
    <n v="42.36"/>
    <x v="1263"/>
    <n v="211.8"/>
    <n v="175.94249999999994"/>
    <n v="0.45376119460724568"/>
    <n v="2026"/>
    <s v="Q3"/>
    <n v="7"/>
    <s v="Jul"/>
  </r>
  <r>
    <n v="2342"/>
    <d v="2026-07-06T00:00:00"/>
    <n v="2026"/>
    <x v="2"/>
    <n v="7"/>
    <x v="6"/>
    <x v="1"/>
    <x v="1"/>
    <x v="0"/>
    <s v="Returning"/>
    <x v="4"/>
    <s v="Recovery Roller"/>
    <n v="1"/>
    <n v="36.19"/>
    <n v="0"/>
    <n v="13.91"/>
    <x v="1264"/>
    <n v="13.91"/>
    <n v="22.279999999999998"/>
    <n v="0.61563967946946663"/>
    <n v="2026"/>
    <s v="Q3"/>
    <n v="7"/>
    <s v="Jul"/>
  </r>
  <r>
    <n v="2465"/>
    <d v="2026-07-06T00:00:00"/>
    <n v="2026"/>
    <x v="2"/>
    <n v="7"/>
    <x v="6"/>
    <x v="1"/>
    <x v="1"/>
    <x v="3"/>
    <s v="New"/>
    <x v="1"/>
    <s v="Trail Boots"/>
    <n v="1"/>
    <n v="142.04"/>
    <n v="0"/>
    <n v="81.67"/>
    <x v="1265"/>
    <n v="81.67"/>
    <n v="60.36999999999999"/>
    <n v="0.4250211208110391"/>
    <n v="2026"/>
    <s v="Q3"/>
    <n v="7"/>
    <s v="Jul"/>
  </r>
  <r>
    <n v="3990"/>
    <d v="2026-07-06T00:00:00"/>
    <n v="2026"/>
    <x v="2"/>
    <n v="7"/>
    <x v="6"/>
    <x v="2"/>
    <x v="5"/>
    <x v="0"/>
    <s v="Business"/>
    <x v="2"/>
    <s v="Carry-On Duffel"/>
    <n v="1"/>
    <n v="133.66999999999999"/>
    <n v="0"/>
    <n v="68.25"/>
    <x v="1266"/>
    <n v="68.25"/>
    <n v="65.419999999999987"/>
    <n v="0.48941422907159415"/>
    <n v="2026"/>
    <s v="Q3"/>
    <n v="7"/>
    <s v="Jul"/>
  </r>
  <r>
    <n v="4370"/>
    <d v="2026-07-06T00:00:00"/>
    <n v="2026"/>
    <x v="2"/>
    <n v="7"/>
    <x v="6"/>
    <x v="2"/>
    <x v="10"/>
    <x v="0"/>
    <s v="New"/>
    <x v="2"/>
    <s v="Travel Backpack 35L"/>
    <n v="6"/>
    <n v="166.6"/>
    <n v="0"/>
    <n v="88.14"/>
    <x v="1267"/>
    <n v="528.84"/>
    <n v="470.75999999999988"/>
    <n v="0.47094837935174061"/>
    <n v="2026"/>
    <s v="Q3"/>
    <n v="7"/>
    <s v="Jul"/>
  </r>
  <r>
    <n v="4856"/>
    <d v="2026-07-06T00:00:00"/>
    <n v="2026"/>
    <x v="2"/>
    <n v="7"/>
    <x v="6"/>
    <x v="1"/>
    <x v="12"/>
    <x v="0"/>
    <s v="Returning"/>
    <x v="0"/>
    <s v="Cycling Pack 12L"/>
    <n v="2"/>
    <n v="99.93"/>
    <n v="0.1"/>
    <n v="51.96"/>
    <x v="1268"/>
    <n v="103.92"/>
    <n v="75.954000000000022"/>
    <n v="0.422262250241836"/>
    <n v="2026"/>
    <s v="Q3"/>
    <n v="7"/>
    <s v="Jul"/>
  </r>
  <r>
    <n v="337"/>
    <d v="2026-07-07T00:00:00"/>
    <n v="2026"/>
    <x v="2"/>
    <n v="7"/>
    <x v="6"/>
    <x v="0"/>
    <x v="15"/>
    <x v="2"/>
    <s v="Returning"/>
    <x v="0"/>
    <s v="Cycling Pack 12L"/>
    <n v="6"/>
    <n v="100.56"/>
    <n v="0"/>
    <n v="49.47"/>
    <x v="1269"/>
    <n v="296.82"/>
    <n v="306.54000000000002"/>
    <n v="0.508054892601432"/>
    <n v="2026"/>
    <s v="Q3"/>
    <n v="7"/>
    <s v="Jul"/>
  </r>
  <r>
    <n v="1001"/>
    <d v="2026-07-07T00:00:00"/>
    <n v="2026"/>
    <x v="2"/>
    <n v="7"/>
    <x v="6"/>
    <x v="0"/>
    <x v="9"/>
    <x v="0"/>
    <s v="Returning"/>
    <x v="3"/>
    <s v="Trail Tent 2P"/>
    <n v="1"/>
    <n v="200.48"/>
    <n v="0.05"/>
    <n v="104.11"/>
    <x v="1270"/>
    <n v="104.11"/>
    <n v="86.345999999999989"/>
    <n v="0.45336455664300412"/>
    <n v="2026"/>
    <s v="Q3"/>
    <n v="7"/>
    <s v="Jul"/>
  </r>
  <r>
    <n v="2424"/>
    <d v="2026-07-07T00:00:00"/>
    <n v="2026"/>
    <x v="2"/>
    <n v="7"/>
    <x v="6"/>
    <x v="3"/>
    <x v="8"/>
    <x v="0"/>
    <s v="New"/>
    <x v="0"/>
    <s v="Trail Bike Light"/>
    <n v="1"/>
    <n v="51.06"/>
    <n v="0.15"/>
    <n v="22.56"/>
    <x v="1271"/>
    <n v="22.56"/>
    <n v="20.841000000000005"/>
    <n v="0.48019630884081022"/>
    <n v="2026"/>
    <s v="Q3"/>
    <n v="7"/>
    <s v="Jul"/>
  </r>
  <r>
    <n v="2751"/>
    <d v="2026-07-07T00:00:00"/>
    <n v="2026"/>
    <x v="2"/>
    <n v="7"/>
    <x v="6"/>
    <x v="0"/>
    <x v="15"/>
    <x v="2"/>
    <s v="New"/>
    <x v="4"/>
    <s v="Weighted Vest"/>
    <n v="2"/>
    <n v="125.9"/>
    <n v="0.15"/>
    <n v="70.27"/>
    <x v="1272"/>
    <n v="140.54"/>
    <n v="73.490000000000009"/>
    <n v="0.34336307994206422"/>
    <n v="2026"/>
    <s v="Q3"/>
    <n v="7"/>
    <s v="Jul"/>
  </r>
  <r>
    <n v="375"/>
    <d v="2026-07-08T00:00:00"/>
    <n v="2026"/>
    <x v="2"/>
    <n v="7"/>
    <x v="6"/>
    <x v="1"/>
    <x v="12"/>
    <x v="2"/>
    <s v="Returning"/>
    <x v="3"/>
    <s v="Trail Tent 2P"/>
    <n v="2"/>
    <n v="192.24"/>
    <n v="0.05"/>
    <n v="103.65"/>
    <x v="1273"/>
    <n v="207.3"/>
    <n v="157.95599999999996"/>
    <n v="0.43245285498390162"/>
    <n v="2026"/>
    <s v="Q3"/>
    <n v="7"/>
    <s v="Jul"/>
  </r>
  <r>
    <n v="650"/>
    <d v="2026-07-08T00:00:00"/>
    <n v="2026"/>
    <x v="2"/>
    <n v="7"/>
    <x v="6"/>
    <x v="0"/>
    <x v="0"/>
    <x v="0"/>
    <s v="Business"/>
    <x v="4"/>
    <s v="Resistance Band Set"/>
    <n v="2"/>
    <n v="40.79"/>
    <n v="0"/>
    <n v="14.61"/>
    <x v="1274"/>
    <n v="29.22"/>
    <n v="52.36"/>
    <n v="0.64182397646481981"/>
    <n v="2026"/>
    <s v="Q3"/>
    <n v="7"/>
    <s v="Jul"/>
  </r>
  <r>
    <n v="941"/>
    <d v="2026-07-08T00:00:00"/>
    <n v="2026"/>
    <x v="2"/>
    <n v="7"/>
    <x v="6"/>
    <x v="0"/>
    <x v="9"/>
    <x v="2"/>
    <s v="New"/>
    <x v="3"/>
    <s v="Compact Sleeping Bag"/>
    <n v="2"/>
    <n v="125.73"/>
    <n v="0.15"/>
    <n v="61.75"/>
    <x v="1275"/>
    <n v="123.5"/>
    <n v="90.241000000000014"/>
    <n v="0.42219789371248384"/>
    <n v="2026"/>
    <s v="Q3"/>
    <n v="7"/>
    <s v="Jul"/>
  </r>
  <r>
    <n v="2719"/>
    <d v="2026-07-08T00:00:00"/>
    <n v="2026"/>
    <x v="2"/>
    <n v="7"/>
    <x v="6"/>
    <x v="0"/>
    <x v="15"/>
    <x v="0"/>
    <s v="Business"/>
    <x v="2"/>
    <s v="Travel Backpack 35L"/>
    <n v="1"/>
    <n v="164.92"/>
    <n v="0"/>
    <n v="89.47"/>
    <x v="1276"/>
    <n v="89.47"/>
    <n v="75.449999999999989"/>
    <n v="0.45749454280863444"/>
    <n v="2026"/>
    <s v="Q3"/>
    <n v="7"/>
    <s v="Jul"/>
  </r>
  <r>
    <n v="3833"/>
    <d v="2026-07-08T00:00:00"/>
    <n v="2026"/>
    <x v="2"/>
    <n v="7"/>
    <x v="6"/>
    <x v="1"/>
    <x v="6"/>
    <x v="2"/>
    <s v="New"/>
    <x v="0"/>
    <s v="Cycling Pack 12L"/>
    <n v="5"/>
    <n v="103.91"/>
    <n v="0"/>
    <n v="51.19"/>
    <x v="1277"/>
    <n v="255.95"/>
    <n v="263.59999999999997"/>
    <n v="0.50736214031373306"/>
    <n v="2026"/>
    <s v="Q3"/>
    <n v="7"/>
    <s v="Jul"/>
  </r>
  <r>
    <n v="211"/>
    <d v="2026-07-09T00:00:00"/>
    <n v="2026"/>
    <x v="2"/>
    <n v="7"/>
    <x v="6"/>
    <x v="2"/>
    <x v="16"/>
    <x v="1"/>
    <s v="Business"/>
    <x v="0"/>
    <s v="Trail Bike Light"/>
    <n v="10"/>
    <n v="49.69"/>
    <n v="0.1"/>
    <n v="21.82"/>
    <x v="1278"/>
    <n v="218.2"/>
    <n v="229.01"/>
    <n v="0.51208604458755391"/>
    <n v="2026"/>
    <s v="Q3"/>
    <n v="7"/>
    <s v="Jul"/>
  </r>
  <r>
    <n v="392"/>
    <d v="2026-07-09T00:00:00"/>
    <n v="2026"/>
    <x v="2"/>
    <n v="7"/>
    <x v="6"/>
    <x v="3"/>
    <x v="7"/>
    <x v="2"/>
    <s v="Returning"/>
    <x v="1"/>
    <s v="Hiking Daypack 20L"/>
    <n v="3"/>
    <n v="94.19"/>
    <n v="0"/>
    <n v="44.1"/>
    <x v="1279"/>
    <n v="132.30000000000001"/>
    <n v="150.26999999999998"/>
    <n v="0.53179743072512997"/>
    <n v="2026"/>
    <s v="Q3"/>
    <n v="7"/>
    <s v="Jul"/>
  </r>
  <r>
    <n v="1302"/>
    <d v="2026-07-09T00:00:00"/>
    <n v="2026"/>
    <x v="2"/>
    <n v="7"/>
    <x v="6"/>
    <x v="1"/>
    <x v="14"/>
    <x v="2"/>
    <s v="Returning"/>
    <x v="2"/>
    <s v="Packing Cube Set"/>
    <n v="1"/>
    <n v="46.87"/>
    <n v="0"/>
    <n v="18.649999999999999"/>
    <x v="1280"/>
    <n v="18.649999999999999"/>
    <n v="28.22"/>
    <n v="0.60209088969490077"/>
    <n v="2026"/>
    <s v="Q3"/>
    <n v="7"/>
    <s v="Jul"/>
  </r>
  <r>
    <n v="1366"/>
    <d v="2026-07-09T00:00:00"/>
    <n v="2026"/>
    <x v="2"/>
    <n v="7"/>
    <x v="6"/>
    <x v="2"/>
    <x v="16"/>
    <x v="0"/>
    <s v="Returning"/>
    <x v="2"/>
    <s v="Insulated Bottle"/>
    <n v="1"/>
    <n v="36.99"/>
    <n v="0.1"/>
    <n v="13.2"/>
    <x v="1281"/>
    <n v="13.2"/>
    <n v="20.091000000000005"/>
    <n v="0.60349644047940887"/>
    <n v="2026"/>
    <s v="Q3"/>
    <n v="7"/>
    <s v="Jul"/>
  </r>
  <r>
    <n v="1974"/>
    <d v="2026-07-09T00:00:00"/>
    <n v="2026"/>
    <x v="2"/>
    <n v="7"/>
    <x v="6"/>
    <x v="0"/>
    <x v="15"/>
    <x v="0"/>
    <s v="Returning"/>
    <x v="2"/>
    <s v="Carry-On Duffel"/>
    <n v="1"/>
    <n v="135.44"/>
    <n v="0"/>
    <n v="65.48"/>
    <x v="1282"/>
    <n v="65.48"/>
    <n v="69.959999999999994"/>
    <n v="0.51653868871825159"/>
    <n v="2026"/>
    <s v="Q3"/>
    <n v="7"/>
    <s v="Jul"/>
  </r>
  <r>
    <n v="2716"/>
    <d v="2026-07-09T00:00:00"/>
    <n v="2026"/>
    <x v="2"/>
    <n v="7"/>
    <x v="6"/>
    <x v="1"/>
    <x v="1"/>
    <x v="0"/>
    <s v="New"/>
    <x v="1"/>
    <s v="Hiking Daypack 20L"/>
    <n v="3"/>
    <n v="92.25"/>
    <n v="0"/>
    <n v="46.27"/>
    <x v="1283"/>
    <n v="138.81"/>
    <n v="137.94"/>
    <n v="0.49842818428184282"/>
    <n v="2026"/>
    <s v="Q3"/>
    <n v="7"/>
    <s v="Jul"/>
  </r>
  <r>
    <n v="3161"/>
    <d v="2026-07-09T00:00:00"/>
    <n v="2026"/>
    <x v="2"/>
    <n v="7"/>
    <x v="6"/>
    <x v="2"/>
    <x v="5"/>
    <x v="0"/>
    <s v="New"/>
    <x v="3"/>
    <s v="Trail Tent 2P"/>
    <n v="2"/>
    <n v="192.6"/>
    <n v="0"/>
    <n v="104.89"/>
    <x v="1284"/>
    <n v="209.78"/>
    <n v="175.42"/>
    <n v="0.45539979231568017"/>
    <n v="2026"/>
    <s v="Q3"/>
    <n v="7"/>
    <s v="Jul"/>
  </r>
  <r>
    <n v="3240"/>
    <d v="2026-07-09T00:00:00"/>
    <n v="2026"/>
    <x v="2"/>
    <n v="7"/>
    <x v="6"/>
    <x v="3"/>
    <x v="8"/>
    <x v="0"/>
    <s v="Returning"/>
    <x v="0"/>
    <s v="Compact Repair Kit"/>
    <n v="1"/>
    <n v="39.94"/>
    <n v="0"/>
    <n v="16.89"/>
    <x v="1285"/>
    <n v="16.89"/>
    <n v="23.049999999999997"/>
    <n v="0.57711567351026538"/>
    <n v="2026"/>
    <s v="Q3"/>
    <n v="7"/>
    <s v="Jul"/>
  </r>
  <r>
    <n v="3682"/>
    <d v="2026-07-09T00:00:00"/>
    <n v="2026"/>
    <x v="2"/>
    <n v="7"/>
    <x v="6"/>
    <x v="2"/>
    <x v="2"/>
    <x v="0"/>
    <s v="Returning"/>
    <x v="1"/>
    <s v="Summit Backpack 45L"/>
    <n v="3"/>
    <n v="150.61000000000001"/>
    <n v="0"/>
    <n v="79.900000000000006"/>
    <x v="1286"/>
    <n v="239.70000000000002"/>
    <n v="212.13000000000002"/>
    <n v="0.46949073766682159"/>
    <n v="2026"/>
    <s v="Q3"/>
    <n v="7"/>
    <s v="Jul"/>
  </r>
  <r>
    <n v="4725"/>
    <d v="2026-07-09T00:00:00"/>
    <n v="2026"/>
    <x v="2"/>
    <n v="7"/>
    <x v="6"/>
    <x v="3"/>
    <x v="13"/>
    <x v="0"/>
    <s v="Returning"/>
    <x v="1"/>
    <s v="Trekking Poles"/>
    <n v="2"/>
    <n v="71.069999999999993"/>
    <n v="0"/>
    <n v="31.57"/>
    <x v="1287"/>
    <n v="63.14"/>
    <n v="78.999999999999986"/>
    <n v="0.55579006613198245"/>
    <n v="2026"/>
    <s v="Q3"/>
    <n v="7"/>
    <s v="Jul"/>
  </r>
  <r>
    <n v="758"/>
    <d v="2026-07-10T00:00:00"/>
    <n v="2026"/>
    <x v="2"/>
    <n v="7"/>
    <x v="6"/>
    <x v="0"/>
    <x v="0"/>
    <x v="2"/>
    <s v="New"/>
    <x v="0"/>
    <s v="Trail Bike Light"/>
    <n v="1"/>
    <n v="50.78"/>
    <n v="0"/>
    <n v="22.29"/>
    <x v="1288"/>
    <n v="22.29"/>
    <n v="28.490000000000002"/>
    <n v="0.56104765655769995"/>
    <n v="2026"/>
    <s v="Q3"/>
    <n v="7"/>
    <s v="Jul"/>
  </r>
  <r>
    <n v="1910"/>
    <d v="2026-07-10T00:00:00"/>
    <n v="2026"/>
    <x v="2"/>
    <n v="7"/>
    <x v="6"/>
    <x v="0"/>
    <x v="15"/>
    <x v="0"/>
    <s v="Returning"/>
    <x v="1"/>
    <s v="Trail Boots"/>
    <n v="2"/>
    <n v="141.51"/>
    <n v="0.05"/>
    <n v="77.040000000000006"/>
    <x v="1289"/>
    <n v="154.08000000000001"/>
    <n v="114.78899999999996"/>
    <n v="0.42693281858451504"/>
    <n v="2026"/>
    <s v="Q3"/>
    <n v="7"/>
    <s v="Jul"/>
  </r>
  <r>
    <n v="1941"/>
    <d v="2026-07-10T00:00:00"/>
    <n v="2026"/>
    <x v="2"/>
    <n v="7"/>
    <x v="6"/>
    <x v="1"/>
    <x v="12"/>
    <x v="3"/>
    <s v="Returning"/>
    <x v="1"/>
    <s v="Summit Backpack 45L"/>
    <n v="1"/>
    <n v="156.44"/>
    <n v="0.1"/>
    <n v="80.72"/>
    <x v="1290"/>
    <n v="80.72"/>
    <n v="60.075999999999993"/>
    <n v="0.42668825818915307"/>
    <n v="2026"/>
    <s v="Q3"/>
    <n v="7"/>
    <s v="Jul"/>
  </r>
  <r>
    <n v="2324"/>
    <d v="2026-07-10T00:00:00"/>
    <n v="2026"/>
    <x v="2"/>
    <n v="7"/>
    <x v="6"/>
    <x v="1"/>
    <x v="12"/>
    <x v="0"/>
    <s v="New"/>
    <x v="4"/>
    <s v="Training Mat"/>
    <n v="2"/>
    <n v="51.75"/>
    <n v="0"/>
    <n v="21.4"/>
    <x v="1291"/>
    <n v="42.8"/>
    <n v="60.7"/>
    <n v="0.58647342995169083"/>
    <n v="2026"/>
    <s v="Q3"/>
    <n v="7"/>
    <s v="Jul"/>
  </r>
  <r>
    <n v="2869"/>
    <d v="2026-07-10T00:00:00"/>
    <n v="2026"/>
    <x v="2"/>
    <n v="7"/>
    <x v="6"/>
    <x v="2"/>
    <x v="5"/>
    <x v="3"/>
    <s v="New"/>
    <x v="3"/>
    <s v="Portable Camp Stove"/>
    <n v="1"/>
    <n v="82.23"/>
    <n v="0.1"/>
    <n v="38.340000000000003"/>
    <x v="1292"/>
    <n v="38.340000000000003"/>
    <n v="35.667000000000002"/>
    <n v="0.48194089748267055"/>
    <n v="2026"/>
    <s v="Q3"/>
    <n v="7"/>
    <s v="Jul"/>
  </r>
  <r>
    <n v="3236"/>
    <d v="2026-07-10T00:00:00"/>
    <n v="2026"/>
    <x v="2"/>
    <n v="7"/>
    <x v="6"/>
    <x v="1"/>
    <x v="6"/>
    <x v="0"/>
    <s v="New"/>
    <x v="1"/>
    <s v="Trail Boots"/>
    <n v="1"/>
    <n v="144.16999999999999"/>
    <n v="0.1"/>
    <n v="78.13"/>
    <x v="1293"/>
    <n v="78.13"/>
    <n v="51.62299999999999"/>
    <n v="0.39785592625989374"/>
    <n v="2026"/>
    <s v="Q3"/>
    <n v="7"/>
    <s v="Jul"/>
  </r>
  <r>
    <n v="3582"/>
    <d v="2026-07-10T00:00:00"/>
    <n v="2026"/>
    <x v="2"/>
    <n v="7"/>
    <x v="6"/>
    <x v="1"/>
    <x v="12"/>
    <x v="0"/>
    <s v="Returning"/>
    <x v="3"/>
    <s v="Portable Camp Stove"/>
    <n v="4"/>
    <n v="82.47"/>
    <n v="0"/>
    <n v="40.22"/>
    <x v="1294"/>
    <n v="160.88"/>
    <n v="169"/>
    <n v="0.51230750575967021"/>
    <n v="2026"/>
    <s v="Q3"/>
    <n v="7"/>
    <s v="Jul"/>
  </r>
  <r>
    <n v="3715"/>
    <d v="2026-07-10T00:00:00"/>
    <n v="2026"/>
    <x v="2"/>
    <n v="7"/>
    <x v="6"/>
    <x v="3"/>
    <x v="8"/>
    <x v="0"/>
    <s v="New"/>
    <x v="3"/>
    <s v="Compact Sleeping Bag"/>
    <n v="1"/>
    <n v="122.14"/>
    <n v="0.15"/>
    <n v="59.87"/>
    <x v="1295"/>
    <n v="59.87"/>
    <n v="43.949000000000005"/>
    <n v="0.42332328379198414"/>
    <n v="2026"/>
    <s v="Q3"/>
    <n v="7"/>
    <s v="Jul"/>
  </r>
  <r>
    <n v="3940"/>
    <d v="2026-07-10T00:00:00"/>
    <n v="2026"/>
    <x v="2"/>
    <n v="7"/>
    <x v="6"/>
    <x v="2"/>
    <x v="16"/>
    <x v="2"/>
    <s v="Returning"/>
    <x v="1"/>
    <s v="Trail Boots"/>
    <n v="3"/>
    <n v="143.59"/>
    <n v="0"/>
    <n v="78.91"/>
    <x v="1296"/>
    <n v="236.73"/>
    <n v="194.04"/>
    <n v="0.45044919562643637"/>
    <n v="2026"/>
    <s v="Q3"/>
    <n v="7"/>
    <s v="Jul"/>
  </r>
  <r>
    <n v="4760"/>
    <d v="2026-07-10T00:00:00"/>
    <n v="2026"/>
    <x v="2"/>
    <n v="7"/>
    <x v="6"/>
    <x v="3"/>
    <x v="13"/>
    <x v="0"/>
    <s v="Business"/>
    <x v="1"/>
    <s v="Summit Backpack 45L"/>
    <n v="2"/>
    <n v="157.66"/>
    <n v="0"/>
    <n v="78.760000000000005"/>
    <x v="1297"/>
    <n v="157.52000000000001"/>
    <n v="157.79999999999998"/>
    <n v="0.50044399340352652"/>
    <n v="2026"/>
    <s v="Q3"/>
    <n v="7"/>
    <s v="Jul"/>
  </r>
  <r>
    <n v="4768"/>
    <d v="2026-07-10T00:00:00"/>
    <n v="2026"/>
    <x v="2"/>
    <n v="7"/>
    <x v="6"/>
    <x v="1"/>
    <x v="1"/>
    <x v="0"/>
    <s v="Business"/>
    <x v="0"/>
    <s v="Cycling Pack 12L"/>
    <n v="1"/>
    <n v="101.58"/>
    <n v="0"/>
    <n v="49.83"/>
    <x v="1298"/>
    <n v="49.83"/>
    <n v="51.75"/>
    <n v="0.50945067926757237"/>
    <n v="2026"/>
    <s v="Q3"/>
    <n v="7"/>
    <s v="Jul"/>
  </r>
  <r>
    <n v="5025"/>
    <d v="2026-07-10T00:00:00"/>
    <n v="2026"/>
    <x v="2"/>
    <n v="7"/>
    <x v="6"/>
    <x v="2"/>
    <x v="3"/>
    <x v="0"/>
    <s v="Returning"/>
    <x v="2"/>
    <s v="Travel Backpack 35L"/>
    <n v="4"/>
    <n v="166.71"/>
    <n v="0"/>
    <n v="86.55"/>
    <x v="1299"/>
    <n v="346.2"/>
    <n v="320.64000000000004"/>
    <n v="0.48083498290444487"/>
    <n v="2026"/>
    <s v="Q3"/>
    <n v="7"/>
    <s v="Jul"/>
  </r>
  <r>
    <n v="165"/>
    <d v="2026-07-11T00:00:00"/>
    <n v="2026"/>
    <x v="2"/>
    <n v="7"/>
    <x v="6"/>
    <x v="1"/>
    <x v="12"/>
    <x v="2"/>
    <s v="New"/>
    <x v="0"/>
    <s v="Commuter Helmet"/>
    <n v="2"/>
    <n v="83.33"/>
    <n v="0"/>
    <n v="42.11"/>
    <x v="1300"/>
    <n v="84.22"/>
    <n v="82.44"/>
    <n v="0.49465978639145564"/>
    <n v="2026"/>
    <s v="Q3"/>
    <n v="7"/>
    <s v="Jul"/>
  </r>
  <r>
    <n v="198"/>
    <d v="2026-07-11T00:00:00"/>
    <n v="2026"/>
    <x v="2"/>
    <n v="7"/>
    <x v="6"/>
    <x v="0"/>
    <x v="15"/>
    <x v="0"/>
    <s v="New"/>
    <x v="1"/>
    <s v="Trekking Poles"/>
    <n v="2"/>
    <n v="71.77"/>
    <n v="0.05"/>
    <n v="32.9"/>
    <x v="1301"/>
    <n v="65.8"/>
    <n v="70.563000000000002"/>
    <n v="0.5174644148339359"/>
    <n v="2026"/>
    <s v="Q3"/>
    <n v="7"/>
    <s v="Jul"/>
  </r>
  <r>
    <n v="1480"/>
    <d v="2026-07-11T00:00:00"/>
    <n v="2026"/>
    <x v="2"/>
    <n v="7"/>
    <x v="6"/>
    <x v="0"/>
    <x v="15"/>
    <x v="0"/>
    <s v="New"/>
    <x v="2"/>
    <s v="Travel Backpack 35L"/>
    <n v="3"/>
    <n v="164.5"/>
    <n v="0"/>
    <n v="87.06"/>
    <x v="1302"/>
    <n v="261.18"/>
    <n v="232.32"/>
    <n v="0.47075987841945288"/>
    <n v="2026"/>
    <s v="Q3"/>
    <n v="7"/>
    <s v="Jul"/>
  </r>
  <r>
    <n v="1990"/>
    <d v="2026-07-11T00:00:00"/>
    <n v="2026"/>
    <x v="2"/>
    <n v="7"/>
    <x v="6"/>
    <x v="0"/>
    <x v="15"/>
    <x v="0"/>
    <s v="Returning"/>
    <x v="3"/>
    <s v="Portable Camp Stove"/>
    <n v="3"/>
    <n v="82.28"/>
    <n v="0.1"/>
    <n v="39.51"/>
    <x v="1303"/>
    <n v="118.53"/>
    <n v="103.626"/>
    <n v="0.46645600388915898"/>
    <n v="2026"/>
    <s v="Q3"/>
    <n v="7"/>
    <s v="Jul"/>
  </r>
  <r>
    <n v="2298"/>
    <d v="2026-07-11T00:00:00"/>
    <n v="2026"/>
    <x v="2"/>
    <n v="7"/>
    <x v="6"/>
    <x v="2"/>
    <x v="2"/>
    <x v="2"/>
    <s v="New"/>
    <x v="0"/>
    <s v="Cycling Pack 12L"/>
    <n v="2"/>
    <n v="103.17"/>
    <n v="0"/>
    <n v="50.49"/>
    <x v="1304"/>
    <n v="100.98"/>
    <n v="105.36"/>
    <n v="0.51061355045071244"/>
    <n v="2026"/>
    <s v="Q3"/>
    <n v="7"/>
    <s v="Jul"/>
  </r>
  <r>
    <n v="2886"/>
    <d v="2026-07-11T00:00:00"/>
    <n v="2026"/>
    <x v="2"/>
    <n v="7"/>
    <x v="6"/>
    <x v="0"/>
    <x v="15"/>
    <x v="0"/>
    <s v="New"/>
    <x v="0"/>
    <s v="Trail Bike Light"/>
    <n v="1"/>
    <n v="50.33"/>
    <n v="0.05"/>
    <n v="22.06"/>
    <x v="1305"/>
    <n v="22.06"/>
    <n v="25.753499999999999"/>
    <n v="0.53862402877848303"/>
    <n v="2026"/>
    <s v="Q3"/>
    <n v="7"/>
    <s v="Jul"/>
  </r>
  <r>
    <n v="2893"/>
    <d v="2026-07-11T00:00:00"/>
    <n v="2026"/>
    <x v="2"/>
    <n v="7"/>
    <x v="6"/>
    <x v="1"/>
    <x v="11"/>
    <x v="1"/>
    <s v="Business"/>
    <x v="1"/>
    <s v="Trail Boots"/>
    <n v="6"/>
    <n v="142.78"/>
    <n v="0.15"/>
    <n v="80.38"/>
    <x v="1306"/>
    <n v="482.28"/>
    <n v="245.89800000000002"/>
    <n v="0.33768941110552642"/>
    <n v="2026"/>
    <s v="Q3"/>
    <n v="7"/>
    <s v="Jul"/>
  </r>
  <r>
    <n v="2939"/>
    <d v="2026-07-11T00:00:00"/>
    <n v="2026"/>
    <x v="2"/>
    <n v="7"/>
    <x v="6"/>
    <x v="1"/>
    <x v="6"/>
    <x v="0"/>
    <s v="New"/>
    <x v="3"/>
    <s v="Trail Tent 2P"/>
    <n v="1"/>
    <n v="195.38"/>
    <n v="0.05"/>
    <n v="101.67"/>
    <x v="1307"/>
    <n v="101.67"/>
    <n v="83.940999999999988"/>
    <n v="0.45224151585843508"/>
    <n v="2026"/>
    <s v="Q3"/>
    <n v="7"/>
    <s v="Jul"/>
  </r>
  <r>
    <n v="3249"/>
    <d v="2026-07-11T00:00:00"/>
    <n v="2026"/>
    <x v="2"/>
    <n v="7"/>
    <x v="6"/>
    <x v="3"/>
    <x v="4"/>
    <x v="2"/>
    <s v="Returning"/>
    <x v="0"/>
    <s v="Cycling Pack 12L"/>
    <n v="5"/>
    <n v="104.8"/>
    <n v="0"/>
    <n v="50.94"/>
    <x v="1308"/>
    <n v="254.7"/>
    <n v="269.3"/>
    <n v="0.51393129770992374"/>
    <n v="2026"/>
    <s v="Q3"/>
    <n v="7"/>
    <s v="Jul"/>
  </r>
  <r>
    <n v="3832"/>
    <d v="2026-07-11T00:00:00"/>
    <n v="2026"/>
    <x v="2"/>
    <n v="7"/>
    <x v="6"/>
    <x v="3"/>
    <x v="7"/>
    <x v="0"/>
    <s v="Returning"/>
    <x v="3"/>
    <s v="Portable Camp Stove"/>
    <n v="3"/>
    <n v="82.26"/>
    <n v="0"/>
    <n v="40.020000000000003"/>
    <x v="1309"/>
    <n v="120.06"/>
    <n v="126.72000000000003"/>
    <n v="0.51349380014587898"/>
    <n v="2026"/>
    <s v="Q3"/>
    <n v="7"/>
    <s v="Jul"/>
  </r>
  <r>
    <n v="3868"/>
    <d v="2026-07-11T00:00:00"/>
    <n v="2026"/>
    <x v="2"/>
    <n v="7"/>
    <x v="6"/>
    <x v="2"/>
    <x v="10"/>
    <x v="0"/>
    <s v="Business"/>
    <x v="1"/>
    <s v="Hiking Daypack 20L"/>
    <n v="1"/>
    <n v="90.79"/>
    <n v="0"/>
    <n v="46.39"/>
    <x v="1310"/>
    <n v="46.39"/>
    <n v="44.400000000000006"/>
    <n v="0.4890406432426479"/>
    <n v="2026"/>
    <s v="Q3"/>
    <n v="7"/>
    <s v="Jul"/>
  </r>
  <r>
    <n v="4365"/>
    <d v="2026-07-11T00:00:00"/>
    <n v="2026"/>
    <x v="2"/>
    <n v="7"/>
    <x v="6"/>
    <x v="1"/>
    <x v="11"/>
    <x v="0"/>
    <s v="Returning"/>
    <x v="0"/>
    <s v="Compact Repair Kit"/>
    <n v="1"/>
    <n v="41.33"/>
    <n v="0"/>
    <n v="17.2"/>
    <x v="1311"/>
    <n v="17.2"/>
    <n v="24.13"/>
    <n v="0.58383740624243896"/>
    <n v="2026"/>
    <s v="Q3"/>
    <n v="7"/>
    <s v="Jul"/>
  </r>
  <r>
    <n v="314"/>
    <d v="2026-07-12T00:00:00"/>
    <n v="2026"/>
    <x v="2"/>
    <n v="7"/>
    <x v="6"/>
    <x v="2"/>
    <x v="2"/>
    <x v="0"/>
    <s v="Returning"/>
    <x v="4"/>
    <s v="Resistance Band Set"/>
    <n v="2"/>
    <n v="41.09"/>
    <n v="0.05"/>
    <n v="14.54"/>
    <x v="1312"/>
    <n v="29.08"/>
    <n v="48.991"/>
    <n v="0.62751854081541159"/>
    <n v="2026"/>
    <s v="Q3"/>
    <n v="7"/>
    <s v="Jul"/>
  </r>
  <r>
    <n v="552"/>
    <d v="2026-07-12T00:00:00"/>
    <n v="2026"/>
    <x v="2"/>
    <n v="7"/>
    <x v="6"/>
    <x v="1"/>
    <x v="12"/>
    <x v="1"/>
    <s v="Business"/>
    <x v="3"/>
    <s v="Portable Camp Stove"/>
    <n v="5"/>
    <n v="82.39"/>
    <n v="0.05"/>
    <n v="39.479999999999997"/>
    <x v="1313"/>
    <n v="197.39999999999998"/>
    <n v="193.95249999999999"/>
    <n v="0.49559540312122702"/>
    <n v="2026"/>
    <s v="Q3"/>
    <n v="7"/>
    <s v="Jul"/>
  </r>
  <r>
    <n v="1317"/>
    <d v="2026-07-12T00:00:00"/>
    <n v="2026"/>
    <x v="2"/>
    <n v="7"/>
    <x v="6"/>
    <x v="1"/>
    <x v="14"/>
    <x v="0"/>
    <s v="Business"/>
    <x v="4"/>
    <s v="Recovery Roller"/>
    <n v="3"/>
    <n v="37"/>
    <n v="0"/>
    <n v="13.69"/>
    <x v="1314"/>
    <n v="41.07"/>
    <n v="69.930000000000007"/>
    <n v="0.63000000000000012"/>
    <n v="2026"/>
    <s v="Q3"/>
    <n v="7"/>
    <s v="Jul"/>
  </r>
  <r>
    <n v="1515"/>
    <d v="2026-07-12T00:00:00"/>
    <n v="2026"/>
    <x v="2"/>
    <n v="7"/>
    <x v="6"/>
    <x v="3"/>
    <x v="8"/>
    <x v="2"/>
    <s v="New"/>
    <x v="4"/>
    <s v="Resistance Band Set"/>
    <n v="2"/>
    <n v="40.9"/>
    <n v="0"/>
    <n v="14.81"/>
    <x v="1315"/>
    <n v="29.62"/>
    <n v="52.179999999999993"/>
    <n v="0.63789731051344734"/>
    <n v="2026"/>
    <s v="Q3"/>
    <n v="7"/>
    <s v="Jul"/>
  </r>
  <r>
    <n v="1674"/>
    <d v="2026-07-12T00:00:00"/>
    <n v="2026"/>
    <x v="2"/>
    <n v="7"/>
    <x v="6"/>
    <x v="0"/>
    <x v="0"/>
    <x v="0"/>
    <s v="New"/>
    <x v="4"/>
    <s v="Weighted Vest"/>
    <n v="1"/>
    <n v="123.33"/>
    <n v="0.1"/>
    <n v="70.900000000000006"/>
    <x v="1316"/>
    <n v="70.900000000000006"/>
    <n v="40.096999999999994"/>
    <n v="0.36124399758552028"/>
    <n v="2026"/>
    <s v="Q3"/>
    <n v="7"/>
    <s v="Jul"/>
  </r>
  <r>
    <n v="2407"/>
    <d v="2026-07-12T00:00:00"/>
    <n v="2026"/>
    <x v="2"/>
    <n v="7"/>
    <x v="6"/>
    <x v="1"/>
    <x v="12"/>
    <x v="3"/>
    <s v="Business"/>
    <x v="1"/>
    <s v="Summit Backpack 45L"/>
    <n v="1"/>
    <n v="153.25"/>
    <n v="0.15"/>
    <n v="78.28"/>
    <x v="1317"/>
    <n v="78.28"/>
    <n v="51.982499999999987"/>
    <n v="0.39905959121005657"/>
    <n v="2026"/>
    <s v="Q3"/>
    <n v="7"/>
    <s v="Jul"/>
  </r>
  <r>
    <n v="2817"/>
    <d v="2026-07-12T00:00:00"/>
    <n v="2026"/>
    <x v="2"/>
    <n v="7"/>
    <x v="6"/>
    <x v="3"/>
    <x v="7"/>
    <x v="3"/>
    <s v="New"/>
    <x v="2"/>
    <s v="Carry-On Duffel"/>
    <n v="3"/>
    <n v="134.43"/>
    <n v="0.1"/>
    <n v="65.78"/>
    <x v="1318"/>
    <n v="197.34"/>
    <n v="165.62100000000001"/>
    <n v="0.45630522287518493"/>
    <n v="2026"/>
    <s v="Q3"/>
    <n v="7"/>
    <s v="Jul"/>
  </r>
  <r>
    <n v="3059"/>
    <d v="2026-07-12T00:00:00"/>
    <n v="2026"/>
    <x v="2"/>
    <n v="7"/>
    <x v="6"/>
    <x v="0"/>
    <x v="0"/>
    <x v="0"/>
    <s v="Returning"/>
    <x v="1"/>
    <s v="Hiking Daypack 20L"/>
    <n v="1"/>
    <n v="93.73"/>
    <n v="0.05"/>
    <n v="44.51"/>
    <x v="1319"/>
    <n v="44.51"/>
    <n v="44.533499999999997"/>
    <n v="0.50013195797559618"/>
    <n v="2026"/>
    <s v="Q3"/>
    <n v="7"/>
    <s v="Jul"/>
  </r>
  <r>
    <n v="3210"/>
    <d v="2026-07-12T00:00:00"/>
    <n v="2026"/>
    <x v="2"/>
    <n v="7"/>
    <x v="6"/>
    <x v="0"/>
    <x v="0"/>
    <x v="0"/>
    <s v="Returning"/>
    <x v="2"/>
    <s v="Insulated Bottle"/>
    <n v="1"/>
    <n v="37.090000000000003"/>
    <n v="0"/>
    <n v="13.43"/>
    <x v="1320"/>
    <n v="13.43"/>
    <n v="23.660000000000004"/>
    <n v="0.63790779185764357"/>
    <n v="2026"/>
    <s v="Q3"/>
    <n v="7"/>
    <s v="Jul"/>
  </r>
  <r>
    <n v="3670"/>
    <d v="2026-07-12T00:00:00"/>
    <n v="2026"/>
    <x v="2"/>
    <n v="7"/>
    <x v="6"/>
    <x v="0"/>
    <x v="0"/>
    <x v="2"/>
    <s v="New"/>
    <x v="2"/>
    <s v="Packing Cube Set"/>
    <n v="1"/>
    <n v="45.43"/>
    <n v="0"/>
    <n v="18.66"/>
    <x v="1321"/>
    <n v="18.66"/>
    <n v="26.77"/>
    <n v="0.58925819942769098"/>
    <n v="2026"/>
    <s v="Q3"/>
    <n v="7"/>
    <s v="Jul"/>
  </r>
  <r>
    <n v="4017"/>
    <d v="2026-07-12T00:00:00"/>
    <n v="2026"/>
    <x v="2"/>
    <n v="7"/>
    <x v="6"/>
    <x v="3"/>
    <x v="8"/>
    <x v="3"/>
    <s v="New"/>
    <x v="4"/>
    <s v="Resistance Band Set"/>
    <n v="1"/>
    <n v="39.5"/>
    <n v="0.1"/>
    <n v="14.86"/>
    <x v="1322"/>
    <n v="14.86"/>
    <n v="20.690000000000005"/>
    <n v="0.58199718706047832"/>
    <n v="2026"/>
    <s v="Q3"/>
    <n v="7"/>
    <s v="Jul"/>
  </r>
  <r>
    <n v="5012"/>
    <d v="2026-07-12T00:00:00"/>
    <n v="2026"/>
    <x v="2"/>
    <n v="7"/>
    <x v="6"/>
    <x v="2"/>
    <x v="16"/>
    <x v="2"/>
    <s v="Returning"/>
    <x v="4"/>
    <s v="Weighted Vest"/>
    <n v="2"/>
    <n v="123.58"/>
    <n v="0.1"/>
    <n v="68.739999999999995"/>
    <x v="1323"/>
    <n v="137.47999999999999"/>
    <n v="84.963999999999999"/>
    <n v="0.3819568071065077"/>
    <n v="2026"/>
    <s v="Q3"/>
    <n v="7"/>
    <s v="Jul"/>
  </r>
  <r>
    <n v="884"/>
    <d v="2026-07-13T00:00:00"/>
    <n v="2026"/>
    <x v="2"/>
    <n v="7"/>
    <x v="6"/>
    <x v="3"/>
    <x v="13"/>
    <x v="2"/>
    <s v="Returning"/>
    <x v="0"/>
    <s v="Cycling Pack 12L"/>
    <n v="1"/>
    <n v="103.61"/>
    <n v="0"/>
    <n v="51.84"/>
    <x v="1324"/>
    <n v="51.84"/>
    <n v="51.769999999999996"/>
    <n v="0.49966219476884466"/>
    <n v="2026"/>
    <s v="Q3"/>
    <n v="7"/>
    <s v="Jul"/>
  </r>
  <r>
    <n v="1025"/>
    <d v="2026-07-13T00:00:00"/>
    <n v="2026"/>
    <x v="2"/>
    <n v="7"/>
    <x v="6"/>
    <x v="2"/>
    <x v="2"/>
    <x v="2"/>
    <s v="Returning"/>
    <x v="1"/>
    <s v="Trail Boots"/>
    <n v="2"/>
    <n v="145.75"/>
    <n v="0.05"/>
    <n v="79.319999999999993"/>
    <x v="1325"/>
    <n v="158.63999999999999"/>
    <n v="118.28500000000003"/>
    <n v="0.42713731154644768"/>
    <n v="2026"/>
    <s v="Q3"/>
    <n v="7"/>
    <s v="Jul"/>
  </r>
  <r>
    <n v="1279"/>
    <d v="2026-07-13T00:00:00"/>
    <n v="2026"/>
    <x v="2"/>
    <n v="7"/>
    <x v="6"/>
    <x v="3"/>
    <x v="8"/>
    <x v="3"/>
    <s v="New"/>
    <x v="3"/>
    <s v="Trail Tent 2P"/>
    <n v="2"/>
    <n v="193.76"/>
    <n v="0.1"/>
    <n v="104.66"/>
    <x v="1326"/>
    <n v="209.32"/>
    <n v="139.44799999999998"/>
    <n v="0.39983025965684921"/>
    <n v="2026"/>
    <s v="Q3"/>
    <n v="7"/>
    <s v="Jul"/>
  </r>
  <r>
    <n v="1534"/>
    <d v="2026-07-13T00:00:00"/>
    <n v="2026"/>
    <x v="2"/>
    <n v="7"/>
    <x v="6"/>
    <x v="2"/>
    <x v="16"/>
    <x v="0"/>
    <s v="Returning"/>
    <x v="1"/>
    <s v="Trail Boots"/>
    <n v="2"/>
    <n v="146.09"/>
    <n v="0.1"/>
    <n v="79.36"/>
    <x v="1327"/>
    <n v="158.72"/>
    <n v="104.24199999999999"/>
    <n v="0.39641469109605187"/>
    <n v="2026"/>
    <s v="Q3"/>
    <n v="7"/>
    <s v="Jul"/>
  </r>
  <r>
    <n v="2147"/>
    <d v="2026-07-13T00:00:00"/>
    <n v="2026"/>
    <x v="2"/>
    <n v="7"/>
    <x v="6"/>
    <x v="1"/>
    <x v="14"/>
    <x v="2"/>
    <s v="New"/>
    <x v="2"/>
    <s v="Carry-On Duffel"/>
    <n v="1"/>
    <n v="131.91999999999999"/>
    <n v="0"/>
    <n v="66.19"/>
    <x v="1328"/>
    <n v="66.19"/>
    <n v="65.72999999999999"/>
    <n v="0.49825651910248631"/>
    <n v="2026"/>
    <s v="Q3"/>
    <n v="7"/>
    <s v="Jul"/>
  </r>
  <r>
    <n v="2385"/>
    <d v="2026-07-13T00:00:00"/>
    <n v="2026"/>
    <x v="2"/>
    <n v="7"/>
    <x v="6"/>
    <x v="1"/>
    <x v="11"/>
    <x v="1"/>
    <s v="Business"/>
    <x v="3"/>
    <s v="Portable Camp Stove"/>
    <n v="6"/>
    <n v="83.28"/>
    <n v="0.15"/>
    <n v="38.76"/>
    <x v="1329"/>
    <n v="232.56"/>
    <n v="192.16800000000001"/>
    <n v="0.45244956772334294"/>
    <n v="2026"/>
    <s v="Q3"/>
    <n v="7"/>
    <s v="Jul"/>
  </r>
  <r>
    <n v="2517"/>
    <d v="2026-07-13T00:00:00"/>
    <n v="2026"/>
    <x v="2"/>
    <n v="7"/>
    <x v="6"/>
    <x v="1"/>
    <x v="6"/>
    <x v="0"/>
    <s v="New"/>
    <x v="2"/>
    <s v="Insulated Bottle"/>
    <n v="1"/>
    <n v="36.479999999999997"/>
    <n v="0.05"/>
    <n v="13.22"/>
    <x v="1330"/>
    <n v="13.22"/>
    <n v="21.436"/>
    <n v="0.61853647276084955"/>
    <n v="2026"/>
    <s v="Q3"/>
    <n v="7"/>
    <s v="Jul"/>
  </r>
  <r>
    <n v="2746"/>
    <d v="2026-07-13T00:00:00"/>
    <n v="2026"/>
    <x v="2"/>
    <n v="7"/>
    <x v="6"/>
    <x v="0"/>
    <x v="0"/>
    <x v="2"/>
    <s v="New"/>
    <x v="1"/>
    <s v="Summit Backpack 45L"/>
    <n v="3"/>
    <n v="155.44"/>
    <n v="0.05"/>
    <n v="79.95"/>
    <x v="1331"/>
    <n v="239.85000000000002"/>
    <n v="203.15399999999994"/>
    <n v="0.45858276674702703"/>
    <n v="2026"/>
    <s v="Q3"/>
    <n v="7"/>
    <s v="Jul"/>
  </r>
  <r>
    <n v="3297"/>
    <d v="2026-07-13T00:00:00"/>
    <n v="2026"/>
    <x v="2"/>
    <n v="7"/>
    <x v="6"/>
    <x v="0"/>
    <x v="15"/>
    <x v="1"/>
    <s v="Returning"/>
    <x v="4"/>
    <s v="Resistance Band Set"/>
    <n v="6"/>
    <n v="40.58"/>
    <n v="0.15"/>
    <n v="15.06"/>
    <x v="1332"/>
    <n v="90.36"/>
    <n v="116.598"/>
    <n v="0.5633896732670397"/>
    <n v="2026"/>
    <s v="Q3"/>
    <n v="7"/>
    <s v="Jul"/>
  </r>
  <r>
    <n v="772"/>
    <d v="2026-07-14T00:00:00"/>
    <n v="2026"/>
    <x v="2"/>
    <n v="7"/>
    <x v="6"/>
    <x v="3"/>
    <x v="13"/>
    <x v="0"/>
    <s v="Returning"/>
    <x v="0"/>
    <s v="Cycling Pack 12L"/>
    <n v="2"/>
    <n v="101.03"/>
    <n v="0.1"/>
    <n v="50.98"/>
    <x v="1333"/>
    <n v="101.96"/>
    <n v="79.89400000000002"/>
    <n v="0.43933045190097558"/>
    <n v="2026"/>
    <s v="Q3"/>
    <n v="7"/>
    <s v="Jul"/>
  </r>
  <r>
    <n v="838"/>
    <d v="2026-07-14T00:00:00"/>
    <n v="2026"/>
    <x v="2"/>
    <n v="7"/>
    <x v="6"/>
    <x v="0"/>
    <x v="9"/>
    <x v="2"/>
    <s v="Returning"/>
    <x v="3"/>
    <s v="Portable Camp Stove"/>
    <n v="1"/>
    <n v="80.150000000000006"/>
    <n v="0.05"/>
    <n v="38.89"/>
    <x v="1334"/>
    <n v="38.89"/>
    <n v="37.252499999999998"/>
    <n v="0.48924713530551267"/>
    <n v="2026"/>
    <s v="Q3"/>
    <n v="7"/>
    <s v="Jul"/>
  </r>
  <r>
    <n v="1144"/>
    <d v="2026-07-14T00:00:00"/>
    <n v="2026"/>
    <x v="2"/>
    <n v="7"/>
    <x v="6"/>
    <x v="2"/>
    <x v="2"/>
    <x v="2"/>
    <s v="New"/>
    <x v="3"/>
    <s v="Portable Camp Stove"/>
    <n v="1"/>
    <n v="83.74"/>
    <n v="0"/>
    <n v="38.96"/>
    <x v="1335"/>
    <n v="38.96"/>
    <n v="44.779999999999994"/>
    <n v="0.53475041796035339"/>
    <n v="2026"/>
    <s v="Q3"/>
    <n v="7"/>
    <s v="Jul"/>
  </r>
  <r>
    <n v="1686"/>
    <d v="2026-07-14T00:00:00"/>
    <n v="2026"/>
    <x v="2"/>
    <n v="7"/>
    <x v="6"/>
    <x v="2"/>
    <x v="5"/>
    <x v="1"/>
    <s v="Returning"/>
    <x v="2"/>
    <s v="Insulated Bottle"/>
    <n v="8"/>
    <n v="35.75"/>
    <n v="0.15"/>
    <n v="13.56"/>
    <x v="1336"/>
    <n v="108.48"/>
    <n v="134.62"/>
    <n v="0.55376388317564795"/>
    <n v="2026"/>
    <s v="Q3"/>
    <n v="7"/>
    <s v="Jul"/>
  </r>
  <r>
    <n v="2823"/>
    <d v="2026-07-14T00:00:00"/>
    <n v="2026"/>
    <x v="2"/>
    <n v="7"/>
    <x v="6"/>
    <x v="0"/>
    <x v="15"/>
    <x v="0"/>
    <s v="New"/>
    <x v="0"/>
    <s v="Commuter Helmet"/>
    <n v="3"/>
    <n v="81.39"/>
    <n v="0"/>
    <n v="43.54"/>
    <x v="1337"/>
    <n v="130.62"/>
    <n v="113.55000000000001"/>
    <n v="0.46504484580415284"/>
    <n v="2026"/>
    <s v="Q3"/>
    <n v="7"/>
    <s v="Jul"/>
  </r>
  <r>
    <n v="2883"/>
    <d v="2026-07-14T00:00:00"/>
    <n v="2026"/>
    <x v="2"/>
    <n v="7"/>
    <x v="6"/>
    <x v="2"/>
    <x v="10"/>
    <x v="3"/>
    <s v="New"/>
    <x v="2"/>
    <s v="Insulated Bottle"/>
    <n v="1"/>
    <n v="36.799999999999997"/>
    <n v="0"/>
    <n v="13.91"/>
    <x v="1338"/>
    <n v="13.91"/>
    <n v="22.889999999999997"/>
    <n v="0.62201086956521734"/>
    <n v="2026"/>
    <s v="Q3"/>
    <n v="7"/>
    <s v="Jul"/>
  </r>
  <r>
    <n v="3259"/>
    <d v="2026-07-14T00:00:00"/>
    <n v="2026"/>
    <x v="2"/>
    <n v="7"/>
    <x v="6"/>
    <x v="2"/>
    <x v="16"/>
    <x v="1"/>
    <s v="Returning"/>
    <x v="3"/>
    <s v="Trail Tent 2P"/>
    <n v="6"/>
    <n v="194.15"/>
    <n v="0.1"/>
    <n v="105.12"/>
    <x v="1339"/>
    <n v="630.72"/>
    <n v="417.69000000000005"/>
    <n v="0.3984032964202936"/>
    <n v="2026"/>
    <s v="Q3"/>
    <n v="7"/>
    <s v="Jul"/>
  </r>
  <r>
    <n v="3709"/>
    <d v="2026-07-14T00:00:00"/>
    <n v="2026"/>
    <x v="2"/>
    <n v="7"/>
    <x v="6"/>
    <x v="0"/>
    <x v="9"/>
    <x v="0"/>
    <s v="New"/>
    <x v="4"/>
    <s v="Training Mat"/>
    <n v="1"/>
    <n v="50.94"/>
    <n v="0"/>
    <n v="22.28"/>
    <x v="1340"/>
    <n v="22.28"/>
    <n v="28.659999999999997"/>
    <n v="0.5626226933647428"/>
    <n v="2026"/>
    <s v="Q3"/>
    <n v="7"/>
    <s v="Jul"/>
  </r>
  <r>
    <n v="61"/>
    <d v="2026-07-15T00:00:00"/>
    <n v="2026"/>
    <x v="2"/>
    <n v="7"/>
    <x v="6"/>
    <x v="3"/>
    <x v="8"/>
    <x v="0"/>
    <s v="Returning"/>
    <x v="4"/>
    <s v="Weighted Vest"/>
    <n v="2"/>
    <n v="125.89"/>
    <n v="0"/>
    <n v="70.8"/>
    <x v="1341"/>
    <n v="141.6"/>
    <n v="110.18"/>
    <n v="0.43760425768528083"/>
    <n v="2026"/>
    <s v="Q3"/>
    <n v="7"/>
    <s v="Jul"/>
  </r>
  <r>
    <n v="357"/>
    <d v="2026-07-15T00:00:00"/>
    <n v="2026"/>
    <x v="2"/>
    <n v="7"/>
    <x v="6"/>
    <x v="0"/>
    <x v="9"/>
    <x v="0"/>
    <s v="New"/>
    <x v="4"/>
    <s v="Training Mat"/>
    <n v="2"/>
    <n v="51.9"/>
    <n v="0"/>
    <n v="21.82"/>
    <x v="1342"/>
    <n v="43.64"/>
    <n v="60.16"/>
    <n v="0.57957610789980729"/>
    <n v="2026"/>
    <s v="Q3"/>
    <n v="7"/>
    <s v="Jul"/>
  </r>
  <r>
    <n v="1607"/>
    <d v="2026-07-15T00:00:00"/>
    <n v="2026"/>
    <x v="2"/>
    <n v="7"/>
    <x v="6"/>
    <x v="0"/>
    <x v="0"/>
    <x v="2"/>
    <s v="New"/>
    <x v="4"/>
    <s v="Resistance Band Set"/>
    <n v="2"/>
    <n v="39.75"/>
    <n v="0"/>
    <n v="14.78"/>
    <x v="1343"/>
    <n v="29.56"/>
    <n v="49.94"/>
    <n v="0.62817610062893081"/>
    <n v="2026"/>
    <s v="Q3"/>
    <n v="7"/>
    <s v="Jul"/>
  </r>
  <r>
    <n v="3295"/>
    <d v="2026-07-15T00:00:00"/>
    <n v="2026"/>
    <x v="2"/>
    <n v="7"/>
    <x v="6"/>
    <x v="1"/>
    <x v="12"/>
    <x v="3"/>
    <s v="Returning"/>
    <x v="1"/>
    <s v="Hiking Daypack 20L"/>
    <n v="1"/>
    <n v="93.46"/>
    <n v="0.15"/>
    <n v="46.65"/>
    <x v="1344"/>
    <n v="46.65"/>
    <n v="32.79099999999999"/>
    <n v="0.41277174255107557"/>
    <n v="2026"/>
    <s v="Q3"/>
    <n v="7"/>
    <s v="Jul"/>
  </r>
  <r>
    <n v="4048"/>
    <d v="2026-07-15T00:00:00"/>
    <n v="2026"/>
    <x v="2"/>
    <n v="7"/>
    <x v="6"/>
    <x v="3"/>
    <x v="13"/>
    <x v="1"/>
    <s v="Business"/>
    <x v="0"/>
    <s v="Commuter Helmet"/>
    <n v="3"/>
    <n v="82.79"/>
    <n v="0.1"/>
    <n v="43.07"/>
    <x v="1345"/>
    <n v="129.21"/>
    <n v="94.323000000000008"/>
    <n v="0.42196454214813922"/>
    <n v="2026"/>
    <s v="Q3"/>
    <n v="7"/>
    <s v="Jul"/>
  </r>
  <r>
    <n v="4424"/>
    <d v="2026-07-15T00:00:00"/>
    <n v="2026"/>
    <x v="2"/>
    <n v="7"/>
    <x v="6"/>
    <x v="2"/>
    <x v="2"/>
    <x v="2"/>
    <s v="Business"/>
    <x v="1"/>
    <s v="Hiking Daypack 20L"/>
    <n v="1"/>
    <n v="92.54"/>
    <n v="0"/>
    <n v="44.48"/>
    <x v="43"/>
    <n v="44.48"/>
    <n v="48.060000000000009"/>
    <n v="0.51934298681651181"/>
    <n v="2026"/>
    <s v="Q3"/>
    <n v="7"/>
    <s v="Jul"/>
  </r>
  <r>
    <n v="4732"/>
    <d v="2026-07-15T00:00:00"/>
    <n v="2026"/>
    <x v="2"/>
    <n v="7"/>
    <x v="6"/>
    <x v="1"/>
    <x v="14"/>
    <x v="2"/>
    <s v="New"/>
    <x v="2"/>
    <s v="Packing Cube Set"/>
    <n v="1"/>
    <n v="46.53"/>
    <n v="0"/>
    <n v="18.829999999999998"/>
    <x v="1346"/>
    <n v="18.829999999999998"/>
    <n v="27.700000000000003"/>
    <n v="0.59531485063399958"/>
    <n v="2026"/>
    <s v="Q3"/>
    <n v="7"/>
    <s v="Jul"/>
  </r>
  <r>
    <n v="194"/>
    <d v="2026-07-16T00:00:00"/>
    <n v="2026"/>
    <x v="2"/>
    <n v="7"/>
    <x v="6"/>
    <x v="1"/>
    <x v="12"/>
    <x v="0"/>
    <s v="Returning"/>
    <x v="0"/>
    <s v="Trail Bike Light"/>
    <n v="2"/>
    <n v="49.69"/>
    <n v="0"/>
    <n v="21.97"/>
    <x v="1347"/>
    <n v="43.94"/>
    <n v="55.44"/>
    <n v="0.557858724089354"/>
    <n v="2026"/>
    <s v="Q3"/>
    <n v="7"/>
    <s v="Jul"/>
  </r>
  <r>
    <n v="258"/>
    <d v="2026-07-16T00:00:00"/>
    <n v="2026"/>
    <x v="2"/>
    <n v="7"/>
    <x v="6"/>
    <x v="3"/>
    <x v="8"/>
    <x v="3"/>
    <s v="New"/>
    <x v="1"/>
    <s v="Trekking Poles"/>
    <n v="3"/>
    <n v="71.34"/>
    <n v="0.1"/>
    <n v="31.71"/>
    <x v="1348"/>
    <n v="95.13"/>
    <n v="97.488000000000028"/>
    <n v="0.50612092327819835"/>
    <n v="2026"/>
    <s v="Q3"/>
    <n v="7"/>
    <s v="Jul"/>
  </r>
  <r>
    <n v="543"/>
    <d v="2026-07-16T00:00:00"/>
    <n v="2026"/>
    <x v="2"/>
    <n v="7"/>
    <x v="6"/>
    <x v="1"/>
    <x v="14"/>
    <x v="3"/>
    <s v="Returning"/>
    <x v="0"/>
    <s v="Commuter Helmet"/>
    <n v="1"/>
    <n v="83.03"/>
    <n v="0"/>
    <n v="42.41"/>
    <x v="1349"/>
    <n v="42.41"/>
    <n v="40.620000000000005"/>
    <n v="0.48922076357942917"/>
    <n v="2026"/>
    <s v="Q3"/>
    <n v="7"/>
    <s v="Jul"/>
  </r>
  <r>
    <n v="972"/>
    <d v="2026-07-16T00:00:00"/>
    <n v="2026"/>
    <x v="2"/>
    <n v="7"/>
    <x v="6"/>
    <x v="3"/>
    <x v="4"/>
    <x v="0"/>
    <s v="Returning"/>
    <x v="4"/>
    <s v="Resistance Band Set"/>
    <n v="1"/>
    <n v="40.799999999999997"/>
    <n v="0"/>
    <n v="14.42"/>
    <x v="1350"/>
    <n v="14.42"/>
    <n v="26.379999999999995"/>
    <n v="0.64656862745098032"/>
    <n v="2026"/>
    <s v="Q3"/>
    <n v="7"/>
    <s v="Jul"/>
  </r>
  <r>
    <n v="1146"/>
    <d v="2026-07-16T00:00:00"/>
    <n v="2026"/>
    <x v="2"/>
    <n v="7"/>
    <x v="6"/>
    <x v="1"/>
    <x v="6"/>
    <x v="3"/>
    <s v="Returning"/>
    <x v="3"/>
    <s v="Compact Sleeping Bag"/>
    <n v="2"/>
    <n v="125.34"/>
    <n v="0.15"/>
    <n v="59.04"/>
    <x v="1351"/>
    <n v="118.08"/>
    <n v="94.998000000000005"/>
    <n v="0.44583673584321237"/>
    <n v="2026"/>
    <s v="Q3"/>
    <n v="7"/>
    <s v="Jul"/>
  </r>
  <r>
    <n v="1464"/>
    <d v="2026-07-16T00:00:00"/>
    <n v="2026"/>
    <x v="2"/>
    <n v="7"/>
    <x v="6"/>
    <x v="0"/>
    <x v="9"/>
    <x v="0"/>
    <s v="Returning"/>
    <x v="4"/>
    <s v="Weighted Vest"/>
    <n v="1"/>
    <n v="122.73"/>
    <n v="0.1"/>
    <n v="70.540000000000006"/>
    <x v="1352"/>
    <n v="70.540000000000006"/>
    <n v="39.917000000000002"/>
    <n v="0.36138044668966202"/>
    <n v="2026"/>
    <s v="Q3"/>
    <n v="7"/>
    <s v="Jul"/>
  </r>
  <r>
    <n v="1581"/>
    <d v="2026-07-16T00:00:00"/>
    <n v="2026"/>
    <x v="2"/>
    <n v="7"/>
    <x v="6"/>
    <x v="2"/>
    <x v="5"/>
    <x v="2"/>
    <s v="New"/>
    <x v="1"/>
    <s v="Hiking Daypack 20L"/>
    <n v="5"/>
    <n v="92.72"/>
    <n v="0.1"/>
    <n v="46.2"/>
    <x v="1353"/>
    <n v="231"/>
    <n v="186.24"/>
    <n v="0.44636180615473109"/>
    <n v="2026"/>
    <s v="Q3"/>
    <n v="7"/>
    <s v="Jul"/>
  </r>
  <r>
    <n v="1894"/>
    <d v="2026-07-16T00:00:00"/>
    <n v="2026"/>
    <x v="2"/>
    <n v="7"/>
    <x v="6"/>
    <x v="3"/>
    <x v="7"/>
    <x v="1"/>
    <s v="Business"/>
    <x v="4"/>
    <s v="Recovery Roller"/>
    <n v="5"/>
    <n v="36.29"/>
    <n v="0.05"/>
    <n v="13.52"/>
    <x v="1354"/>
    <n v="67.599999999999994"/>
    <n v="104.77749999999997"/>
    <n v="0.60783744978317933"/>
    <n v="2026"/>
    <s v="Q3"/>
    <n v="7"/>
    <s v="Jul"/>
  </r>
  <r>
    <n v="2100"/>
    <d v="2026-07-16T00:00:00"/>
    <n v="2026"/>
    <x v="2"/>
    <n v="7"/>
    <x v="6"/>
    <x v="2"/>
    <x v="2"/>
    <x v="0"/>
    <s v="Business"/>
    <x v="0"/>
    <s v="Trail Bike Light"/>
    <n v="2"/>
    <n v="49.84"/>
    <n v="0.1"/>
    <n v="23.06"/>
    <x v="1355"/>
    <n v="46.12"/>
    <n v="43.592000000000006"/>
    <n v="0.48591046905653651"/>
    <n v="2026"/>
    <s v="Q3"/>
    <n v="7"/>
    <s v="Jul"/>
  </r>
  <r>
    <n v="2902"/>
    <d v="2026-07-16T00:00:00"/>
    <n v="2026"/>
    <x v="2"/>
    <n v="7"/>
    <x v="6"/>
    <x v="1"/>
    <x v="12"/>
    <x v="3"/>
    <s v="Business"/>
    <x v="4"/>
    <s v="Recovery Roller"/>
    <n v="1"/>
    <n v="35.799999999999997"/>
    <n v="0"/>
    <n v="14.05"/>
    <x v="1356"/>
    <n v="14.05"/>
    <n v="21.749999999999996"/>
    <n v="0.60754189944134074"/>
    <n v="2026"/>
    <s v="Q3"/>
    <n v="7"/>
    <s v="Jul"/>
  </r>
  <r>
    <n v="3115"/>
    <d v="2026-07-16T00:00:00"/>
    <n v="2026"/>
    <x v="2"/>
    <n v="7"/>
    <x v="6"/>
    <x v="3"/>
    <x v="13"/>
    <x v="0"/>
    <s v="New"/>
    <x v="3"/>
    <s v="Trail Tent 2P"/>
    <n v="1"/>
    <n v="195.12"/>
    <n v="0"/>
    <n v="101.14"/>
    <x v="1357"/>
    <n v="101.14"/>
    <n v="93.98"/>
    <n v="0.48165231652316526"/>
    <n v="2026"/>
    <s v="Q3"/>
    <n v="7"/>
    <s v="Jul"/>
  </r>
  <r>
    <n v="3546"/>
    <d v="2026-07-16T00:00:00"/>
    <n v="2026"/>
    <x v="2"/>
    <n v="7"/>
    <x v="6"/>
    <x v="0"/>
    <x v="15"/>
    <x v="0"/>
    <s v="New"/>
    <x v="0"/>
    <s v="Compact Repair Kit"/>
    <n v="2"/>
    <n v="39.69"/>
    <n v="0.05"/>
    <n v="16.88"/>
    <x v="1358"/>
    <n v="33.76"/>
    <n v="41.650999999999989"/>
    <n v="0.55231995332245953"/>
    <n v="2026"/>
    <s v="Q3"/>
    <n v="7"/>
    <s v="Jul"/>
  </r>
  <r>
    <n v="4224"/>
    <d v="2026-07-16T00:00:00"/>
    <n v="2026"/>
    <x v="2"/>
    <n v="7"/>
    <x v="6"/>
    <x v="2"/>
    <x v="3"/>
    <x v="2"/>
    <s v="Returning"/>
    <x v="3"/>
    <s v="Alpine Tent 4P"/>
    <n v="1"/>
    <n v="348.73"/>
    <n v="0.15"/>
    <n v="190.33"/>
    <x v="1359"/>
    <n v="190.33"/>
    <n v="106.09049999999999"/>
    <n v="0.35790540802677273"/>
    <n v="2026"/>
    <s v="Q3"/>
    <n v="7"/>
    <s v="Jul"/>
  </r>
  <r>
    <n v="4858"/>
    <d v="2026-07-16T00:00:00"/>
    <n v="2026"/>
    <x v="2"/>
    <n v="7"/>
    <x v="6"/>
    <x v="1"/>
    <x v="12"/>
    <x v="2"/>
    <s v="Returning"/>
    <x v="2"/>
    <s v="Insulated Bottle"/>
    <n v="1"/>
    <n v="35.5"/>
    <n v="0"/>
    <n v="13.26"/>
    <x v="1360"/>
    <n v="13.26"/>
    <n v="22.240000000000002"/>
    <n v="0.62647887323943663"/>
    <n v="2026"/>
    <s v="Q3"/>
    <n v="7"/>
    <s v="Jul"/>
  </r>
  <r>
    <n v="768"/>
    <d v="2026-07-17T00:00:00"/>
    <n v="2026"/>
    <x v="2"/>
    <n v="7"/>
    <x v="6"/>
    <x v="0"/>
    <x v="9"/>
    <x v="0"/>
    <s v="Business"/>
    <x v="2"/>
    <s v="Packing Cube Set"/>
    <n v="1"/>
    <n v="46.44"/>
    <n v="0"/>
    <n v="18.47"/>
    <x v="1361"/>
    <n v="18.47"/>
    <n v="27.97"/>
    <n v="0.60228251507321273"/>
    <n v="2026"/>
    <s v="Q3"/>
    <n v="7"/>
    <s v="Jul"/>
  </r>
  <r>
    <n v="1901"/>
    <d v="2026-07-17T00:00:00"/>
    <n v="2026"/>
    <x v="2"/>
    <n v="7"/>
    <x v="6"/>
    <x v="1"/>
    <x v="14"/>
    <x v="0"/>
    <s v="New"/>
    <x v="1"/>
    <s v="Trekking Poles"/>
    <n v="1"/>
    <n v="70.44"/>
    <n v="0.05"/>
    <n v="32.229999999999997"/>
    <x v="1362"/>
    <n v="32.229999999999997"/>
    <n v="34.687999999999995"/>
    <n v="0.51836576108072563"/>
    <n v="2026"/>
    <s v="Q3"/>
    <n v="7"/>
    <s v="Jul"/>
  </r>
  <r>
    <n v="2226"/>
    <d v="2026-07-17T00:00:00"/>
    <n v="2026"/>
    <x v="2"/>
    <n v="7"/>
    <x v="6"/>
    <x v="0"/>
    <x v="15"/>
    <x v="2"/>
    <s v="New"/>
    <x v="1"/>
    <s v="Trekking Poles"/>
    <n v="1"/>
    <n v="69.78"/>
    <n v="0.05"/>
    <n v="32.83"/>
    <x v="1363"/>
    <n v="32.83"/>
    <n v="33.460999999999999"/>
    <n v="0.50475931876121949"/>
    <n v="2026"/>
    <s v="Q3"/>
    <n v="7"/>
    <s v="Jul"/>
  </r>
  <r>
    <n v="2660"/>
    <d v="2026-07-17T00:00:00"/>
    <n v="2026"/>
    <x v="2"/>
    <n v="7"/>
    <x v="6"/>
    <x v="2"/>
    <x v="5"/>
    <x v="2"/>
    <s v="New"/>
    <x v="2"/>
    <s v="Insulated Bottle"/>
    <n v="4"/>
    <n v="35.450000000000003"/>
    <n v="0.1"/>
    <n v="13.83"/>
    <x v="1364"/>
    <n v="55.32"/>
    <n v="72.300000000000011"/>
    <n v="0.56652562294311237"/>
    <n v="2026"/>
    <s v="Q3"/>
    <n v="7"/>
    <s v="Jul"/>
  </r>
  <r>
    <n v="3004"/>
    <d v="2026-07-17T00:00:00"/>
    <n v="2026"/>
    <x v="2"/>
    <n v="7"/>
    <x v="6"/>
    <x v="3"/>
    <x v="8"/>
    <x v="0"/>
    <s v="Returning"/>
    <x v="0"/>
    <s v="Trail Bike Light"/>
    <n v="1"/>
    <n v="50.82"/>
    <n v="0.05"/>
    <n v="22.36"/>
    <x v="1365"/>
    <n v="22.36"/>
    <n v="25.918999999999997"/>
    <n v="0.5368586756146565"/>
    <n v="2026"/>
    <s v="Q3"/>
    <n v="7"/>
    <s v="Jul"/>
  </r>
  <r>
    <n v="4020"/>
    <d v="2026-07-17T00:00:00"/>
    <n v="2026"/>
    <x v="2"/>
    <n v="7"/>
    <x v="6"/>
    <x v="2"/>
    <x v="2"/>
    <x v="0"/>
    <s v="Returning"/>
    <x v="3"/>
    <s v="Compact Sleeping Bag"/>
    <n v="1"/>
    <n v="126.13"/>
    <n v="0.15"/>
    <n v="60.43"/>
    <x v="1366"/>
    <n v="60.43"/>
    <n v="46.780499999999996"/>
    <n v="0.43634252242084498"/>
    <n v="2026"/>
    <s v="Q3"/>
    <n v="7"/>
    <s v="Jul"/>
  </r>
  <r>
    <n v="4154"/>
    <d v="2026-07-17T00:00:00"/>
    <n v="2026"/>
    <x v="2"/>
    <n v="7"/>
    <x v="6"/>
    <x v="2"/>
    <x v="10"/>
    <x v="0"/>
    <s v="Returning"/>
    <x v="1"/>
    <s v="Trekking Poles"/>
    <n v="3"/>
    <n v="72.150000000000006"/>
    <n v="0"/>
    <n v="33.01"/>
    <x v="1367"/>
    <n v="99.03"/>
    <n v="117.42000000000002"/>
    <n v="0.54248094248094247"/>
    <n v="2026"/>
    <s v="Q3"/>
    <n v="7"/>
    <s v="Jul"/>
  </r>
  <r>
    <n v="4957"/>
    <d v="2026-07-17T00:00:00"/>
    <n v="2026"/>
    <x v="2"/>
    <n v="7"/>
    <x v="6"/>
    <x v="1"/>
    <x v="1"/>
    <x v="0"/>
    <s v="Returning"/>
    <x v="4"/>
    <s v="Recovery Roller"/>
    <n v="1"/>
    <n v="35.58"/>
    <n v="0"/>
    <n v="13.68"/>
    <x v="1368"/>
    <n v="13.68"/>
    <n v="21.9"/>
    <n v="0.61551433389544685"/>
    <n v="2026"/>
    <s v="Q3"/>
    <n v="7"/>
    <s v="Jul"/>
  </r>
  <r>
    <n v="945"/>
    <d v="2026-07-18T00:00:00"/>
    <n v="2026"/>
    <x v="2"/>
    <n v="7"/>
    <x v="6"/>
    <x v="2"/>
    <x v="3"/>
    <x v="0"/>
    <s v="New"/>
    <x v="1"/>
    <s v="Summit Backpack 45L"/>
    <n v="1"/>
    <n v="154.9"/>
    <n v="0.05"/>
    <n v="77.819999999999993"/>
    <x v="1369"/>
    <n v="77.819999999999993"/>
    <n v="69.335000000000008"/>
    <n v="0.47116985491488572"/>
    <n v="2026"/>
    <s v="Q3"/>
    <n v="7"/>
    <s v="Jul"/>
  </r>
  <r>
    <n v="1726"/>
    <d v="2026-07-18T00:00:00"/>
    <n v="2026"/>
    <x v="2"/>
    <n v="7"/>
    <x v="6"/>
    <x v="1"/>
    <x v="14"/>
    <x v="2"/>
    <s v="Business"/>
    <x v="3"/>
    <s v="Portable Camp Stove"/>
    <n v="2"/>
    <n v="80.98"/>
    <n v="0.05"/>
    <n v="39.85"/>
    <x v="1370"/>
    <n v="79.7"/>
    <n v="74.161999999999992"/>
    <n v="0.48200335365457353"/>
    <n v="2026"/>
    <s v="Q3"/>
    <n v="7"/>
    <s v="Jul"/>
  </r>
  <r>
    <n v="1790"/>
    <d v="2026-07-18T00:00:00"/>
    <n v="2026"/>
    <x v="2"/>
    <n v="7"/>
    <x v="6"/>
    <x v="1"/>
    <x v="12"/>
    <x v="0"/>
    <s v="New"/>
    <x v="1"/>
    <s v="Hiking Daypack 20L"/>
    <n v="1"/>
    <n v="91.36"/>
    <n v="0"/>
    <n v="44.86"/>
    <x v="1371"/>
    <n v="44.86"/>
    <n v="46.5"/>
    <n v="0.50897548161120842"/>
    <n v="2026"/>
    <s v="Q3"/>
    <n v="7"/>
    <s v="Jul"/>
  </r>
  <r>
    <n v="2193"/>
    <d v="2026-07-18T00:00:00"/>
    <n v="2026"/>
    <x v="2"/>
    <n v="7"/>
    <x v="6"/>
    <x v="2"/>
    <x v="2"/>
    <x v="0"/>
    <s v="Returning"/>
    <x v="0"/>
    <s v="Compact Repair Kit"/>
    <n v="2"/>
    <n v="39.409999999999997"/>
    <n v="0"/>
    <n v="16.8"/>
    <x v="1372"/>
    <n v="33.6"/>
    <n v="45.219999999999992"/>
    <n v="0.57371225577264651"/>
    <n v="2026"/>
    <s v="Q3"/>
    <n v="7"/>
    <s v="Jul"/>
  </r>
  <r>
    <n v="2781"/>
    <d v="2026-07-18T00:00:00"/>
    <n v="2026"/>
    <x v="2"/>
    <n v="7"/>
    <x v="6"/>
    <x v="0"/>
    <x v="0"/>
    <x v="0"/>
    <s v="Returning"/>
    <x v="2"/>
    <s v="Carry-On Duffel"/>
    <n v="2"/>
    <n v="134.99"/>
    <n v="0"/>
    <n v="68.77"/>
    <x v="1373"/>
    <n v="137.54"/>
    <n v="132.44000000000003"/>
    <n v="0.49055485591525305"/>
    <n v="2026"/>
    <s v="Q3"/>
    <n v="7"/>
    <s v="Jul"/>
  </r>
  <r>
    <n v="3043"/>
    <d v="2026-07-18T00:00:00"/>
    <n v="2026"/>
    <x v="2"/>
    <n v="7"/>
    <x v="6"/>
    <x v="1"/>
    <x v="12"/>
    <x v="3"/>
    <s v="New"/>
    <x v="0"/>
    <s v="Compact Repair Kit"/>
    <n v="2"/>
    <n v="40.93"/>
    <n v="0.05"/>
    <n v="16.89"/>
    <x v="1374"/>
    <n v="33.78"/>
    <n v="43.986999999999995"/>
    <n v="0.56562552239381736"/>
    <n v="2026"/>
    <s v="Q3"/>
    <n v="7"/>
    <s v="Jul"/>
  </r>
  <r>
    <n v="3102"/>
    <d v="2026-07-18T00:00:00"/>
    <n v="2026"/>
    <x v="2"/>
    <n v="7"/>
    <x v="6"/>
    <x v="3"/>
    <x v="13"/>
    <x v="3"/>
    <s v="Returning"/>
    <x v="1"/>
    <s v="Hiking Daypack 20L"/>
    <n v="1"/>
    <n v="90.02"/>
    <n v="0.05"/>
    <n v="45.83"/>
    <x v="1375"/>
    <n v="45.83"/>
    <n v="39.688999999999993"/>
    <n v="0.46409569803201622"/>
    <n v="2026"/>
    <s v="Q3"/>
    <n v="7"/>
    <s v="Jul"/>
  </r>
  <r>
    <n v="3156"/>
    <d v="2026-07-18T00:00:00"/>
    <n v="2026"/>
    <x v="2"/>
    <n v="7"/>
    <x v="6"/>
    <x v="0"/>
    <x v="0"/>
    <x v="2"/>
    <s v="Returning"/>
    <x v="4"/>
    <s v="Training Mat"/>
    <n v="2"/>
    <n v="50.73"/>
    <n v="0"/>
    <n v="21.87"/>
    <x v="1376"/>
    <n v="43.74"/>
    <n v="57.719999999999992"/>
    <n v="0.56889414547604966"/>
    <n v="2026"/>
    <s v="Q3"/>
    <n v="7"/>
    <s v="Jul"/>
  </r>
  <r>
    <n v="3308"/>
    <d v="2026-07-18T00:00:00"/>
    <n v="2026"/>
    <x v="2"/>
    <n v="7"/>
    <x v="6"/>
    <x v="3"/>
    <x v="13"/>
    <x v="2"/>
    <s v="New"/>
    <x v="4"/>
    <s v="Weighted Vest"/>
    <n v="3"/>
    <n v="121.05"/>
    <n v="0.05"/>
    <n v="68.56"/>
    <x v="1377"/>
    <n v="205.68"/>
    <n v="139.31249999999994"/>
    <n v="0.40381312637231231"/>
    <n v="2026"/>
    <s v="Q3"/>
    <n v="7"/>
    <s v="Jul"/>
  </r>
  <r>
    <n v="3329"/>
    <d v="2026-07-18T00:00:00"/>
    <n v="2026"/>
    <x v="2"/>
    <n v="7"/>
    <x v="6"/>
    <x v="1"/>
    <x v="11"/>
    <x v="0"/>
    <s v="New"/>
    <x v="0"/>
    <s v="Commuter Helmet"/>
    <n v="2"/>
    <n v="81.739999999999995"/>
    <n v="0"/>
    <n v="42.75"/>
    <x v="1378"/>
    <n v="85.5"/>
    <n v="77.97999999999999"/>
    <n v="0.47700024467824809"/>
    <n v="2026"/>
    <s v="Q3"/>
    <n v="7"/>
    <s v="Jul"/>
  </r>
  <r>
    <n v="4102"/>
    <d v="2026-07-18T00:00:00"/>
    <n v="2026"/>
    <x v="2"/>
    <n v="7"/>
    <x v="6"/>
    <x v="1"/>
    <x v="12"/>
    <x v="0"/>
    <s v="Returning"/>
    <x v="1"/>
    <s v="Summit Backpack 45L"/>
    <n v="3"/>
    <n v="154.01"/>
    <n v="0.1"/>
    <n v="78.78"/>
    <x v="1379"/>
    <n v="236.34"/>
    <n v="179.48699999999999"/>
    <n v="0.43163863818366771"/>
    <n v="2026"/>
    <s v="Q3"/>
    <n v="7"/>
    <s v="Jul"/>
  </r>
  <r>
    <n v="4109"/>
    <d v="2026-07-18T00:00:00"/>
    <n v="2026"/>
    <x v="2"/>
    <n v="7"/>
    <x v="6"/>
    <x v="1"/>
    <x v="12"/>
    <x v="3"/>
    <s v="New"/>
    <x v="0"/>
    <s v="Cycling Pack 12L"/>
    <n v="4"/>
    <n v="101.61"/>
    <n v="0"/>
    <n v="51.68"/>
    <x v="1380"/>
    <n v="206.72"/>
    <n v="199.72"/>
    <n v="0.49138864285011319"/>
    <n v="2026"/>
    <s v="Q3"/>
    <n v="7"/>
    <s v="Jul"/>
  </r>
  <r>
    <n v="4813"/>
    <d v="2026-07-18T00:00:00"/>
    <n v="2026"/>
    <x v="2"/>
    <n v="7"/>
    <x v="6"/>
    <x v="2"/>
    <x v="10"/>
    <x v="2"/>
    <s v="Returning"/>
    <x v="4"/>
    <s v="Recovery Roller"/>
    <n v="2"/>
    <n v="36.869999999999997"/>
    <n v="0.15"/>
    <n v="13.94"/>
    <x v="1381"/>
    <n v="27.88"/>
    <n v="34.798999999999992"/>
    <n v="0.55519392459994565"/>
    <n v="2026"/>
    <s v="Q3"/>
    <n v="7"/>
    <s v="Jul"/>
  </r>
  <r>
    <n v="5054"/>
    <d v="2026-07-18T00:00:00"/>
    <n v="2026"/>
    <x v="2"/>
    <n v="7"/>
    <x v="6"/>
    <x v="3"/>
    <x v="8"/>
    <x v="0"/>
    <s v="New"/>
    <x v="3"/>
    <s v="Compact Sleeping Bag"/>
    <n v="2"/>
    <n v="121.06"/>
    <n v="0"/>
    <n v="59.62"/>
    <x v="1382"/>
    <n v="119.24"/>
    <n v="122.88000000000001"/>
    <n v="0.50751693375185858"/>
    <n v="2026"/>
    <s v="Q3"/>
    <n v="7"/>
    <s v="Jul"/>
  </r>
  <r>
    <n v="138"/>
    <d v="2026-07-19T00:00:00"/>
    <n v="2026"/>
    <x v="2"/>
    <n v="7"/>
    <x v="6"/>
    <x v="1"/>
    <x v="12"/>
    <x v="0"/>
    <s v="New"/>
    <x v="1"/>
    <s v="Trekking Poles"/>
    <n v="2"/>
    <n v="71.81"/>
    <n v="0"/>
    <n v="32.35"/>
    <x v="1383"/>
    <n v="64.7"/>
    <n v="78.92"/>
    <n v="0.54950563988302459"/>
    <n v="2026"/>
    <s v="Q3"/>
    <n v="7"/>
    <s v="Jul"/>
  </r>
  <r>
    <n v="433"/>
    <d v="2026-07-19T00:00:00"/>
    <n v="2026"/>
    <x v="2"/>
    <n v="7"/>
    <x v="6"/>
    <x v="1"/>
    <x v="12"/>
    <x v="0"/>
    <s v="New"/>
    <x v="1"/>
    <s v="Trail Boots"/>
    <n v="4"/>
    <n v="145.18"/>
    <n v="0"/>
    <n v="79.540000000000006"/>
    <x v="1384"/>
    <n v="318.16000000000003"/>
    <n v="262.56"/>
    <n v="0.45212839234054275"/>
    <n v="2026"/>
    <s v="Q3"/>
    <n v="7"/>
    <s v="Jul"/>
  </r>
  <r>
    <n v="484"/>
    <d v="2026-07-19T00:00:00"/>
    <n v="2026"/>
    <x v="2"/>
    <n v="7"/>
    <x v="6"/>
    <x v="1"/>
    <x v="12"/>
    <x v="0"/>
    <s v="New"/>
    <x v="4"/>
    <s v="Recovery Roller"/>
    <n v="2"/>
    <n v="36.07"/>
    <n v="0"/>
    <n v="13.6"/>
    <x v="1385"/>
    <n v="27.2"/>
    <n v="44.94"/>
    <n v="0.62295536456889378"/>
    <n v="2026"/>
    <s v="Q3"/>
    <n v="7"/>
    <s v="Jul"/>
  </r>
  <r>
    <n v="492"/>
    <d v="2026-07-19T00:00:00"/>
    <n v="2026"/>
    <x v="2"/>
    <n v="7"/>
    <x v="6"/>
    <x v="1"/>
    <x v="14"/>
    <x v="2"/>
    <s v="New"/>
    <x v="1"/>
    <s v="Trekking Poles"/>
    <n v="3"/>
    <n v="72.23"/>
    <n v="0.1"/>
    <n v="31.67"/>
    <x v="1386"/>
    <n v="95.01"/>
    <n v="100.01100000000001"/>
    <n v="0.5128216961250327"/>
    <n v="2026"/>
    <s v="Q3"/>
    <n v="7"/>
    <s v="Jul"/>
  </r>
  <r>
    <n v="626"/>
    <d v="2026-07-19T00:00:00"/>
    <n v="2026"/>
    <x v="2"/>
    <n v="7"/>
    <x v="6"/>
    <x v="1"/>
    <x v="14"/>
    <x v="2"/>
    <s v="Returning"/>
    <x v="2"/>
    <s v="Insulated Bottle"/>
    <n v="1"/>
    <n v="36.549999999999997"/>
    <n v="0.1"/>
    <n v="13.2"/>
    <x v="1387"/>
    <n v="13.2"/>
    <n v="19.694999999999997"/>
    <n v="0.59872321021431829"/>
    <n v="2026"/>
    <s v="Q3"/>
    <n v="7"/>
    <s v="Jul"/>
  </r>
  <r>
    <n v="1409"/>
    <d v="2026-07-19T00:00:00"/>
    <n v="2026"/>
    <x v="2"/>
    <n v="7"/>
    <x v="6"/>
    <x v="1"/>
    <x v="14"/>
    <x v="0"/>
    <s v="New"/>
    <x v="3"/>
    <s v="Compact Sleeping Bag"/>
    <n v="5"/>
    <n v="124.68"/>
    <n v="0.05"/>
    <n v="60.61"/>
    <x v="1388"/>
    <n v="303.05"/>
    <n v="289.18"/>
    <n v="0.48829002245749115"/>
    <n v="2026"/>
    <s v="Q3"/>
    <n v="7"/>
    <s v="Jul"/>
  </r>
  <r>
    <n v="1486"/>
    <d v="2026-07-19T00:00:00"/>
    <n v="2026"/>
    <x v="2"/>
    <n v="7"/>
    <x v="6"/>
    <x v="3"/>
    <x v="8"/>
    <x v="0"/>
    <s v="Returning"/>
    <x v="0"/>
    <s v="Cycling Pack 12L"/>
    <n v="1"/>
    <n v="101.7"/>
    <n v="0.05"/>
    <n v="49.92"/>
    <x v="1389"/>
    <n v="49.92"/>
    <n v="46.694999999999993"/>
    <n v="0.48331004502406455"/>
    <n v="2026"/>
    <s v="Q3"/>
    <n v="7"/>
    <s v="Jul"/>
  </r>
  <r>
    <n v="1940"/>
    <d v="2026-07-19T00:00:00"/>
    <n v="2026"/>
    <x v="2"/>
    <n v="7"/>
    <x v="6"/>
    <x v="2"/>
    <x v="16"/>
    <x v="0"/>
    <s v="New"/>
    <x v="4"/>
    <s v="Training Mat"/>
    <n v="2"/>
    <n v="50.24"/>
    <n v="0.05"/>
    <n v="21.88"/>
    <x v="1390"/>
    <n v="43.76"/>
    <n v="51.696000000000005"/>
    <n v="0.54156889037881328"/>
    <n v="2026"/>
    <s v="Q3"/>
    <n v="7"/>
    <s v="Jul"/>
  </r>
  <r>
    <n v="2215"/>
    <d v="2026-07-19T00:00:00"/>
    <n v="2026"/>
    <x v="2"/>
    <n v="7"/>
    <x v="6"/>
    <x v="3"/>
    <x v="13"/>
    <x v="2"/>
    <s v="Returning"/>
    <x v="4"/>
    <s v="Recovery Roller"/>
    <n v="3"/>
    <n v="35.53"/>
    <n v="0"/>
    <n v="14"/>
    <x v="1391"/>
    <n v="42"/>
    <n v="64.59"/>
    <n v="0.60596678862932729"/>
    <n v="2026"/>
    <s v="Q3"/>
    <n v="7"/>
    <s v="Jul"/>
  </r>
  <r>
    <n v="2555"/>
    <d v="2026-07-19T00:00:00"/>
    <n v="2026"/>
    <x v="2"/>
    <n v="7"/>
    <x v="6"/>
    <x v="2"/>
    <x v="2"/>
    <x v="3"/>
    <s v="New"/>
    <x v="2"/>
    <s v="Packing Cube Set"/>
    <n v="2"/>
    <n v="46.89"/>
    <n v="0.1"/>
    <n v="18.53"/>
    <x v="1392"/>
    <n v="37.06"/>
    <n v="47.341999999999999"/>
    <n v="0.56091087888912583"/>
    <n v="2026"/>
    <s v="Q3"/>
    <n v="7"/>
    <s v="Jul"/>
  </r>
  <r>
    <n v="4710"/>
    <d v="2026-07-19T00:00:00"/>
    <n v="2026"/>
    <x v="2"/>
    <n v="7"/>
    <x v="6"/>
    <x v="0"/>
    <x v="0"/>
    <x v="2"/>
    <s v="Returning"/>
    <x v="3"/>
    <s v="Trail Tent 2P"/>
    <n v="1"/>
    <n v="197.29"/>
    <n v="0.1"/>
    <n v="104.7"/>
    <x v="1393"/>
    <n v="104.7"/>
    <n v="72.861000000000004"/>
    <n v="0.4103434875901803"/>
    <n v="2026"/>
    <s v="Q3"/>
    <n v="7"/>
    <s v="Jul"/>
  </r>
  <r>
    <n v="4974"/>
    <d v="2026-07-19T00:00:00"/>
    <n v="2026"/>
    <x v="2"/>
    <n v="7"/>
    <x v="6"/>
    <x v="0"/>
    <x v="9"/>
    <x v="2"/>
    <s v="Business"/>
    <x v="1"/>
    <s v="Trekking Poles"/>
    <n v="1"/>
    <n v="70.52"/>
    <n v="0.1"/>
    <n v="33.28"/>
    <x v="1394"/>
    <n v="33.28"/>
    <n v="30.187999999999995"/>
    <n v="0.47564126804058732"/>
    <n v="2026"/>
    <s v="Q3"/>
    <n v="7"/>
    <s v="Jul"/>
  </r>
  <r>
    <n v="5048"/>
    <d v="2026-07-19T00:00:00"/>
    <n v="2026"/>
    <x v="2"/>
    <n v="7"/>
    <x v="6"/>
    <x v="1"/>
    <x v="12"/>
    <x v="3"/>
    <s v="New"/>
    <x v="4"/>
    <s v="Training Mat"/>
    <n v="3"/>
    <n v="49.9"/>
    <n v="0.05"/>
    <n v="22.27"/>
    <x v="1395"/>
    <n v="66.81"/>
    <n v="75.404999999999973"/>
    <n v="0.53021833139964125"/>
    <n v="2026"/>
    <s v="Q3"/>
    <n v="7"/>
    <s v="Jul"/>
  </r>
  <r>
    <n v="1"/>
    <d v="2026-07-20T00:00:00"/>
    <n v="2026"/>
    <x v="2"/>
    <n v="7"/>
    <x v="6"/>
    <x v="3"/>
    <x v="7"/>
    <x v="2"/>
    <s v="New"/>
    <x v="1"/>
    <s v="Summit Backpack 45L"/>
    <n v="3"/>
    <n v="156.25"/>
    <n v="0"/>
    <n v="79.900000000000006"/>
    <x v="1396"/>
    <n v="239.70000000000002"/>
    <n v="229.04999999999998"/>
    <n v="0.48863999999999996"/>
    <n v="2026"/>
    <s v="Q3"/>
    <n v="7"/>
    <s v="Jul"/>
  </r>
  <r>
    <n v="270"/>
    <d v="2026-07-20T00:00:00"/>
    <n v="2026"/>
    <x v="2"/>
    <n v="7"/>
    <x v="6"/>
    <x v="2"/>
    <x v="2"/>
    <x v="3"/>
    <s v="Returning"/>
    <x v="3"/>
    <s v="Compact Sleeping Bag"/>
    <n v="3"/>
    <n v="120.14"/>
    <n v="0"/>
    <n v="58.9"/>
    <x v="1397"/>
    <n v="176.7"/>
    <n v="183.72000000000003"/>
    <n v="0.5097386382553688"/>
    <n v="2026"/>
    <s v="Q3"/>
    <n v="7"/>
    <s v="Jul"/>
  </r>
  <r>
    <n v="2130"/>
    <d v="2026-07-20T00:00:00"/>
    <n v="2026"/>
    <x v="2"/>
    <n v="7"/>
    <x v="6"/>
    <x v="1"/>
    <x v="14"/>
    <x v="2"/>
    <s v="Returning"/>
    <x v="1"/>
    <s v="Trail Boots"/>
    <n v="1"/>
    <n v="145.21"/>
    <n v="0"/>
    <n v="80.52"/>
    <x v="1398"/>
    <n v="80.52"/>
    <n v="64.690000000000012"/>
    <n v="0.44549273466014744"/>
    <n v="2026"/>
    <s v="Q3"/>
    <n v="7"/>
    <s v="Jul"/>
  </r>
  <r>
    <n v="2474"/>
    <d v="2026-07-20T00:00:00"/>
    <n v="2026"/>
    <x v="2"/>
    <n v="7"/>
    <x v="6"/>
    <x v="2"/>
    <x v="2"/>
    <x v="2"/>
    <s v="Returning"/>
    <x v="0"/>
    <s v="Compact Repair Kit"/>
    <n v="2"/>
    <n v="39.78"/>
    <n v="0.1"/>
    <n v="16.260000000000002"/>
    <x v="1399"/>
    <n v="32.520000000000003"/>
    <n v="39.083999999999996"/>
    <n v="0.54583542818836928"/>
    <n v="2026"/>
    <s v="Q3"/>
    <n v="7"/>
    <s v="Jul"/>
  </r>
  <r>
    <n v="2514"/>
    <d v="2026-07-20T00:00:00"/>
    <n v="2026"/>
    <x v="2"/>
    <n v="7"/>
    <x v="6"/>
    <x v="1"/>
    <x v="6"/>
    <x v="0"/>
    <s v="New"/>
    <x v="2"/>
    <s v="Travel Backpack 35L"/>
    <n v="2"/>
    <n v="161.97"/>
    <n v="0.1"/>
    <n v="88.57"/>
    <x v="1400"/>
    <n v="177.14"/>
    <n v="114.40600000000001"/>
    <n v="0.39241148909606033"/>
    <n v="2026"/>
    <s v="Q3"/>
    <n v="7"/>
    <s v="Jul"/>
  </r>
  <r>
    <n v="2616"/>
    <d v="2026-07-20T00:00:00"/>
    <n v="2026"/>
    <x v="2"/>
    <n v="7"/>
    <x v="6"/>
    <x v="2"/>
    <x v="3"/>
    <x v="2"/>
    <s v="New"/>
    <x v="4"/>
    <s v="Weighted Vest"/>
    <n v="2"/>
    <n v="125.37"/>
    <n v="0"/>
    <n v="68.040000000000006"/>
    <x v="1401"/>
    <n v="136.08000000000001"/>
    <n v="114.66"/>
    <n v="0.457286432160804"/>
    <n v="2026"/>
    <s v="Q3"/>
    <n v="7"/>
    <s v="Jul"/>
  </r>
  <r>
    <n v="2632"/>
    <d v="2026-07-20T00:00:00"/>
    <n v="2026"/>
    <x v="2"/>
    <n v="7"/>
    <x v="6"/>
    <x v="0"/>
    <x v="15"/>
    <x v="0"/>
    <s v="New"/>
    <x v="3"/>
    <s v="Trail Tent 2P"/>
    <n v="1"/>
    <n v="196.57"/>
    <n v="0"/>
    <n v="104.78"/>
    <x v="1402"/>
    <n v="104.78"/>
    <n v="91.789999999999992"/>
    <n v="0.46695833545301924"/>
    <n v="2026"/>
    <s v="Q3"/>
    <n v="7"/>
    <s v="Jul"/>
  </r>
  <r>
    <n v="3725"/>
    <d v="2026-07-20T00:00:00"/>
    <n v="2026"/>
    <x v="2"/>
    <n v="7"/>
    <x v="6"/>
    <x v="2"/>
    <x v="16"/>
    <x v="0"/>
    <s v="Returning"/>
    <x v="3"/>
    <s v="Trail Tent 2P"/>
    <n v="2"/>
    <n v="195.74"/>
    <n v="0.05"/>
    <n v="107.17"/>
    <x v="1403"/>
    <n v="214.34"/>
    <n v="157.566"/>
    <n v="0.4236715729243411"/>
    <n v="2026"/>
    <s v="Q3"/>
    <n v="7"/>
    <s v="Jul"/>
  </r>
  <r>
    <n v="3834"/>
    <d v="2026-07-20T00:00:00"/>
    <n v="2026"/>
    <x v="2"/>
    <n v="7"/>
    <x v="6"/>
    <x v="1"/>
    <x v="14"/>
    <x v="2"/>
    <s v="New"/>
    <x v="3"/>
    <s v="Trail Tent 2P"/>
    <n v="3"/>
    <n v="192.28"/>
    <n v="0"/>
    <n v="104.3"/>
    <x v="1404"/>
    <n v="312.89999999999998"/>
    <n v="263.94000000000005"/>
    <n v="0.45756188891200339"/>
    <n v="2026"/>
    <s v="Q3"/>
    <n v="7"/>
    <s v="Jul"/>
  </r>
  <r>
    <n v="159"/>
    <d v="2026-07-21T00:00:00"/>
    <n v="2026"/>
    <x v="2"/>
    <n v="7"/>
    <x v="6"/>
    <x v="1"/>
    <x v="1"/>
    <x v="0"/>
    <s v="Returning"/>
    <x v="1"/>
    <s v="Trekking Poles"/>
    <n v="2"/>
    <n v="70.150000000000006"/>
    <n v="0.05"/>
    <n v="32.950000000000003"/>
    <x v="1405"/>
    <n v="65.900000000000006"/>
    <n v="67.384999999999991"/>
    <n v="0.50557076940390888"/>
    <n v="2026"/>
    <s v="Q3"/>
    <n v="7"/>
    <s v="Jul"/>
  </r>
  <r>
    <n v="435"/>
    <d v="2026-07-21T00:00:00"/>
    <n v="2026"/>
    <x v="2"/>
    <n v="7"/>
    <x v="6"/>
    <x v="2"/>
    <x v="2"/>
    <x v="0"/>
    <s v="Returning"/>
    <x v="3"/>
    <s v="Alpine Tent 4P"/>
    <n v="2"/>
    <n v="342.38"/>
    <n v="0.05"/>
    <n v="192.01"/>
    <x v="1406"/>
    <n v="384.02"/>
    <n v="266.50199999999995"/>
    <n v="0.40967407712575438"/>
    <n v="2026"/>
    <s v="Q3"/>
    <n v="7"/>
    <s v="Jul"/>
  </r>
  <r>
    <n v="1467"/>
    <d v="2026-07-21T00:00:00"/>
    <n v="2026"/>
    <x v="2"/>
    <n v="7"/>
    <x v="6"/>
    <x v="1"/>
    <x v="14"/>
    <x v="3"/>
    <s v="New"/>
    <x v="4"/>
    <s v="Training Mat"/>
    <n v="1"/>
    <n v="50.59"/>
    <n v="0.05"/>
    <n v="22.04"/>
    <x v="1407"/>
    <n v="22.04"/>
    <n v="26.020499999999998"/>
    <n v="0.54141134611583319"/>
    <n v="2026"/>
    <s v="Q3"/>
    <n v="7"/>
    <s v="Jul"/>
  </r>
  <r>
    <n v="1552"/>
    <d v="2026-07-21T00:00:00"/>
    <n v="2026"/>
    <x v="2"/>
    <n v="7"/>
    <x v="6"/>
    <x v="3"/>
    <x v="4"/>
    <x v="2"/>
    <s v="New"/>
    <x v="2"/>
    <s v="Packing Cube Set"/>
    <n v="2"/>
    <n v="46.34"/>
    <n v="0.1"/>
    <n v="18.41"/>
    <x v="1408"/>
    <n v="36.82"/>
    <n v="46.592000000000006"/>
    <n v="0.55857670359180933"/>
    <n v="2026"/>
    <s v="Q3"/>
    <n v="7"/>
    <s v="Jul"/>
  </r>
  <r>
    <n v="1745"/>
    <d v="2026-07-21T00:00:00"/>
    <n v="2026"/>
    <x v="2"/>
    <n v="7"/>
    <x v="6"/>
    <x v="1"/>
    <x v="6"/>
    <x v="3"/>
    <s v="New"/>
    <x v="1"/>
    <s v="Hiking Daypack 20L"/>
    <n v="1"/>
    <n v="91.45"/>
    <n v="0"/>
    <n v="44.16"/>
    <x v="1409"/>
    <n v="44.16"/>
    <n v="47.290000000000006"/>
    <n v="0.51711317659923461"/>
    <n v="2026"/>
    <s v="Q3"/>
    <n v="7"/>
    <s v="Jul"/>
  </r>
  <r>
    <n v="2174"/>
    <d v="2026-07-21T00:00:00"/>
    <n v="2026"/>
    <x v="2"/>
    <n v="7"/>
    <x v="6"/>
    <x v="3"/>
    <x v="8"/>
    <x v="3"/>
    <s v="Returning"/>
    <x v="0"/>
    <s v="Compact Repair Kit"/>
    <n v="3"/>
    <n v="40.28"/>
    <n v="0"/>
    <n v="17.12"/>
    <x v="1410"/>
    <n v="51.36"/>
    <n v="69.48"/>
    <n v="0.57497517378351537"/>
    <n v="2026"/>
    <s v="Q3"/>
    <n v="7"/>
    <s v="Jul"/>
  </r>
  <r>
    <n v="3444"/>
    <d v="2026-07-21T00:00:00"/>
    <n v="2026"/>
    <x v="2"/>
    <n v="7"/>
    <x v="6"/>
    <x v="1"/>
    <x v="14"/>
    <x v="0"/>
    <s v="Returning"/>
    <x v="4"/>
    <s v="Recovery Roller"/>
    <n v="2"/>
    <n v="36.93"/>
    <n v="0"/>
    <n v="13.63"/>
    <x v="1411"/>
    <n v="27.26"/>
    <n v="46.599999999999994"/>
    <n v="0.63092336853506625"/>
    <n v="2026"/>
    <s v="Q3"/>
    <n v="7"/>
    <s v="Jul"/>
  </r>
  <r>
    <n v="3646"/>
    <d v="2026-07-21T00:00:00"/>
    <n v="2026"/>
    <x v="2"/>
    <n v="7"/>
    <x v="6"/>
    <x v="2"/>
    <x v="2"/>
    <x v="3"/>
    <s v="Returning"/>
    <x v="1"/>
    <s v="Trail Boots"/>
    <n v="1"/>
    <n v="143.69"/>
    <n v="0"/>
    <n v="80.87"/>
    <x v="1412"/>
    <n v="80.87"/>
    <n v="62.819999999999993"/>
    <n v="0.43719117544714309"/>
    <n v="2026"/>
    <s v="Q3"/>
    <n v="7"/>
    <s v="Jul"/>
  </r>
  <r>
    <n v="4558"/>
    <d v="2026-07-21T00:00:00"/>
    <n v="2026"/>
    <x v="2"/>
    <n v="7"/>
    <x v="6"/>
    <x v="1"/>
    <x v="14"/>
    <x v="3"/>
    <s v="New"/>
    <x v="1"/>
    <s v="Trail Boots"/>
    <n v="2"/>
    <n v="147.09"/>
    <n v="0"/>
    <n v="81.58"/>
    <x v="1413"/>
    <n v="163.16"/>
    <n v="131.02000000000001"/>
    <n v="0.44537358080087025"/>
    <n v="2026"/>
    <s v="Q3"/>
    <n v="7"/>
    <s v="Jul"/>
  </r>
  <r>
    <n v="4564"/>
    <d v="2026-07-21T00:00:00"/>
    <n v="2026"/>
    <x v="2"/>
    <n v="7"/>
    <x v="6"/>
    <x v="2"/>
    <x v="5"/>
    <x v="0"/>
    <s v="New"/>
    <x v="1"/>
    <s v="Summit Backpack 45L"/>
    <n v="1"/>
    <n v="153.88"/>
    <n v="0"/>
    <n v="80.98"/>
    <x v="1414"/>
    <n v="80.98"/>
    <n v="72.899999999999991"/>
    <n v="0.47374577592929551"/>
    <n v="2026"/>
    <s v="Q3"/>
    <n v="7"/>
    <s v="Jul"/>
  </r>
  <r>
    <n v="4616"/>
    <d v="2026-07-21T00:00:00"/>
    <n v="2026"/>
    <x v="2"/>
    <n v="7"/>
    <x v="6"/>
    <x v="3"/>
    <x v="13"/>
    <x v="3"/>
    <s v="New"/>
    <x v="1"/>
    <s v="Trekking Poles"/>
    <n v="3"/>
    <n v="72.2"/>
    <n v="0"/>
    <n v="31.45"/>
    <x v="1415"/>
    <n v="94.35"/>
    <n v="122.25000000000003"/>
    <n v="0.5644044321329641"/>
    <n v="2026"/>
    <s v="Q3"/>
    <n v="7"/>
    <s v="Jul"/>
  </r>
  <r>
    <n v="536"/>
    <d v="2026-07-22T00:00:00"/>
    <n v="2026"/>
    <x v="2"/>
    <n v="7"/>
    <x v="6"/>
    <x v="3"/>
    <x v="13"/>
    <x v="2"/>
    <s v="Business"/>
    <x v="4"/>
    <s v="Resistance Band Set"/>
    <n v="1"/>
    <n v="40.67"/>
    <n v="0"/>
    <n v="14.28"/>
    <x v="1203"/>
    <n v="14.28"/>
    <n v="26.39"/>
    <n v="0.64888123924268504"/>
    <n v="2026"/>
    <s v="Q3"/>
    <n v="7"/>
    <s v="Jul"/>
  </r>
  <r>
    <n v="571"/>
    <d v="2026-07-22T00:00:00"/>
    <n v="2026"/>
    <x v="2"/>
    <n v="7"/>
    <x v="6"/>
    <x v="0"/>
    <x v="0"/>
    <x v="0"/>
    <s v="New"/>
    <x v="1"/>
    <s v="Summit Backpack 45L"/>
    <n v="3"/>
    <n v="152.53"/>
    <n v="0"/>
    <n v="80.88"/>
    <x v="1416"/>
    <n v="242.64"/>
    <n v="214.95000000000005"/>
    <n v="0.46974365698551113"/>
    <n v="2026"/>
    <s v="Q3"/>
    <n v="7"/>
    <s v="Jul"/>
  </r>
  <r>
    <n v="965"/>
    <d v="2026-07-22T00:00:00"/>
    <n v="2026"/>
    <x v="2"/>
    <n v="7"/>
    <x v="6"/>
    <x v="1"/>
    <x v="11"/>
    <x v="2"/>
    <s v="Returning"/>
    <x v="2"/>
    <s v="Insulated Bottle"/>
    <n v="2"/>
    <n v="35.39"/>
    <n v="0.05"/>
    <n v="13.39"/>
    <x v="1417"/>
    <n v="26.78"/>
    <n v="40.460999999999999"/>
    <n v="0.60173108668818132"/>
    <n v="2026"/>
    <s v="Q3"/>
    <n v="7"/>
    <s v="Jul"/>
  </r>
  <r>
    <n v="1504"/>
    <d v="2026-07-22T00:00:00"/>
    <n v="2026"/>
    <x v="2"/>
    <n v="7"/>
    <x v="6"/>
    <x v="3"/>
    <x v="4"/>
    <x v="0"/>
    <s v="Returning"/>
    <x v="1"/>
    <s v="Hiking Daypack 20L"/>
    <n v="5"/>
    <n v="93.35"/>
    <n v="0"/>
    <n v="46.31"/>
    <x v="1418"/>
    <n v="231.55"/>
    <n v="235.2"/>
    <n v="0.50391001606855912"/>
    <n v="2026"/>
    <s v="Q3"/>
    <n v="7"/>
    <s v="Jul"/>
  </r>
  <r>
    <n v="2560"/>
    <d v="2026-07-22T00:00:00"/>
    <n v="2026"/>
    <x v="2"/>
    <n v="7"/>
    <x v="6"/>
    <x v="1"/>
    <x v="12"/>
    <x v="0"/>
    <s v="Returning"/>
    <x v="0"/>
    <s v="Trail Bike Light"/>
    <n v="2"/>
    <n v="51.71"/>
    <n v="0"/>
    <n v="22.75"/>
    <x v="1419"/>
    <n v="45.5"/>
    <n v="57.92"/>
    <n v="0.5600464126861342"/>
    <n v="2026"/>
    <s v="Q3"/>
    <n v="7"/>
    <s v="Jul"/>
  </r>
  <r>
    <n v="2758"/>
    <d v="2026-07-22T00:00:00"/>
    <n v="2026"/>
    <x v="2"/>
    <n v="7"/>
    <x v="6"/>
    <x v="0"/>
    <x v="0"/>
    <x v="0"/>
    <s v="New"/>
    <x v="0"/>
    <s v="Compact Repair Kit"/>
    <n v="1"/>
    <n v="39.86"/>
    <n v="0"/>
    <n v="16.53"/>
    <x v="1420"/>
    <n v="16.53"/>
    <n v="23.33"/>
    <n v="0.58529854490717503"/>
    <n v="2026"/>
    <s v="Q3"/>
    <n v="7"/>
    <s v="Jul"/>
  </r>
  <r>
    <n v="4030"/>
    <d v="2026-07-22T00:00:00"/>
    <n v="2026"/>
    <x v="2"/>
    <n v="7"/>
    <x v="6"/>
    <x v="3"/>
    <x v="8"/>
    <x v="0"/>
    <s v="New"/>
    <x v="3"/>
    <s v="Portable Camp Stove"/>
    <n v="2"/>
    <n v="83.71"/>
    <n v="0"/>
    <n v="39.29"/>
    <x v="1421"/>
    <n v="78.58"/>
    <n v="88.839999999999989"/>
    <n v="0.53064150041811009"/>
    <n v="2026"/>
    <s v="Q3"/>
    <n v="7"/>
    <s v="Jul"/>
  </r>
  <r>
    <n v="4337"/>
    <d v="2026-07-22T00:00:00"/>
    <n v="2026"/>
    <x v="2"/>
    <n v="7"/>
    <x v="6"/>
    <x v="1"/>
    <x v="14"/>
    <x v="2"/>
    <s v="New"/>
    <x v="2"/>
    <s v="Packing Cube Set"/>
    <n v="1"/>
    <n v="47.62"/>
    <n v="0"/>
    <n v="17.82"/>
    <x v="1422"/>
    <n v="17.82"/>
    <n v="29.799999999999997"/>
    <n v="0.62578748425031494"/>
    <n v="2026"/>
    <s v="Q3"/>
    <n v="7"/>
    <s v="Jul"/>
  </r>
  <r>
    <n v="5129"/>
    <d v="2026-07-22T00:00:00"/>
    <n v="2026"/>
    <x v="2"/>
    <n v="7"/>
    <x v="6"/>
    <x v="1"/>
    <x v="12"/>
    <x v="0"/>
    <s v="Returning"/>
    <x v="0"/>
    <s v="Commuter Helmet"/>
    <n v="1"/>
    <n v="80.05"/>
    <n v="0.05"/>
    <n v="43.81"/>
    <x v="1423"/>
    <n v="43.81"/>
    <n v="32.237499999999997"/>
    <n v="0.42391268615010352"/>
    <n v="2026"/>
    <s v="Q3"/>
    <n v="7"/>
    <s v="Jul"/>
  </r>
  <r>
    <n v="81"/>
    <d v="2026-07-23T00:00:00"/>
    <n v="2026"/>
    <x v="2"/>
    <n v="7"/>
    <x v="6"/>
    <x v="3"/>
    <x v="8"/>
    <x v="2"/>
    <s v="Returning"/>
    <x v="4"/>
    <s v="Training Mat"/>
    <n v="1"/>
    <n v="51.82"/>
    <n v="0"/>
    <n v="21.43"/>
    <x v="1424"/>
    <n v="21.43"/>
    <n v="30.39"/>
    <n v="0.58645310690852959"/>
    <n v="2026"/>
    <s v="Q3"/>
    <n v="7"/>
    <s v="Jul"/>
  </r>
  <r>
    <n v="493"/>
    <d v="2026-07-23T00:00:00"/>
    <n v="2026"/>
    <x v="2"/>
    <n v="7"/>
    <x v="6"/>
    <x v="1"/>
    <x v="11"/>
    <x v="0"/>
    <s v="Business"/>
    <x v="2"/>
    <s v="Travel Backpack 35L"/>
    <n v="4"/>
    <n v="161.28"/>
    <n v="0.15"/>
    <n v="89.2"/>
    <x v="1425"/>
    <n v="356.8"/>
    <n v="191.55199999999996"/>
    <n v="0.3493230625583566"/>
    <n v="2026"/>
    <s v="Q3"/>
    <n v="7"/>
    <s v="Jul"/>
  </r>
  <r>
    <n v="613"/>
    <d v="2026-07-23T00:00:00"/>
    <n v="2026"/>
    <x v="2"/>
    <n v="7"/>
    <x v="6"/>
    <x v="0"/>
    <x v="0"/>
    <x v="0"/>
    <s v="New"/>
    <x v="0"/>
    <s v="Compact Repair Kit"/>
    <n v="1"/>
    <n v="39.86"/>
    <n v="0.05"/>
    <n v="16.989999999999998"/>
    <x v="1426"/>
    <n v="16.989999999999998"/>
    <n v="20.876999999999999"/>
    <n v="0.55132437214461139"/>
    <n v="2026"/>
    <s v="Q3"/>
    <n v="7"/>
    <s v="Jul"/>
  </r>
  <r>
    <n v="958"/>
    <d v="2026-07-23T00:00:00"/>
    <n v="2026"/>
    <x v="2"/>
    <n v="7"/>
    <x v="6"/>
    <x v="3"/>
    <x v="8"/>
    <x v="3"/>
    <s v="New"/>
    <x v="0"/>
    <s v="Cycling Pack 12L"/>
    <n v="6"/>
    <n v="102.96"/>
    <n v="0.05"/>
    <n v="51.74"/>
    <x v="1427"/>
    <n v="310.44"/>
    <n v="276.43199999999996"/>
    <n v="0.47102604997341835"/>
    <n v="2026"/>
    <s v="Q3"/>
    <n v="7"/>
    <s v="Jul"/>
  </r>
  <r>
    <n v="1270"/>
    <d v="2026-07-23T00:00:00"/>
    <n v="2026"/>
    <x v="2"/>
    <n v="7"/>
    <x v="6"/>
    <x v="1"/>
    <x v="12"/>
    <x v="3"/>
    <s v="Returning"/>
    <x v="1"/>
    <s v="Hiking Daypack 20L"/>
    <n v="1"/>
    <n v="94.04"/>
    <n v="0"/>
    <n v="44.88"/>
    <x v="1428"/>
    <n v="44.88"/>
    <n v="49.160000000000004"/>
    <n v="0.52275627392598889"/>
    <n v="2026"/>
    <s v="Q3"/>
    <n v="7"/>
    <s v="Jul"/>
  </r>
  <r>
    <n v="1513"/>
    <d v="2026-07-23T00:00:00"/>
    <n v="2026"/>
    <x v="2"/>
    <n v="7"/>
    <x v="6"/>
    <x v="3"/>
    <x v="8"/>
    <x v="0"/>
    <s v="New"/>
    <x v="1"/>
    <s v="Trekking Poles"/>
    <n v="2"/>
    <n v="70.790000000000006"/>
    <n v="0"/>
    <n v="32.44"/>
    <x v="1429"/>
    <n v="64.88"/>
    <n v="76.700000000000017"/>
    <n v="0.541743184065546"/>
    <n v="2026"/>
    <s v="Q3"/>
    <n v="7"/>
    <s v="Jul"/>
  </r>
  <r>
    <n v="2009"/>
    <d v="2026-07-23T00:00:00"/>
    <n v="2026"/>
    <x v="2"/>
    <n v="7"/>
    <x v="6"/>
    <x v="2"/>
    <x v="10"/>
    <x v="0"/>
    <s v="New"/>
    <x v="2"/>
    <s v="Packing Cube Set"/>
    <n v="2"/>
    <n v="46.41"/>
    <n v="0"/>
    <n v="18.600000000000001"/>
    <x v="1430"/>
    <n v="37.200000000000003"/>
    <n v="55.61999999999999"/>
    <n v="0.59922430510665803"/>
    <n v="2026"/>
    <s v="Q3"/>
    <n v="7"/>
    <s v="Jul"/>
  </r>
  <r>
    <n v="2838"/>
    <d v="2026-07-23T00:00:00"/>
    <n v="2026"/>
    <x v="2"/>
    <n v="7"/>
    <x v="6"/>
    <x v="3"/>
    <x v="13"/>
    <x v="3"/>
    <s v="New"/>
    <x v="1"/>
    <s v="Trekking Poles"/>
    <n v="1"/>
    <n v="69.75"/>
    <n v="0"/>
    <n v="33.299999999999997"/>
    <x v="1431"/>
    <n v="33.299999999999997"/>
    <n v="36.450000000000003"/>
    <n v="0.52258064516129032"/>
    <n v="2026"/>
    <s v="Q3"/>
    <n v="7"/>
    <s v="Jul"/>
  </r>
  <r>
    <n v="3730"/>
    <d v="2026-07-23T00:00:00"/>
    <n v="2026"/>
    <x v="2"/>
    <n v="7"/>
    <x v="6"/>
    <x v="0"/>
    <x v="15"/>
    <x v="2"/>
    <s v="Business"/>
    <x v="0"/>
    <s v="Compact Repair Kit"/>
    <n v="3"/>
    <n v="40.81"/>
    <n v="0"/>
    <n v="16.86"/>
    <x v="1432"/>
    <n v="50.58"/>
    <n v="71.850000000000009"/>
    <n v="0.58686596422445481"/>
    <n v="2026"/>
    <s v="Q3"/>
    <n v="7"/>
    <s v="Jul"/>
  </r>
  <r>
    <n v="4287"/>
    <d v="2026-07-23T00:00:00"/>
    <n v="2026"/>
    <x v="2"/>
    <n v="7"/>
    <x v="6"/>
    <x v="3"/>
    <x v="8"/>
    <x v="3"/>
    <s v="Returning"/>
    <x v="1"/>
    <s v="Summit Backpack 45L"/>
    <n v="5"/>
    <n v="156.69"/>
    <n v="0"/>
    <n v="80.489999999999995"/>
    <x v="1433"/>
    <n v="402.45"/>
    <n v="381.00000000000006"/>
    <n v="0.48631054949262881"/>
    <n v="2026"/>
    <s v="Q3"/>
    <n v="7"/>
    <s v="Jul"/>
  </r>
  <r>
    <n v="4297"/>
    <d v="2026-07-23T00:00:00"/>
    <n v="2026"/>
    <x v="2"/>
    <n v="7"/>
    <x v="6"/>
    <x v="1"/>
    <x v="6"/>
    <x v="3"/>
    <s v="Returning"/>
    <x v="2"/>
    <s v="Travel Backpack 35L"/>
    <n v="1"/>
    <n v="168.59"/>
    <n v="0.1"/>
    <n v="88.8"/>
    <x v="1434"/>
    <n v="88.8"/>
    <n v="62.930999999999997"/>
    <n v="0.41475374181940405"/>
    <n v="2026"/>
    <s v="Q3"/>
    <n v="7"/>
    <s v="Jul"/>
  </r>
  <r>
    <n v="5118"/>
    <d v="2026-07-23T00:00:00"/>
    <n v="2026"/>
    <x v="2"/>
    <n v="7"/>
    <x v="6"/>
    <x v="1"/>
    <x v="12"/>
    <x v="0"/>
    <s v="Business"/>
    <x v="2"/>
    <s v="Insulated Bottle"/>
    <n v="5"/>
    <n v="36.880000000000003"/>
    <n v="0.1"/>
    <n v="13.76"/>
    <x v="1435"/>
    <n v="68.8"/>
    <n v="97.160000000000011"/>
    <n v="0.58544227524704751"/>
    <n v="2026"/>
    <s v="Q3"/>
    <n v="7"/>
    <s v="Jul"/>
  </r>
  <r>
    <n v="363"/>
    <d v="2026-07-24T00:00:00"/>
    <n v="2026"/>
    <x v="2"/>
    <n v="7"/>
    <x v="6"/>
    <x v="0"/>
    <x v="0"/>
    <x v="1"/>
    <s v="Business"/>
    <x v="2"/>
    <s v="Carry-On Duffel"/>
    <n v="8"/>
    <n v="136.13"/>
    <n v="0.1"/>
    <n v="66.55"/>
    <x v="1436"/>
    <n v="532.4"/>
    <n v="447.73599999999999"/>
    <n v="0.45681007533648393"/>
    <n v="2026"/>
    <s v="Q3"/>
    <n v="7"/>
    <s v="Jul"/>
  </r>
  <r>
    <n v="4243"/>
    <d v="2026-07-24T00:00:00"/>
    <n v="2026"/>
    <x v="2"/>
    <n v="7"/>
    <x v="6"/>
    <x v="1"/>
    <x v="14"/>
    <x v="3"/>
    <s v="Returning"/>
    <x v="0"/>
    <s v="Compact Repair Kit"/>
    <n v="2"/>
    <n v="40.479999999999997"/>
    <n v="0.05"/>
    <n v="16.93"/>
    <x v="1437"/>
    <n v="33.86"/>
    <n v="43.051999999999992"/>
    <n v="0.5597566049511129"/>
    <n v="2026"/>
    <s v="Q3"/>
    <n v="7"/>
    <s v="Jul"/>
  </r>
  <r>
    <n v="4348"/>
    <d v="2026-07-24T00:00:00"/>
    <n v="2026"/>
    <x v="2"/>
    <n v="7"/>
    <x v="6"/>
    <x v="0"/>
    <x v="0"/>
    <x v="0"/>
    <s v="New"/>
    <x v="0"/>
    <s v="Trail Bike Light"/>
    <n v="4"/>
    <n v="50.09"/>
    <n v="0"/>
    <n v="22.11"/>
    <x v="1438"/>
    <n v="88.44"/>
    <n v="111.92000000000002"/>
    <n v="0.55859452984627678"/>
    <n v="2026"/>
    <s v="Q3"/>
    <n v="7"/>
    <s v="Jul"/>
  </r>
  <r>
    <n v="4405"/>
    <d v="2026-07-24T00:00:00"/>
    <n v="2026"/>
    <x v="2"/>
    <n v="7"/>
    <x v="6"/>
    <x v="3"/>
    <x v="8"/>
    <x v="0"/>
    <s v="Returning"/>
    <x v="1"/>
    <s v="Summit Backpack 45L"/>
    <n v="1"/>
    <n v="156.54"/>
    <n v="0.1"/>
    <n v="77.38"/>
    <x v="1439"/>
    <n v="77.38"/>
    <n v="63.506"/>
    <n v="0.4507616086765186"/>
    <n v="2026"/>
    <s v="Q3"/>
    <n v="7"/>
    <s v="Jul"/>
  </r>
  <r>
    <n v="4857"/>
    <d v="2026-07-24T00:00:00"/>
    <n v="2026"/>
    <x v="2"/>
    <n v="7"/>
    <x v="6"/>
    <x v="1"/>
    <x v="6"/>
    <x v="2"/>
    <s v="Returning"/>
    <x v="1"/>
    <s v="Summit Backpack 45L"/>
    <n v="1"/>
    <n v="152.1"/>
    <n v="0.1"/>
    <n v="80.459999999999994"/>
    <x v="1440"/>
    <n v="80.459999999999994"/>
    <n v="56.429999999999993"/>
    <n v="0.41222879684418146"/>
    <n v="2026"/>
    <s v="Q3"/>
    <n v="7"/>
    <s v="Jul"/>
  </r>
  <r>
    <n v="87"/>
    <d v="2026-07-25T00:00:00"/>
    <n v="2026"/>
    <x v="2"/>
    <n v="7"/>
    <x v="6"/>
    <x v="1"/>
    <x v="11"/>
    <x v="0"/>
    <s v="Returning"/>
    <x v="1"/>
    <s v="Summit Backpack 45L"/>
    <n v="1"/>
    <n v="155.35"/>
    <n v="0"/>
    <n v="80.47"/>
    <x v="1441"/>
    <n v="80.47"/>
    <n v="74.88"/>
    <n v="0.48200836820083681"/>
    <n v="2026"/>
    <s v="Q3"/>
    <n v="7"/>
    <s v="Jul"/>
  </r>
  <r>
    <n v="315"/>
    <d v="2026-07-25T00:00:00"/>
    <n v="2026"/>
    <x v="2"/>
    <n v="7"/>
    <x v="6"/>
    <x v="2"/>
    <x v="3"/>
    <x v="3"/>
    <s v="New"/>
    <x v="0"/>
    <s v="Commuter Helmet"/>
    <n v="1"/>
    <n v="81.13"/>
    <n v="0.05"/>
    <n v="42.41"/>
    <x v="1442"/>
    <n v="42.41"/>
    <n v="34.663499999999999"/>
    <n v="0.44974602165465433"/>
    <n v="2026"/>
    <s v="Q3"/>
    <n v="7"/>
    <s v="Jul"/>
  </r>
  <r>
    <n v="970"/>
    <d v="2026-07-25T00:00:00"/>
    <n v="2026"/>
    <x v="2"/>
    <n v="7"/>
    <x v="6"/>
    <x v="1"/>
    <x v="11"/>
    <x v="0"/>
    <s v="New"/>
    <x v="1"/>
    <s v="Trail Boots"/>
    <n v="1"/>
    <n v="145.87"/>
    <n v="0"/>
    <n v="81.430000000000007"/>
    <x v="1443"/>
    <n v="81.430000000000007"/>
    <n v="64.44"/>
    <n v="0.44176321382052508"/>
    <n v="2026"/>
    <s v="Q3"/>
    <n v="7"/>
    <s v="Jul"/>
  </r>
  <r>
    <n v="1891"/>
    <d v="2026-07-25T00:00:00"/>
    <n v="2026"/>
    <x v="2"/>
    <n v="7"/>
    <x v="6"/>
    <x v="1"/>
    <x v="12"/>
    <x v="0"/>
    <s v="New"/>
    <x v="1"/>
    <s v="Summit Backpack 45L"/>
    <n v="6"/>
    <n v="151.88999999999999"/>
    <n v="0.15"/>
    <n v="76.83"/>
    <x v="1444"/>
    <n v="460.98"/>
    <n v="313.65899999999988"/>
    <n v="0.40490989996630677"/>
    <n v="2026"/>
    <s v="Q3"/>
    <n v="7"/>
    <s v="Jul"/>
  </r>
  <r>
    <n v="2148"/>
    <d v="2026-07-25T00:00:00"/>
    <n v="2026"/>
    <x v="2"/>
    <n v="7"/>
    <x v="6"/>
    <x v="2"/>
    <x v="10"/>
    <x v="0"/>
    <s v="New"/>
    <x v="4"/>
    <s v="Resistance Band Set"/>
    <n v="2"/>
    <n v="41.14"/>
    <n v="0.1"/>
    <n v="14.84"/>
    <x v="1445"/>
    <n v="29.68"/>
    <n v="44.372000000000007"/>
    <n v="0.59920056176740677"/>
    <n v="2026"/>
    <s v="Q3"/>
    <n v="7"/>
    <s v="Jul"/>
  </r>
  <r>
    <n v="2467"/>
    <d v="2026-07-25T00:00:00"/>
    <n v="2026"/>
    <x v="2"/>
    <n v="7"/>
    <x v="6"/>
    <x v="3"/>
    <x v="4"/>
    <x v="2"/>
    <s v="Returning"/>
    <x v="0"/>
    <s v="Trail Bike Light"/>
    <n v="1"/>
    <n v="49.5"/>
    <n v="0"/>
    <n v="21.83"/>
    <x v="1446"/>
    <n v="21.83"/>
    <n v="27.67"/>
    <n v="0.55898989898989904"/>
    <n v="2026"/>
    <s v="Q3"/>
    <n v="7"/>
    <s v="Jul"/>
  </r>
  <r>
    <n v="3710"/>
    <d v="2026-07-25T00:00:00"/>
    <n v="2026"/>
    <x v="2"/>
    <n v="7"/>
    <x v="6"/>
    <x v="3"/>
    <x v="7"/>
    <x v="0"/>
    <s v="New"/>
    <x v="2"/>
    <s v="Packing Cube Set"/>
    <n v="2"/>
    <n v="46.48"/>
    <n v="0.05"/>
    <n v="18.760000000000002"/>
    <x v="1447"/>
    <n v="37.520000000000003"/>
    <n v="50.79199999999998"/>
    <n v="0.57514267596702584"/>
    <n v="2026"/>
    <s v="Q3"/>
    <n v="7"/>
    <s v="Jul"/>
  </r>
  <r>
    <n v="3714"/>
    <d v="2026-07-25T00:00:00"/>
    <n v="2026"/>
    <x v="2"/>
    <n v="7"/>
    <x v="6"/>
    <x v="2"/>
    <x v="2"/>
    <x v="3"/>
    <s v="Returning"/>
    <x v="2"/>
    <s v="Insulated Bottle"/>
    <n v="1"/>
    <n v="36.909999999999997"/>
    <n v="0"/>
    <n v="13.56"/>
    <x v="1448"/>
    <n v="13.56"/>
    <n v="23.349999999999994"/>
    <n v="0.63261988620969922"/>
    <n v="2026"/>
    <s v="Q3"/>
    <n v="7"/>
    <s v="Jul"/>
  </r>
  <r>
    <n v="3893"/>
    <d v="2026-07-25T00:00:00"/>
    <n v="2026"/>
    <x v="2"/>
    <n v="7"/>
    <x v="6"/>
    <x v="0"/>
    <x v="0"/>
    <x v="0"/>
    <s v="Returning"/>
    <x v="2"/>
    <s v="Insulated Bottle"/>
    <n v="1"/>
    <n v="35.6"/>
    <n v="0"/>
    <n v="13.91"/>
    <x v="1449"/>
    <n v="13.91"/>
    <n v="21.69"/>
    <n v="0.60926966292134832"/>
    <n v="2026"/>
    <s v="Q3"/>
    <n v="7"/>
    <s v="Jul"/>
  </r>
  <r>
    <n v="4136"/>
    <d v="2026-07-25T00:00:00"/>
    <n v="2026"/>
    <x v="2"/>
    <n v="7"/>
    <x v="6"/>
    <x v="1"/>
    <x v="11"/>
    <x v="2"/>
    <s v="New"/>
    <x v="0"/>
    <s v="Commuter Helmet"/>
    <n v="2"/>
    <n v="80.25"/>
    <n v="0.05"/>
    <n v="42.39"/>
    <x v="1450"/>
    <n v="84.78"/>
    <n v="67.694999999999993"/>
    <n v="0.44397442203639936"/>
    <n v="2026"/>
    <s v="Q3"/>
    <n v="7"/>
    <s v="Jul"/>
  </r>
  <r>
    <n v="4212"/>
    <d v="2026-07-25T00:00:00"/>
    <n v="2026"/>
    <x v="2"/>
    <n v="7"/>
    <x v="6"/>
    <x v="0"/>
    <x v="0"/>
    <x v="3"/>
    <s v="Returning"/>
    <x v="2"/>
    <s v="Packing Cube Set"/>
    <n v="2"/>
    <n v="47.52"/>
    <n v="0.1"/>
    <n v="17.86"/>
    <x v="1451"/>
    <n v="35.72"/>
    <n v="49.816000000000003"/>
    <n v="0.58239805462027683"/>
    <n v="2026"/>
    <s v="Q3"/>
    <n v="7"/>
    <s v="Jul"/>
  </r>
  <r>
    <n v="4332"/>
    <d v="2026-07-25T00:00:00"/>
    <n v="2026"/>
    <x v="2"/>
    <n v="7"/>
    <x v="6"/>
    <x v="3"/>
    <x v="13"/>
    <x v="0"/>
    <s v="New"/>
    <x v="2"/>
    <s v="Travel Backpack 35L"/>
    <n v="2"/>
    <n v="164.58"/>
    <n v="0.1"/>
    <n v="86.55"/>
    <x v="1452"/>
    <n v="173.1"/>
    <n v="123.14400000000003"/>
    <n v="0.41568436829100341"/>
    <n v="2026"/>
    <s v="Q3"/>
    <n v="7"/>
    <s v="Jul"/>
  </r>
  <r>
    <n v="702"/>
    <d v="2026-07-26T00:00:00"/>
    <n v="2026"/>
    <x v="2"/>
    <n v="7"/>
    <x v="6"/>
    <x v="0"/>
    <x v="9"/>
    <x v="0"/>
    <s v="New"/>
    <x v="0"/>
    <s v="Compact Repair Kit"/>
    <n v="1"/>
    <n v="39.99"/>
    <n v="0.05"/>
    <n v="16.739999999999998"/>
    <x v="1453"/>
    <n v="16.739999999999998"/>
    <n v="21.250499999999999"/>
    <n v="0.55936352509179932"/>
    <n v="2026"/>
    <s v="Q3"/>
    <n v="7"/>
    <s v="Jul"/>
  </r>
  <r>
    <n v="1223"/>
    <d v="2026-07-26T00:00:00"/>
    <n v="2026"/>
    <x v="2"/>
    <n v="7"/>
    <x v="6"/>
    <x v="1"/>
    <x v="12"/>
    <x v="2"/>
    <s v="New"/>
    <x v="1"/>
    <s v="Trail Boots"/>
    <n v="1"/>
    <n v="140.44"/>
    <n v="0"/>
    <n v="77.08"/>
    <x v="1454"/>
    <n v="77.08"/>
    <n v="63.36"/>
    <n v="0.45115351751637711"/>
    <n v="2026"/>
    <s v="Q3"/>
    <n v="7"/>
    <s v="Jul"/>
  </r>
  <r>
    <n v="1370"/>
    <d v="2026-07-26T00:00:00"/>
    <n v="2026"/>
    <x v="2"/>
    <n v="7"/>
    <x v="6"/>
    <x v="2"/>
    <x v="10"/>
    <x v="3"/>
    <s v="New"/>
    <x v="4"/>
    <s v="Weighted Vest"/>
    <n v="2"/>
    <n v="123.73"/>
    <n v="0.05"/>
    <n v="68.22"/>
    <x v="1455"/>
    <n v="136.44"/>
    <n v="98.646999999999991"/>
    <n v="0.41961911973014243"/>
    <n v="2026"/>
    <s v="Q3"/>
    <n v="7"/>
    <s v="Jul"/>
  </r>
  <r>
    <n v="3476"/>
    <d v="2026-07-26T00:00:00"/>
    <n v="2026"/>
    <x v="2"/>
    <n v="7"/>
    <x v="6"/>
    <x v="3"/>
    <x v="13"/>
    <x v="1"/>
    <s v="New"/>
    <x v="2"/>
    <s v="Carry-On Duffel"/>
    <n v="3"/>
    <n v="132.68"/>
    <n v="0.15"/>
    <n v="67.38"/>
    <x v="1456"/>
    <n v="202.14"/>
    <n v="136.19400000000002"/>
    <n v="0.40254304917625783"/>
    <n v="2026"/>
    <s v="Q3"/>
    <n v="7"/>
    <s v="Jul"/>
  </r>
  <r>
    <n v="4066"/>
    <d v="2026-07-26T00:00:00"/>
    <n v="2026"/>
    <x v="2"/>
    <n v="7"/>
    <x v="6"/>
    <x v="3"/>
    <x v="7"/>
    <x v="2"/>
    <s v="New"/>
    <x v="4"/>
    <s v="Recovery Roller"/>
    <n v="1"/>
    <n v="35.479999999999997"/>
    <n v="0.05"/>
    <n v="14.15"/>
    <x v="1457"/>
    <n v="14.15"/>
    <n v="19.555999999999997"/>
    <n v="0.58019343737020113"/>
    <n v="2026"/>
    <s v="Q3"/>
    <n v="7"/>
    <s v="Jul"/>
  </r>
  <r>
    <n v="4153"/>
    <d v="2026-07-26T00:00:00"/>
    <n v="2026"/>
    <x v="2"/>
    <n v="7"/>
    <x v="6"/>
    <x v="3"/>
    <x v="7"/>
    <x v="0"/>
    <s v="Business"/>
    <x v="2"/>
    <s v="Carry-On Duffel"/>
    <n v="3"/>
    <n v="134.63"/>
    <n v="0"/>
    <n v="67.2"/>
    <x v="1458"/>
    <n v="201.60000000000002"/>
    <n v="202.28999999999996"/>
    <n v="0.50085419297333422"/>
    <n v="2026"/>
    <s v="Q3"/>
    <n v="7"/>
    <s v="Jul"/>
  </r>
  <r>
    <n v="379"/>
    <d v="2026-07-27T00:00:00"/>
    <n v="2026"/>
    <x v="2"/>
    <n v="7"/>
    <x v="6"/>
    <x v="0"/>
    <x v="9"/>
    <x v="3"/>
    <s v="New"/>
    <x v="1"/>
    <s v="Trekking Poles"/>
    <n v="3"/>
    <n v="72.03"/>
    <n v="0"/>
    <n v="32.46"/>
    <x v="1459"/>
    <n v="97.38"/>
    <n v="118.71000000000001"/>
    <n v="0.54935443565181175"/>
    <n v="2026"/>
    <s v="Q3"/>
    <n v="7"/>
    <s v="Jul"/>
  </r>
  <r>
    <n v="820"/>
    <d v="2026-07-27T00:00:00"/>
    <n v="2026"/>
    <x v="2"/>
    <n v="7"/>
    <x v="6"/>
    <x v="3"/>
    <x v="7"/>
    <x v="3"/>
    <s v="Returning"/>
    <x v="4"/>
    <s v="Resistance Band Set"/>
    <n v="1"/>
    <n v="40.24"/>
    <n v="0"/>
    <n v="15.05"/>
    <x v="1460"/>
    <n v="15.05"/>
    <n v="25.19"/>
    <n v="0.62599403578528823"/>
    <n v="2026"/>
    <s v="Q3"/>
    <n v="7"/>
    <s v="Jul"/>
  </r>
  <r>
    <n v="2003"/>
    <d v="2026-07-27T00:00:00"/>
    <n v="2026"/>
    <x v="2"/>
    <n v="7"/>
    <x v="6"/>
    <x v="2"/>
    <x v="5"/>
    <x v="2"/>
    <s v="Returning"/>
    <x v="2"/>
    <s v="Insulated Bottle"/>
    <n v="1"/>
    <n v="36.14"/>
    <n v="0"/>
    <n v="13.52"/>
    <x v="1461"/>
    <n v="13.52"/>
    <n v="22.62"/>
    <n v="0.62589928057553956"/>
    <n v="2026"/>
    <s v="Q3"/>
    <n v="7"/>
    <s v="Jul"/>
  </r>
  <r>
    <n v="2682"/>
    <d v="2026-07-27T00:00:00"/>
    <n v="2026"/>
    <x v="2"/>
    <n v="7"/>
    <x v="6"/>
    <x v="1"/>
    <x v="11"/>
    <x v="0"/>
    <s v="New"/>
    <x v="4"/>
    <s v="Resistance Band Set"/>
    <n v="2"/>
    <n v="40.22"/>
    <n v="0.05"/>
    <n v="14.72"/>
    <x v="1462"/>
    <n v="29.44"/>
    <n v="46.977999999999994"/>
    <n v="0.61475045146431473"/>
    <n v="2026"/>
    <s v="Q3"/>
    <n v="7"/>
    <s v="Jul"/>
  </r>
  <r>
    <n v="3860"/>
    <d v="2026-07-27T00:00:00"/>
    <n v="2026"/>
    <x v="2"/>
    <n v="7"/>
    <x v="6"/>
    <x v="3"/>
    <x v="7"/>
    <x v="0"/>
    <s v="Returning"/>
    <x v="4"/>
    <s v="Recovery Roller"/>
    <n v="3"/>
    <n v="37.130000000000003"/>
    <n v="0.05"/>
    <n v="14.29"/>
    <x v="1463"/>
    <n v="42.87"/>
    <n v="62.950500000000012"/>
    <n v="0.59488000907196625"/>
    <n v="2026"/>
    <s v="Q3"/>
    <n v="7"/>
    <s v="Jul"/>
  </r>
  <r>
    <n v="4063"/>
    <d v="2026-07-27T00:00:00"/>
    <n v="2026"/>
    <x v="2"/>
    <n v="7"/>
    <x v="6"/>
    <x v="0"/>
    <x v="9"/>
    <x v="0"/>
    <s v="New"/>
    <x v="3"/>
    <s v="Compact Sleeping Bag"/>
    <n v="4"/>
    <n v="125.07"/>
    <n v="0.05"/>
    <n v="60"/>
    <x v="1464"/>
    <n v="240"/>
    <n v="235.26599999999996"/>
    <n v="0.4950196311118405"/>
    <n v="2026"/>
    <s v="Q3"/>
    <n v="7"/>
    <s v="Jul"/>
  </r>
  <r>
    <n v="4474"/>
    <d v="2026-07-27T00:00:00"/>
    <n v="2026"/>
    <x v="2"/>
    <n v="7"/>
    <x v="6"/>
    <x v="3"/>
    <x v="13"/>
    <x v="1"/>
    <s v="Returning"/>
    <x v="4"/>
    <s v="Weighted Vest"/>
    <n v="5"/>
    <n v="122.14"/>
    <n v="0.05"/>
    <n v="70.64"/>
    <x v="1465"/>
    <n v="353.2"/>
    <n v="226.96499999999997"/>
    <n v="0.39120767367903958"/>
    <n v="2026"/>
    <s v="Q3"/>
    <n v="7"/>
    <s v="Jul"/>
  </r>
  <r>
    <n v="21"/>
    <d v="2026-07-28T00:00:00"/>
    <n v="2026"/>
    <x v="2"/>
    <n v="7"/>
    <x v="6"/>
    <x v="1"/>
    <x v="11"/>
    <x v="0"/>
    <s v="Business"/>
    <x v="3"/>
    <s v="Compact Sleeping Bag"/>
    <n v="1"/>
    <n v="120.09"/>
    <n v="0"/>
    <n v="62.18"/>
    <x v="1466"/>
    <n v="62.18"/>
    <n v="57.910000000000004"/>
    <n v="0.48222166708302111"/>
    <n v="2026"/>
    <s v="Q3"/>
    <n v="7"/>
    <s v="Jul"/>
  </r>
  <r>
    <n v="368"/>
    <d v="2026-07-28T00:00:00"/>
    <n v="2026"/>
    <x v="2"/>
    <n v="7"/>
    <x v="6"/>
    <x v="3"/>
    <x v="4"/>
    <x v="3"/>
    <s v="Returning"/>
    <x v="0"/>
    <s v="Cycling Pack 12L"/>
    <n v="6"/>
    <n v="102.75"/>
    <n v="0"/>
    <n v="51.55"/>
    <x v="1467"/>
    <n v="309.29999999999995"/>
    <n v="307.20000000000005"/>
    <n v="0.49829683698296845"/>
    <n v="2026"/>
    <s v="Q3"/>
    <n v="7"/>
    <s v="Jul"/>
  </r>
  <r>
    <n v="457"/>
    <d v="2026-07-28T00:00:00"/>
    <n v="2026"/>
    <x v="2"/>
    <n v="7"/>
    <x v="6"/>
    <x v="2"/>
    <x v="2"/>
    <x v="0"/>
    <s v="Returning"/>
    <x v="3"/>
    <s v="Trail Tent 2P"/>
    <n v="4"/>
    <n v="191.15"/>
    <n v="0"/>
    <n v="105.01"/>
    <x v="1468"/>
    <n v="420.04"/>
    <n v="344.56"/>
    <n v="0.45064085796494896"/>
    <n v="2026"/>
    <s v="Q3"/>
    <n v="7"/>
    <s v="Jul"/>
  </r>
  <r>
    <n v="1516"/>
    <d v="2026-07-28T00:00:00"/>
    <n v="2026"/>
    <x v="2"/>
    <n v="7"/>
    <x v="6"/>
    <x v="0"/>
    <x v="9"/>
    <x v="0"/>
    <s v="Business"/>
    <x v="4"/>
    <s v="Resistance Band Set"/>
    <n v="2"/>
    <n v="40.15"/>
    <n v="0.1"/>
    <n v="14.86"/>
    <x v="1469"/>
    <n v="29.72"/>
    <n v="42.55"/>
    <n v="0.58876435588764353"/>
    <n v="2026"/>
    <s v="Q3"/>
    <n v="7"/>
    <s v="Jul"/>
  </r>
  <r>
    <n v="2266"/>
    <d v="2026-07-28T00:00:00"/>
    <n v="2026"/>
    <x v="2"/>
    <n v="7"/>
    <x v="6"/>
    <x v="1"/>
    <x v="11"/>
    <x v="3"/>
    <s v="Business"/>
    <x v="3"/>
    <s v="Portable Camp Stove"/>
    <n v="1"/>
    <n v="83.05"/>
    <n v="0"/>
    <n v="38.86"/>
    <x v="1470"/>
    <n v="38.86"/>
    <n v="44.19"/>
    <n v="0.53208910295003009"/>
    <n v="2026"/>
    <s v="Q3"/>
    <n v="7"/>
    <s v="Jul"/>
  </r>
  <r>
    <n v="2802"/>
    <d v="2026-07-28T00:00:00"/>
    <n v="2026"/>
    <x v="2"/>
    <n v="7"/>
    <x v="6"/>
    <x v="0"/>
    <x v="9"/>
    <x v="0"/>
    <s v="Returning"/>
    <x v="1"/>
    <s v="Trail Boots"/>
    <n v="2"/>
    <n v="146.22999999999999"/>
    <n v="0"/>
    <n v="79.040000000000006"/>
    <x v="1471"/>
    <n v="158.08000000000001"/>
    <n v="134.37999999999997"/>
    <n v="0.45948163851466861"/>
    <n v="2026"/>
    <s v="Q3"/>
    <n v="7"/>
    <s v="Jul"/>
  </r>
  <r>
    <n v="3604"/>
    <d v="2026-07-28T00:00:00"/>
    <n v="2026"/>
    <x v="2"/>
    <n v="7"/>
    <x v="6"/>
    <x v="1"/>
    <x v="14"/>
    <x v="0"/>
    <s v="Returning"/>
    <x v="1"/>
    <s v="Trail Boots"/>
    <n v="2"/>
    <n v="144.09"/>
    <n v="0"/>
    <n v="77.67"/>
    <x v="1472"/>
    <n v="155.34"/>
    <n v="132.84"/>
    <n v="0.46096189881324173"/>
    <n v="2026"/>
    <s v="Q3"/>
    <n v="7"/>
    <s v="Jul"/>
  </r>
  <r>
    <n v="3644"/>
    <d v="2026-07-28T00:00:00"/>
    <n v="2026"/>
    <x v="2"/>
    <n v="7"/>
    <x v="6"/>
    <x v="2"/>
    <x v="10"/>
    <x v="2"/>
    <s v="Business"/>
    <x v="1"/>
    <s v="Hiking Daypack 20L"/>
    <n v="3"/>
    <n v="93.01"/>
    <n v="0.15"/>
    <n v="46.68"/>
    <x v="1473"/>
    <n v="140.04"/>
    <n v="97.135500000000036"/>
    <n v="0.4095511551572571"/>
    <n v="2026"/>
    <s v="Q3"/>
    <n v="7"/>
    <s v="Jul"/>
  </r>
  <r>
    <n v="4271"/>
    <d v="2026-07-28T00:00:00"/>
    <n v="2026"/>
    <x v="2"/>
    <n v="7"/>
    <x v="6"/>
    <x v="0"/>
    <x v="0"/>
    <x v="2"/>
    <s v="New"/>
    <x v="3"/>
    <s v="Compact Sleeping Bag"/>
    <n v="1"/>
    <n v="121.61"/>
    <n v="0.1"/>
    <n v="60.58"/>
    <x v="1474"/>
    <n v="60.58"/>
    <n v="48.869"/>
    <n v="0.4465001964385239"/>
    <n v="2026"/>
    <s v="Q3"/>
    <n v="7"/>
    <s v="Jul"/>
  </r>
  <r>
    <n v="272"/>
    <d v="2026-07-29T00:00:00"/>
    <n v="2026"/>
    <x v="2"/>
    <n v="7"/>
    <x v="6"/>
    <x v="3"/>
    <x v="4"/>
    <x v="0"/>
    <s v="Business"/>
    <x v="3"/>
    <s v="Trail Tent 2P"/>
    <n v="2"/>
    <n v="195.09"/>
    <n v="0"/>
    <n v="106.82"/>
    <x v="1475"/>
    <n v="213.64"/>
    <n v="176.54000000000002"/>
    <n v="0.45245783997129535"/>
    <n v="2026"/>
    <s v="Q3"/>
    <n v="7"/>
    <s v="Jul"/>
  </r>
  <r>
    <n v="1469"/>
    <d v="2026-07-29T00:00:00"/>
    <n v="2026"/>
    <x v="2"/>
    <n v="7"/>
    <x v="6"/>
    <x v="2"/>
    <x v="10"/>
    <x v="2"/>
    <s v="Returning"/>
    <x v="2"/>
    <s v="Travel Backpack 35L"/>
    <n v="3"/>
    <n v="167.52"/>
    <n v="0"/>
    <n v="87.26"/>
    <x v="1476"/>
    <n v="261.78000000000003"/>
    <n v="240.78000000000003"/>
    <n v="0.4791069723018147"/>
    <n v="2026"/>
    <s v="Q3"/>
    <n v="7"/>
    <s v="Jul"/>
  </r>
  <r>
    <n v="2253"/>
    <d v="2026-07-29T00:00:00"/>
    <n v="2026"/>
    <x v="2"/>
    <n v="7"/>
    <x v="6"/>
    <x v="1"/>
    <x v="14"/>
    <x v="3"/>
    <s v="New"/>
    <x v="0"/>
    <s v="Trail Bike Light"/>
    <n v="3"/>
    <n v="50.98"/>
    <n v="0"/>
    <n v="22.63"/>
    <x v="1477"/>
    <n v="67.89"/>
    <n v="85.05"/>
    <n v="0.55610043154178113"/>
    <n v="2026"/>
    <s v="Q3"/>
    <n v="7"/>
    <s v="Jul"/>
  </r>
  <r>
    <n v="2554"/>
    <d v="2026-07-29T00:00:00"/>
    <n v="2026"/>
    <x v="2"/>
    <n v="7"/>
    <x v="6"/>
    <x v="1"/>
    <x v="11"/>
    <x v="3"/>
    <s v="New"/>
    <x v="4"/>
    <s v="Training Mat"/>
    <n v="2"/>
    <n v="49.98"/>
    <n v="0.1"/>
    <n v="21.91"/>
    <x v="1478"/>
    <n v="43.82"/>
    <n v="46.143999999999998"/>
    <n v="0.51291627762215997"/>
    <n v="2026"/>
    <s v="Q3"/>
    <n v="7"/>
    <s v="Jul"/>
  </r>
  <r>
    <n v="2624"/>
    <d v="2026-07-29T00:00:00"/>
    <n v="2026"/>
    <x v="2"/>
    <n v="7"/>
    <x v="6"/>
    <x v="3"/>
    <x v="4"/>
    <x v="1"/>
    <s v="Business"/>
    <x v="2"/>
    <s v="Insulated Bottle"/>
    <n v="4"/>
    <n v="36.44"/>
    <n v="0.15"/>
    <n v="13.32"/>
    <x v="1479"/>
    <n v="53.28"/>
    <n v="70.615999999999985"/>
    <n v="0.5699619035319945"/>
    <n v="2026"/>
    <s v="Q3"/>
    <n v="7"/>
    <s v="Jul"/>
  </r>
  <r>
    <n v="3338"/>
    <d v="2026-07-29T00:00:00"/>
    <n v="2026"/>
    <x v="2"/>
    <n v="7"/>
    <x v="6"/>
    <x v="0"/>
    <x v="0"/>
    <x v="0"/>
    <s v="Returning"/>
    <x v="3"/>
    <s v="Trail Tent 2P"/>
    <n v="1"/>
    <n v="195.34"/>
    <n v="0.05"/>
    <n v="106.6"/>
    <x v="1480"/>
    <n v="106.6"/>
    <n v="78.973000000000013"/>
    <n v="0.42556298599472991"/>
    <n v="2026"/>
    <s v="Q3"/>
    <n v="7"/>
    <s v="Jul"/>
  </r>
  <r>
    <n v="4575"/>
    <d v="2026-07-29T00:00:00"/>
    <n v="2026"/>
    <x v="2"/>
    <n v="7"/>
    <x v="6"/>
    <x v="2"/>
    <x v="5"/>
    <x v="0"/>
    <s v="Business"/>
    <x v="0"/>
    <s v="Cycling Pack 12L"/>
    <n v="1"/>
    <n v="103.31"/>
    <n v="0"/>
    <n v="50.93"/>
    <x v="1481"/>
    <n v="50.93"/>
    <n v="52.38"/>
    <n v="0.50701771367728199"/>
    <n v="2026"/>
    <s v="Q3"/>
    <n v="7"/>
    <s v="Jul"/>
  </r>
  <r>
    <n v="4871"/>
    <d v="2026-07-29T00:00:00"/>
    <n v="2026"/>
    <x v="2"/>
    <n v="7"/>
    <x v="6"/>
    <x v="0"/>
    <x v="0"/>
    <x v="0"/>
    <s v="New"/>
    <x v="3"/>
    <s v="Compact Sleeping Bag"/>
    <n v="3"/>
    <n v="123.31"/>
    <n v="0"/>
    <n v="59.16"/>
    <x v="1482"/>
    <n v="177.48"/>
    <n v="192.45000000000002"/>
    <n v="0.52023355770010549"/>
    <n v="2026"/>
    <s v="Q3"/>
    <n v="7"/>
    <s v="Jul"/>
  </r>
  <r>
    <n v="4931"/>
    <d v="2026-07-29T00:00:00"/>
    <n v="2026"/>
    <x v="2"/>
    <n v="7"/>
    <x v="6"/>
    <x v="0"/>
    <x v="15"/>
    <x v="0"/>
    <s v="New"/>
    <x v="4"/>
    <s v="Resistance Band Set"/>
    <n v="1"/>
    <n v="40.36"/>
    <n v="0.1"/>
    <n v="14.82"/>
    <x v="1483"/>
    <n v="14.82"/>
    <n v="21.503999999999998"/>
    <n v="0.59200528576148004"/>
    <n v="2026"/>
    <s v="Q3"/>
    <n v="7"/>
    <s v="Jul"/>
  </r>
  <r>
    <n v="4962"/>
    <d v="2026-07-29T00:00:00"/>
    <n v="2026"/>
    <x v="2"/>
    <n v="7"/>
    <x v="6"/>
    <x v="0"/>
    <x v="15"/>
    <x v="2"/>
    <s v="New"/>
    <x v="3"/>
    <s v="Portable Camp Stove"/>
    <n v="2"/>
    <n v="83.06"/>
    <n v="0"/>
    <n v="38.74"/>
    <x v="1484"/>
    <n v="77.48"/>
    <n v="88.64"/>
    <n v="0.5335901757765471"/>
    <n v="2026"/>
    <s v="Q3"/>
    <n v="7"/>
    <s v="Jul"/>
  </r>
  <r>
    <n v="5006"/>
    <d v="2026-07-29T00:00:00"/>
    <n v="2026"/>
    <x v="2"/>
    <n v="7"/>
    <x v="6"/>
    <x v="2"/>
    <x v="3"/>
    <x v="0"/>
    <s v="Returning"/>
    <x v="1"/>
    <s v="Summit Backpack 45L"/>
    <n v="2"/>
    <n v="151.72999999999999"/>
    <n v="0"/>
    <n v="81.209999999999994"/>
    <x v="1485"/>
    <n v="162.41999999999999"/>
    <n v="141.04"/>
    <n v="0.46477295195412904"/>
    <n v="2026"/>
    <s v="Q3"/>
    <n v="7"/>
    <s v="Jul"/>
  </r>
  <r>
    <n v="5033"/>
    <d v="2026-07-29T00:00:00"/>
    <n v="2026"/>
    <x v="2"/>
    <n v="7"/>
    <x v="6"/>
    <x v="3"/>
    <x v="8"/>
    <x v="0"/>
    <s v="New"/>
    <x v="1"/>
    <s v="Trekking Poles"/>
    <n v="4"/>
    <n v="72.010000000000005"/>
    <n v="0.05"/>
    <n v="32.36"/>
    <x v="1486"/>
    <n v="129.44"/>
    <n v="144.19800000000004"/>
    <n v="0.52696628392255473"/>
    <n v="2026"/>
    <s v="Q3"/>
    <n v="7"/>
    <s v="Jul"/>
  </r>
  <r>
    <n v="5117"/>
    <d v="2026-07-29T00:00:00"/>
    <n v="2026"/>
    <x v="2"/>
    <n v="7"/>
    <x v="6"/>
    <x v="1"/>
    <x v="11"/>
    <x v="0"/>
    <s v="Business"/>
    <x v="1"/>
    <s v="Summit Backpack 45L"/>
    <n v="1"/>
    <n v="154.87"/>
    <n v="0"/>
    <n v="80.459999999999994"/>
    <x v="1487"/>
    <n v="80.459999999999994"/>
    <n v="74.410000000000011"/>
    <n v="0.48046748886162594"/>
    <n v="2026"/>
    <s v="Q3"/>
    <n v="7"/>
    <s v="Jul"/>
  </r>
  <r>
    <n v="954"/>
    <d v="2026-07-30T00:00:00"/>
    <n v="2026"/>
    <x v="2"/>
    <n v="7"/>
    <x v="6"/>
    <x v="1"/>
    <x v="1"/>
    <x v="0"/>
    <s v="New"/>
    <x v="2"/>
    <s v="Carry-On Duffel"/>
    <n v="3"/>
    <n v="134.61000000000001"/>
    <n v="0.1"/>
    <n v="65.77"/>
    <x v="1488"/>
    <n v="197.31"/>
    <n v="166.13700000000006"/>
    <n v="0.45711479252820914"/>
    <n v="2026"/>
    <s v="Q3"/>
    <n v="7"/>
    <s v="Jul"/>
  </r>
  <r>
    <n v="1644"/>
    <d v="2026-07-30T00:00:00"/>
    <n v="2026"/>
    <x v="2"/>
    <n v="7"/>
    <x v="6"/>
    <x v="3"/>
    <x v="13"/>
    <x v="0"/>
    <s v="Returning"/>
    <x v="0"/>
    <s v="Commuter Helmet"/>
    <n v="3"/>
    <n v="81.5"/>
    <n v="0.05"/>
    <n v="43.85"/>
    <x v="1489"/>
    <n v="131.55000000000001"/>
    <n v="100.72499999999997"/>
    <n v="0.43364546335163051"/>
    <n v="2026"/>
    <s v="Q3"/>
    <n v="7"/>
    <s v="Jul"/>
  </r>
  <r>
    <n v="2030"/>
    <d v="2026-07-30T00:00:00"/>
    <n v="2026"/>
    <x v="2"/>
    <n v="7"/>
    <x v="6"/>
    <x v="0"/>
    <x v="0"/>
    <x v="3"/>
    <s v="Business"/>
    <x v="2"/>
    <s v="Carry-On Duffel"/>
    <n v="2"/>
    <n v="135.63"/>
    <n v="0"/>
    <n v="66.63"/>
    <x v="1490"/>
    <n v="133.26"/>
    <n v="138"/>
    <n v="0.50873700508737008"/>
    <n v="2026"/>
    <s v="Q3"/>
    <n v="7"/>
    <s v="Jul"/>
  </r>
  <r>
    <n v="2595"/>
    <d v="2026-07-30T00:00:00"/>
    <n v="2026"/>
    <x v="2"/>
    <n v="7"/>
    <x v="6"/>
    <x v="0"/>
    <x v="9"/>
    <x v="1"/>
    <s v="Business"/>
    <x v="2"/>
    <s v="Carry-On Duffel"/>
    <n v="15"/>
    <n v="133.44999999999999"/>
    <n v="0.2"/>
    <n v="65.819999999999993"/>
    <x v="1491"/>
    <n v="987.3"/>
    <n v="614.09999999999991"/>
    <n v="0.3834769576620457"/>
    <n v="2026"/>
    <s v="Q3"/>
    <n v="7"/>
    <s v="Jul"/>
  </r>
  <r>
    <n v="2763"/>
    <d v="2026-07-30T00:00:00"/>
    <n v="2026"/>
    <x v="2"/>
    <n v="7"/>
    <x v="6"/>
    <x v="0"/>
    <x v="15"/>
    <x v="0"/>
    <s v="Business"/>
    <x v="3"/>
    <s v="Compact Sleeping Bag"/>
    <n v="1"/>
    <n v="120.94"/>
    <n v="0"/>
    <n v="62.24"/>
    <x v="1492"/>
    <n v="62.24"/>
    <n v="58.699999999999996"/>
    <n v="0.48536464362493797"/>
    <n v="2026"/>
    <s v="Q3"/>
    <n v="7"/>
    <s v="Jul"/>
  </r>
  <r>
    <n v="3537"/>
    <d v="2026-07-30T00:00:00"/>
    <n v="2026"/>
    <x v="2"/>
    <n v="7"/>
    <x v="6"/>
    <x v="1"/>
    <x v="11"/>
    <x v="0"/>
    <s v="Returning"/>
    <x v="3"/>
    <s v="Alpine Tent 4P"/>
    <n v="2"/>
    <n v="332.99"/>
    <n v="0.15"/>
    <n v="199.09"/>
    <x v="1493"/>
    <n v="398.18"/>
    <n v="167.90299999999996"/>
    <n v="0.29660491482697759"/>
    <n v="2026"/>
    <s v="Q3"/>
    <n v="7"/>
    <s v="Jul"/>
  </r>
  <r>
    <n v="3550"/>
    <d v="2026-07-30T00:00:00"/>
    <n v="2026"/>
    <x v="2"/>
    <n v="7"/>
    <x v="6"/>
    <x v="0"/>
    <x v="15"/>
    <x v="0"/>
    <s v="Returning"/>
    <x v="3"/>
    <s v="Compact Sleeping Bag"/>
    <n v="3"/>
    <n v="120.88"/>
    <n v="0"/>
    <n v="60.97"/>
    <x v="1494"/>
    <n v="182.91"/>
    <n v="179.73"/>
    <n v="0.49561548643282594"/>
    <n v="2026"/>
    <s v="Q3"/>
    <n v="7"/>
    <s v="Jul"/>
  </r>
  <r>
    <n v="3875"/>
    <d v="2026-07-30T00:00:00"/>
    <n v="2026"/>
    <x v="2"/>
    <n v="7"/>
    <x v="6"/>
    <x v="3"/>
    <x v="8"/>
    <x v="0"/>
    <s v="Returning"/>
    <x v="0"/>
    <s v="Cycling Pack 12L"/>
    <n v="1"/>
    <n v="101.73"/>
    <n v="0.05"/>
    <n v="51.63"/>
    <x v="1495"/>
    <n v="51.63"/>
    <n v="45.013500000000001"/>
    <n v="0.46576852038678235"/>
    <n v="2026"/>
    <s v="Q3"/>
    <n v="7"/>
    <s v="Jul"/>
  </r>
  <r>
    <n v="4467"/>
    <d v="2026-07-30T00:00:00"/>
    <n v="2026"/>
    <x v="2"/>
    <n v="7"/>
    <x v="6"/>
    <x v="3"/>
    <x v="7"/>
    <x v="0"/>
    <s v="Returning"/>
    <x v="2"/>
    <s v="Insulated Bottle"/>
    <n v="2"/>
    <n v="36.21"/>
    <n v="0"/>
    <n v="13.5"/>
    <x v="1496"/>
    <n v="27"/>
    <n v="45.42"/>
    <n v="0.62717481358740679"/>
    <n v="2026"/>
    <s v="Q3"/>
    <n v="7"/>
    <s v="Jul"/>
  </r>
  <r>
    <n v="739"/>
    <d v="2026-07-31T00:00:00"/>
    <n v="2026"/>
    <x v="2"/>
    <n v="7"/>
    <x v="6"/>
    <x v="3"/>
    <x v="7"/>
    <x v="0"/>
    <s v="Business"/>
    <x v="0"/>
    <s v="Cycling Pack 12L"/>
    <n v="5"/>
    <n v="104.65"/>
    <n v="0"/>
    <n v="49.2"/>
    <x v="1497"/>
    <n v="246"/>
    <n v="277.25"/>
    <n v="0.52986144290492121"/>
    <n v="2026"/>
    <s v="Q3"/>
    <n v="7"/>
    <s v="Jul"/>
  </r>
  <r>
    <n v="2376"/>
    <d v="2026-07-31T00:00:00"/>
    <n v="2026"/>
    <x v="2"/>
    <n v="7"/>
    <x v="6"/>
    <x v="2"/>
    <x v="5"/>
    <x v="1"/>
    <s v="Returning"/>
    <x v="3"/>
    <s v="Trail Tent 2P"/>
    <n v="5"/>
    <n v="198.35"/>
    <n v="0.05"/>
    <n v="104.96"/>
    <x v="1498"/>
    <n v="524.79999999999995"/>
    <n v="417.36249999999995"/>
    <n v="0.44298356175288234"/>
    <n v="2026"/>
    <s v="Q3"/>
    <n v="7"/>
    <s v="Jul"/>
  </r>
  <r>
    <n v="3109"/>
    <d v="2026-07-31T00:00:00"/>
    <n v="2026"/>
    <x v="2"/>
    <n v="7"/>
    <x v="6"/>
    <x v="0"/>
    <x v="0"/>
    <x v="3"/>
    <s v="Returning"/>
    <x v="4"/>
    <s v="Recovery Roller"/>
    <n v="2"/>
    <n v="36.56"/>
    <n v="0.05"/>
    <n v="13.76"/>
    <x v="1499"/>
    <n v="27.52"/>
    <n v="41.944000000000003"/>
    <n v="0.60382356328457909"/>
    <n v="2026"/>
    <s v="Q3"/>
    <n v="7"/>
    <s v="Jul"/>
  </r>
  <r>
    <n v="4362"/>
    <d v="2026-07-31T00:00:00"/>
    <n v="2026"/>
    <x v="2"/>
    <n v="7"/>
    <x v="6"/>
    <x v="1"/>
    <x v="14"/>
    <x v="0"/>
    <s v="Returning"/>
    <x v="1"/>
    <s v="Hiking Daypack 20L"/>
    <n v="5"/>
    <n v="92.41"/>
    <n v="0"/>
    <n v="44.29"/>
    <x v="1500"/>
    <n v="221.45"/>
    <n v="240.59999999999997"/>
    <n v="0.52072286549074775"/>
    <n v="2026"/>
    <s v="Q3"/>
    <n v="7"/>
    <s v="Jul"/>
  </r>
  <r>
    <n v="777"/>
    <d v="2026-08-01T00:00:00"/>
    <n v="2026"/>
    <x v="2"/>
    <n v="8"/>
    <x v="7"/>
    <x v="3"/>
    <x v="13"/>
    <x v="0"/>
    <s v="Returning"/>
    <x v="3"/>
    <s v="Compact Sleeping Bag"/>
    <n v="4"/>
    <n v="121.87"/>
    <n v="0"/>
    <n v="59.89"/>
    <x v="1501"/>
    <n v="239.56"/>
    <n v="247.92000000000002"/>
    <n v="0.50857471075736438"/>
    <n v="2026"/>
    <s v="Q3"/>
    <n v="8"/>
    <s v="Aug"/>
  </r>
  <r>
    <n v="831"/>
    <d v="2026-08-01T00:00:00"/>
    <n v="2026"/>
    <x v="2"/>
    <n v="8"/>
    <x v="7"/>
    <x v="3"/>
    <x v="8"/>
    <x v="0"/>
    <s v="Returning"/>
    <x v="2"/>
    <s v="Carry-On Duffel"/>
    <n v="2"/>
    <n v="130.9"/>
    <n v="0.05"/>
    <n v="67.959999999999994"/>
    <x v="1502"/>
    <n v="135.91999999999999"/>
    <n v="112.79000000000002"/>
    <n v="0.45350006031120588"/>
    <n v="2026"/>
    <s v="Q3"/>
    <n v="8"/>
    <s v="Aug"/>
  </r>
  <r>
    <n v="2059"/>
    <d v="2026-08-01T00:00:00"/>
    <n v="2026"/>
    <x v="2"/>
    <n v="8"/>
    <x v="7"/>
    <x v="2"/>
    <x v="2"/>
    <x v="2"/>
    <s v="New"/>
    <x v="0"/>
    <s v="Trail Bike Light"/>
    <n v="1"/>
    <n v="50.98"/>
    <n v="0"/>
    <n v="22.92"/>
    <x v="1503"/>
    <n v="22.92"/>
    <n v="28.059999999999995"/>
    <n v="0.55041192624558644"/>
    <n v="2026"/>
    <s v="Q3"/>
    <n v="8"/>
    <s v="Aug"/>
  </r>
  <r>
    <n v="2519"/>
    <d v="2026-08-01T00:00:00"/>
    <n v="2026"/>
    <x v="2"/>
    <n v="8"/>
    <x v="7"/>
    <x v="2"/>
    <x v="2"/>
    <x v="0"/>
    <s v="Returning"/>
    <x v="1"/>
    <s v="Hiking Daypack 20L"/>
    <n v="2"/>
    <n v="91.11"/>
    <n v="0"/>
    <n v="44.19"/>
    <x v="1504"/>
    <n v="88.38"/>
    <n v="93.84"/>
    <n v="0.51498189002304906"/>
    <n v="2026"/>
    <s v="Q3"/>
    <n v="8"/>
    <s v="Aug"/>
  </r>
  <r>
    <n v="2644"/>
    <d v="2026-08-01T00:00:00"/>
    <n v="2026"/>
    <x v="2"/>
    <n v="8"/>
    <x v="7"/>
    <x v="0"/>
    <x v="0"/>
    <x v="3"/>
    <s v="Returning"/>
    <x v="2"/>
    <s v="Insulated Bottle"/>
    <n v="3"/>
    <n v="35.619999999999997"/>
    <n v="0.05"/>
    <n v="13.47"/>
    <x v="1505"/>
    <n v="40.410000000000004"/>
    <n v="61.106999999999978"/>
    <n v="0.60193859156594454"/>
    <n v="2026"/>
    <s v="Q3"/>
    <n v="8"/>
    <s v="Aug"/>
  </r>
  <r>
    <n v="4141"/>
    <d v="2026-08-01T00:00:00"/>
    <n v="2026"/>
    <x v="2"/>
    <n v="8"/>
    <x v="7"/>
    <x v="3"/>
    <x v="13"/>
    <x v="0"/>
    <s v="New"/>
    <x v="1"/>
    <s v="Hiking Daypack 20L"/>
    <n v="1"/>
    <n v="91.95"/>
    <n v="0.05"/>
    <n v="46.47"/>
    <x v="1506"/>
    <n v="46.47"/>
    <n v="40.882499999999993"/>
    <n v="0.46801751523997592"/>
    <n v="2026"/>
    <s v="Q3"/>
    <n v="8"/>
    <s v="Aug"/>
  </r>
  <r>
    <n v="4804"/>
    <d v="2026-08-01T00:00:00"/>
    <n v="2026"/>
    <x v="2"/>
    <n v="8"/>
    <x v="7"/>
    <x v="0"/>
    <x v="9"/>
    <x v="0"/>
    <s v="Returning"/>
    <x v="4"/>
    <s v="Training Mat"/>
    <n v="1"/>
    <n v="49.46"/>
    <n v="0"/>
    <n v="21.47"/>
    <x v="458"/>
    <n v="21.47"/>
    <n v="27.990000000000002"/>
    <n v="0.5659118479579458"/>
    <n v="2026"/>
    <s v="Q3"/>
    <n v="8"/>
    <s v="Aug"/>
  </r>
  <r>
    <n v="5161"/>
    <d v="2026-08-01T00:00:00"/>
    <n v="2026"/>
    <x v="2"/>
    <n v="8"/>
    <x v="7"/>
    <x v="0"/>
    <x v="15"/>
    <x v="0"/>
    <s v="New"/>
    <x v="0"/>
    <s v="Compact Repair Kit"/>
    <n v="1"/>
    <n v="41.25"/>
    <n v="0.05"/>
    <n v="16.98"/>
    <x v="1507"/>
    <n v="16.98"/>
    <n v="22.2075"/>
    <n v="0.56669856459330148"/>
    <n v="2026"/>
    <s v="Q3"/>
    <n v="8"/>
    <s v="Aug"/>
  </r>
  <r>
    <n v="590"/>
    <d v="2026-08-02T00:00:00"/>
    <n v="2026"/>
    <x v="2"/>
    <n v="8"/>
    <x v="7"/>
    <x v="2"/>
    <x v="5"/>
    <x v="0"/>
    <s v="Returning"/>
    <x v="2"/>
    <s v="Carry-On Duffel"/>
    <n v="4"/>
    <n v="133.65"/>
    <n v="0"/>
    <n v="66"/>
    <x v="1508"/>
    <n v="264"/>
    <n v="270.60000000000002"/>
    <n v="0.50617283950617287"/>
    <n v="2026"/>
    <s v="Q3"/>
    <n v="8"/>
    <s v="Aug"/>
  </r>
  <r>
    <n v="1599"/>
    <d v="2026-08-02T00:00:00"/>
    <n v="2026"/>
    <x v="2"/>
    <n v="8"/>
    <x v="7"/>
    <x v="3"/>
    <x v="4"/>
    <x v="0"/>
    <s v="Returning"/>
    <x v="3"/>
    <s v="Trail Tent 2P"/>
    <n v="2"/>
    <n v="200.45"/>
    <n v="0.05"/>
    <n v="105.42"/>
    <x v="1509"/>
    <n v="210.84"/>
    <n v="170.01499999999996"/>
    <n v="0.44640348689133652"/>
    <n v="2026"/>
    <s v="Q3"/>
    <n v="8"/>
    <s v="Aug"/>
  </r>
  <r>
    <n v="1665"/>
    <d v="2026-08-02T00:00:00"/>
    <n v="2026"/>
    <x v="2"/>
    <n v="8"/>
    <x v="7"/>
    <x v="0"/>
    <x v="0"/>
    <x v="3"/>
    <s v="Returning"/>
    <x v="0"/>
    <s v="Trail Bike Light"/>
    <n v="2"/>
    <n v="51.87"/>
    <n v="0.05"/>
    <n v="21.98"/>
    <x v="1510"/>
    <n v="43.96"/>
    <n v="54.592999999999996"/>
    <n v="0.55394559272675614"/>
    <n v="2026"/>
    <s v="Q3"/>
    <n v="8"/>
    <s v="Aug"/>
  </r>
  <r>
    <n v="2409"/>
    <d v="2026-08-02T00:00:00"/>
    <n v="2026"/>
    <x v="2"/>
    <n v="8"/>
    <x v="7"/>
    <x v="3"/>
    <x v="13"/>
    <x v="0"/>
    <s v="Returning"/>
    <x v="3"/>
    <s v="Portable Camp Stove"/>
    <n v="1"/>
    <n v="83.6"/>
    <n v="0.05"/>
    <n v="38.51"/>
    <x v="1511"/>
    <n v="38.51"/>
    <n v="40.909999999999989"/>
    <n v="0.51510954419541677"/>
    <n v="2026"/>
    <s v="Q3"/>
    <n v="8"/>
    <s v="Aug"/>
  </r>
  <r>
    <n v="2936"/>
    <d v="2026-08-02T00:00:00"/>
    <n v="2026"/>
    <x v="2"/>
    <n v="8"/>
    <x v="7"/>
    <x v="2"/>
    <x v="16"/>
    <x v="0"/>
    <s v="New"/>
    <x v="2"/>
    <s v="Insulated Bottle"/>
    <n v="1"/>
    <n v="35.74"/>
    <n v="0"/>
    <n v="13.49"/>
    <x v="1512"/>
    <n v="13.49"/>
    <n v="22.25"/>
    <n v="0.62255176273083379"/>
    <n v="2026"/>
    <s v="Q3"/>
    <n v="8"/>
    <s v="Aug"/>
  </r>
  <r>
    <n v="3397"/>
    <d v="2026-08-02T00:00:00"/>
    <n v="2026"/>
    <x v="2"/>
    <n v="8"/>
    <x v="7"/>
    <x v="3"/>
    <x v="4"/>
    <x v="0"/>
    <s v="Returning"/>
    <x v="0"/>
    <s v="Commuter Helmet"/>
    <n v="1"/>
    <n v="79.849999999999994"/>
    <n v="0.1"/>
    <n v="43.11"/>
    <x v="1513"/>
    <n v="43.11"/>
    <n v="28.754999999999995"/>
    <n v="0.40012523481527862"/>
    <n v="2026"/>
    <s v="Q3"/>
    <n v="8"/>
    <s v="Aug"/>
  </r>
  <r>
    <n v="4556"/>
    <d v="2026-08-02T00:00:00"/>
    <n v="2026"/>
    <x v="2"/>
    <n v="8"/>
    <x v="7"/>
    <x v="0"/>
    <x v="15"/>
    <x v="0"/>
    <s v="Returning"/>
    <x v="2"/>
    <s v="Packing Cube Set"/>
    <n v="2"/>
    <n v="46.44"/>
    <n v="0"/>
    <n v="18.489999999999998"/>
    <x v="822"/>
    <n v="36.979999999999997"/>
    <n v="55.9"/>
    <n v="0.60185185185185186"/>
    <n v="2026"/>
    <s v="Q3"/>
    <n v="8"/>
    <s v="Aug"/>
  </r>
  <r>
    <n v="4614"/>
    <d v="2026-08-02T00:00:00"/>
    <n v="2026"/>
    <x v="2"/>
    <n v="8"/>
    <x v="7"/>
    <x v="3"/>
    <x v="8"/>
    <x v="2"/>
    <s v="Returning"/>
    <x v="0"/>
    <s v="Trail Bike Light"/>
    <n v="2"/>
    <n v="50.44"/>
    <n v="0"/>
    <n v="22.99"/>
    <x v="1514"/>
    <n v="45.98"/>
    <n v="54.9"/>
    <n v="0.54421094369547984"/>
    <n v="2026"/>
    <s v="Q3"/>
    <n v="8"/>
    <s v="Aug"/>
  </r>
  <r>
    <n v="4999"/>
    <d v="2026-08-02T00:00:00"/>
    <n v="2026"/>
    <x v="2"/>
    <n v="8"/>
    <x v="7"/>
    <x v="3"/>
    <x v="8"/>
    <x v="0"/>
    <s v="Returning"/>
    <x v="0"/>
    <s v="Commuter Helmet"/>
    <n v="2"/>
    <n v="81.38"/>
    <n v="0"/>
    <n v="42.19"/>
    <x v="1515"/>
    <n v="84.38"/>
    <n v="78.38"/>
    <n v="0.4815679528139592"/>
    <n v="2026"/>
    <s v="Q3"/>
    <n v="8"/>
    <s v="Aug"/>
  </r>
  <r>
    <n v="207"/>
    <d v="2026-08-03T00:00:00"/>
    <n v="2026"/>
    <x v="2"/>
    <n v="8"/>
    <x v="7"/>
    <x v="2"/>
    <x v="16"/>
    <x v="0"/>
    <s v="Returning"/>
    <x v="4"/>
    <s v="Resistance Band Set"/>
    <n v="1"/>
    <n v="41.3"/>
    <n v="0"/>
    <n v="14.52"/>
    <x v="1516"/>
    <n v="14.52"/>
    <n v="26.779999999999998"/>
    <n v="0.64842615012106541"/>
    <n v="2026"/>
    <s v="Q3"/>
    <n v="8"/>
    <s v="Aug"/>
  </r>
  <r>
    <n v="295"/>
    <d v="2026-08-03T00:00:00"/>
    <n v="2026"/>
    <x v="2"/>
    <n v="8"/>
    <x v="7"/>
    <x v="3"/>
    <x v="8"/>
    <x v="3"/>
    <s v="Returning"/>
    <x v="2"/>
    <s v="Insulated Bottle"/>
    <n v="2"/>
    <n v="36.15"/>
    <n v="0.1"/>
    <n v="13.19"/>
    <x v="1517"/>
    <n v="26.38"/>
    <n v="38.69"/>
    <n v="0.59459044106347014"/>
    <n v="2026"/>
    <s v="Q3"/>
    <n v="8"/>
    <s v="Aug"/>
  </r>
  <r>
    <n v="657"/>
    <d v="2026-08-03T00:00:00"/>
    <n v="2026"/>
    <x v="2"/>
    <n v="8"/>
    <x v="7"/>
    <x v="1"/>
    <x v="12"/>
    <x v="0"/>
    <s v="Returning"/>
    <x v="2"/>
    <s v="Carry-On Duffel"/>
    <n v="3"/>
    <n v="132.59"/>
    <n v="0.1"/>
    <n v="66.040000000000006"/>
    <x v="1518"/>
    <n v="198.12"/>
    <n v="159.87299999999999"/>
    <n v="0.44658135773604507"/>
    <n v="2026"/>
    <s v="Q3"/>
    <n v="8"/>
    <s v="Aug"/>
  </r>
  <r>
    <n v="694"/>
    <d v="2026-08-03T00:00:00"/>
    <n v="2026"/>
    <x v="2"/>
    <n v="8"/>
    <x v="7"/>
    <x v="2"/>
    <x v="3"/>
    <x v="0"/>
    <s v="New"/>
    <x v="1"/>
    <s v="Trail Boots"/>
    <n v="3"/>
    <n v="144"/>
    <n v="0"/>
    <n v="78.89"/>
    <x v="1519"/>
    <n v="236.67000000000002"/>
    <n v="195.32999999999998"/>
    <n v="0.45215277777777774"/>
    <n v="2026"/>
    <s v="Q3"/>
    <n v="8"/>
    <s v="Aug"/>
  </r>
  <r>
    <n v="1187"/>
    <d v="2026-08-03T00:00:00"/>
    <n v="2026"/>
    <x v="2"/>
    <n v="8"/>
    <x v="7"/>
    <x v="0"/>
    <x v="0"/>
    <x v="0"/>
    <s v="Returning"/>
    <x v="2"/>
    <s v="Packing Cube Set"/>
    <n v="2"/>
    <n v="45.45"/>
    <n v="0.05"/>
    <n v="18.829999999999998"/>
    <x v="1520"/>
    <n v="37.659999999999997"/>
    <n v="48.695000000000007"/>
    <n v="0.56389323142840608"/>
    <n v="2026"/>
    <s v="Q3"/>
    <n v="8"/>
    <s v="Aug"/>
  </r>
  <r>
    <n v="1915"/>
    <d v="2026-08-03T00:00:00"/>
    <n v="2026"/>
    <x v="2"/>
    <n v="8"/>
    <x v="7"/>
    <x v="1"/>
    <x v="6"/>
    <x v="0"/>
    <s v="Returning"/>
    <x v="0"/>
    <s v="Compact Repair Kit"/>
    <n v="1"/>
    <n v="41.16"/>
    <n v="0.05"/>
    <n v="16.66"/>
    <x v="1521"/>
    <n v="16.66"/>
    <n v="22.441999999999997"/>
    <n v="0.57393483709273174"/>
    <n v="2026"/>
    <s v="Q3"/>
    <n v="8"/>
    <s v="Aug"/>
  </r>
  <r>
    <n v="2156"/>
    <d v="2026-08-03T00:00:00"/>
    <n v="2026"/>
    <x v="2"/>
    <n v="8"/>
    <x v="7"/>
    <x v="0"/>
    <x v="0"/>
    <x v="2"/>
    <s v="Returning"/>
    <x v="2"/>
    <s v="Travel Backpack 35L"/>
    <n v="1"/>
    <n v="162.78"/>
    <n v="0"/>
    <n v="85.08"/>
    <x v="1522"/>
    <n v="85.08"/>
    <n v="77.7"/>
    <n v="0.47733136748986366"/>
    <n v="2026"/>
    <s v="Q3"/>
    <n v="8"/>
    <s v="Aug"/>
  </r>
  <r>
    <n v="2539"/>
    <d v="2026-08-03T00:00:00"/>
    <n v="2026"/>
    <x v="2"/>
    <n v="8"/>
    <x v="7"/>
    <x v="2"/>
    <x v="16"/>
    <x v="2"/>
    <s v="New"/>
    <x v="0"/>
    <s v="Commuter Helmet"/>
    <n v="1"/>
    <n v="80.040000000000006"/>
    <n v="0.1"/>
    <n v="41.88"/>
    <x v="1523"/>
    <n v="41.88"/>
    <n v="30.155999999999999"/>
    <n v="0.41862402132267196"/>
    <n v="2026"/>
    <s v="Q3"/>
    <n v="8"/>
    <s v="Aug"/>
  </r>
  <r>
    <n v="3803"/>
    <d v="2026-08-03T00:00:00"/>
    <n v="2026"/>
    <x v="2"/>
    <n v="8"/>
    <x v="7"/>
    <x v="2"/>
    <x v="5"/>
    <x v="0"/>
    <s v="New"/>
    <x v="1"/>
    <s v="Hiking Daypack 20L"/>
    <n v="1"/>
    <n v="90.21"/>
    <n v="0"/>
    <n v="46.31"/>
    <x v="1524"/>
    <n v="46.31"/>
    <n v="43.899999999999991"/>
    <n v="0.48664227912648261"/>
    <n v="2026"/>
    <s v="Q3"/>
    <n v="8"/>
    <s v="Aug"/>
  </r>
  <r>
    <n v="100"/>
    <d v="2026-08-04T00:00:00"/>
    <n v="2026"/>
    <x v="2"/>
    <n v="8"/>
    <x v="7"/>
    <x v="0"/>
    <x v="9"/>
    <x v="2"/>
    <s v="Business"/>
    <x v="2"/>
    <s v="Carry-On Duffel"/>
    <n v="1"/>
    <n v="133.6"/>
    <n v="0.1"/>
    <n v="67.3"/>
    <x v="1525"/>
    <n v="67.3"/>
    <n v="52.94"/>
    <n v="0.44028609447771122"/>
    <n v="2026"/>
    <s v="Q3"/>
    <n v="8"/>
    <s v="Aug"/>
  </r>
  <r>
    <n v="118"/>
    <d v="2026-08-04T00:00:00"/>
    <n v="2026"/>
    <x v="2"/>
    <n v="8"/>
    <x v="7"/>
    <x v="3"/>
    <x v="4"/>
    <x v="0"/>
    <s v="Returning"/>
    <x v="2"/>
    <s v="Packing Cube Set"/>
    <n v="1"/>
    <n v="47.53"/>
    <n v="0"/>
    <n v="18.04"/>
    <x v="1526"/>
    <n v="18.04"/>
    <n v="29.490000000000002"/>
    <n v="0.62045024195245113"/>
    <n v="2026"/>
    <s v="Q3"/>
    <n v="8"/>
    <s v="Aug"/>
  </r>
  <r>
    <n v="220"/>
    <d v="2026-08-04T00:00:00"/>
    <n v="2026"/>
    <x v="2"/>
    <n v="8"/>
    <x v="7"/>
    <x v="0"/>
    <x v="15"/>
    <x v="0"/>
    <s v="Returning"/>
    <x v="2"/>
    <s v="Packing Cube Set"/>
    <n v="2"/>
    <n v="46.71"/>
    <n v="0"/>
    <n v="18.41"/>
    <x v="1527"/>
    <n v="36.82"/>
    <n v="56.6"/>
    <n v="0.60586598158852489"/>
    <n v="2026"/>
    <s v="Q3"/>
    <n v="8"/>
    <s v="Aug"/>
  </r>
  <r>
    <n v="1145"/>
    <d v="2026-08-04T00:00:00"/>
    <n v="2026"/>
    <x v="2"/>
    <n v="8"/>
    <x v="7"/>
    <x v="2"/>
    <x v="16"/>
    <x v="3"/>
    <s v="New"/>
    <x v="3"/>
    <s v="Trail Tent 2P"/>
    <n v="1"/>
    <n v="197.26"/>
    <n v="0"/>
    <n v="104.09"/>
    <x v="1528"/>
    <n v="104.09"/>
    <n v="93.169999999999987"/>
    <n v="0.47232079488999285"/>
    <n v="2026"/>
    <s v="Q3"/>
    <n v="8"/>
    <s v="Aug"/>
  </r>
  <r>
    <n v="1289"/>
    <d v="2026-08-04T00:00:00"/>
    <n v="2026"/>
    <x v="2"/>
    <n v="8"/>
    <x v="7"/>
    <x v="2"/>
    <x v="16"/>
    <x v="3"/>
    <s v="New"/>
    <x v="1"/>
    <s v="Trekking Poles"/>
    <n v="1"/>
    <n v="70.56"/>
    <n v="0"/>
    <n v="32.11"/>
    <x v="1529"/>
    <n v="32.11"/>
    <n v="38.450000000000003"/>
    <n v="0.54492630385487528"/>
    <n v="2026"/>
    <s v="Q3"/>
    <n v="8"/>
    <s v="Aug"/>
  </r>
  <r>
    <n v="1411"/>
    <d v="2026-08-04T00:00:00"/>
    <n v="2026"/>
    <x v="2"/>
    <n v="8"/>
    <x v="7"/>
    <x v="1"/>
    <x v="12"/>
    <x v="0"/>
    <s v="Business"/>
    <x v="4"/>
    <s v="Recovery Roller"/>
    <n v="1"/>
    <n v="36.58"/>
    <n v="0"/>
    <n v="13.98"/>
    <x v="1530"/>
    <n v="13.98"/>
    <n v="22.599999999999998"/>
    <n v="0.61782394751230174"/>
    <n v="2026"/>
    <s v="Q3"/>
    <n v="8"/>
    <s v="Aug"/>
  </r>
  <r>
    <n v="1799"/>
    <d v="2026-08-04T00:00:00"/>
    <n v="2026"/>
    <x v="2"/>
    <n v="8"/>
    <x v="7"/>
    <x v="3"/>
    <x v="13"/>
    <x v="1"/>
    <s v="Business"/>
    <x v="0"/>
    <s v="Commuter Helmet"/>
    <n v="4"/>
    <n v="82.98"/>
    <n v="0.05"/>
    <n v="43.79"/>
    <x v="1531"/>
    <n v="175.16"/>
    <n v="140.16400000000002"/>
    <n v="0.44450787126891711"/>
    <n v="2026"/>
    <s v="Q3"/>
    <n v="8"/>
    <s v="Aug"/>
  </r>
  <r>
    <n v="1871"/>
    <d v="2026-08-04T00:00:00"/>
    <n v="2026"/>
    <x v="2"/>
    <n v="8"/>
    <x v="7"/>
    <x v="0"/>
    <x v="0"/>
    <x v="0"/>
    <s v="New"/>
    <x v="0"/>
    <s v="Compact Repair Kit"/>
    <n v="1"/>
    <n v="41.25"/>
    <n v="0"/>
    <n v="17.02"/>
    <x v="1532"/>
    <n v="17.02"/>
    <n v="24.23"/>
    <n v="0.58739393939393936"/>
    <n v="2026"/>
    <s v="Q3"/>
    <n v="8"/>
    <s v="Aug"/>
  </r>
  <r>
    <n v="4180"/>
    <d v="2026-08-04T00:00:00"/>
    <n v="2026"/>
    <x v="2"/>
    <n v="8"/>
    <x v="7"/>
    <x v="2"/>
    <x v="3"/>
    <x v="0"/>
    <s v="Returning"/>
    <x v="0"/>
    <s v="Cycling Pack 12L"/>
    <n v="1"/>
    <n v="101.37"/>
    <n v="0"/>
    <n v="51.56"/>
    <x v="1533"/>
    <n v="51.56"/>
    <n v="49.81"/>
    <n v="0.49136825490776365"/>
    <n v="2026"/>
    <s v="Q3"/>
    <n v="8"/>
    <s v="Aug"/>
  </r>
  <r>
    <n v="4338"/>
    <d v="2026-08-04T00:00:00"/>
    <n v="2026"/>
    <x v="2"/>
    <n v="8"/>
    <x v="7"/>
    <x v="2"/>
    <x v="16"/>
    <x v="0"/>
    <s v="Returning"/>
    <x v="3"/>
    <s v="Alpine Tent 4P"/>
    <n v="1"/>
    <n v="340.66"/>
    <n v="0.05"/>
    <n v="194.13"/>
    <x v="1534"/>
    <n v="194.13"/>
    <n v="129.49700000000001"/>
    <n v="0.40014275693931595"/>
    <n v="2026"/>
    <s v="Q3"/>
    <n v="8"/>
    <s v="Aug"/>
  </r>
  <r>
    <n v="4463"/>
    <d v="2026-08-04T00:00:00"/>
    <n v="2026"/>
    <x v="2"/>
    <n v="8"/>
    <x v="7"/>
    <x v="2"/>
    <x v="2"/>
    <x v="3"/>
    <s v="Business"/>
    <x v="0"/>
    <s v="Trail Bike Light"/>
    <n v="1"/>
    <n v="50.43"/>
    <n v="0.15"/>
    <n v="22.94"/>
    <x v="1535"/>
    <n v="22.94"/>
    <n v="19.925499999999996"/>
    <n v="0.46483768998378644"/>
    <n v="2026"/>
    <s v="Q3"/>
    <n v="8"/>
    <s v="Aug"/>
  </r>
  <r>
    <n v="382"/>
    <d v="2026-08-05T00:00:00"/>
    <n v="2026"/>
    <x v="2"/>
    <n v="8"/>
    <x v="7"/>
    <x v="3"/>
    <x v="8"/>
    <x v="0"/>
    <s v="New"/>
    <x v="4"/>
    <s v="Resistance Band Set"/>
    <n v="1"/>
    <n v="40.42"/>
    <n v="0.05"/>
    <n v="14.33"/>
    <x v="1536"/>
    <n v="14.33"/>
    <n v="24.069000000000003"/>
    <n v="0.62681319826037141"/>
    <n v="2026"/>
    <s v="Q3"/>
    <n v="8"/>
    <s v="Aug"/>
  </r>
  <r>
    <n v="1011"/>
    <d v="2026-08-05T00:00:00"/>
    <n v="2026"/>
    <x v="2"/>
    <n v="8"/>
    <x v="7"/>
    <x v="0"/>
    <x v="0"/>
    <x v="0"/>
    <s v="New"/>
    <x v="0"/>
    <s v="Trail Bike Light"/>
    <n v="1"/>
    <n v="51.81"/>
    <n v="0.05"/>
    <n v="22.28"/>
    <x v="1537"/>
    <n v="22.28"/>
    <n v="26.939499999999995"/>
    <n v="0.54733388189640275"/>
    <n v="2026"/>
    <s v="Q3"/>
    <n v="8"/>
    <s v="Aug"/>
  </r>
  <r>
    <n v="1148"/>
    <d v="2026-08-05T00:00:00"/>
    <n v="2026"/>
    <x v="2"/>
    <n v="8"/>
    <x v="7"/>
    <x v="2"/>
    <x v="2"/>
    <x v="2"/>
    <s v="New"/>
    <x v="4"/>
    <s v="Recovery Roller"/>
    <n v="3"/>
    <n v="35.9"/>
    <n v="0"/>
    <n v="14.11"/>
    <x v="1538"/>
    <n v="42.33"/>
    <n v="65.36999999999999"/>
    <n v="0.60696378830083564"/>
    <n v="2026"/>
    <s v="Q3"/>
    <n v="8"/>
    <s v="Aug"/>
  </r>
  <r>
    <n v="1397"/>
    <d v="2026-08-05T00:00:00"/>
    <n v="2026"/>
    <x v="2"/>
    <n v="8"/>
    <x v="7"/>
    <x v="1"/>
    <x v="14"/>
    <x v="2"/>
    <s v="Business"/>
    <x v="1"/>
    <s v="Hiking Daypack 20L"/>
    <n v="2"/>
    <n v="90.27"/>
    <n v="0.05"/>
    <n v="46.38"/>
    <x v="1539"/>
    <n v="92.76"/>
    <n v="78.752999999999972"/>
    <n v="0.45916636056742044"/>
    <n v="2026"/>
    <s v="Q3"/>
    <n v="8"/>
    <s v="Aug"/>
  </r>
  <r>
    <n v="2252"/>
    <d v="2026-08-05T00:00:00"/>
    <n v="2026"/>
    <x v="2"/>
    <n v="8"/>
    <x v="7"/>
    <x v="1"/>
    <x v="11"/>
    <x v="0"/>
    <s v="New"/>
    <x v="0"/>
    <s v="Trail Bike Light"/>
    <n v="1"/>
    <n v="49.68"/>
    <n v="0.05"/>
    <n v="22.02"/>
    <x v="1540"/>
    <n v="22.02"/>
    <n v="25.175999999999998"/>
    <n v="0.53343503686753113"/>
    <n v="2026"/>
    <s v="Q3"/>
    <n v="8"/>
    <s v="Aug"/>
  </r>
  <r>
    <n v="2415"/>
    <d v="2026-08-05T00:00:00"/>
    <n v="2026"/>
    <x v="2"/>
    <n v="8"/>
    <x v="7"/>
    <x v="1"/>
    <x v="12"/>
    <x v="0"/>
    <s v="New"/>
    <x v="2"/>
    <s v="Carry-On Duffel"/>
    <n v="2"/>
    <n v="131.25"/>
    <n v="0.05"/>
    <n v="65.42"/>
    <x v="1541"/>
    <n v="130.84"/>
    <n v="118.535"/>
    <n v="0.47532832080200499"/>
    <n v="2026"/>
    <s v="Q3"/>
    <n v="8"/>
    <s v="Aug"/>
  </r>
  <r>
    <n v="2525"/>
    <d v="2026-08-05T00:00:00"/>
    <n v="2026"/>
    <x v="2"/>
    <n v="8"/>
    <x v="7"/>
    <x v="3"/>
    <x v="4"/>
    <x v="2"/>
    <s v="New"/>
    <x v="4"/>
    <s v="Recovery Roller"/>
    <n v="2"/>
    <n v="36.78"/>
    <n v="0.05"/>
    <n v="13.85"/>
    <x v="1542"/>
    <n v="27.7"/>
    <n v="42.182000000000002"/>
    <n v="0.60361752668784519"/>
    <n v="2026"/>
    <s v="Q3"/>
    <n v="8"/>
    <s v="Aug"/>
  </r>
  <r>
    <n v="2652"/>
    <d v="2026-08-05T00:00:00"/>
    <n v="2026"/>
    <x v="2"/>
    <n v="8"/>
    <x v="7"/>
    <x v="2"/>
    <x v="2"/>
    <x v="2"/>
    <s v="Returning"/>
    <x v="0"/>
    <s v="Commuter Helmet"/>
    <n v="1"/>
    <n v="80.790000000000006"/>
    <n v="0.1"/>
    <n v="43.65"/>
    <x v="1543"/>
    <n v="43.65"/>
    <n v="29.061000000000014"/>
    <n v="0.39967817799232591"/>
    <n v="2026"/>
    <s v="Q3"/>
    <n v="8"/>
    <s v="Aug"/>
  </r>
  <r>
    <n v="4035"/>
    <d v="2026-08-05T00:00:00"/>
    <n v="2026"/>
    <x v="2"/>
    <n v="8"/>
    <x v="7"/>
    <x v="0"/>
    <x v="9"/>
    <x v="0"/>
    <s v="Returning"/>
    <x v="0"/>
    <s v="Compact Repair Kit"/>
    <n v="2"/>
    <n v="40.53"/>
    <n v="0.05"/>
    <n v="17.100000000000001"/>
    <x v="1544"/>
    <n v="34.200000000000003"/>
    <n v="42.807000000000002"/>
    <n v="0.55588452997779425"/>
    <n v="2026"/>
    <s v="Q3"/>
    <n v="8"/>
    <s v="Aug"/>
  </r>
  <r>
    <n v="4377"/>
    <d v="2026-08-05T00:00:00"/>
    <n v="2026"/>
    <x v="2"/>
    <n v="8"/>
    <x v="7"/>
    <x v="2"/>
    <x v="2"/>
    <x v="3"/>
    <s v="New"/>
    <x v="0"/>
    <s v="Commuter Helmet"/>
    <n v="2"/>
    <n v="81.66"/>
    <n v="0"/>
    <n v="42.11"/>
    <x v="1545"/>
    <n v="84.22"/>
    <n v="79.099999999999994"/>
    <n v="0.48432525104090129"/>
    <n v="2026"/>
    <s v="Q3"/>
    <n v="8"/>
    <s v="Aug"/>
  </r>
  <r>
    <n v="4734"/>
    <d v="2026-08-05T00:00:00"/>
    <n v="2026"/>
    <x v="2"/>
    <n v="8"/>
    <x v="7"/>
    <x v="1"/>
    <x v="12"/>
    <x v="3"/>
    <s v="Returning"/>
    <x v="1"/>
    <s v="Trail Boots"/>
    <n v="1"/>
    <n v="146.55000000000001"/>
    <n v="0"/>
    <n v="78.8"/>
    <x v="1546"/>
    <n v="78.8"/>
    <n v="67.750000000000014"/>
    <n v="0.46229955646537024"/>
    <n v="2026"/>
    <s v="Q3"/>
    <n v="8"/>
    <s v="Aug"/>
  </r>
  <r>
    <n v="4892"/>
    <d v="2026-08-05T00:00:00"/>
    <n v="2026"/>
    <x v="2"/>
    <n v="8"/>
    <x v="7"/>
    <x v="1"/>
    <x v="1"/>
    <x v="2"/>
    <s v="Returning"/>
    <x v="2"/>
    <s v="Travel Backpack 35L"/>
    <n v="2"/>
    <n v="161.75"/>
    <n v="0.1"/>
    <n v="85.85"/>
    <x v="1547"/>
    <n v="171.7"/>
    <n v="119.45000000000005"/>
    <n v="0.41026962047054794"/>
    <n v="2026"/>
    <s v="Q3"/>
    <n v="8"/>
    <s v="Aug"/>
  </r>
  <r>
    <n v="5059"/>
    <d v="2026-08-05T00:00:00"/>
    <n v="2026"/>
    <x v="2"/>
    <n v="8"/>
    <x v="7"/>
    <x v="1"/>
    <x v="1"/>
    <x v="3"/>
    <s v="Returning"/>
    <x v="3"/>
    <s v="Compact Sleeping Bag"/>
    <n v="2"/>
    <n v="122.47"/>
    <n v="0"/>
    <n v="59.73"/>
    <x v="1548"/>
    <n v="119.46"/>
    <n v="125.48"/>
    <n v="0.5122887237690863"/>
    <n v="2026"/>
    <s v="Q3"/>
    <n v="8"/>
    <s v="Aug"/>
  </r>
  <r>
    <n v="835"/>
    <d v="2026-08-06T00:00:00"/>
    <n v="2026"/>
    <x v="2"/>
    <n v="8"/>
    <x v="7"/>
    <x v="3"/>
    <x v="7"/>
    <x v="3"/>
    <s v="Returning"/>
    <x v="1"/>
    <s v="Trekking Poles"/>
    <n v="3"/>
    <n v="70.930000000000007"/>
    <n v="0"/>
    <n v="32.9"/>
    <x v="1549"/>
    <n v="98.699999999999989"/>
    <n v="114.09000000000003"/>
    <n v="0.53616241364725792"/>
    <n v="2026"/>
    <s v="Q3"/>
    <n v="8"/>
    <s v="Aug"/>
  </r>
  <r>
    <n v="1104"/>
    <d v="2026-08-06T00:00:00"/>
    <n v="2026"/>
    <x v="2"/>
    <n v="8"/>
    <x v="7"/>
    <x v="0"/>
    <x v="15"/>
    <x v="0"/>
    <s v="Returning"/>
    <x v="3"/>
    <s v="Trail Tent 2P"/>
    <n v="1"/>
    <n v="191.44"/>
    <n v="0"/>
    <n v="102.13"/>
    <x v="1550"/>
    <n v="102.13"/>
    <n v="89.31"/>
    <n v="0.46651692436272463"/>
    <n v="2026"/>
    <s v="Q3"/>
    <n v="8"/>
    <s v="Aug"/>
  </r>
  <r>
    <n v="1976"/>
    <d v="2026-08-06T00:00:00"/>
    <n v="2026"/>
    <x v="2"/>
    <n v="8"/>
    <x v="7"/>
    <x v="3"/>
    <x v="8"/>
    <x v="0"/>
    <s v="Returning"/>
    <x v="0"/>
    <s v="Commuter Helmet"/>
    <n v="2"/>
    <n v="82.92"/>
    <n v="0"/>
    <n v="41.64"/>
    <x v="1551"/>
    <n v="83.28"/>
    <n v="82.56"/>
    <n v="0.49782923299565845"/>
    <n v="2026"/>
    <s v="Q3"/>
    <n v="8"/>
    <s v="Aug"/>
  </r>
  <r>
    <n v="2596"/>
    <d v="2026-08-06T00:00:00"/>
    <n v="2026"/>
    <x v="2"/>
    <n v="8"/>
    <x v="7"/>
    <x v="2"/>
    <x v="3"/>
    <x v="2"/>
    <s v="Returning"/>
    <x v="3"/>
    <s v="Portable Camp Stove"/>
    <n v="1"/>
    <n v="82.82"/>
    <n v="0"/>
    <n v="38.83"/>
    <x v="1552"/>
    <n v="38.83"/>
    <n v="43.989999999999995"/>
    <n v="0.53115189567737264"/>
    <n v="2026"/>
    <s v="Q3"/>
    <n v="8"/>
    <s v="Aug"/>
  </r>
  <r>
    <n v="2693"/>
    <d v="2026-08-06T00:00:00"/>
    <n v="2026"/>
    <x v="2"/>
    <n v="8"/>
    <x v="7"/>
    <x v="3"/>
    <x v="8"/>
    <x v="0"/>
    <s v="New"/>
    <x v="3"/>
    <s v="Alpine Tent 4P"/>
    <n v="1"/>
    <n v="335.26"/>
    <n v="0.05"/>
    <n v="193.73"/>
    <x v="1553"/>
    <n v="193.73"/>
    <n v="124.76699999999997"/>
    <n v="0.39173681384754011"/>
    <n v="2026"/>
    <s v="Q3"/>
    <n v="8"/>
    <s v="Aug"/>
  </r>
  <r>
    <n v="3045"/>
    <d v="2026-08-06T00:00:00"/>
    <n v="2026"/>
    <x v="2"/>
    <n v="8"/>
    <x v="7"/>
    <x v="2"/>
    <x v="16"/>
    <x v="3"/>
    <s v="Business"/>
    <x v="2"/>
    <s v="Packing Cube Set"/>
    <n v="1"/>
    <n v="47.19"/>
    <n v="0.05"/>
    <n v="18.11"/>
    <x v="1554"/>
    <n v="18.11"/>
    <n v="26.720499999999994"/>
    <n v="0.59603395010093574"/>
    <n v="2026"/>
    <s v="Q3"/>
    <n v="8"/>
    <s v="Aug"/>
  </r>
  <r>
    <n v="3340"/>
    <d v="2026-08-06T00:00:00"/>
    <n v="2026"/>
    <x v="2"/>
    <n v="8"/>
    <x v="7"/>
    <x v="2"/>
    <x v="16"/>
    <x v="3"/>
    <s v="Returning"/>
    <x v="1"/>
    <s v="Hiking Daypack 20L"/>
    <n v="3"/>
    <n v="91.57"/>
    <n v="0"/>
    <n v="44.52"/>
    <x v="1555"/>
    <n v="133.56"/>
    <n v="141.14999999999998"/>
    <n v="0.51381456808998571"/>
    <n v="2026"/>
    <s v="Q3"/>
    <n v="8"/>
    <s v="Aug"/>
  </r>
  <r>
    <n v="3553"/>
    <d v="2026-08-06T00:00:00"/>
    <n v="2026"/>
    <x v="2"/>
    <n v="8"/>
    <x v="7"/>
    <x v="3"/>
    <x v="13"/>
    <x v="0"/>
    <s v="New"/>
    <x v="1"/>
    <s v="Summit Backpack 45L"/>
    <n v="4"/>
    <n v="154.41999999999999"/>
    <n v="0"/>
    <n v="77.86"/>
    <x v="1556"/>
    <n v="311.44"/>
    <n v="306.23999999999995"/>
    <n v="0.49579070068643954"/>
    <n v="2026"/>
    <s v="Q3"/>
    <n v="8"/>
    <s v="Aug"/>
  </r>
  <r>
    <n v="3807"/>
    <d v="2026-08-06T00:00:00"/>
    <n v="2026"/>
    <x v="2"/>
    <n v="8"/>
    <x v="7"/>
    <x v="0"/>
    <x v="0"/>
    <x v="3"/>
    <s v="Returning"/>
    <x v="0"/>
    <s v="Trail Bike Light"/>
    <n v="2"/>
    <n v="49.91"/>
    <n v="0.05"/>
    <n v="21.86"/>
    <x v="1557"/>
    <n v="43.72"/>
    <n v="51.108999999999995"/>
    <n v="0.53895960096594919"/>
    <n v="2026"/>
    <s v="Q3"/>
    <n v="8"/>
    <s v="Aug"/>
  </r>
  <r>
    <n v="4061"/>
    <d v="2026-08-06T00:00:00"/>
    <n v="2026"/>
    <x v="2"/>
    <n v="8"/>
    <x v="7"/>
    <x v="3"/>
    <x v="8"/>
    <x v="3"/>
    <s v="Returning"/>
    <x v="1"/>
    <s v="Hiking Daypack 20L"/>
    <n v="1"/>
    <n v="91.58"/>
    <n v="0.1"/>
    <n v="44.87"/>
    <x v="1558"/>
    <n v="44.87"/>
    <n v="37.552"/>
    <n v="0.45560651282424597"/>
    <n v="2026"/>
    <s v="Q3"/>
    <n v="8"/>
    <s v="Aug"/>
  </r>
  <r>
    <n v="4645"/>
    <d v="2026-08-06T00:00:00"/>
    <n v="2026"/>
    <x v="2"/>
    <n v="8"/>
    <x v="7"/>
    <x v="2"/>
    <x v="10"/>
    <x v="0"/>
    <s v="New"/>
    <x v="4"/>
    <s v="Resistance Band Set"/>
    <n v="3"/>
    <n v="41.11"/>
    <n v="0"/>
    <n v="14.49"/>
    <x v="1559"/>
    <n v="43.47"/>
    <n v="79.86"/>
    <n v="0.64753101435173921"/>
    <n v="2026"/>
    <s v="Q3"/>
    <n v="8"/>
    <s v="Aug"/>
  </r>
  <r>
    <n v="5104"/>
    <d v="2026-08-06T00:00:00"/>
    <n v="2026"/>
    <x v="2"/>
    <n v="8"/>
    <x v="7"/>
    <x v="1"/>
    <x v="12"/>
    <x v="0"/>
    <s v="Returning"/>
    <x v="2"/>
    <s v="Insulated Bottle"/>
    <n v="4"/>
    <n v="35.9"/>
    <n v="0"/>
    <n v="13.49"/>
    <x v="1560"/>
    <n v="53.96"/>
    <n v="89.639999999999986"/>
    <n v="0.62423398328690805"/>
    <n v="2026"/>
    <s v="Q3"/>
    <n v="8"/>
    <s v="Aug"/>
  </r>
  <r>
    <n v="813"/>
    <d v="2026-08-07T00:00:00"/>
    <n v="2026"/>
    <x v="2"/>
    <n v="8"/>
    <x v="7"/>
    <x v="2"/>
    <x v="16"/>
    <x v="0"/>
    <s v="Returning"/>
    <x v="4"/>
    <s v="Recovery Roller"/>
    <n v="1"/>
    <n v="36.33"/>
    <n v="0.05"/>
    <n v="13.78"/>
    <x v="1561"/>
    <n v="13.78"/>
    <n v="20.733499999999992"/>
    <n v="0.60073594390600771"/>
    <n v="2026"/>
    <s v="Q3"/>
    <n v="8"/>
    <s v="Aug"/>
  </r>
  <r>
    <n v="836"/>
    <d v="2026-08-07T00:00:00"/>
    <n v="2026"/>
    <x v="2"/>
    <n v="8"/>
    <x v="7"/>
    <x v="1"/>
    <x v="14"/>
    <x v="3"/>
    <s v="New"/>
    <x v="2"/>
    <s v="Packing Cube Set"/>
    <n v="5"/>
    <n v="45.94"/>
    <n v="0.05"/>
    <n v="18.059999999999999"/>
    <x v="1562"/>
    <n v="90.3"/>
    <n v="127.91499999999998"/>
    <n v="0.5861879339183832"/>
    <n v="2026"/>
    <s v="Q3"/>
    <n v="8"/>
    <s v="Aug"/>
  </r>
  <r>
    <n v="1266"/>
    <d v="2026-08-07T00:00:00"/>
    <n v="2026"/>
    <x v="2"/>
    <n v="8"/>
    <x v="7"/>
    <x v="0"/>
    <x v="15"/>
    <x v="2"/>
    <s v="Returning"/>
    <x v="4"/>
    <s v="Recovery Roller"/>
    <n v="1"/>
    <n v="36.630000000000003"/>
    <n v="0"/>
    <n v="13.7"/>
    <x v="1563"/>
    <n v="13.7"/>
    <n v="22.930000000000003"/>
    <n v="0.62598962598962604"/>
    <n v="2026"/>
    <s v="Q3"/>
    <n v="8"/>
    <s v="Aug"/>
  </r>
  <r>
    <n v="2201"/>
    <d v="2026-08-07T00:00:00"/>
    <n v="2026"/>
    <x v="2"/>
    <n v="8"/>
    <x v="7"/>
    <x v="1"/>
    <x v="1"/>
    <x v="0"/>
    <s v="Returning"/>
    <x v="1"/>
    <s v="Trail Boots"/>
    <n v="1"/>
    <n v="141.38"/>
    <n v="0.05"/>
    <n v="77.14"/>
    <x v="1564"/>
    <n v="77.14"/>
    <n v="57.170999999999978"/>
    <n v="0.42566133823737434"/>
    <n v="2026"/>
    <s v="Q3"/>
    <n v="8"/>
    <s v="Aug"/>
  </r>
  <r>
    <n v="2382"/>
    <d v="2026-08-07T00:00:00"/>
    <n v="2026"/>
    <x v="2"/>
    <n v="8"/>
    <x v="7"/>
    <x v="1"/>
    <x v="14"/>
    <x v="2"/>
    <s v="Returning"/>
    <x v="3"/>
    <s v="Alpine Tent 4P"/>
    <n v="3"/>
    <n v="343.45"/>
    <n v="0.05"/>
    <n v="195.73"/>
    <x v="1565"/>
    <n v="587.18999999999994"/>
    <n v="391.64249999999993"/>
    <n v="0.40011186796515236"/>
    <n v="2026"/>
    <s v="Q3"/>
    <n v="8"/>
    <s v="Aug"/>
  </r>
  <r>
    <n v="1227"/>
    <d v="2026-08-08T00:00:00"/>
    <n v="2026"/>
    <x v="2"/>
    <n v="8"/>
    <x v="7"/>
    <x v="3"/>
    <x v="8"/>
    <x v="0"/>
    <s v="Returning"/>
    <x v="0"/>
    <s v="Cycling Pack 12L"/>
    <n v="1"/>
    <n v="104.69"/>
    <n v="0"/>
    <n v="49.06"/>
    <x v="1566"/>
    <n v="49.06"/>
    <n v="55.629999999999995"/>
    <n v="0.53137835514375775"/>
    <n v="2026"/>
    <s v="Q3"/>
    <n v="8"/>
    <s v="Aug"/>
  </r>
  <r>
    <n v="1843"/>
    <d v="2026-08-08T00:00:00"/>
    <n v="2026"/>
    <x v="2"/>
    <n v="8"/>
    <x v="7"/>
    <x v="3"/>
    <x v="8"/>
    <x v="0"/>
    <s v="New"/>
    <x v="3"/>
    <s v="Alpine Tent 4P"/>
    <n v="2"/>
    <n v="341.23"/>
    <n v="0.05"/>
    <n v="192.5"/>
    <x v="1567"/>
    <n v="385"/>
    <n v="263.33699999999999"/>
    <n v="0.40617302421425894"/>
    <n v="2026"/>
    <s v="Q3"/>
    <n v="8"/>
    <s v="Aug"/>
  </r>
  <r>
    <n v="2369"/>
    <d v="2026-08-08T00:00:00"/>
    <n v="2026"/>
    <x v="2"/>
    <n v="8"/>
    <x v="7"/>
    <x v="3"/>
    <x v="8"/>
    <x v="2"/>
    <s v="New"/>
    <x v="3"/>
    <s v="Compact Sleeping Bag"/>
    <n v="1"/>
    <n v="125.95"/>
    <n v="0.05"/>
    <n v="61.9"/>
    <x v="1568"/>
    <n v="61.9"/>
    <n v="57.752500000000005"/>
    <n v="0.48266856104134892"/>
    <n v="2026"/>
    <s v="Q3"/>
    <n v="8"/>
    <s v="Aug"/>
  </r>
  <r>
    <n v="2386"/>
    <d v="2026-08-08T00:00:00"/>
    <n v="2026"/>
    <x v="2"/>
    <n v="8"/>
    <x v="7"/>
    <x v="1"/>
    <x v="1"/>
    <x v="0"/>
    <s v="Returning"/>
    <x v="1"/>
    <s v="Hiking Daypack 20L"/>
    <n v="6"/>
    <n v="91.9"/>
    <n v="0.05"/>
    <n v="44.69"/>
    <x v="1569"/>
    <n v="268.14"/>
    <n v="255.69000000000005"/>
    <n v="0.48811637363266713"/>
    <n v="2026"/>
    <s v="Q3"/>
    <n v="8"/>
    <s v="Aug"/>
  </r>
  <r>
    <n v="2579"/>
    <d v="2026-08-08T00:00:00"/>
    <n v="2026"/>
    <x v="2"/>
    <n v="8"/>
    <x v="7"/>
    <x v="3"/>
    <x v="8"/>
    <x v="2"/>
    <s v="Returning"/>
    <x v="3"/>
    <s v="Portable Camp Stove"/>
    <n v="1"/>
    <n v="81.22"/>
    <n v="0"/>
    <n v="39.18"/>
    <x v="1570"/>
    <n v="39.18"/>
    <n v="42.04"/>
    <n v="0.51760650086185667"/>
    <n v="2026"/>
    <s v="Q3"/>
    <n v="8"/>
    <s v="Aug"/>
  </r>
  <r>
    <n v="3075"/>
    <d v="2026-08-08T00:00:00"/>
    <n v="2026"/>
    <x v="2"/>
    <n v="8"/>
    <x v="7"/>
    <x v="0"/>
    <x v="0"/>
    <x v="0"/>
    <s v="Business"/>
    <x v="1"/>
    <s v="Trekking Poles"/>
    <n v="2"/>
    <n v="72.31"/>
    <n v="0"/>
    <n v="31.75"/>
    <x v="1571"/>
    <n v="63.5"/>
    <n v="81.12"/>
    <n v="0.56091826856589688"/>
    <n v="2026"/>
    <s v="Q3"/>
    <n v="8"/>
    <s v="Aug"/>
  </r>
  <r>
    <n v="3982"/>
    <d v="2026-08-08T00:00:00"/>
    <n v="2026"/>
    <x v="2"/>
    <n v="8"/>
    <x v="7"/>
    <x v="2"/>
    <x v="2"/>
    <x v="2"/>
    <s v="Returning"/>
    <x v="3"/>
    <s v="Portable Camp Stove"/>
    <n v="1"/>
    <n v="79.989999999999995"/>
    <n v="0.05"/>
    <n v="40.25"/>
    <x v="142"/>
    <n v="40.25"/>
    <n v="35.740499999999997"/>
    <n v="0.47032852790809376"/>
    <n v="2026"/>
    <s v="Q3"/>
    <n v="8"/>
    <s v="Aug"/>
  </r>
  <r>
    <n v="4530"/>
    <d v="2026-08-08T00:00:00"/>
    <n v="2026"/>
    <x v="2"/>
    <n v="8"/>
    <x v="7"/>
    <x v="3"/>
    <x v="13"/>
    <x v="0"/>
    <s v="New"/>
    <x v="1"/>
    <s v="Summit Backpack 45L"/>
    <n v="1"/>
    <n v="151.87"/>
    <n v="0.1"/>
    <n v="76.97"/>
    <x v="1572"/>
    <n v="76.97"/>
    <n v="59.713000000000022"/>
    <n v="0.4368721786908395"/>
    <n v="2026"/>
    <s v="Q3"/>
    <n v="8"/>
    <s v="Aug"/>
  </r>
  <r>
    <n v="4641"/>
    <d v="2026-08-08T00:00:00"/>
    <n v="2026"/>
    <x v="2"/>
    <n v="8"/>
    <x v="7"/>
    <x v="3"/>
    <x v="8"/>
    <x v="3"/>
    <s v="New"/>
    <x v="1"/>
    <s v="Summit Backpack 45L"/>
    <n v="1"/>
    <n v="156.55000000000001"/>
    <n v="0"/>
    <n v="80.430000000000007"/>
    <x v="1573"/>
    <n v="80.430000000000007"/>
    <n v="76.12"/>
    <n v="0.48623442989460236"/>
    <n v="2026"/>
    <s v="Q3"/>
    <n v="8"/>
    <s v="Aug"/>
  </r>
  <r>
    <n v="4778"/>
    <d v="2026-08-08T00:00:00"/>
    <n v="2026"/>
    <x v="2"/>
    <n v="8"/>
    <x v="7"/>
    <x v="1"/>
    <x v="12"/>
    <x v="2"/>
    <s v="New"/>
    <x v="1"/>
    <s v="Summit Backpack 45L"/>
    <n v="1"/>
    <n v="152.72"/>
    <n v="0"/>
    <n v="77.73"/>
    <x v="1574"/>
    <n v="77.73"/>
    <n v="74.989999999999995"/>
    <n v="0.4910293347302252"/>
    <n v="2026"/>
    <s v="Q3"/>
    <n v="8"/>
    <s v="Aug"/>
  </r>
  <r>
    <n v="5132"/>
    <d v="2026-08-08T00:00:00"/>
    <n v="2026"/>
    <x v="2"/>
    <n v="8"/>
    <x v="7"/>
    <x v="1"/>
    <x v="12"/>
    <x v="0"/>
    <s v="Business"/>
    <x v="0"/>
    <s v="Compact Repair Kit"/>
    <n v="1"/>
    <n v="40.51"/>
    <n v="0.05"/>
    <n v="16.29"/>
    <x v="1575"/>
    <n v="16.29"/>
    <n v="22.194499999999998"/>
    <n v="0.57671270251659756"/>
    <n v="2026"/>
    <s v="Q3"/>
    <n v="8"/>
    <s v="Aug"/>
  </r>
  <r>
    <n v="227"/>
    <d v="2026-08-09T00:00:00"/>
    <n v="2026"/>
    <x v="2"/>
    <n v="8"/>
    <x v="7"/>
    <x v="3"/>
    <x v="7"/>
    <x v="3"/>
    <s v="Returning"/>
    <x v="4"/>
    <s v="Resistance Band Set"/>
    <n v="3"/>
    <n v="40.61"/>
    <n v="0"/>
    <n v="14.72"/>
    <x v="1576"/>
    <n v="44.160000000000004"/>
    <n v="77.669999999999987"/>
    <n v="0.63752770253632096"/>
    <n v="2026"/>
    <s v="Q3"/>
    <n v="8"/>
    <s v="Aug"/>
  </r>
  <r>
    <n v="390"/>
    <d v="2026-08-09T00:00:00"/>
    <n v="2026"/>
    <x v="2"/>
    <n v="8"/>
    <x v="7"/>
    <x v="2"/>
    <x v="5"/>
    <x v="2"/>
    <s v="New"/>
    <x v="1"/>
    <s v="Hiking Daypack 20L"/>
    <n v="1"/>
    <n v="93.41"/>
    <n v="0.05"/>
    <n v="44.7"/>
    <x v="1577"/>
    <n v="44.7"/>
    <n v="44.03949999999999"/>
    <n v="0.49627843294136198"/>
    <n v="2026"/>
    <s v="Q3"/>
    <n v="8"/>
    <s v="Aug"/>
  </r>
  <r>
    <n v="859"/>
    <d v="2026-08-09T00:00:00"/>
    <n v="2026"/>
    <x v="2"/>
    <n v="8"/>
    <x v="7"/>
    <x v="0"/>
    <x v="0"/>
    <x v="2"/>
    <s v="New"/>
    <x v="1"/>
    <s v="Hiking Daypack 20L"/>
    <n v="2"/>
    <n v="90.23"/>
    <n v="0"/>
    <n v="44.22"/>
    <x v="1578"/>
    <n v="88.44"/>
    <n v="92.02000000000001"/>
    <n v="0.50991909564446414"/>
    <n v="2026"/>
    <s v="Q3"/>
    <n v="8"/>
    <s v="Aug"/>
  </r>
  <r>
    <n v="1468"/>
    <d v="2026-08-09T00:00:00"/>
    <n v="2026"/>
    <x v="2"/>
    <n v="8"/>
    <x v="7"/>
    <x v="1"/>
    <x v="11"/>
    <x v="2"/>
    <s v="Returning"/>
    <x v="0"/>
    <s v="Trail Bike Light"/>
    <n v="1"/>
    <n v="51.75"/>
    <n v="0"/>
    <n v="22.36"/>
    <x v="1579"/>
    <n v="22.36"/>
    <n v="29.39"/>
    <n v="0.56792270531400968"/>
    <n v="2026"/>
    <s v="Q3"/>
    <n v="8"/>
    <s v="Aug"/>
  </r>
  <r>
    <n v="2356"/>
    <d v="2026-08-09T00:00:00"/>
    <n v="2026"/>
    <x v="2"/>
    <n v="8"/>
    <x v="7"/>
    <x v="3"/>
    <x v="13"/>
    <x v="2"/>
    <s v="New"/>
    <x v="0"/>
    <s v="Cycling Pack 12L"/>
    <n v="3"/>
    <n v="102.91"/>
    <n v="0.1"/>
    <n v="50.23"/>
    <x v="1580"/>
    <n v="150.69"/>
    <n v="127.16700000000003"/>
    <n v="0.45767067232425318"/>
    <n v="2026"/>
    <s v="Q3"/>
    <n v="8"/>
    <s v="Aug"/>
  </r>
  <r>
    <n v="3556"/>
    <d v="2026-08-09T00:00:00"/>
    <n v="2026"/>
    <x v="2"/>
    <n v="8"/>
    <x v="7"/>
    <x v="2"/>
    <x v="16"/>
    <x v="0"/>
    <s v="New"/>
    <x v="0"/>
    <s v="Commuter Helmet"/>
    <n v="4"/>
    <n v="82.63"/>
    <n v="0.1"/>
    <n v="43.78"/>
    <x v="1581"/>
    <n v="175.12"/>
    <n v="122.34800000000001"/>
    <n v="0.41129802197211129"/>
    <n v="2026"/>
    <s v="Q3"/>
    <n v="8"/>
    <s v="Aug"/>
  </r>
  <r>
    <n v="925"/>
    <d v="2026-08-10T00:00:00"/>
    <n v="2026"/>
    <x v="2"/>
    <n v="8"/>
    <x v="7"/>
    <x v="0"/>
    <x v="0"/>
    <x v="2"/>
    <s v="Returning"/>
    <x v="3"/>
    <s v="Trail Tent 2P"/>
    <n v="1"/>
    <n v="196.39"/>
    <n v="0"/>
    <n v="102.92"/>
    <x v="1582"/>
    <n v="102.92"/>
    <n v="93.469999999999985"/>
    <n v="0.47594073017974436"/>
    <n v="2026"/>
    <s v="Q3"/>
    <n v="8"/>
    <s v="Aug"/>
  </r>
  <r>
    <n v="1563"/>
    <d v="2026-08-10T00:00:00"/>
    <n v="2026"/>
    <x v="2"/>
    <n v="8"/>
    <x v="7"/>
    <x v="2"/>
    <x v="10"/>
    <x v="3"/>
    <s v="Business"/>
    <x v="2"/>
    <s v="Insulated Bottle"/>
    <n v="2"/>
    <n v="36.25"/>
    <n v="0"/>
    <n v="13.77"/>
    <x v="1583"/>
    <n v="27.54"/>
    <n v="44.96"/>
    <n v="0.62013793103448278"/>
    <n v="2026"/>
    <s v="Q3"/>
    <n v="8"/>
    <s v="Aug"/>
  </r>
  <r>
    <n v="1634"/>
    <d v="2026-08-10T00:00:00"/>
    <n v="2026"/>
    <x v="2"/>
    <n v="8"/>
    <x v="7"/>
    <x v="1"/>
    <x v="1"/>
    <x v="2"/>
    <s v="Returning"/>
    <x v="3"/>
    <s v="Trail Tent 2P"/>
    <n v="2"/>
    <n v="199.85"/>
    <n v="0.05"/>
    <n v="104.34"/>
    <x v="1584"/>
    <n v="208.68"/>
    <n v="171.03499999999997"/>
    <n v="0.45042992770893953"/>
    <n v="2026"/>
    <s v="Q3"/>
    <n v="8"/>
    <s v="Aug"/>
  </r>
  <r>
    <n v="2187"/>
    <d v="2026-08-10T00:00:00"/>
    <n v="2026"/>
    <x v="2"/>
    <n v="8"/>
    <x v="7"/>
    <x v="2"/>
    <x v="2"/>
    <x v="2"/>
    <s v="New"/>
    <x v="2"/>
    <s v="Packing Cube Set"/>
    <n v="1"/>
    <n v="46.32"/>
    <n v="0.05"/>
    <n v="18.34"/>
    <x v="1585"/>
    <n v="18.34"/>
    <n v="25.663999999999998"/>
    <n v="0.58321970729933637"/>
    <n v="2026"/>
    <s v="Q3"/>
    <n v="8"/>
    <s v="Aug"/>
  </r>
  <r>
    <n v="2773"/>
    <d v="2026-08-10T00:00:00"/>
    <n v="2026"/>
    <x v="2"/>
    <n v="8"/>
    <x v="7"/>
    <x v="1"/>
    <x v="14"/>
    <x v="0"/>
    <s v="New"/>
    <x v="1"/>
    <s v="Summit Backpack 45L"/>
    <n v="4"/>
    <n v="151.06"/>
    <n v="0"/>
    <n v="77.67"/>
    <x v="1586"/>
    <n v="310.68"/>
    <n v="293.56"/>
    <n v="0.48583344366476894"/>
    <n v="2026"/>
    <s v="Q3"/>
    <n v="8"/>
    <s v="Aug"/>
  </r>
  <r>
    <n v="5040"/>
    <d v="2026-08-10T00:00:00"/>
    <n v="2026"/>
    <x v="2"/>
    <n v="8"/>
    <x v="7"/>
    <x v="3"/>
    <x v="7"/>
    <x v="0"/>
    <s v="Returning"/>
    <x v="1"/>
    <s v="Trekking Poles"/>
    <n v="1"/>
    <n v="72.39"/>
    <n v="0.1"/>
    <n v="31.64"/>
    <x v="1587"/>
    <n v="31.64"/>
    <n v="33.510999999999996"/>
    <n v="0.51435895074519189"/>
    <n v="2026"/>
    <s v="Q3"/>
    <n v="8"/>
    <s v="Aug"/>
  </r>
  <r>
    <n v="415"/>
    <d v="2026-08-11T00:00:00"/>
    <n v="2026"/>
    <x v="2"/>
    <n v="8"/>
    <x v="7"/>
    <x v="0"/>
    <x v="9"/>
    <x v="2"/>
    <s v="Returning"/>
    <x v="1"/>
    <s v="Trekking Poles"/>
    <n v="1"/>
    <n v="72.650000000000006"/>
    <n v="0"/>
    <n v="31.72"/>
    <x v="1588"/>
    <n v="31.72"/>
    <n v="40.930000000000007"/>
    <n v="0.56338609772883697"/>
    <n v="2026"/>
    <s v="Q3"/>
    <n v="8"/>
    <s v="Aug"/>
  </r>
  <r>
    <n v="1111"/>
    <d v="2026-08-11T00:00:00"/>
    <n v="2026"/>
    <x v="2"/>
    <n v="8"/>
    <x v="7"/>
    <x v="3"/>
    <x v="13"/>
    <x v="0"/>
    <s v="New"/>
    <x v="3"/>
    <s v="Trail Tent 2P"/>
    <n v="1"/>
    <n v="198.44"/>
    <n v="0"/>
    <n v="106.79"/>
    <x v="1589"/>
    <n v="106.79"/>
    <n v="91.649999999999991"/>
    <n v="0.46185244910300338"/>
    <n v="2026"/>
    <s v="Q3"/>
    <n v="8"/>
    <s v="Aug"/>
  </r>
  <r>
    <n v="1243"/>
    <d v="2026-08-11T00:00:00"/>
    <n v="2026"/>
    <x v="2"/>
    <n v="8"/>
    <x v="7"/>
    <x v="2"/>
    <x v="16"/>
    <x v="0"/>
    <s v="Returning"/>
    <x v="3"/>
    <s v="Trail Tent 2P"/>
    <n v="1"/>
    <n v="193.67"/>
    <n v="0"/>
    <n v="103.79"/>
    <x v="1590"/>
    <n v="103.79"/>
    <n v="89.879999999999981"/>
    <n v="0.46408839779005517"/>
    <n v="2026"/>
    <s v="Q3"/>
    <n v="8"/>
    <s v="Aug"/>
  </r>
  <r>
    <n v="1326"/>
    <d v="2026-08-11T00:00:00"/>
    <n v="2026"/>
    <x v="2"/>
    <n v="8"/>
    <x v="7"/>
    <x v="3"/>
    <x v="8"/>
    <x v="0"/>
    <s v="Returning"/>
    <x v="2"/>
    <s v="Travel Backpack 35L"/>
    <n v="5"/>
    <n v="166.03"/>
    <n v="0"/>
    <n v="87.46"/>
    <x v="1591"/>
    <n v="437.29999999999995"/>
    <n v="392.85"/>
    <n v="0.47322772992832624"/>
    <n v="2026"/>
    <s v="Q3"/>
    <n v="8"/>
    <s v="Aug"/>
  </r>
  <r>
    <n v="1682"/>
    <d v="2026-08-11T00:00:00"/>
    <n v="2026"/>
    <x v="2"/>
    <n v="8"/>
    <x v="7"/>
    <x v="0"/>
    <x v="0"/>
    <x v="0"/>
    <s v="Business"/>
    <x v="3"/>
    <s v="Portable Camp Stove"/>
    <n v="2"/>
    <n v="81.569999999999993"/>
    <n v="0"/>
    <n v="40.36"/>
    <x v="1592"/>
    <n v="80.72"/>
    <n v="82.419999999999987"/>
    <n v="0.50521024886600463"/>
    <n v="2026"/>
    <s v="Q3"/>
    <n v="8"/>
    <s v="Aug"/>
  </r>
  <r>
    <n v="2618"/>
    <d v="2026-08-11T00:00:00"/>
    <n v="2026"/>
    <x v="2"/>
    <n v="8"/>
    <x v="7"/>
    <x v="0"/>
    <x v="15"/>
    <x v="2"/>
    <s v="Business"/>
    <x v="1"/>
    <s v="Trail Boots"/>
    <n v="2"/>
    <n v="143.86000000000001"/>
    <n v="0"/>
    <n v="81.23"/>
    <x v="1593"/>
    <n v="162.46"/>
    <n v="125.26000000000002"/>
    <n v="0.43535381621020441"/>
    <n v="2026"/>
    <s v="Q3"/>
    <n v="8"/>
    <s v="Aug"/>
  </r>
  <r>
    <n v="3319"/>
    <d v="2026-08-11T00:00:00"/>
    <n v="2026"/>
    <x v="2"/>
    <n v="8"/>
    <x v="7"/>
    <x v="1"/>
    <x v="14"/>
    <x v="0"/>
    <s v="Returning"/>
    <x v="1"/>
    <s v="Hiking Daypack 20L"/>
    <n v="3"/>
    <n v="93.53"/>
    <n v="0"/>
    <n v="46.19"/>
    <x v="1594"/>
    <n v="138.57"/>
    <n v="142.02000000000004"/>
    <n v="0.5061477600769807"/>
    <n v="2026"/>
    <s v="Q3"/>
    <n v="8"/>
    <s v="Aug"/>
  </r>
  <r>
    <n v="4600"/>
    <d v="2026-08-11T00:00:00"/>
    <n v="2026"/>
    <x v="2"/>
    <n v="8"/>
    <x v="7"/>
    <x v="3"/>
    <x v="4"/>
    <x v="1"/>
    <s v="Business"/>
    <x v="2"/>
    <s v="Travel Backpack 35L"/>
    <n v="10"/>
    <n v="162.38"/>
    <n v="0.05"/>
    <n v="85.82"/>
    <x v="1595"/>
    <n v="858.19999999999993"/>
    <n v="684.41"/>
    <n v="0.44367014345816508"/>
    <n v="2026"/>
    <s v="Q3"/>
    <n v="8"/>
    <s v="Aug"/>
  </r>
  <r>
    <n v="5168"/>
    <d v="2026-08-11T00:00:00"/>
    <n v="2026"/>
    <x v="2"/>
    <n v="8"/>
    <x v="7"/>
    <x v="0"/>
    <x v="15"/>
    <x v="3"/>
    <s v="Business"/>
    <x v="4"/>
    <s v="Weighted Vest"/>
    <n v="1"/>
    <n v="122.52"/>
    <n v="0.05"/>
    <n v="69.66"/>
    <x v="1596"/>
    <n v="69.66"/>
    <n v="46.733999999999995"/>
    <n v="0.40151554203824935"/>
    <n v="2026"/>
    <s v="Q3"/>
    <n v="8"/>
    <s v="Aug"/>
  </r>
  <r>
    <n v="245"/>
    <d v="2026-08-12T00:00:00"/>
    <n v="2026"/>
    <x v="2"/>
    <n v="8"/>
    <x v="7"/>
    <x v="3"/>
    <x v="13"/>
    <x v="3"/>
    <s v="Returning"/>
    <x v="1"/>
    <s v="Trail Boots"/>
    <n v="1"/>
    <n v="142.84"/>
    <n v="0"/>
    <n v="77.7"/>
    <x v="1597"/>
    <n v="77.7"/>
    <n v="65.14"/>
    <n v="0.4560347241669"/>
    <n v="2026"/>
    <s v="Q3"/>
    <n v="8"/>
    <s v="Aug"/>
  </r>
  <r>
    <n v="322"/>
    <d v="2026-08-12T00:00:00"/>
    <n v="2026"/>
    <x v="2"/>
    <n v="8"/>
    <x v="7"/>
    <x v="1"/>
    <x v="14"/>
    <x v="2"/>
    <s v="Returning"/>
    <x v="1"/>
    <s v="Trekking Poles"/>
    <n v="3"/>
    <n v="72.349999999999994"/>
    <n v="0"/>
    <n v="32.119999999999997"/>
    <x v="1598"/>
    <n v="96.359999999999985"/>
    <n v="120.69"/>
    <n v="0.55604699378023503"/>
    <n v="2026"/>
    <s v="Q3"/>
    <n v="8"/>
    <s v="Aug"/>
  </r>
  <r>
    <n v="1101"/>
    <d v="2026-08-12T00:00:00"/>
    <n v="2026"/>
    <x v="2"/>
    <n v="8"/>
    <x v="7"/>
    <x v="3"/>
    <x v="4"/>
    <x v="0"/>
    <s v="New"/>
    <x v="4"/>
    <s v="Resistance Band Set"/>
    <n v="3"/>
    <n v="40.14"/>
    <n v="0.05"/>
    <n v="14.53"/>
    <x v="1599"/>
    <n v="43.589999999999996"/>
    <n v="70.808999999999997"/>
    <n v="0.61896520074476169"/>
    <n v="2026"/>
    <s v="Q3"/>
    <n v="8"/>
    <s v="Aug"/>
  </r>
  <r>
    <n v="1564"/>
    <d v="2026-08-12T00:00:00"/>
    <n v="2026"/>
    <x v="2"/>
    <n v="8"/>
    <x v="7"/>
    <x v="3"/>
    <x v="13"/>
    <x v="0"/>
    <s v="New"/>
    <x v="4"/>
    <s v="Training Mat"/>
    <n v="2"/>
    <n v="51.84"/>
    <n v="0"/>
    <n v="21.62"/>
    <x v="1600"/>
    <n v="43.24"/>
    <n v="60.440000000000005"/>
    <n v="0.58294753086419759"/>
    <n v="2026"/>
    <s v="Q3"/>
    <n v="8"/>
    <s v="Aug"/>
  </r>
  <r>
    <n v="3712"/>
    <d v="2026-08-12T00:00:00"/>
    <n v="2026"/>
    <x v="2"/>
    <n v="8"/>
    <x v="7"/>
    <x v="3"/>
    <x v="8"/>
    <x v="0"/>
    <s v="New"/>
    <x v="0"/>
    <s v="Commuter Helmet"/>
    <n v="3"/>
    <n v="82.32"/>
    <n v="0.15"/>
    <n v="41.95"/>
    <x v="1601"/>
    <n v="125.85000000000001"/>
    <n v="84.06599999999996"/>
    <n v="0.40047447550448739"/>
    <n v="2026"/>
    <s v="Q3"/>
    <n v="8"/>
    <s v="Aug"/>
  </r>
  <r>
    <n v="771"/>
    <d v="2026-08-13T00:00:00"/>
    <n v="2026"/>
    <x v="2"/>
    <n v="8"/>
    <x v="7"/>
    <x v="2"/>
    <x v="5"/>
    <x v="0"/>
    <s v="Returning"/>
    <x v="1"/>
    <s v="Hiking Daypack 20L"/>
    <n v="1"/>
    <n v="91.78"/>
    <n v="0"/>
    <n v="46.15"/>
    <x v="1602"/>
    <n v="46.15"/>
    <n v="45.63"/>
    <n v="0.49716713881019831"/>
    <n v="2026"/>
    <s v="Q3"/>
    <n v="8"/>
    <s v="Aug"/>
  </r>
  <r>
    <n v="2749"/>
    <d v="2026-08-13T00:00:00"/>
    <n v="2026"/>
    <x v="2"/>
    <n v="8"/>
    <x v="7"/>
    <x v="1"/>
    <x v="14"/>
    <x v="0"/>
    <s v="Business"/>
    <x v="1"/>
    <s v="Hiking Daypack 20L"/>
    <n v="2"/>
    <n v="93.13"/>
    <n v="0"/>
    <n v="45.68"/>
    <x v="1603"/>
    <n v="91.36"/>
    <n v="94.899999999999991"/>
    <n v="0.50950284548480618"/>
    <n v="2026"/>
    <s v="Q3"/>
    <n v="8"/>
    <s v="Aug"/>
  </r>
  <r>
    <n v="4252"/>
    <d v="2026-08-13T00:00:00"/>
    <n v="2026"/>
    <x v="2"/>
    <n v="8"/>
    <x v="7"/>
    <x v="1"/>
    <x v="12"/>
    <x v="0"/>
    <s v="Returning"/>
    <x v="2"/>
    <s v="Insulated Bottle"/>
    <n v="1"/>
    <n v="36.67"/>
    <n v="0.1"/>
    <n v="13.18"/>
    <x v="1604"/>
    <n v="13.18"/>
    <n v="19.823"/>
    <n v="0.60064236584552921"/>
    <n v="2026"/>
    <s v="Q3"/>
    <n v="8"/>
    <s v="Aug"/>
  </r>
  <r>
    <n v="4665"/>
    <d v="2026-08-13T00:00:00"/>
    <n v="2026"/>
    <x v="2"/>
    <n v="8"/>
    <x v="7"/>
    <x v="3"/>
    <x v="8"/>
    <x v="1"/>
    <s v="Returning"/>
    <x v="4"/>
    <s v="Training Mat"/>
    <n v="4"/>
    <n v="51.25"/>
    <n v="0.1"/>
    <n v="21.77"/>
    <x v="1605"/>
    <n v="87.08"/>
    <n v="97.42"/>
    <n v="0.52802168021680218"/>
    <n v="2026"/>
    <s v="Q3"/>
    <n v="8"/>
    <s v="Aug"/>
  </r>
  <r>
    <n v="4767"/>
    <d v="2026-08-13T00:00:00"/>
    <n v="2026"/>
    <x v="2"/>
    <n v="8"/>
    <x v="7"/>
    <x v="3"/>
    <x v="8"/>
    <x v="3"/>
    <s v="Business"/>
    <x v="4"/>
    <s v="Resistance Band Set"/>
    <n v="1"/>
    <n v="39.61"/>
    <n v="0.1"/>
    <n v="14.85"/>
    <x v="1606"/>
    <n v="14.85"/>
    <n v="20.798999999999999"/>
    <n v="0.58343852562484222"/>
    <n v="2026"/>
    <s v="Q3"/>
    <n v="8"/>
    <s v="Aug"/>
  </r>
  <r>
    <n v="4832"/>
    <d v="2026-08-13T00:00:00"/>
    <n v="2026"/>
    <x v="2"/>
    <n v="8"/>
    <x v="7"/>
    <x v="0"/>
    <x v="15"/>
    <x v="3"/>
    <s v="Returning"/>
    <x v="0"/>
    <s v="Commuter Helmet"/>
    <n v="2"/>
    <n v="81.59"/>
    <n v="0.15"/>
    <n v="43.9"/>
    <x v="1607"/>
    <n v="87.8"/>
    <n v="50.903000000000006"/>
    <n v="0.3669927831409559"/>
    <n v="2026"/>
    <s v="Q3"/>
    <n v="8"/>
    <s v="Aug"/>
  </r>
  <r>
    <n v="747"/>
    <d v="2026-08-14T00:00:00"/>
    <n v="2026"/>
    <x v="2"/>
    <n v="8"/>
    <x v="7"/>
    <x v="1"/>
    <x v="1"/>
    <x v="2"/>
    <s v="New"/>
    <x v="4"/>
    <s v="Weighted Vest"/>
    <n v="3"/>
    <n v="122.96"/>
    <n v="0.1"/>
    <n v="67.62"/>
    <x v="1608"/>
    <n v="202.86"/>
    <n v="129.13200000000001"/>
    <n v="0.38896117978746475"/>
    <n v="2026"/>
    <s v="Q3"/>
    <n v="8"/>
    <s v="Aug"/>
  </r>
  <r>
    <n v="2281"/>
    <d v="2026-08-14T00:00:00"/>
    <n v="2026"/>
    <x v="2"/>
    <n v="8"/>
    <x v="7"/>
    <x v="1"/>
    <x v="11"/>
    <x v="2"/>
    <s v="Returning"/>
    <x v="1"/>
    <s v="Trekking Poles"/>
    <n v="1"/>
    <n v="70.91"/>
    <n v="0"/>
    <n v="33.11"/>
    <x v="1609"/>
    <n v="33.11"/>
    <n v="37.799999999999997"/>
    <n v="0.53307008884501483"/>
    <n v="2026"/>
    <s v="Q3"/>
    <n v="8"/>
    <s v="Aug"/>
  </r>
  <r>
    <n v="2414"/>
    <d v="2026-08-14T00:00:00"/>
    <n v="2026"/>
    <x v="2"/>
    <n v="8"/>
    <x v="7"/>
    <x v="1"/>
    <x v="6"/>
    <x v="1"/>
    <s v="Business"/>
    <x v="0"/>
    <s v="Trail Bike Light"/>
    <n v="6"/>
    <n v="50.94"/>
    <n v="0.1"/>
    <n v="22.76"/>
    <x v="1610"/>
    <n v="136.56"/>
    <n v="138.51600000000002"/>
    <n v="0.50355538105832576"/>
    <n v="2026"/>
    <s v="Q3"/>
    <n v="8"/>
    <s v="Aug"/>
  </r>
  <r>
    <n v="3162"/>
    <d v="2026-08-14T00:00:00"/>
    <n v="2026"/>
    <x v="2"/>
    <n v="8"/>
    <x v="7"/>
    <x v="1"/>
    <x v="1"/>
    <x v="0"/>
    <s v="New"/>
    <x v="1"/>
    <s v="Trail Boots"/>
    <n v="1"/>
    <n v="144.96"/>
    <n v="0.05"/>
    <n v="77.959999999999994"/>
    <x v="1611"/>
    <n v="77.959999999999994"/>
    <n v="59.751999999999995"/>
    <n v="0.43389101893807364"/>
    <n v="2026"/>
    <s v="Q3"/>
    <n v="8"/>
    <s v="Aug"/>
  </r>
  <r>
    <n v="3200"/>
    <d v="2026-08-14T00:00:00"/>
    <n v="2026"/>
    <x v="2"/>
    <n v="8"/>
    <x v="7"/>
    <x v="3"/>
    <x v="8"/>
    <x v="2"/>
    <s v="New"/>
    <x v="1"/>
    <s v="Summit Backpack 45L"/>
    <n v="1"/>
    <n v="152.97"/>
    <n v="0"/>
    <n v="79.66"/>
    <x v="1612"/>
    <n v="79.66"/>
    <n v="73.31"/>
    <n v="0.47924429626724196"/>
    <n v="2026"/>
    <s v="Q3"/>
    <n v="8"/>
    <s v="Aug"/>
  </r>
  <r>
    <n v="3521"/>
    <d v="2026-08-14T00:00:00"/>
    <n v="2026"/>
    <x v="2"/>
    <n v="8"/>
    <x v="7"/>
    <x v="2"/>
    <x v="16"/>
    <x v="0"/>
    <s v="Business"/>
    <x v="2"/>
    <s v="Packing Cube Set"/>
    <n v="2"/>
    <n v="45.79"/>
    <n v="0"/>
    <n v="18.23"/>
    <x v="1613"/>
    <n v="36.46"/>
    <n v="55.12"/>
    <n v="0.60187813933173184"/>
    <n v="2026"/>
    <s v="Q3"/>
    <n v="8"/>
    <s v="Aug"/>
  </r>
  <r>
    <n v="4447"/>
    <d v="2026-08-14T00:00:00"/>
    <n v="2026"/>
    <x v="2"/>
    <n v="8"/>
    <x v="7"/>
    <x v="1"/>
    <x v="6"/>
    <x v="0"/>
    <s v="New"/>
    <x v="2"/>
    <s v="Travel Backpack 35L"/>
    <n v="1"/>
    <n v="161.31"/>
    <n v="0"/>
    <n v="87.81"/>
    <x v="1614"/>
    <n v="87.81"/>
    <n v="73.5"/>
    <n v="0.45564441138181139"/>
    <n v="2026"/>
    <s v="Q3"/>
    <n v="8"/>
    <s v="Aug"/>
  </r>
  <r>
    <n v="421"/>
    <d v="2026-08-15T00:00:00"/>
    <n v="2026"/>
    <x v="2"/>
    <n v="8"/>
    <x v="7"/>
    <x v="3"/>
    <x v="7"/>
    <x v="0"/>
    <s v="New"/>
    <x v="4"/>
    <s v="Recovery Roller"/>
    <n v="2"/>
    <n v="35.97"/>
    <n v="0.05"/>
    <n v="14.28"/>
    <x v="1615"/>
    <n v="28.56"/>
    <n v="39.782999999999987"/>
    <n v="0.58210789693165343"/>
    <n v="2026"/>
    <s v="Q3"/>
    <n v="8"/>
    <s v="Aug"/>
  </r>
  <r>
    <n v="962"/>
    <d v="2026-08-15T00:00:00"/>
    <n v="2026"/>
    <x v="2"/>
    <n v="8"/>
    <x v="7"/>
    <x v="0"/>
    <x v="0"/>
    <x v="2"/>
    <s v="New"/>
    <x v="4"/>
    <s v="Resistance Band Set"/>
    <n v="2"/>
    <n v="39.729999999999997"/>
    <n v="0"/>
    <n v="14.95"/>
    <x v="1616"/>
    <n v="29.9"/>
    <n v="49.559999999999995"/>
    <n v="0.62371004278882458"/>
    <n v="2026"/>
    <s v="Q3"/>
    <n v="8"/>
    <s v="Aug"/>
  </r>
  <r>
    <n v="1386"/>
    <d v="2026-08-15T00:00:00"/>
    <n v="2026"/>
    <x v="2"/>
    <n v="8"/>
    <x v="7"/>
    <x v="1"/>
    <x v="12"/>
    <x v="0"/>
    <s v="Business"/>
    <x v="2"/>
    <s v="Insulated Bottle"/>
    <n v="2"/>
    <n v="36.049999999999997"/>
    <n v="0"/>
    <n v="13.8"/>
    <x v="1617"/>
    <n v="27.6"/>
    <n v="44.499999999999993"/>
    <n v="0.61719833564493753"/>
    <n v="2026"/>
    <s v="Q3"/>
    <n v="8"/>
    <s v="Aug"/>
  </r>
  <r>
    <n v="3083"/>
    <d v="2026-08-15T00:00:00"/>
    <n v="2026"/>
    <x v="2"/>
    <n v="8"/>
    <x v="7"/>
    <x v="3"/>
    <x v="7"/>
    <x v="0"/>
    <s v="New"/>
    <x v="3"/>
    <s v="Trail Tent 2P"/>
    <n v="1"/>
    <n v="194.36"/>
    <n v="0"/>
    <n v="106.01"/>
    <x v="1618"/>
    <n v="106.01"/>
    <n v="88.350000000000009"/>
    <n v="0.45456884132537562"/>
    <n v="2026"/>
    <s v="Q3"/>
    <n v="8"/>
    <s v="Aug"/>
  </r>
  <r>
    <n v="3174"/>
    <d v="2026-08-15T00:00:00"/>
    <n v="2026"/>
    <x v="2"/>
    <n v="8"/>
    <x v="7"/>
    <x v="3"/>
    <x v="4"/>
    <x v="2"/>
    <s v="Returning"/>
    <x v="3"/>
    <s v="Trail Tent 2P"/>
    <n v="1"/>
    <n v="192.67"/>
    <n v="0.05"/>
    <n v="103.37"/>
    <x v="1619"/>
    <n v="103.37"/>
    <n v="79.666499999999985"/>
    <n v="0.43524925356417976"/>
    <n v="2026"/>
    <s v="Q3"/>
    <n v="8"/>
    <s v="Aug"/>
  </r>
  <r>
    <n v="4045"/>
    <d v="2026-08-15T00:00:00"/>
    <n v="2026"/>
    <x v="2"/>
    <n v="8"/>
    <x v="7"/>
    <x v="2"/>
    <x v="16"/>
    <x v="0"/>
    <s v="New"/>
    <x v="1"/>
    <s v="Hiking Daypack 20L"/>
    <n v="3"/>
    <n v="92.12"/>
    <n v="0.1"/>
    <n v="44.1"/>
    <x v="1620"/>
    <n v="132.30000000000001"/>
    <n v="116.42400000000001"/>
    <n v="0.46808510638297873"/>
    <n v="2026"/>
    <s v="Q3"/>
    <n v="8"/>
    <s v="Aug"/>
  </r>
  <r>
    <n v="4850"/>
    <d v="2026-08-15T00:00:00"/>
    <n v="2026"/>
    <x v="2"/>
    <n v="8"/>
    <x v="7"/>
    <x v="1"/>
    <x v="1"/>
    <x v="2"/>
    <s v="Business"/>
    <x v="3"/>
    <s v="Trail Tent 2P"/>
    <n v="1"/>
    <n v="192.82"/>
    <n v="0"/>
    <n v="104.98"/>
    <x v="1621"/>
    <n v="104.98"/>
    <n v="87.839999999999989"/>
    <n v="0.45555440307022088"/>
    <n v="2026"/>
    <s v="Q3"/>
    <n v="8"/>
    <s v="Aug"/>
  </r>
  <r>
    <n v="71"/>
    <d v="2026-08-16T00:00:00"/>
    <n v="2026"/>
    <x v="2"/>
    <n v="8"/>
    <x v="7"/>
    <x v="2"/>
    <x v="16"/>
    <x v="0"/>
    <s v="New"/>
    <x v="0"/>
    <s v="Commuter Helmet"/>
    <n v="3"/>
    <n v="80.099999999999994"/>
    <n v="0"/>
    <n v="42.41"/>
    <x v="963"/>
    <n v="127.22999999999999"/>
    <n v="113.07"/>
    <n v="0.47053682896379528"/>
    <n v="2026"/>
    <s v="Q3"/>
    <n v="8"/>
    <s v="Aug"/>
  </r>
  <r>
    <n v="627"/>
    <d v="2026-08-16T00:00:00"/>
    <n v="2026"/>
    <x v="2"/>
    <n v="8"/>
    <x v="7"/>
    <x v="3"/>
    <x v="7"/>
    <x v="3"/>
    <s v="New"/>
    <x v="0"/>
    <s v="Commuter Helmet"/>
    <n v="6"/>
    <n v="83.26"/>
    <n v="0"/>
    <n v="43.8"/>
    <x v="1622"/>
    <n v="262.79999999999995"/>
    <n v="236.7600000000001"/>
    <n v="0.47393706461686297"/>
    <n v="2026"/>
    <s v="Q3"/>
    <n v="8"/>
    <s v="Aug"/>
  </r>
  <r>
    <n v="959"/>
    <d v="2026-08-16T00:00:00"/>
    <n v="2026"/>
    <x v="2"/>
    <n v="8"/>
    <x v="7"/>
    <x v="1"/>
    <x v="1"/>
    <x v="2"/>
    <s v="Returning"/>
    <x v="4"/>
    <s v="Resistance Band Set"/>
    <n v="4"/>
    <n v="40.46"/>
    <n v="0"/>
    <n v="15.12"/>
    <x v="1623"/>
    <n v="60.48"/>
    <n v="101.36000000000001"/>
    <n v="0.62629757785467133"/>
    <n v="2026"/>
    <s v="Q3"/>
    <n v="8"/>
    <s v="Aug"/>
  </r>
  <r>
    <n v="967"/>
    <d v="2026-08-16T00:00:00"/>
    <n v="2026"/>
    <x v="2"/>
    <n v="8"/>
    <x v="7"/>
    <x v="2"/>
    <x v="16"/>
    <x v="1"/>
    <s v="Returning"/>
    <x v="0"/>
    <s v="Commuter Helmet"/>
    <n v="5"/>
    <n v="81.55"/>
    <n v="0.2"/>
    <n v="42.09"/>
    <x v="1624"/>
    <n v="210.45000000000002"/>
    <n v="115.75000000000003"/>
    <n v="0.3548436541998774"/>
    <n v="2026"/>
    <s v="Q3"/>
    <n v="8"/>
    <s v="Aug"/>
  </r>
  <r>
    <n v="1267"/>
    <d v="2026-08-16T00:00:00"/>
    <n v="2026"/>
    <x v="2"/>
    <n v="8"/>
    <x v="7"/>
    <x v="1"/>
    <x v="12"/>
    <x v="2"/>
    <s v="New"/>
    <x v="3"/>
    <s v="Portable Camp Stove"/>
    <n v="2"/>
    <n v="83.56"/>
    <n v="0"/>
    <n v="39.119999999999997"/>
    <x v="1625"/>
    <n v="78.239999999999995"/>
    <n v="88.88000000000001"/>
    <n v="0.53183341311632359"/>
    <n v="2026"/>
    <s v="Q3"/>
    <n v="8"/>
    <s v="Aug"/>
  </r>
  <r>
    <n v="1394"/>
    <d v="2026-08-16T00:00:00"/>
    <n v="2026"/>
    <x v="2"/>
    <n v="8"/>
    <x v="7"/>
    <x v="2"/>
    <x v="10"/>
    <x v="0"/>
    <s v="Returning"/>
    <x v="3"/>
    <s v="Compact Sleeping Bag"/>
    <n v="3"/>
    <n v="125.75"/>
    <n v="0"/>
    <n v="62.05"/>
    <x v="1626"/>
    <n v="186.14999999999998"/>
    <n v="191.10000000000002"/>
    <n v="0.50656063618290259"/>
    <n v="2026"/>
    <s v="Q3"/>
    <n v="8"/>
    <s v="Aug"/>
  </r>
  <r>
    <n v="1652"/>
    <d v="2026-08-16T00:00:00"/>
    <n v="2026"/>
    <x v="2"/>
    <n v="8"/>
    <x v="7"/>
    <x v="0"/>
    <x v="0"/>
    <x v="0"/>
    <s v="Returning"/>
    <x v="2"/>
    <s v="Insulated Bottle"/>
    <n v="1"/>
    <n v="35.619999999999997"/>
    <n v="0.1"/>
    <n v="13.55"/>
    <x v="1627"/>
    <n v="13.55"/>
    <n v="18.507999999999999"/>
    <n v="0.57732859192713204"/>
    <n v="2026"/>
    <s v="Q3"/>
    <n v="8"/>
    <s v="Aug"/>
  </r>
  <r>
    <n v="2126"/>
    <d v="2026-08-16T00:00:00"/>
    <n v="2026"/>
    <x v="2"/>
    <n v="8"/>
    <x v="7"/>
    <x v="1"/>
    <x v="14"/>
    <x v="0"/>
    <s v="Business"/>
    <x v="0"/>
    <s v="Cycling Pack 12L"/>
    <n v="2"/>
    <n v="104.02"/>
    <n v="0"/>
    <n v="50.26"/>
    <x v="1628"/>
    <n v="100.52"/>
    <n v="107.52"/>
    <n v="0.51682368775235532"/>
    <n v="2026"/>
    <s v="Q3"/>
    <n v="8"/>
    <s v="Aug"/>
  </r>
  <r>
    <n v="2282"/>
    <d v="2026-08-16T00:00:00"/>
    <n v="2026"/>
    <x v="2"/>
    <n v="8"/>
    <x v="7"/>
    <x v="1"/>
    <x v="6"/>
    <x v="1"/>
    <s v="Business"/>
    <x v="1"/>
    <s v="Hiking Daypack 20L"/>
    <n v="8"/>
    <n v="92.71"/>
    <n v="0.1"/>
    <n v="44.83"/>
    <x v="1629"/>
    <n v="358.64"/>
    <n v="308.87199999999996"/>
    <n v="0.46272126943036229"/>
    <n v="2026"/>
    <s v="Q3"/>
    <n v="8"/>
    <s v="Aug"/>
  </r>
  <r>
    <n v="2426"/>
    <d v="2026-08-16T00:00:00"/>
    <n v="2026"/>
    <x v="2"/>
    <n v="8"/>
    <x v="7"/>
    <x v="1"/>
    <x v="12"/>
    <x v="0"/>
    <s v="New"/>
    <x v="1"/>
    <s v="Hiking Daypack 20L"/>
    <n v="1"/>
    <n v="90.58"/>
    <n v="0"/>
    <n v="44.53"/>
    <x v="1630"/>
    <n v="44.53"/>
    <n v="46.05"/>
    <n v="0.50839037315080593"/>
    <n v="2026"/>
    <s v="Q3"/>
    <n v="8"/>
    <s v="Aug"/>
  </r>
  <r>
    <n v="2534"/>
    <d v="2026-08-16T00:00:00"/>
    <n v="2026"/>
    <x v="2"/>
    <n v="8"/>
    <x v="7"/>
    <x v="1"/>
    <x v="14"/>
    <x v="0"/>
    <s v="New"/>
    <x v="3"/>
    <s v="Compact Sleeping Bag"/>
    <n v="1"/>
    <n v="120.22"/>
    <n v="0"/>
    <n v="62.31"/>
    <x v="1631"/>
    <n v="62.31"/>
    <n v="57.91"/>
    <n v="0.48170021627017134"/>
    <n v="2026"/>
    <s v="Q3"/>
    <n v="8"/>
    <s v="Aug"/>
  </r>
  <r>
    <n v="2948"/>
    <d v="2026-08-16T00:00:00"/>
    <n v="2026"/>
    <x v="2"/>
    <n v="8"/>
    <x v="7"/>
    <x v="2"/>
    <x v="2"/>
    <x v="2"/>
    <s v="New"/>
    <x v="2"/>
    <s v="Insulated Bottle"/>
    <n v="3"/>
    <n v="36.35"/>
    <n v="0"/>
    <n v="13.42"/>
    <x v="1632"/>
    <n v="40.26"/>
    <n v="68.79000000000002"/>
    <n v="0.63081155433287495"/>
    <n v="2026"/>
    <s v="Q3"/>
    <n v="8"/>
    <s v="Aug"/>
  </r>
  <r>
    <n v="3141"/>
    <d v="2026-08-16T00:00:00"/>
    <n v="2026"/>
    <x v="2"/>
    <n v="8"/>
    <x v="7"/>
    <x v="1"/>
    <x v="12"/>
    <x v="3"/>
    <s v="Returning"/>
    <x v="3"/>
    <s v="Trail Tent 2P"/>
    <n v="2"/>
    <n v="195.28"/>
    <n v="0"/>
    <n v="102.24"/>
    <x v="1633"/>
    <n v="204.48"/>
    <n v="186.08"/>
    <n v="0.4764440802949611"/>
    <n v="2026"/>
    <s v="Q3"/>
    <n v="8"/>
    <s v="Aug"/>
  </r>
  <r>
    <n v="3935"/>
    <d v="2026-08-16T00:00:00"/>
    <n v="2026"/>
    <x v="2"/>
    <n v="8"/>
    <x v="7"/>
    <x v="2"/>
    <x v="16"/>
    <x v="3"/>
    <s v="Returning"/>
    <x v="2"/>
    <s v="Packing Cube Set"/>
    <n v="4"/>
    <n v="46.05"/>
    <n v="0"/>
    <n v="18.75"/>
    <x v="1634"/>
    <n v="75"/>
    <n v="109.19999999999999"/>
    <n v="0.5928338762214983"/>
    <n v="2026"/>
    <s v="Q3"/>
    <n v="8"/>
    <s v="Aug"/>
  </r>
  <r>
    <n v="4636"/>
    <d v="2026-08-16T00:00:00"/>
    <n v="2026"/>
    <x v="2"/>
    <n v="8"/>
    <x v="7"/>
    <x v="0"/>
    <x v="0"/>
    <x v="2"/>
    <s v="Returning"/>
    <x v="3"/>
    <s v="Portable Camp Stove"/>
    <n v="1"/>
    <n v="81.040000000000006"/>
    <n v="0.1"/>
    <n v="39.29"/>
    <x v="1635"/>
    <n v="39.29"/>
    <n v="33.646000000000008"/>
    <n v="0.46130854447735009"/>
    <n v="2026"/>
    <s v="Q3"/>
    <n v="8"/>
    <s v="Aug"/>
  </r>
  <r>
    <n v="4895"/>
    <d v="2026-08-16T00:00:00"/>
    <n v="2026"/>
    <x v="2"/>
    <n v="8"/>
    <x v="7"/>
    <x v="0"/>
    <x v="15"/>
    <x v="2"/>
    <s v="Business"/>
    <x v="3"/>
    <s v="Trail Tent 2P"/>
    <n v="1"/>
    <n v="191.12"/>
    <n v="0.05"/>
    <n v="106.14"/>
    <x v="1636"/>
    <n v="106.14"/>
    <n v="75.423999999999992"/>
    <n v="0.41541274702033443"/>
    <n v="2026"/>
    <s v="Q3"/>
    <n v="8"/>
    <s v="Aug"/>
  </r>
  <r>
    <n v="5029"/>
    <d v="2026-08-16T00:00:00"/>
    <n v="2026"/>
    <x v="2"/>
    <n v="8"/>
    <x v="7"/>
    <x v="0"/>
    <x v="15"/>
    <x v="0"/>
    <s v="New"/>
    <x v="1"/>
    <s v="Summit Backpack 45L"/>
    <n v="1"/>
    <n v="156.19"/>
    <n v="0"/>
    <n v="79.239999999999995"/>
    <x v="1637"/>
    <n v="79.239999999999995"/>
    <n v="76.95"/>
    <n v="0.49266918496702738"/>
    <n v="2026"/>
    <s v="Q3"/>
    <n v="8"/>
    <s v="Aug"/>
  </r>
  <r>
    <n v="1965"/>
    <d v="2026-08-17T00:00:00"/>
    <n v="2026"/>
    <x v="2"/>
    <n v="8"/>
    <x v="7"/>
    <x v="1"/>
    <x v="11"/>
    <x v="0"/>
    <s v="Returning"/>
    <x v="2"/>
    <s v="Insulated Bottle"/>
    <n v="4"/>
    <n v="36.93"/>
    <n v="0"/>
    <n v="13.36"/>
    <x v="1638"/>
    <n v="53.44"/>
    <n v="94.28"/>
    <n v="0.63823449769834828"/>
    <n v="2026"/>
    <s v="Q3"/>
    <n v="8"/>
    <s v="Aug"/>
  </r>
  <r>
    <n v="3647"/>
    <d v="2026-08-17T00:00:00"/>
    <n v="2026"/>
    <x v="2"/>
    <n v="8"/>
    <x v="7"/>
    <x v="1"/>
    <x v="12"/>
    <x v="2"/>
    <s v="Returning"/>
    <x v="0"/>
    <s v="Cycling Pack 12L"/>
    <n v="3"/>
    <n v="104.96"/>
    <n v="0.05"/>
    <n v="51.66"/>
    <x v="1639"/>
    <n v="154.97999999999999"/>
    <n v="144.15599999999998"/>
    <n v="0.48190789473684209"/>
    <n v="2026"/>
    <s v="Q3"/>
    <n v="8"/>
    <s v="Aug"/>
  </r>
  <r>
    <n v="3918"/>
    <d v="2026-08-17T00:00:00"/>
    <n v="2026"/>
    <x v="2"/>
    <n v="8"/>
    <x v="7"/>
    <x v="1"/>
    <x v="1"/>
    <x v="3"/>
    <s v="New"/>
    <x v="2"/>
    <s v="Travel Backpack 35L"/>
    <n v="3"/>
    <n v="168.51"/>
    <n v="0"/>
    <n v="85.34"/>
    <x v="1640"/>
    <n v="256.02"/>
    <n v="249.51"/>
    <n v="0.49356121298439265"/>
    <n v="2026"/>
    <s v="Q3"/>
    <n v="8"/>
    <s v="Aug"/>
  </r>
  <r>
    <n v="4256"/>
    <d v="2026-08-17T00:00:00"/>
    <n v="2026"/>
    <x v="2"/>
    <n v="8"/>
    <x v="7"/>
    <x v="1"/>
    <x v="12"/>
    <x v="2"/>
    <s v="New"/>
    <x v="2"/>
    <s v="Packing Cube Set"/>
    <n v="1"/>
    <n v="46.44"/>
    <n v="0.05"/>
    <n v="18.59"/>
    <x v="1641"/>
    <n v="18.59"/>
    <n v="25.527999999999995"/>
    <n v="0.57863003762636556"/>
    <n v="2026"/>
    <s v="Q3"/>
    <n v="8"/>
    <s v="Aug"/>
  </r>
  <r>
    <n v="5087"/>
    <d v="2026-08-17T00:00:00"/>
    <n v="2026"/>
    <x v="2"/>
    <n v="8"/>
    <x v="7"/>
    <x v="0"/>
    <x v="0"/>
    <x v="0"/>
    <s v="New"/>
    <x v="1"/>
    <s v="Trekking Poles"/>
    <n v="1"/>
    <n v="69.900000000000006"/>
    <n v="0.1"/>
    <n v="31.43"/>
    <x v="1642"/>
    <n v="31.43"/>
    <n v="31.480000000000004"/>
    <n v="0.50039739310125575"/>
    <n v="2026"/>
    <s v="Q3"/>
    <n v="8"/>
    <s v="Aug"/>
  </r>
  <r>
    <n v="1921"/>
    <d v="2026-08-18T00:00:00"/>
    <n v="2026"/>
    <x v="2"/>
    <n v="8"/>
    <x v="7"/>
    <x v="3"/>
    <x v="13"/>
    <x v="0"/>
    <s v="New"/>
    <x v="0"/>
    <s v="Compact Repair Kit"/>
    <n v="2"/>
    <n v="39.83"/>
    <n v="0"/>
    <n v="17.18"/>
    <x v="1643"/>
    <n v="34.36"/>
    <n v="45.3"/>
    <n v="0.56866683404468987"/>
    <n v="2026"/>
    <s v="Q3"/>
    <n v="8"/>
    <s v="Aug"/>
  </r>
  <r>
    <n v="1966"/>
    <d v="2026-08-18T00:00:00"/>
    <n v="2026"/>
    <x v="2"/>
    <n v="8"/>
    <x v="7"/>
    <x v="0"/>
    <x v="9"/>
    <x v="0"/>
    <s v="New"/>
    <x v="2"/>
    <s v="Insulated Bottle"/>
    <n v="2"/>
    <n v="36.020000000000003"/>
    <n v="0"/>
    <n v="13.87"/>
    <x v="1644"/>
    <n v="27.74"/>
    <n v="44.300000000000011"/>
    <n v="0.61493614658523055"/>
    <n v="2026"/>
    <s v="Q3"/>
    <n v="8"/>
    <s v="Aug"/>
  </r>
  <r>
    <n v="2431"/>
    <d v="2026-08-18T00:00:00"/>
    <n v="2026"/>
    <x v="2"/>
    <n v="8"/>
    <x v="7"/>
    <x v="0"/>
    <x v="15"/>
    <x v="3"/>
    <s v="Business"/>
    <x v="4"/>
    <s v="Weighted Vest"/>
    <n v="3"/>
    <n v="125.31"/>
    <n v="0"/>
    <n v="67.64"/>
    <x v="1645"/>
    <n v="202.92000000000002"/>
    <n v="173.01"/>
    <n v="0.46021865772883247"/>
    <n v="2026"/>
    <s v="Q3"/>
    <n v="8"/>
    <s v="Aug"/>
  </r>
  <r>
    <n v="3676"/>
    <d v="2026-08-18T00:00:00"/>
    <n v="2026"/>
    <x v="2"/>
    <n v="8"/>
    <x v="7"/>
    <x v="1"/>
    <x v="12"/>
    <x v="0"/>
    <s v="Returning"/>
    <x v="1"/>
    <s v="Hiking Daypack 20L"/>
    <n v="3"/>
    <n v="92.5"/>
    <n v="0.1"/>
    <n v="46.38"/>
    <x v="1646"/>
    <n v="139.14000000000001"/>
    <n v="110.60999999999999"/>
    <n v="0.4428828828828828"/>
    <n v="2026"/>
    <s v="Q3"/>
    <n v="8"/>
    <s v="Aug"/>
  </r>
  <r>
    <n v="3972"/>
    <d v="2026-08-18T00:00:00"/>
    <n v="2026"/>
    <x v="2"/>
    <n v="8"/>
    <x v="7"/>
    <x v="1"/>
    <x v="1"/>
    <x v="1"/>
    <s v="Business"/>
    <x v="0"/>
    <s v="Cycling Pack 12L"/>
    <n v="5"/>
    <n v="100.48"/>
    <n v="0.1"/>
    <n v="49.67"/>
    <x v="1647"/>
    <n v="248.35000000000002"/>
    <n v="203.81"/>
    <n v="0.45074752300070769"/>
    <n v="2026"/>
    <s v="Q3"/>
    <n v="8"/>
    <s v="Aug"/>
  </r>
  <r>
    <n v="4056"/>
    <d v="2026-08-18T00:00:00"/>
    <n v="2026"/>
    <x v="2"/>
    <n v="8"/>
    <x v="7"/>
    <x v="0"/>
    <x v="15"/>
    <x v="3"/>
    <s v="New"/>
    <x v="3"/>
    <s v="Portable Camp Stove"/>
    <n v="2"/>
    <n v="79.78"/>
    <n v="0"/>
    <n v="38.770000000000003"/>
    <x v="1648"/>
    <n v="77.540000000000006"/>
    <n v="82.02"/>
    <n v="0.51403860616695907"/>
    <n v="2026"/>
    <s v="Q3"/>
    <n v="8"/>
    <s v="Aug"/>
  </r>
  <r>
    <n v="4471"/>
    <d v="2026-08-18T00:00:00"/>
    <n v="2026"/>
    <x v="2"/>
    <n v="8"/>
    <x v="7"/>
    <x v="2"/>
    <x v="10"/>
    <x v="1"/>
    <s v="Business"/>
    <x v="1"/>
    <s v="Trail Boots"/>
    <n v="4"/>
    <n v="144.44"/>
    <n v="0.1"/>
    <n v="77.66"/>
    <x v="1649"/>
    <n v="310.64"/>
    <n v="209.34400000000005"/>
    <n v="0.4025970029847073"/>
    <n v="2026"/>
    <s v="Q3"/>
    <n v="8"/>
    <s v="Aug"/>
  </r>
  <r>
    <n v="1054"/>
    <d v="2026-08-19T00:00:00"/>
    <n v="2026"/>
    <x v="2"/>
    <n v="8"/>
    <x v="7"/>
    <x v="1"/>
    <x v="1"/>
    <x v="0"/>
    <s v="Returning"/>
    <x v="1"/>
    <s v="Summit Backpack 45L"/>
    <n v="3"/>
    <n v="157.41999999999999"/>
    <n v="0"/>
    <n v="77.989999999999995"/>
    <x v="1650"/>
    <n v="233.96999999999997"/>
    <n v="238.29000000000002"/>
    <n v="0.5045737517469191"/>
    <n v="2026"/>
    <s v="Q3"/>
    <n v="8"/>
    <s v="Aug"/>
  </r>
  <r>
    <n v="1854"/>
    <d v="2026-08-19T00:00:00"/>
    <n v="2026"/>
    <x v="2"/>
    <n v="8"/>
    <x v="7"/>
    <x v="1"/>
    <x v="14"/>
    <x v="3"/>
    <s v="Business"/>
    <x v="1"/>
    <s v="Hiking Daypack 20L"/>
    <n v="1"/>
    <n v="90.37"/>
    <n v="0.05"/>
    <n v="45.89"/>
    <x v="1651"/>
    <n v="45.89"/>
    <n v="39.961500000000001"/>
    <n v="0.46547235633623174"/>
    <n v="2026"/>
    <s v="Q3"/>
    <n v="8"/>
    <s v="Aug"/>
  </r>
  <r>
    <n v="2140"/>
    <d v="2026-08-19T00:00:00"/>
    <n v="2026"/>
    <x v="2"/>
    <n v="8"/>
    <x v="7"/>
    <x v="1"/>
    <x v="6"/>
    <x v="1"/>
    <s v="Business"/>
    <x v="0"/>
    <s v="Cycling Pack 12L"/>
    <n v="15"/>
    <n v="104.79"/>
    <n v="0.15"/>
    <n v="49.67"/>
    <x v="1652"/>
    <n v="745.05000000000007"/>
    <n v="591.02249999999992"/>
    <n v="0.44235810556687599"/>
    <n v="2026"/>
    <s v="Q3"/>
    <n v="8"/>
    <s v="Aug"/>
  </r>
  <r>
    <n v="2328"/>
    <d v="2026-08-19T00:00:00"/>
    <n v="2026"/>
    <x v="2"/>
    <n v="8"/>
    <x v="7"/>
    <x v="2"/>
    <x v="2"/>
    <x v="0"/>
    <s v="Returning"/>
    <x v="2"/>
    <s v="Carry-On Duffel"/>
    <n v="1"/>
    <n v="130.94"/>
    <n v="0"/>
    <n v="66.06"/>
    <x v="1653"/>
    <n v="66.06"/>
    <n v="64.88"/>
    <n v="0.49549411944402011"/>
    <n v="2026"/>
    <s v="Q3"/>
    <n v="8"/>
    <s v="Aug"/>
  </r>
  <r>
    <n v="4215"/>
    <d v="2026-08-19T00:00:00"/>
    <n v="2026"/>
    <x v="2"/>
    <n v="8"/>
    <x v="7"/>
    <x v="1"/>
    <x v="6"/>
    <x v="0"/>
    <s v="Returning"/>
    <x v="0"/>
    <s v="Compact Repair Kit"/>
    <n v="1"/>
    <n v="40.42"/>
    <n v="0.05"/>
    <n v="16.62"/>
    <x v="1536"/>
    <n v="16.62"/>
    <n v="21.779"/>
    <n v="0.5671762285476184"/>
    <n v="2026"/>
    <s v="Q3"/>
    <n v="8"/>
    <s v="Aug"/>
  </r>
  <r>
    <n v="4563"/>
    <d v="2026-08-19T00:00:00"/>
    <n v="2026"/>
    <x v="2"/>
    <n v="8"/>
    <x v="7"/>
    <x v="1"/>
    <x v="11"/>
    <x v="3"/>
    <s v="Returning"/>
    <x v="3"/>
    <s v="Alpine Tent 4P"/>
    <n v="1"/>
    <n v="338.45"/>
    <n v="0.15"/>
    <n v="197.2"/>
    <x v="1654"/>
    <n v="197.2"/>
    <n v="90.482500000000016"/>
    <n v="0.31452208598020392"/>
    <n v="2026"/>
    <s v="Q3"/>
    <n v="8"/>
    <s v="Aug"/>
  </r>
  <r>
    <n v="4775"/>
    <d v="2026-08-19T00:00:00"/>
    <n v="2026"/>
    <x v="2"/>
    <n v="8"/>
    <x v="7"/>
    <x v="2"/>
    <x v="10"/>
    <x v="3"/>
    <s v="Returning"/>
    <x v="0"/>
    <s v="Cycling Pack 12L"/>
    <n v="1"/>
    <n v="103.92"/>
    <n v="0.05"/>
    <n v="50.71"/>
    <x v="1655"/>
    <n v="50.71"/>
    <n v="48.014000000000003"/>
    <n v="0.48634577205137558"/>
    <n v="2026"/>
    <s v="Q3"/>
    <n v="8"/>
    <s v="Aug"/>
  </r>
  <r>
    <n v="247"/>
    <d v="2026-08-20T00:00:00"/>
    <n v="2026"/>
    <x v="2"/>
    <n v="8"/>
    <x v="7"/>
    <x v="0"/>
    <x v="9"/>
    <x v="0"/>
    <s v="New"/>
    <x v="0"/>
    <s v="Trail Bike Light"/>
    <n v="6"/>
    <n v="51.67"/>
    <n v="0.1"/>
    <n v="23.1"/>
    <x v="1656"/>
    <n v="138.60000000000002"/>
    <n v="140.41799999999995"/>
    <n v="0.50325785433197845"/>
    <n v="2026"/>
    <s v="Q3"/>
    <n v="8"/>
    <s v="Aug"/>
  </r>
  <r>
    <n v="827"/>
    <d v="2026-08-20T00:00:00"/>
    <n v="2026"/>
    <x v="2"/>
    <n v="8"/>
    <x v="7"/>
    <x v="1"/>
    <x v="12"/>
    <x v="1"/>
    <s v="Returning"/>
    <x v="2"/>
    <s v="Travel Backpack 35L"/>
    <n v="4"/>
    <n v="166.02"/>
    <n v="0.1"/>
    <n v="87.99"/>
    <x v="1657"/>
    <n v="351.96"/>
    <n v="245.71200000000005"/>
    <n v="0.4111151266915633"/>
    <n v="2026"/>
    <s v="Q3"/>
    <n v="8"/>
    <s v="Aug"/>
  </r>
  <r>
    <n v="1156"/>
    <d v="2026-08-20T00:00:00"/>
    <n v="2026"/>
    <x v="2"/>
    <n v="8"/>
    <x v="7"/>
    <x v="2"/>
    <x v="5"/>
    <x v="2"/>
    <s v="New"/>
    <x v="0"/>
    <s v="Trail Bike Light"/>
    <n v="2"/>
    <n v="50.59"/>
    <n v="0.1"/>
    <n v="22.68"/>
    <x v="1658"/>
    <n v="45.36"/>
    <n v="45.702000000000012"/>
    <n v="0.5018778414706464"/>
    <n v="2026"/>
    <s v="Q3"/>
    <n v="8"/>
    <s v="Aug"/>
  </r>
  <r>
    <n v="1543"/>
    <d v="2026-08-20T00:00:00"/>
    <n v="2026"/>
    <x v="2"/>
    <n v="8"/>
    <x v="7"/>
    <x v="3"/>
    <x v="7"/>
    <x v="2"/>
    <s v="Returning"/>
    <x v="1"/>
    <s v="Summit Backpack 45L"/>
    <n v="1"/>
    <n v="155.83000000000001"/>
    <n v="0"/>
    <n v="77.260000000000005"/>
    <x v="1659"/>
    <n v="77.260000000000005"/>
    <n v="78.570000000000007"/>
    <n v="0.50420329846627732"/>
    <n v="2026"/>
    <s v="Q3"/>
    <n v="8"/>
    <s v="Aug"/>
  </r>
  <r>
    <n v="2613"/>
    <d v="2026-08-20T00:00:00"/>
    <n v="2026"/>
    <x v="2"/>
    <n v="8"/>
    <x v="7"/>
    <x v="3"/>
    <x v="4"/>
    <x v="0"/>
    <s v="New"/>
    <x v="4"/>
    <s v="Recovery Roller"/>
    <n v="1"/>
    <n v="36.380000000000003"/>
    <n v="0.05"/>
    <n v="14.2"/>
    <x v="1660"/>
    <n v="14.2"/>
    <n v="20.361000000000001"/>
    <n v="0.58913225890454557"/>
    <n v="2026"/>
    <s v="Q3"/>
    <n v="8"/>
    <s v="Aug"/>
  </r>
  <r>
    <n v="3002"/>
    <d v="2026-08-20T00:00:00"/>
    <n v="2026"/>
    <x v="2"/>
    <n v="8"/>
    <x v="7"/>
    <x v="1"/>
    <x v="12"/>
    <x v="2"/>
    <s v="New"/>
    <x v="3"/>
    <s v="Compact Sleeping Bag"/>
    <n v="2"/>
    <n v="124.09"/>
    <n v="0"/>
    <n v="60.39"/>
    <x v="1661"/>
    <n v="120.78"/>
    <n v="127.4"/>
    <n v="0.513337094044645"/>
    <n v="2026"/>
    <s v="Q3"/>
    <n v="8"/>
    <s v="Aug"/>
  </r>
  <r>
    <n v="3103"/>
    <d v="2026-08-20T00:00:00"/>
    <n v="2026"/>
    <x v="2"/>
    <n v="8"/>
    <x v="7"/>
    <x v="3"/>
    <x v="8"/>
    <x v="0"/>
    <s v="New"/>
    <x v="1"/>
    <s v="Trail Boots"/>
    <n v="1"/>
    <n v="141.97999999999999"/>
    <n v="0.05"/>
    <n v="79.510000000000005"/>
    <x v="1662"/>
    <n v="79.510000000000005"/>
    <n v="55.370999999999967"/>
    <n v="0.41051741905828082"/>
    <n v="2026"/>
    <s v="Q3"/>
    <n v="8"/>
    <s v="Aug"/>
  </r>
  <r>
    <n v="3234"/>
    <d v="2026-08-20T00:00:00"/>
    <n v="2026"/>
    <x v="2"/>
    <n v="8"/>
    <x v="7"/>
    <x v="3"/>
    <x v="13"/>
    <x v="2"/>
    <s v="New"/>
    <x v="3"/>
    <s v="Compact Sleeping Bag"/>
    <n v="5"/>
    <n v="121.93"/>
    <n v="0.15"/>
    <n v="62.28"/>
    <x v="1663"/>
    <n v="311.39999999999998"/>
    <n v="206.80250000000012"/>
    <n v="0.39907661580173792"/>
    <n v="2026"/>
    <s v="Q3"/>
    <n v="8"/>
    <s v="Aug"/>
  </r>
  <r>
    <n v="3281"/>
    <d v="2026-08-20T00:00:00"/>
    <n v="2026"/>
    <x v="2"/>
    <n v="8"/>
    <x v="7"/>
    <x v="3"/>
    <x v="4"/>
    <x v="0"/>
    <s v="New"/>
    <x v="2"/>
    <s v="Insulated Bottle"/>
    <n v="1"/>
    <n v="35.58"/>
    <n v="0.15"/>
    <n v="13.94"/>
    <x v="1664"/>
    <n v="13.94"/>
    <n v="16.302999999999997"/>
    <n v="0.53906689151208542"/>
    <n v="2026"/>
    <s v="Q3"/>
    <n v="8"/>
    <s v="Aug"/>
  </r>
  <r>
    <n v="3870"/>
    <d v="2026-08-20T00:00:00"/>
    <n v="2026"/>
    <x v="2"/>
    <n v="8"/>
    <x v="7"/>
    <x v="2"/>
    <x v="5"/>
    <x v="3"/>
    <s v="Returning"/>
    <x v="1"/>
    <s v="Summit Backpack 45L"/>
    <n v="1"/>
    <n v="157.84"/>
    <n v="0"/>
    <n v="77.87"/>
    <x v="1665"/>
    <n v="77.87"/>
    <n v="79.97"/>
    <n v="0.50665230613279266"/>
    <n v="2026"/>
    <s v="Q3"/>
    <n v="8"/>
    <s v="Aug"/>
  </r>
  <r>
    <n v="3938"/>
    <d v="2026-08-20T00:00:00"/>
    <n v="2026"/>
    <x v="2"/>
    <n v="8"/>
    <x v="7"/>
    <x v="1"/>
    <x v="12"/>
    <x v="0"/>
    <s v="New"/>
    <x v="3"/>
    <s v="Alpine Tent 4P"/>
    <n v="1"/>
    <n v="336.35"/>
    <n v="0"/>
    <n v="195.07"/>
    <x v="1666"/>
    <n v="195.07"/>
    <n v="141.28000000000003"/>
    <n v="0.42003865021554931"/>
    <n v="2026"/>
    <s v="Q3"/>
    <n v="8"/>
    <s v="Aug"/>
  </r>
  <r>
    <n v="4237"/>
    <d v="2026-08-20T00:00:00"/>
    <n v="2026"/>
    <x v="2"/>
    <n v="8"/>
    <x v="7"/>
    <x v="3"/>
    <x v="13"/>
    <x v="1"/>
    <s v="Returning"/>
    <x v="1"/>
    <s v="Summit Backpack 45L"/>
    <n v="3"/>
    <n v="153.03"/>
    <n v="0.15"/>
    <n v="78.239999999999995"/>
    <x v="1667"/>
    <n v="234.71999999999997"/>
    <n v="155.50650000000007"/>
    <n v="0.39850317700104954"/>
    <n v="2026"/>
    <s v="Q3"/>
    <n v="8"/>
    <s v="Aug"/>
  </r>
  <r>
    <n v="4970"/>
    <d v="2026-08-20T00:00:00"/>
    <n v="2026"/>
    <x v="2"/>
    <n v="8"/>
    <x v="7"/>
    <x v="1"/>
    <x v="14"/>
    <x v="0"/>
    <s v="Returning"/>
    <x v="0"/>
    <s v="Cycling Pack 12L"/>
    <n v="2"/>
    <n v="105.01"/>
    <n v="0.15"/>
    <n v="50.56"/>
    <x v="1668"/>
    <n v="101.12"/>
    <n v="77.396999999999991"/>
    <n v="0.43355534766996978"/>
    <n v="2026"/>
    <s v="Q3"/>
    <n v="8"/>
    <s v="Aug"/>
  </r>
  <r>
    <n v="515"/>
    <d v="2026-08-21T00:00:00"/>
    <n v="2026"/>
    <x v="2"/>
    <n v="8"/>
    <x v="7"/>
    <x v="0"/>
    <x v="0"/>
    <x v="2"/>
    <s v="Returning"/>
    <x v="2"/>
    <s v="Packing Cube Set"/>
    <n v="2"/>
    <n v="45.47"/>
    <n v="0"/>
    <n v="18.27"/>
    <x v="709"/>
    <n v="36.54"/>
    <n v="54.4"/>
    <n v="0.5981966131515285"/>
    <n v="2026"/>
    <s v="Q3"/>
    <n v="8"/>
    <s v="Aug"/>
  </r>
  <r>
    <n v="661"/>
    <d v="2026-08-21T00:00:00"/>
    <n v="2026"/>
    <x v="2"/>
    <n v="8"/>
    <x v="7"/>
    <x v="0"/>
    <x v="15"/>
    <x v="2"/>
    <s v="New"/>
    <x v="2"/>
    <s v="Packing Cube Set"/>
    <n v="2"/>
    <n v="47.58"/>
    <n v="0.1"/>
    <n v="18.47"/>
    <x v="1669"/>
    <n v="36.94"/>
    <n v="48.704000000000008"/>
    <n v="0.56867965064686377"/>
    <n v="2026"/>
    <s v="Q3"/>
    <n v="8"/>
    <s v="Aug"/>
  </r>
  <r>
    <n v="1443"/>
    <d v="2026-08-21T00:00:00"/>
    <n v="2026"/>
    <x v="2"/>
    <n v="8"/>
    <x v="7"/>
    <x v="3"/>
    <x v="4"/>
    <x v="0"/>
    <s v="New"/>
    <x v="1"/>
    <s v="Summit Backpack 45L"/>
    <n v="5"/>
    <n v="155.65"/>
    <n v="0"/>
    <n v="79.13"/>
    <x v="1670"/>
    <n v="395.65"/>
    <n v="382.6"/>
    <n v="0.49161580469000965"/>
    <n v="2026"/>
    <s v="Q3"/>
    <n v="8"/>
    <s v="Aug"/>
  </r>
  <r>
    <n v="1446"/>
    <d v="2026-08-21T00:00:00"/>
    <n v="2026"/>
    <x v="2"/>
    <n v="8"/>
    <x v="7"/>
    <x v="3"/>
    <x v="13"/>
    <x v="2"/>
    <s v="Returning"/>
    <x v="3"/>
    <s v="Trail Tent 2P"/>
    <n v="1"/>
    <n v="195.15"/>
    <n v="0"/>
    <n v="101.99"/>
    <x v="1671"/>
    <n v="101.99"/>
    <n v="93.160000000000011"/>
    <n v="0.47737637714578535"/>
    <n v="2026"/>
    <s v="Q3"/>
    <n v="8"/>
    <s v="Aug"/>
  </r>
  <r>
    <n v="1524"/>
    <d v="2026-08-21T00:00:00"/>
    <n v="2026"/>
    <x v="2"/>
    <n v="8"/>
    <x v="7"/>
    <x v="1"/>
    <x v="6"/>
    <x v="3"/>
    <s v="New"/>
    <x v="0"/>
    <s v="Commuter Helmet"/>
    <n v="1"/>
    <n v="81.569999999999993"/>
    <n v="0"/>
    <n v="43.79"/>
    <x v="1672"/>
    <n v="43.79"/>
    <n v="37.779999999999994"/>
    <n v="0.4631604756650729"/>
    <n v="2026"/>
    <s v="Q3"/>
    <n v="8"/>
    <s v="Aug"/>
  </r>
  <r>
    <n v="1946"/>
    <d v="2026-08-21T00:00:00"/>
    <n v="2026"/>
    <x v="2"/>
    <n v="8"/>
    <x v="7"/>
    <x v="0"/>
    <x v="15"/>
    <x v="2"/>
    <s v="New"/>
    <x v="3"/>
    <s v="Compact Sleeping Bag"/>
    <n v="5"/>
    <n v="125.44"/>
    <n v="0"/>
    <n v="59.58"/>
    <x v="1673"/>
    <n v="297.89999999999998"/>
    <n v="329.30000000000007"/>
    <n v="0.52503188775510212"/>
    <n v="2026"/>
    <s v="Q3"/>
    <n v="8"/>
    <s v="Aug"/>
  </r>
  <r>
    <n v="2285"/>
    <d v="2026-08-21T00:00:00"/>
    <n v="2026"/>
    <x v="2"/>
    <n v="8"/>
    <x v="7"/>
    <x v="1"/>
    <x v="11"/>
    <x v="0"/>
    <s v="Business"/>
    <x v="1"/>
    <s v="Summit Backpack 45L"/>
    <n v="2"/>
    <n v="155.11000000000001"/>
    <n v="0.05"/>
    <n v="80.13"/>
    <x v="1674"/>
    <n v="160.26"/>
    <n v="134.44900000000001"/>
    <n v="0.45620934548995795"/>
    <n v="2026"/>
    <s v="Q3"/>
    <n v="8"/>
    <s v="Aug"/>
  </r>
  <r>
    <n v="2978"/>
    <d v="2026-08-21T00:00:00"/>
    <n v="2026"/>
    <x v="2"/>
    <n v="8"/>
    <x v="7"/>
    <x v="2"/>
    <x v="10"/>
    <x v="2"/>
    <s v="New"/>
    <x v="0"/>
    <s v="Commuter Helmet"/>
    <n v="1"/>
    <n v="80.7"/>
    <n v="0"/>
    <n v="41.98"/>
    <x v="753"/>
    <n v="41.98"/>
    <n v="38.720000000000006"/>
    <n v="0.47980173482032223"/>
    <n v="2026"/>
    <s v="Q3"/>
    <n v="8"/>
    <s v="Aug"/>
  </r>
  <r>
    <n v="3842"/>
    <d v="2026-08-21T00:00:00"/>
    <n v="2026"/>
    <x v="2"/>
    <n v="8"/>
    <x v="7"/>
    <x v="3"/>
    <x v="8"/>
    <x v="1"/>
    <s v="Returning"/>
    <x v="1"/>
    <s v="Summit Backpack 45L"/>
    <n v="10"/>
    <n v="156.72"/>
    <n v="0.15"/>
    <n v="78.12"/>
    <x v="1675"/>
    <n v="781.2"/>
    <n v="550.91999999999985"/>
    <n v="0.41356634537429054"/>
    <n v="2026"/>
    <s v="Q3"/>
    <n v="8"/>
    <s v="Aug"/>
  </r>
  <r>
    <n v="4220"/>
    <d v="2026-08-21T00:00:00"/>
    <n v="2026"/>
    <x v="2"/>
    <n v="8"/>
    <x v="7"/>
    <x v="1"/>
    <x v="14"/>
    <x v="1"/>
    <s v="Business"/>
    <x v="2"/>
    <s v="Travel Backpack 35L"/>
    <n v="5"/>
    <n v="162.76"/>
    <n v="0.15"/>
    <n v="85.32"/>
    <x v="1676"/>
    <n v="426.59999999999997"/>
    <n v="265.12999999999994"/>
    <n v="0.38328538591647027"/>
    <n v="2026"/>
    <s v="Q3"/>
    <n v="8"/>
    <s v="Aug"/>
  </r>
  <r>
    <n v="478"/>
    <d v="2026-08-22T00:00:00"/>
    <n v="2026"/>
    <x v="2"/>
    <n v="8"/>
    <x v="7"/>
    <x v="3"/>
    <x v="8"/>
    <x v="2"/>
    <s v="Business"/>
    <x v="4"/>
    <s v="Resistance Band Set"/>
    <n v="2"/>
    <n v="40.22"/>
    <n v="0"/>
    <n v="14.45"/>
    <x v="1677"/>
    <n v="28.9"/>
    <n v="51.54"/>
    <n v="0.64072600696171056"/>
    <n v="2026"/>
    <s v="Q3"/>
    <n v="8"/>
    <s v="Aug"/>
  </r>
  <r>
    <n v="491"/>
    <d v="2026-08-22T00:00:00"/>
    <n v="2026"/>
    <x v="2"/>
    <n v="8"/>
    <x v="7"/>
    <x v="0"/>
    <x v="9"/>
    <x v="3"/>
    <s v="New"/>
    <x v="2"/>
    <s v="Packing Cube Set"/>
    <n v="1"/>
    <n v="45.42"/>
    <n v="0.15"/>
    <n v="18.079999999999998"/>
    <x v="1678"/>
    <n v="18.079999999999998"/>
    <n v="20.527000000000001"/>
    <n v="0.53169114409304019"/>
    <n v="2026"/>
    <s v="Q3"/>
    <n v="8"/>
    <s v="Aug"/>
  </r>
  <r>
    <n v="862"/>
    <d v="2026-08-22T00:00:00"/>
    <n v="2026"/>
    <x v="2"/>
    <n v="8"/>
    <x v="7"/>
    <x v="0"/>
    <x v="9"/>
    <x v="0"/>
    <s v="Returning"/>
    <x v="1"/>
    <s v="Hiking Daypack 20L"/>
    <n v="1"/>
    <n v="93.55"/>
    <n v="0"/>
    <n v="44.89"/>
    <x v="1679"/>
    <n v="44.89"/>
    <n v="48.66"/>
    <n v="0.5201496525921967"/>
    <n v="2026"/>
    <s v="Q3"/>
    <n v="8"/>
    <s v="Aug"/>
  </r>
  <r>
    <n v="957"/>
    <d v="2026-08-22T00:00:00"/>
    <n v="2026"/>
    <x v="2"/>
    <n v="8"/>
    <x v="7"/>
    <x v="2"/>
    <x v="2"/>
    <x v="0"/>
    <s v="Returning"/>
    <x v="1"/>
    <s v="Trail Boots"/>
    <n v="2"/>
    <n v="146.85"/>
    <n v="0"/>
    <n v="81.010000000000005"/>
    <x v="1680"/>
    <n v="162.02000000000001"/>
    <n v="131.67999999999998"/>
    <n v="0.44834865509022809"/>
    <n v="2026"/>
    <s v="Q3"/>
    <n v="8"/>
    <s v="Aug"/>
  </r>
  <r>
    <n v="1728"/>
    <d v="2026-08-22T00:00:00"/>
    <n v="2026"/>
    <x v="2"/>
    <n v="8"/>
    <x v="7"/>
    <x v="0"/>
    <x v="9"/>
    <x v="1"/>
    <s v="Business"/>
    <x v="0"/>
    <s v="Cycling Pack 12L"/>
    <n v="6"/>
    <n v="101.54"/>
    <n v="0.1"/>
    <n v="50"/>
    <x v="1681"/>
    <n v="300"/>
    <n v="248.31600000000003"/>
    <n v="0.45287024270676035"/>
    <n v="2026"/>
    <s v="Q3"/>
    <n v="8"/>
    <s v="Aug"/>
  </r>
  <r>
    <n v="2743"/>
    <d v="2026-08-22T00:00:00"/>
    <n v="2026"/>
    <x v="2"/>
    <n v="8"/>
    <x v="7"/>
    <x v="3"/>
    <x v="7"/>
    <x v="0"/>
    <s v="Business"/>
    <x v="4"/>
    <s v="Weighted Vest"/>
    <n v="1"/>
    <n v="125.14"/>
    <n v="0"/>
    <n v="69.44"/>
    <x v="1682"/>
    <n v="69.44"/>
    <n v="55.7"/>
    <n v="0.4451014863353045"/>
    <n v="2026"/>
    <s v="Q3"/>
    <n v="8"/>
    <s v="Aug"/>
  </r>
  <r>
    <n v="3098"/>
    <d v="2026-08-22T00:00:00"/>
    <n v="2026"/>
    <x v="2"/>
    <n v="8"/>
    <x v="7"/>
    <x v="1"/>
    <x v="6"/>
    <x v="0"/>
    <s v="New"/>
    <x v="0"/>
    <s v="Commuter Helmet"/>
    <n v="2"/>
    <n v="80.239999999999995"/>
    <n v="0.1"/>
    <n v="42.09"/>
    <x v="1683"/>
    <n v="84.18"/>
    <n v="60.251999999999981"/>
    <n v="0.41716517115320695"/>
    <n v="2026"/>
    <s v="Q3"/>
    <n v="8"/>
    <s v="Aug"/>
  </r>
  <r>
    <n v="3606"/>
    <d v="2026-08-22T00:00:00"/>
    <n v="2026"/>
    <x v="2"/>
    <n v="8"/>
    <x v="7"/>
    <x v="3"/>
    <x v="4"/>
    <x v="0"/>
    <s v="Business"/>
    <x v="1"/>
    <s v="Trail Boots"/>
    <n v="1"/>
    <n v="147.24"/>
    <n v="0"/>
    <n v="79.11"/>
    <x v="1684"/>
    <n v="79.11"/>
    <n v="68.13000000000001"/>
    <n v="0.46271393643031788"/>
    <n v="2026"/>
    <s v="Q3"/>
    <n v="8"/>
    <s v="Aug"/>
  </r>
  <r>
    <n v="3815"/>
    <d v="2026-08-22T00:00:00"/>
    <n v="2026"/>
    <x v="2"/>
    <n v="8"/>
    <x v="7"/>
    <x v="2"/>
    <x v="2"/>
    <x v="0"/>
    <s v="Returning"/>
    <x v="3"/>
    <s v="Trail Tent 2P"/>
    <n v="2"/>
    <n v="199.53"/>
    <n v="0.05"/>
    <n v="105.87"/>
    <x v="1685"/>
    <n v="211.74"/>
    <n v="167.36699999999996"/>
    <n v="0.44147694450379438"/>
    <n v="2026"/>
    <s v="Q3"/>
    <n v="8"/>
    <s v="Aug"/>
  </r>
  <r>
    <n v="3979"/>
    <d v="2026-08-22T00:00:00"/>
    <n v="2026"/>
    <x v="2"/>
    <n v="8"/>
    <x v="7"/>
    <x v="2"/>
    <x v="5"/>
    <x v="0"/>
    <s v="Business"/>
    <x v="4"/>
    <s v="Resistance Band Set"/>
    <n v="1"/>
    <n v="40.19"/>
    <n v="0.05"/>
    <n v="14.73"/>
    <x v="1686"/>
    <n v="14.73"/>
    <n v="23.450499999999995"/>
    <n v="0.61420096646193734"/>
    <n v="2026"/>
    <s v="Q3"/>
    <n v="8"/>
    <s v="Aug"/>
  </r>
  <r>
    <n v="4160"/>
    <d v="2026-08-22T00:00:00"/>
    <n v="2026"/>
    <x v="2"/>
    <n v="8"/>
    <x v="7"/>
    <x v="3"/>
    <x v="7"/>
    <x v="3"/>
    <s v="Business"/>
    <x v="4"/>
    <s v="Weighted Vest"/>
    <n v="4"/>
    <n v="123.31"/>
    <n v="0"/>
    <n v="69.02"/>
    <x v="1687"/>
    <n v="276.08"/>
    <n v="217.16000000000003"/>
    <n v="0.44027248398345636"/>
    <n v="2026"/>
    <s v="Q3"/>
    <n v="8"/>
    <s v="Aug"/>
  </r>
  <r>
    <n v="4172"/>
    <d v="2026-08-22T00:00:00"/>
    <n v="2026"/>
    <x v="2"/>
    <n v="8"/>
    <x v="7"/>
    <x v="3"/>
    <x v="8"/>
    <x v="3"/>
    <s v="New"/>
    <x v="0"/>
    <s v="Compact Repair Kit"/>
    <n v="1"/>
    <n v="40.19"/>
    <n v="0.05"/>
    <n v="16.78"/>
    <x v="1686"/>
    <n v="16.78"/>
    <n v="21.400499999999994"/>
    <n v="0.56050863660769235"/>
    <n v="2026"/>
    <s v="Q3"/>
    <n v="8"/>
    <s v="Aug"/>
  </r>
  <r>
    <n v="4265"/>
    <d v="2026-08-22T00:00:00"/>
    <n v="2026"/>
    <x v="2"/>
    <n v="8"/>
    <x v="7"/>
    <x v="2"/>
    <x v="16"/>
    <x v="0"/>
    <s v="Returning"/>
    <x v="0"/>
    <s v="Compact Repair Kit"/>
    <n v="1"/>
    <n v="40.98"/>
    <n v="0.05"/>
    <n v="16.600000000000001"/>
    <x v="1688"/>
    <n v="16.600000000000001"/>
    <n v="22.330999999999996"/>
    <n v="0.57360458246641488"/>
    <n v="2026"/>
    <s v="Q3"/>
    <n v="8"/>
    <s v="Aug"/>
  </r>
  <r>
    <n v="4321"/>
    <d v="2026-08-22T00:00:00"/>
    <n v="2026"/>
    <x v="2"/>
    <n v="8"/>
    <x v="7"/>
    <x v="3"/>
    <x v="13"/>
    <x v="0"/>
    <s v="New"/>
    <x v="2"/>
    <s v="Insulated Bottle"/>
    <n v="3"/>
    <n v="35.380000000000003"/>
    <n v="0"/>
    <n v="13.91"/>
    <x v="1689"/>
    <n v="41.730000000000004"/>
    <n v="64.410000000000011"/>
    <n v="0.60684002261164505"/>
    <n v="2026"/>
    <s v="Q3"/>
    <n v="8"/>
    <s v="Aug"/>
  </r>
  <r>
    <n v="4975"/>
    <d v="2026-08-22T00:00:00"/>
    <n v="2026"/>
    <x v="2"/>
    <n v="8"/>
    <x v="7"/>
    <x v="2"/>
    <x v="10"/>
    <x v="2"/>
    <s v="New"/>
    <x v="2"/>
    <s v="Carry-On Duffel"/>
    <n v="4"/>
    <n v="134.49"/>
    <n v="0"/>
    <n v="68.17"/>
    <x v="1690"/>
    <n v="272.68"/>
    <n v="265.28000000000003"/>
    <n v="0.49312216521674473"/>
    <n v="2026"/>
    <s v="Q3"/>
    <n v="8"/>
    <s v="Aug"/>
  </r>
  <r>
    <n v="991"/>
    <d v="2026-08-23T00:00:00"/>
    <n v="2026"/>
    <x v="2"/>
    <n v="8"/>
    <x v="7"/>
    <x v="2"/>
    <x v="3"/>
    <x v="1"/>
    <s v="Business"/>
    <x v="1"/>
    <s v="Trail Boots"/>
    <n v="4"/>
    <n v="145.30000000000001"/>
    <n v="0.15"/>
    <n v="77.040000000000006"/>
    <x v="1691"/>
    <n v="308.16000000000003"/>
    <n v="185.86"/>
    <n v="0.37621958625156876"/>
    <n v="2026"/>
    <s v="Q3"/>
    <n v="8"/>
    <s v="Aug"/>
  </r>
  <r>
    <n v="1008"/>
    <d v="2026-08-23T00:00:00"/>
    <n v="2026"/>
    <x v="2"/>
    <n v="8"/>
    <x v="7"/>
    <x v="3"/>
    <x v="4"/>
    <x v="1"/>
    <s v="Business"/>
    <x v="2"/>
    <s v="Travel Backpack 35L"/>
    <n v="10"/>
    <n v="164.55"/>
    <n v="0.1"/>
    <n v="88.23"/>
    <x v="1692"/>
    <n v="882.30000000000007"/>
    <n v="598.65"/>
    <n v="0.40423376886458012"/>
    <n v="2026"/>
    <s v="Q3"/>
    <n v="8"/>
    <s v="Aug"/>
  </r>
  <r>
    <n v="1083"/>
    <d v="2026-08-23T00:00:00"/>
    <n v="2026"/>
    <x v="2"/>
    <n v="8"/>
    <x v="7"/>
    <x v="0"/>
    <x v="15"/>
    <x v="2"/>
    <s v="New"/>
    <x v="0"/>
    <s v="Compact Repair Kit"/>
    <n v="1"/>
    <n v="39.590000000000003"/>
    <n v="0"/>
    <n v="16.899999999999999"/>
    <x v="1693"/>
    <n v="16.899999999999999"/>
    <n v="22.690000000000005"/>
    <n v="0.57312452639555456"/>
    <n v="2026"/>
    <s v="Q3"/>
    <n v="8"/>
    <s v="Aug"/>
  </r>
  <r>
    <n v="1553"/>
    <d v="2026-08-23T00:00:00"/>
    <n v="2026"/>
    <x v="2"/>
    <n v="8"/>
    <x v="7"/>
    <x v="2"/>
    <x v="2"/>
    <x v="1"/>
    <s v="Business"/>
    <x v="4"/>
    <s v="Training Mat"/>
    <n v="5"/>
    <n v="51.62"/>
    <n v="0.15"/>
    <n v="22.6"/>
    <x v="1694"/>
    <n v="113"/>
    <n v="106.38499999999996"/>
    <n v="0.48492376415889865"/>
    <n v="2026"/>
    <s v="Q3"/>
    <n v="8"/>
    <s v="Aug"/>
  </r>
  <r>
    <n v="1579"/>
    <d v="2026-08-23T00:00:00"/>
    <n v="2026"/>
    <x v="2"/>
    <n v="8"/>
    <x v="7"/>
    <x v="3"/>
    <x v="7"/>
    <x v="2"/>
    <s v="Returning"/>
    <x v="1"/>
    <s v="Hiking Daypack 20L"/>
    <n v="3"/>
    <n v="90.71"/>
    <n v="0"/>
    <n v="45.57"/>
    <x v="1695"/>
    <n v="136.71"/>
    <n v="135.41999999999999"/>
    <n v="0.49762980928232825"/>
    <n v="2026"/>
    <s v="Q3"/>
    <n v="8"/>
    <s v="Aug"/>
  </r>
  <r>
    <n v="1732"/>
    <d v="2026-08-23T00:00:00"/>
    <n v="2026"/>
    <x v="2"/>
    <n v="8"/>
    <x v="7"/>
    <x v="1"/>
    <x v="1"/>
    <x v="2"/>
    <s v="New"/>
    <x v="0"/>
    <s v="Compact Repair Kit"/>
    <n v="4"/>
    <n v="41.09"/>
    <n v="0"/>
    <n v="17"/>
    <x v="1696"/>
    <n v="68"/>
    <n v="96.360000000000014"/>
    <n v="0.58627403261134103"/>
    <n v="2026"/>
    <s v="Q3"/>
    <n v="8"/>
    <s v="Aug"/>
  </r>
  <r>
    <n v="2083"/>
    <d v="2026-08-23T00:00:00"/>
    <n v="2026"/>
    <x v="2"/>
    <n v="8"/>
    <x v="7"/>
    <x v="1"/>
    <x v="14"/>
    <x v="0"/>
    <s v="New"/>
    <x v="1"/>
    <s v="Hiking Daypack 20L"/>
    <n v="1"/>
    <n v="91.37"/>
    <n v="0"/>
    <n v="46.73"/>
    <x v="1697"/>
    <n v="46.73"/>
    <n v="44.640000000000008"/>
    <n v="0.48856298566269024"/>
    <n v="2026"/>
    <s v="Q3"/>
    <n v="8"/>
    <s v="Aug"/>
  </r>
  <r>
    <n v="2176"/>
    <d v="2026-08-23T00:00:00"/>
    <n v="2026"/>
    <x v="2"/>
    <n v="8"/>
    <x v="7"/>
    <x v="1"/>
    <x v="11"/>
    <x v="0"/>
    <s v="New"/>
    <x v="2"/>
    <s v="Packing Cube Set"/>
    <n v="1"/>
    <n v="46.92"/>
    <n v="0"/>
    <n v="18.3"/>
    <x v="1698"/>
    <n v="18.3"/>
    <n v="28.62"/>
    <n v="0.60997442455242967"/>
    <n v="2026"/>
    <s v="Q3"/>
    <n v="8"/>
    <s v="Aug"/>
  </r>
  <r>
    <n v="2723"/>
    <d v="2026-08-23T00:00:00"/>
    <n v="2026"/>
    <x v="2"/>
    <n v="8"/>
    <x v="7"/>
    <x v="0"/>
    <x v="0"/>
    <x v="0"/>
    <s v="New"/>
    <x v="0"/>
    <s v="Cycling Pack 12L"/>
    <n v="1"/>
    <n v="100.29"/>
    <n v="0.05"/>
    <n v="49.82"/>
    <x v="1699"/>
    <n v="49.82"/>
    <n v="45.455500000000008"/>
    <n v="0.47709537079312103"/>
    <n v="2026"/>
    <s v="Q3"/>
    <n v="8"/>
    <s v="Aug"/>
  </r>
  <r>
    <n v="3299"/>
    <d v="2026-08-23T00:00:00"/>
    <n v="2026"/>
    <x v="2"/>
    <n v="8"/>
    <x v="7"/>
    <x v="0"/>
    <x v="9"/>
    <x v="0"/>
    <s v="New"/>
    <x v="1"/>
    <s v="Trail Boots"/>
    <n v="1"/>
    <n v="147.11000000000001"/>
    <n v="0.15"/>
    <n v="79.599999999999994"/>
    <x v="1700"/>
    <n v="79.599999999999994"/>
    <n v="45.443500000000014"/>
    <n v="0.36342152930780097"/>
    <n v="2026"/>
    <s v="Q3"/>
    <n v="8"/>
    <s v="Aug"/>
  </r>
  <r>
    <n v="3398"/>
    <d v="2026-08-23T00:00:00"/>
    <n v="2026"/>
    <x v="2"/>
    <n v="8"/>
    <x v="7"/>
    <x v="1"/>
    <x v="12"/>
    <x v="0"/>
    <s v="New"/>
    <x v="1"/>
    <s v="Summit Backpack 45L"/>
    <n v="2"/>
    <n v="156.44999999999999"/>
    <n v="0"/>
    <n v="80.13"/>
    <x v="1701"/>
    <n v="160.26"/>
    <n v="152.63999999999999"/>
    <n v="0.487823585810163"/>
    <n v="2026"/>
    <s v="Q3"/>
    <n v="8"/>
    <s v="Aug"/>
  </r>
  <r>
    <n v="4012"/>
    <d v="2026-08-23T00:00:00"/>
    <n v="2026"/>
    <x v="2"/>
    <n v="8"/>
    <x v="7"/>
    <x v="1"/>
    <x v="14"/>
    <x v="0"/>
    <s v="New"/>
    <x v="1"/>
    <s v="Trekking Poles"/>
    <n v="2"/>
    <n v="72.97"/>
    <n v="0"/>
    <n v="33.25"/>
    <x v="1163"/>
    <n v="66.5"/>
    <n v="79.44"/>
    <n v="0.54433328765245992"/>
    <n v="2026"/>
    <s v="Q3"/>
    <n v="8"/>
    <s v="Aug"/>
  </r>
  <r>
    <n v="4064"/>
    <d v="2026-08-23T00:00:00"/>
    <n v="2026"/>
    <x v="2"/>
    <n v="8"/>
    <x v="7"/>
    <x v="3"/>
    <x v="7"/>
    <x v="3"/>
    <s v="Returning"/>
    <x v="4"/>
    <s v="Training Mat"/>
    <n v="2"/>
    <n v="51.63"/>
    <n v="0"/>
    <n v="21.39"/>
    <x v="29"/>
    <n v="42.78"/>
    <n v="60.480000000000004"/>
    <n v="0.58570598489250436"/>
    <n v="2026"/>
    <s v="Q3"/>
    <n v="8"/>
    <s v="Aug"/>
  </r>
  <r>
    <n v="4671"/>
    <d v="2026-08-23T00:00:00"/>
    <n v="2026"/>
    <x v="2"/>
    <n v="8"/>
    <x v="7"/>
    <x v="1"/>
    <x v="12"/>
    <x v="1"/>
    <s v="Returning"/>
    <x v="0"/>
    <s v="Cycling Pack 12L"/>
    <n v="8"/>
    <n v="100.06"/>
    <n v="0.05"/>
    <n v="49.39"/>
    <x v="1702"/>
    <n v="395.12"/>
    <n v="365.33600000000001"/>
    <n v="0.48041701295012468"/>
    <n v="2026"/>
    <s v="Q3"/>
    <n v="8"/>
    <s v="Aug"/>
  </r>
  <r>
    <n v="1914"/>
    <d v="2026-08-24T00:00:00"/>
    <n v="2026"/>
    <x v="2"/>
    <n v="8"/>
    <x v="7"/>
    <x v="3"/>
    <x v="8"/>
    <x v="2"/>
    <s v="Returning"/>
    <x v="3"/>
    <s v="Portable Camp Stove"/>
    <n v="4"/>
    <n v="83.2"/>
    <n v="0"/>
    <n v="39.99"/>
    <x v="1703"/>
    <n v="159.96"/>
    <n v="172.84"/>
    <n v="0.5193509615384615"/>
    <n v="2026"/>
    <s v="Q3"/>
    <n v="8"/>
    <s v="Aug"/>
  </r>
  <r>
    <n v="1973"/>
    <d v="2026-08-24T00:00:00"/>
    <n v="2026"/>
    <x v="2"/>
    <n v="8"/>
    <x v="7"/>
    <x v="0"/>
    <x v="0"/>
    <x v="0"/>
    <s v="New"/>
    <x v="4"/>
    <s v="Training Mat"/>
    <n v="3"/>
    <n v="51.29"/>
    <n v="0"/>
    <n v="22.08"/>
    <x v="1704"/>
    <n v="66.239999999999995"/>
    <n v="87.63000000000001"/>
    <n v="0.56950672645739919"/>
    <n v="2026"/>
    <s v="Q3"/>
    <n v="8"/>
    <s v="Aug"/>
  </r>
  <r>
    <n v="2564"/>
    <d v="2026-08-24T00:00:00"/>
    <n v="2026"/>
    <x v="2"/>
    <n v="8"/>
    <x v="7"/>
    <x v="2"/>
    <x v="3"/>
    <x v="0"/>
    <s v="Returning"/>
    <x v="3"/>
    <s v="Trail Tent 2P"/>
    <n v="1"/>
    <n v="200.2"/>
    <n v="0"/>
    <n v="103.38"/>
    <x v="1705"/>
    <n v="103.38"/>
    <n v="96.82"/>
    <n v="0.48361638361638359"/>
    <n v="2026"/>
    <s v="Q3"/>
    <n v="8"/>
    <s v="Aug"/>
  </r>
  <r>
    <n v="2791"/>
    <d v="2026-08-24T00:00:00"/>
    <n v="2026"/>
    <x v="2"/>
    <n v="8"/>
    <x v="7"/>
    <x v="0"/>
    <x v="15"/>
    <x v="2"/>
    <s v="Business"/>
    <x v="4"/>
    <s v="Recovery Roller"/>
    <n v="2"/>
    <n v="36.869999999999997"/>
    <n v="0"/>
    <n v="13.71"/>
    <x v="1706"/>
    <n v="27.42"/>
    <n v="46.319999999999993"/>
    <n v="0.62815296989422287"/>
    <n v="2026"/>
    <s v="Q3"/>
    <n v="8"/>
    <s v="Aug"/>
  </r>
  <r>
    <n v="3559"/>
    <d v="2026-08-24T00:00:00"/>
    <n v="2026"/>
    <x v="2"/>
    <n v="8"/>
    <x v="7"/>
    <x v="3"/>
    <x v="8"/>
    <x v="0"/>
    <s v="Returning"/>
    <x v="4"/>
    <s v="Recovery Roller"/>
    <n v="1"/>
    <n v="36.28"/>
    <n v="0.1"/>
    <n v="14.16"/>
    <x v="1111"/>
    <n v="14.16"/>
    <n v="18.492000000000001"/>
    <n v="0.56633590591694227"/>
    <n v="2026"/>
    <s v="Q3"/>
    <n v="8"/>
    <s v="Aug"/>
  </r>
  <r>
    <n v="3839"/>
    <d v="2026-08-24T00:00:00"/>
    <n v="2026"/>
    <x v="2"/>
    <n v="8"/>
    <x v="7"/>
    <x v="0"/>
    <x v="15"/>
    <x v="3"/>
    <s v="Returning"/>
    <x v="1"/>
    <s v="Hiking Daypack 20L"/>
    <n v="2"/>
    <n v="93.88"/>
    <n v="0.05"/>
    <n v="46.57"/>
    <x v="1707"/>
    <n v="93.14"/>
    <n v="85.231999999999985"/>
    <n v="0.47783284371986628"/>
    <n v="2026"/>
    <s v="Q3"/>
    <n v="8"/>
    <s v="Aug"/>
  </r>
  <r>
    <n v="4133"/>
    <d v="2026-08-24T00:00:00"/>
    <n v="2026"/>
    <x v="2"/>
    <n v="8"/>
    <x v="7"/>
    <x v="3"/>
    <x v="4"/>
    <x v="0"/>
    <s v="New"/>
    <x v="3"/>
    <s v="Trail Tent 2P"/>
    <n v="1"/>
    <n v="192.67"/>
    <n v="0.05"/>
    <n v="101.04"/>
    <x v="1619"/>
    <n v="101.04"/>
    <n v="81.996499999999983"/>
    <n v="0.44797895501716867"/>
    <n v="2026"/>
    <s v="Q3"/>
    <n v="8"/>
    <s v="Aug"/>
  </r>
  <r>
    <n v="4765"/>
    <d v="2026-08-24T00:00:00"/>
    <n v="2026"/>
    <x v="2"/>
    <n v="8"/>
    <x v="7"/>
    <x v="0"/>
    <x v="15"/>
    <x v="0"/>
    <s v="New"/>
    <x v="0"/>
    <s v="Commuter Helmet"/>
    <n v="1"/>
    <n v="80.099999999999994"/>
    <n v="0.05"/>
    <n v="43.49"/>
    <x v="1708"/>
    <n v="43.49"/>
    <n v="32.604999999999983"/>
    <n v="0.42847756094355727"/>
    <n v="2026"/>
    <s v="Q3"/>
    <n v="8"/>
    <s v="Aug"/>
  </r>
  <r>
    <n v="1868"/>
    <d v="2026-08-25T00:00:00"/>
    <n v="2026"/>
    <x v="2"/>
    <n v="8"/>
    <x v="7"/>
    <x v="3"/>
    <x v="8"/>
    <x v="3"/>
    <s v="Returning"/>
    <x v="1"/>
    <s v="Trail Boots"/>
    <n v="1"/>
    <n v="145.02000000000001"/>
    <n v="0"/>
    <n v="78.959999999999994"/>
    <x v="1709"/>
    <n v="78.959999999999994"/>
    <n v="66.060000000000016"/>
    <n v="0.4555233760860572"/>
    <n v="2026"/>
    <s v="Q3"/>
    <n v="8"/>
    <s v="Aug"/>
  </r>
  <r>
    <n v="987"/>
    <d v="2026-08-26T00:00:00"/>
    <n v="2026"/>
    <x v="2"/>
    <n v="8"/>
    <x v="7"/>
    <x v="1"/>
    <x v="11"/>
    <x v="3"/>
    <s v="Returning"/>
    <x v="2"/>
    <s v="Insulated Bottle"/>
    <n v="1"/>
    <n v="37"/>
    <n v="0.15"/>
    <n v="13.68"/>
    <x v="1710"/>
    <n v="13.68"/>
    <n v="17.77"/>
    <n v="0.56502384737678857"/>
    <n v="2026"/>
    <s v="Q3"/>
    <n v="8"/>
    <s v="Aug"/>
  </r>
  <r>
    <n v="2503"/>
    <d v="2026-08-26T00:00:00"/>
    <n v="2026"/>
    <x v="2"/>
    <n v="8"/>
    <x v="7"/>
    <x v="1"/>
    <x v="6"/>
    <x v="0"/>
    <s v="Returning"/>
    <x v="0"/>
    <s v="Trail Bike Light"/>
    <n v="2"/>
    <n v="50.02"/>
    <n v="0"/>
    <n v="21.99"/>
    <x v="1711"/>
    <n v="43.98"/>
    <n v="56.060000000000009"/>
    <n v="0.56037584966013598"/>
    <n v="2026"/>
    <s v="Q3"/>
    <n v="8"/>
    <s v="Aug"/>
  </r>
  <r>
    <n v="4928"/>
    <d v="2026-08-26T00:00:00"/>
    <n v="2026"/>
    <x v="2"/>
    <n v="8"/>
    <x v="7"/>
    <x v="1"/>
    <x v="11"/>
    <x v="2"/>
    <s v="Returning"/>
    <x v="4"/>
    <s v="Recovery Roller"/>
    <n v="2"/>
    <n v="35.950000000000003"/>
    <n v="0.05"/>
    <n v="13.93"/>
    <x v="1712"/>
    <n v="27.86"/>
    <n v="40.445000000000007"/>
    <n v="0.59212356342873884"/>
    <n v="2026"/>
    <s v="Q3"/>
    <n v="8"/>
    <s v="Aug"/>
  </r>
  <r>
    <n v="852"/>
    <d v="2026-08-27T00:00:00"/>
    <n v="2026"/>
    <x v="2"/>
    <n v="8"/>
    <x v="7"/>
    <x v="0"/>
    <x v="9"/>
    <x v="0"/>
    <s v="New"/>
    <x v="2"/>
    <s v="Packing Cube Set"/>
    <n v="3"/>
    <n v="45.84"/>
    <n v="0.15"/>
    <n v="17.899999999999999"/>
    <x v="1713"/>
    <n v="53.699999999999996"/>
    <n v="63.192000000000014"/>
    <n v="0.54060158094651478"/>
    <n v="2026"/>
    <s v="Q3"/>
    <n v="8"/>
    <s v="Aug"/>
  </r>
  <r>
    <n v="2188"/>
    <d v="2026-08-27T00:00:00"/>
    <n v="2026"/>
    <x v="2"/>
    <n v="8"/>
    <x v="7"/>
    <x v="1"/>
    <x v="6"/>
    <x v="0"/>
    <s v="New"/>
    <x v="3"/>
    <s v="Portable Camp Stove"/>
    <n v="1"/>
    <n v="83.23"/>
    <n v="0.1"/>
    <n v="40.229999999999997"/>
    <x v="1714"/>
    <n v="40.229999999999997"/>
    <n v="34.677000000000014"/>
    <n v="0.46293403820737727"/>
    <n v="2026"/>
    <s v="Q3"/>
    <n v="8"/>
    <s v="Aug"/>
  </r>
  <r>
    <n v="2574"/>
    <d v="2026-08-27T00:00:00"/>
    <n v="2026"/>
    <x v="2"/>
    <n v="8"/>
    <x v="7"/>
    <x v="0"/>
    <x v="9"/>
    <x v="2"/>
    <s v="New"/>
    <x v="0"/>
    <s v="Cycling Pack 12L"/>
    <n v="1"/>
    <n v="104.33"/>
    <n v="0.1"/>
    <n v="49.86"/>
    <x v="1715"/>
    <n v="49.86"/>
    <n v="44.037000000000006"/>
    <n v="0.46899261957251032"/>
    <n v="2026"/>
    <s v="Q3"/>
    <n v="8"/>
    <s v="Aug"/>
  </r>
  <r>
    <n v="2942"/>
    <d v="2026-08-27T00:00:00"/>
    <n v="2026"/>
    <x v="2"/>
    <n v="8"/>
    <x v="7"/>
    <x v="1"/>
    <x v="6"/>
    <x v="0"/>
    <s v="New"/>
    <x v="1"/>
    <s v="Summit Backpack 45L"/>
    <n v="1"/>
    <n v="156.94999999999999"/>
    <n v="0"/>
    <n v="80.41"/>
    <x v="1716"/>
    <n v="80.41"/>
    <n v="76.539999999999992"/>
    <n v="0.48767123287671232"/>
    <n v="2026"/>
    <s v="Q3"/>
    <n v="8"/>
    <s v="Aug"/>
  </r>
  <r>
    <n v="3211"/>
    <d v="2026-08-27T00:00:00"/>
    <n v="2026"/>
    <x v="2"/>
    <n v="8"/>
    <x v="7"/>
    <x v="1"/>
    <x v="14"/>
    <x v="2"/>
    <s v="Business"/>
    <x v="0"/>
    <s v="Compact Repair Kit"/>
    <n v="3"/>
    <n v="41.33"/>
    <n v="0.05"/>
    <n v="17"/>
    <x v="282"/>
    <n v="51"/>
    <n v="66.790499999999994"/>
    <n v="0.56702790123142355"/>
    <n v="2026"/>
    <s v="Q3"/>
    <n v="8"/>
    <s v="Aug"/>
  </r>
  <r>
    <n v="3306"/>
    <d v="2026-08-27T00:00:00"/>
    <n v="2026"/>
    <x v="2"/>
    <n v="8"/>
    <x v="7"/>
    <x v="0"/>
    <x v="15"/>
    <x v="0"/>
    <s v="Business"/>
    <x v="2"/>
    <s v="Insulated Bottle"/>
    <n v="1"/>
    <n v="35.590000000000003"/>
    <n v="0"/>
    <n v="13.66"/>
    <x v="1717"/>
    <n v="13.66"/>
    <n v="21.930000000000003"/>
    <n v="0.61618432143860635"/>
    <n v="2026"/>
    <s v="Q3"/>
    <n v="8"/>
    <s v="Aug"/>
  </r>
  <r>
    <n v="3837"/>
    <d v="2026-08-27T00:00:00"/>
    <n v="2026"/>
    <x v="2"/>
    <n v="8"/>
    <x v="7"/>
    <x v="3"/>
    <x v="8"/>
    <x v="0"/>
    <s v="Returning"/>
    <x v="3"/>
    <s v="Alpine Tent 4P"/>
    <n v="2"/>
    <n v="335.87"/>
    <n v="0.1"/>
    <n v="196.54"/>
    <x v="1718"/>
    <n v="393.08"/>
    <n v="211.48600000000005"/>
    <n v="0.34981457773014035"/>
    <n v="2026"/>
    <s v="Q3"/>
    <n v="8"/>
    <s v="Aug"/>
  </r>
  <r>
    <n v="4169"/>
    <d v="2026-08-27T00:00:00"/>
    <n v="2026"/>
    <x v="2"/>
    <n v="8"/>
    <x v="7"/>
    <x v="3"/>
    <x v="13"/>
    <x v="0"/>
    <s v="New"/>
    <x v="4"/>
    <s v="Training Mat"/>
    <n v="1"/>
    <n v="50.7"/>
    <n v="0.05"/>
    <n v="21.65"/>
    <x v="491"/>
    <n v="21.65"/>
    <n v="26.515000000000001"/>
    <n v="0.55050347762898377"/>
    <n v="2026"/>
    <s v="Q3"/>
    <n v="8"/>
    <s v="Aug"/>
  </r>
  <r>
    <n v="4452"/>
    <d v="2026-08-27T00:00:00"/>
    <n v="2026"/>
    <x v="2"/>
    <n v="8"/>
    <x v="7"/>
    <x v="2"/>
    <x v="2"/>
    <x v="3"/>
    <s v="New"/>
    <x v="1"/>
    <s v="Summit Backpack 45L"/>
    <n v="3"/>
    <n v="152.76"/>
    <n v="0.1"/>
    <n v="77.36"/>
    <x v="1719"/>
    <n v="232.07999999999998"/>
    <n v="180.37200000000001"/>
    <n v="0.43731634226528182"/>
    <n v="2026"/>
    <s v="Q3"/>
    <n v="8"/>
    <s v="Aug"/>
  </r>
  <r>
    <n v="4740"/>
    <d v="2026-08-27T00:00:00"/>
    <n v="2026"/>
    <x v="2"/>
    <n v="8"/>
    <x v="7"/>
    <x v="0"/>
    <x v="15"/>
    <x v="1"/>
    <s v="Returning"/>
    <x v="1"/>
    <s v="Trekking Poles"/>
    <n v="5"/>
    <n v="72.78"/>
    <n v="0.1"/>
    <n v="33.25"/>
    <x v="1720"/>
    <n v="166.25"/>
    <n v="161.26"/>
    <n v="0.49238191200268694"/>
    <n v="2026"/>
    <s v="Q3"/>
    <n v="8"/>
    <s v="Aug"/>
  </r>
  <r>
    <n v="5000"/>
    <d v="2026-08-27T00:00:00"/>
    <n v="2026"/>
    <x v="2"/>
    <n v="8"/>
    <x v="7"/>
    <x v="1"/>
    <x v="12"/>
    <x v="3"/>
    <s v="New"/>
    <x v="2"/>
    <s v="Insulated Bottle"/>
    <n v="2"/>
    <n v="37"/>
    <n v="0"/>
    <n v="13.83"/>
    <x v="1721"/>
    <n v="27.66"/>
    <n v="46.34"/>
    <n v="0.62621621621621626"/>
    <n v="2026"/>
    <s v="Q3"/>
    <n v="8"/>
    <s v="Aug"/>
  </r>
  <r>
    <n v="5058"/>
    <d v="2026-08-27T00:00:00"/>
    <n v="2026"/>
    <x v="2"/>
    <n v="8"/>
    <x v="7"/>
    <x v="1"/>
    <x v="11"/>
    <x v="1"/>
    <s v="Business"/>
    <x v="0"/>
    <s v="Compact Repair Kit"/>
    <n v="6"/>
    <n v="41.33"/>
    <n v="0.2"/>
    <n v="17.02"/>
    <x v="1722"/>
    <n v="102.12"/>
    <n v="96.26400000000001"/>
    <n v="0.48524074522138883"/>
    <n v="2026"/>
    <s v="Q3"/>
    <n v="8"/>
    <s v="Aug"/>
  </r>
  <r>
    <n v="496"/>
    <d v="2026-08-28T00:00:00"/>
    <n v="2026"/>
    <x v="2"/>
    <n v="8"/>
    <x v="7"/>
    <x v="0"/>
    <x v="15"/>
    <x v="2"/>
    <s v="Returning"/>
    <x v="4"/>
    <s v="Recovery Roller"/>
    <n v="1"/>
    <n v="37.020000000000003"/>
    <n v="0"/>
    <n v="13.64"/>
    <x v="1723"/>
    <n v="13.64"/>
    <n v="23.380000000000003"/>
    <n v="0.63155051323608857"/>
    <n v="2026"/>
    <s v="Q3"/>
    <n v="8"/>
    <s v="Aug"/>
  </r>
  <r>
    <n v="1343"/>
    <d v="2026-08-28T00:00:00"/>
    <n v="2026"/>
    <x v="2"/>
    <n v="8"/>
    <x v="7"/>
    <x v="3"/>
    <x v="8"/>
    <x v="0"/>
    <s v="New"/>
    <x v="3"/>
    <s v="Portable Camp Stove"/>
    <n v="1"/>
    <n v="81.06"/>
    <n v="0"/>
    <n v="38.43"/>
    <x v="1724"/>
    <n v="38.43"/>
    <n v="42.63"/>
    <n v="0.52590673575129532"/>
    <n v="2026"/>
    <s v="Q3"/>
    <n v="8"/>
    <s v="Aug"/>
  </r>
  <r>
    <n v="1455"/>
    <d v="2026-08-28T00:00:00"/>
    <n v="2026"/>
    <x v="2"/>
    <n v="8"/>
    <x v="7"/>
    <x v="2"/>
    <x v="2"/>
    <x v="0"/>
    <s v="New"/>
    <x v="0"/>
    <s v="Trail Bike Light"/>
    <n v="2"/>
    <n v="51.91"/>
    <n v="0"/>
    <n v="21.94"/>
    <x v="1725"/>
    <n v="43.88"/>
    <n v="59.939999999999991"/>
    <n v="0.57734540550953573"/>
    <n v="2026"/>
    <s v="Q3"/>
    <n v="8"/>
    <s v="Aug"/>
  </r>
  <r>
    <n v="1632"/>
    <d v="2026-08-28T00:00:00"/>
    <n v="2026"/>
    <x v="2"/>
    <n v="8"/>
    <x v="7"/>
    <x v="3"/>
    <x v="7"/>
    <x v="3"/>
    <s v="New"/>
    <x v="2"/>
    <s v="Insulated Bottle"/>
    <n v="1"/>
    <n v="35.700000000000003"/>
    <n v="0.05"/>
    <n v="13.45"/>
    <x v="432"/>
    <n v="13.45"/>
    <n v="20.465"/>
    <n v="0.60342031549461894"/>
    <n v="2026"/>
    <s v="Q3"/>
    <n v="8"/>
    <s v="Aug"/>
  </r>
  <r>
    <n v="1817"/>
    <d v="2026-08-28T00:00:00"/>
    <n v="2026"/>
    <x v="2"/>
    <n v="8"/>
    <x v="7"/>
    <x v="0"/>
    <x v="9"/>
    <x v="2"/>
    <s v="New"/>
    <x v="4"/>
    <s v="Recovery Roller"/>
    <n v="1"/>
    <n v="36.590000000000003"/>
    <n v="0.05"/>
    <n v="14.15"/>
    <x v="1726"/>
    <n v="14.15"/>
    <n v="20.610500000000002"/>
    <n v="0.59292875534011313"/>
    <n v="2026"/>
    <s v="Q3"/>
    <n v="8"/>
    <s v="Aug"/>
  </r>
  <r>
    <n v="2993"/>
    <d v="2026-08-28T00:00:00"/>
    <n v="2026"/>
    <x v="2"/>
    <n v="8"/>
    <x v="7"/>
    <x v="1"/>
    <x v="12"/>
    <x v="1"/>
    <s v="Business"/>
    <x v="2"/>
    <s v="Insulated Bottle"/>
    <n v="3"/>
    <n v="35.520000000000003"/>
    <n v="0.1"/>
    <n v="13.78"/>
    <x v="1727"/>
    <n v="41.339999999999996"/>
    <n v="54.564000000000014"/>
    <n v="0.56894394394394399"/>
    <n v="2026"/>
    <s v="Q3"/>
    <n v="8"/>
    <s v="Aug"/>
  </r>
  <r>
    <n v="4676"/>
    <d v="2026-08-28T00:00:00"/>
    <n v="2026"/>
    <x v="2"/>
    <n v="8"/>
    <x v="7"/>
    <x v="3"/>
    <x v="13"/>
    <x v="2"/>
    <s v="New"/>
    <x v="0"/>
    <s v="Commuter Helmet"/>
    <n v="2"/>
    <n v="81.88"/>
    <n v="0.1"/>
    <n v="42.87"/>
    <x v="1728"/>
    <n v="85.74"/>
    <n v="61.643999999999991"/>
    <n v="0.41825435596808336"/>
    <n v="2026"/>
    <s v="Q3"/>
    <n v="8"/>
    <s v="Aug"/>
  </r>
  <r>
    <n v="5105"/>
    <d v="2026-08-28T00:00:00"/>
    <n v="2026"/>
    <x v="2"/>
    <n v="8"/>
    <x v="7"/>
    <x v="3"/>
    <x v="7"/>
    <x v="0"/>
    <s v="Business"/>
    <x v="2"/>
    <s v="Packing Cube Set"/>
    <n v="4"/>
    <n v="46.54"/>
    <n v="0"/>
    <n v="18.86"/>
    <x v="1729"/>
    <n v="75.44"/>
    <n v="110.72"/>
    <n v="0.5947571981091534"/>
    <n v="2026"/>
    <s v="Q3"/>
    <n v="8"/>
    <s v="Aug"/>
  </r>
  <r>
    <n v="223"/>
    <d v="2026-08-29T00:00:00"/>
    <n v="2026"/>
    <x v="2"/>
    <n v="8"/>
    <x v="7"/>
    <x v="2"/>
    <x v="2"/>
    <x v="2"/>
    <s v="Returning"/>
    <x v="4"/>
    <s v="Training Mat"/>
    <n v="1"/>
    <n v="49.79"/>
    <n v="0"/>
    <n v="21.43"/>
    <x v="1730"/>
    <n v="21.43"/>
    <n v="28.36"/>
    <n v="0.56959228760795344"/>
    <n v="2026"/>
    <s v="Q3"/>
    <n v="8"/>
    <s v="Aug"/>
  </r>
  <r>
    <n v="1023"/>
    <d v="2026-08-29T00:00:00"/>
    <n v="2026"/>
    <x v="2"/>
    <n v="8"/>
    <x v="7"/>
    <x v="2"/>
    <x v="3"/>
    <x v="0"/>
    <s v="New"/>
    <x v="1"/>
    <s v="Hiking Daypack 20L"/>
    <n v="6"/>
    <n v="90.19"/>
    <n v="0"/>
    <n v="45.61"/>
    <x v="1731"/>
    <n v="273.65999999999997"/>
    <n v="267.48"/>
    <n v="0.4942898325756736"/>
    <n v="2026"/>
    <s v="Q3"/>
    <n v="8"/>
    <s v="Aug"/>
  </r>
  <r>
    <n v="1694"/>
    <d v="2026-08-29T00:00:00"/>
    <n v="2026"/>
    <x v="2"/>
    <n v="8"/>
    <x v="7"/>
    <x v="1"/>
    <x v="12"/>
    <x v="0"/>
    <s v="New"/>
    <x v="1"/>
    <s v="Trekking Poles"/>
    <n v="1"/>
    <n v="70.38"/>
    <n v="0.15"/>
    <n v="32.64"/>
    <x v="1732"/>
    <n v="32.64"/>
    <n v="27.182999999999993"/>
    <n v="0.45439045183290699"/>
    <n v="2026"/>
    <s v="Q3"/>
    <n v="8"/>
    <s v="Aug"/>
  </r>
  <r>
    <n v="2006"/>
    <d v="2026-08-29T00:00:00"/>
    <n v="2026"/>
    <x v="2"/>
    <n v="8"/>
    <x v="7"/>
    <x v="3"/>
    <x v="13"/>
    <x v="0"/>
    <s v="New"/>
    <x v="2"/>
    <s v="Packing Cube Set"/>
    <n v="1"/>
    <n v="46.43"/>
    <n v="0"/>
    <n v="18.2"/>
    <x v="1733"/>
    <n v="18.2"/>
    <n v="28.23"/>
    <n v="0.60801206116734874"/>
    <n v="2026"/>
    <s v="Q3"/>
    <n v="8"/>
    <s v="Aug"/>
  </r>
  <r>
    <n v="3026"/>
    <d v="2026-08-29T00:00:00"/>
    <n v="2026"/>
    <x v="2"/>
    <n v="8"/>
    <x v="7"/>
    <x v="0"/>
    <x v="0"/>
    <x v="0"/>
    <s v="New"/>
    <x v="3"/>
    <s v="Trail Tent 2P"/>
    <n v="1"/>
    <n v="194.75"/>
    <n v="0.05"/>
    <n v="105.94"/>
    <x v="1734"/>
    <n v="105.94"/>
    <n v="79.072499999999991"/>
    <n v="0.42739004121343149"/>
    <n v="2026"/>
    <s v="Q3"/>
    <n v="8"/>
    <s v="Aug"/>
  </r>
  <r>
    <n v="3057"/>
    <d v="2026-08-29T00:00:00"/>
    <n v="2026"/>
    <x v="2"/>
    <n v="8"/>
    <x v="7"/>
    <x v="1"/>
    <x v="14"/>
    <x v="2"/>
    <s v="Returning"/>
    <x v="1"/>
    <s v="Trail Boots"/>
    <n v="2"/>
    <n v="142.16"/>
    <n v="0"/>
    <n v="79.36"/>
    <x v="1735"/>
    <n v="158.72"/>
    <n v="125.6"/>
    <n v="0.44175576814856499"/>
    <n v="2026"/>
    <s v="Q3"/>
    <n v="8"/>
    <s v="Aug"/>
  </r>
  <r>
    <n v="3112"/>
    <d v="2026-08-29T00:00:00"/>
    <n v="2026"/>
    <x v="2"/>
    <n v="8"/>
    <x v="7"/>
    <x v="3"/>
    <x v="8"/>
    <x v="0"/>
    <s v="Business"/>
    <x v="2"/>
    <s v="Packing Cube Set"/>
    <n v="2"/>
    <n v="47.69"/>
    <n v="0.05"/>
    <n v="18.8"/>
    <x v="1736"/>
    <n v="37.6"/>
    <n v="53.010999999999989"/>
    <n v="0.58503934400900548"/>
    <n v="2026"/>
    <s v="Q3"/>
    <n v="8"/>
    <s v="Aug"/>
  </r>
  <r>
    <n v="3137"/>
    <d v="2026-08-29T00:00:00"/>
    <n v="2026"/>
    <x v="2"/>
    <n v="8"/>
    <x v="7"/>
    <x v="2"/>
    <x v="5"/>
    <x v="2"/>
    <s v="New"/>
    <x v="2"/>
    <s v="Travel Backpack 35L"/>
    <n v="3"/>
    <n v="164.51"/>
    <n v="0"/>
    <n v="86.76"/>
    <x v="1737"/>
    <n v="260.28000000000003"/>
    <n v="233.24999999999994"/>
    <n v="0.47261564646526039"/>
    <n v="2026"/>
    <s v="Q3"/>
    <n v="8"/>
    <s v="Aug"/>
  </r>
  <r>
    <n v="3983"/>
    <d v="2026-08-29T00:00:00"/>
    <n v="2026"/>
    <x v="2"/>
    <n v="8"/>
    <x v="7"/>
    <x v="2"/>
    <x v="2"/>
    <x v="3"/>
    <s v="Business"/>
    <x v="3"/>
    <s v="Trail Tent 2P"/>
    <n v="2"/>
    <n v="194.71"/>
    <n v="0.1"/>
    <n v="105.57"/>
    <x v="1738"/>
    <n v="211.14"/>
    <n v="139.33800000000002"/>
    <n v="0.39756561039494637"/>
    <n v="2026"/>
    <s v="Q3"/>
    <n v="8"/>
    <s v="Aug"/>
  </r>
  <r>
    <n v="4016"/>
    <d v="2026-08-29T00:00:00"/>
    <n v="2026"/>
    <x v="2"/>
    <n v="8"/>
    <x v="7"/>
    <x v="3"/>
    <x v="13"/>
    <x v="1"/>
    <s v="Business"/>
    <x v="1"/>
    <s v="Trail Boots"/>
    <n v="5"/>
    <n v="145.24"/>
    <n v="0.15"/>
    <n v="77.69"/>
    <x v="1739"/>
    <n v="388.45"/>
    <n v="228.82"/>
    <n v="0.37069677774717708"/>
    <n v="2026"/>
    <s v="Q3"/>
    <n v="8"/>
    <s v="Aug"/>
  </r>
  <r>
    <n v="4340"/>
    <d v="2026-08-29T00:00:00"/>
    <n v="2026"/>
    <x v="2"/>
    <n v="8"/>
    <x v="7"/>
    <x v="3"/>
    <x v="8"/>
    <x v="0"/>
    <s v="New"/>
    <x v="2"/>
    <s v="Insulated Bottle"/>
    <n v="2"/>
    <n v="35.6"/>
    <n v="0.15"/>
    <n v="13.67"/>
    <x v="1740"/>
    <n v="27.34"/>
    <n v="33.180000000000007"/>
    <n v="0.54824851288830145"/>
    <n v="2026"/>
    <s v="Q3"/>
    <n v="8"/>
    <s v="Aug"/>
  </r>
  <r>
    <n v="4640"/>
    <d v="2026-08-29T00:00:00"/>
    <n v="2026"/>
    <x v="2"/>
    <n v="8"/>
    <x v="7"/>
    <x v="0"/>
    <x v="15"/>
    <x v="0"/>
    <s v="New"/>
    <x v="4"/>
    <s v="Resistance Band Set"/>
    <n v="2"/>
    <n v="41.05"/>
    <n v="0.05"/>
    <n v="14.47"/>
    <x v="1741"/>
    <n v="28.94"/>
    <n v="49.054999999999993"/>
    <n v="0.62895057375472785"/>
    <n v="2026"/>
    <s v="Q3"/>
    <n v="8"/>
    <s v="Aug"/>
  </r>
  <r>
    <n v="4733"/>
    <d v="2026-08-29T00:00:00"/>
    <n v="2026"/>
    <x v="2"/>
    <n v="8"/>
    <x v="7"/>
    <x v="2"/>
    <x v="2"/>
    <x v="0"/>
    <s v="New"/>
    <x v="1"/>
    <s v="Summit Backpack 45L"/>
    <n v="2"/>
    <n v="153.63999999999999"/>
    <n v="0.05"/>
    <n v="77.709999999999994"/>
    <x v="1742"/>
    <n v="155.41999999999999"/>
    <n v="136.49599999999995"/>
    <n v="0.46758656599843784"/>
    <n v="2026"/>
    <s v="Q3"/>
    <n v="8"/>
    <s v="Aug"/>
  </r>
  <r>
    <n v="4827"/>
    <d v="2026-08-29T00:00:00"/>
    <n v="2026"/>
    <x v="2"/>
    <n v="8"/>
    <x v="7"/>
    <x v="2"/>
    <x v="2"/>
    <x v="0"/>
    <s v="Returning"/>
    <x v="2"/>
    <s v="Insulated Bottle"/>
    <n v="5"/>
    <n v="36.700000000000003"/>
    <n v="0"/>
    <n v="13.45"/>
    <x v="1743"/>
    <n v="67.25"/>
    <n v="116.25"/>
    <n v="0.63351498637602177"/>
    <n v="2026"/>
    <s v="Q3"/>
    <n v="8"/>
    <s v="Aug"/>
  </r>
  <r>
    <n v="5180"/>
    <d v="2026-08-29T00:00:00"/>
    <n v="2026"/>
    <x v="2"/>
    <n v="8"/>
    <x v="7"/>
    <x v="0"/>
    <x v="15"/>
    <x v="1"/>
    <s v="Business"/>
    <x v="3"/>
    <s v="Compact Sleeping Bag"/>
    <n v="8"/>
    <n v="124"/>
    <n v="0.1"/>
    <n v="61.85"/>
    <x v="1744"/>
    <n v="494.8"/>
    <n v="398.00000000000006"/>
    <n v="0.44578853046594985"/>
    <n v="2026"/>
    <s v="Q3"/>
    <n v="8"/>
    <s v="Aug"/>
  </r>
  <r>
    <n v="121"/>
    <d v="2026-08-30T00:00:00"/>
    <n v="2026"/>
    <x v="2"/>
    <n v="8"/>
    <x v="7"/>
    <x v="1"/>
    <x v="1"/>
    <x v="3"/>
    <s v="New"/>
    <x v="0"/>
    <s v="Commuter Helmet"/>
    <n v="1"/>
    <n v="81.23"/>
    <n v="0.1"/>
    <n v="42.65"/>
    <x v="1745"/>
    <n v="42.65"/>
    <n v="30.457000000000001"/>
    <n v="0.41660853269864723"/>
    <n v="2026"/>
    <s v="Q3"/>
    <n v="8"/>
    <s v="Aug"/>
  </r>
  <r>
    <n v="618"/>
    <d v="2026-08-30T00:00:00"/>
    <n v="2026"/>
    <x v="2"/>
    <n v="8"/>
    <x v="7"/>
    <x v="1"/>
    <x v="12"/>
    <x v="0"/>
    <s v="Business"/>
    <x v="0"/>
    <s v="Compact Repair Kit"/>
    <n v="2"/>
    <n v="41.06"/>
    <n v="0.05"/>
    <n v="16.559999999999999"/>
    <x v="1746"/>
    <n v="33.119999999999997"/>
    <n v="44.893999999999998"/>
    <n v="0.5754608147255621"/>
    <n v="2026"/>
    <s v="Q3"/>
    <n v="8"/>
    <s v="Aug"/>
  </r>
  <r>
    <n v="2860"/>
    <d v="2026-08-30T00:00:00"/>
    <n v="2026"/>
    <x v="2"/>
    <n v="8"/>
    <x v="7"/>
    <x v="3"/>
    <x v="7"/>
    <x v="3"/>
    <s v="Returning"/>
    <x v="1"/>
    <s v="Trail Boots"/>
    <n v="1"/>
    <n v="143.49"/>
    <n v="0.1"/>
    <n v="80.72"/>
    <x v="1747"/>
    <n v="80.72"/>
    <n v="48.421000000000021"/>
    <n v="0.3749467636149636"/>
    <n v="2026"/>
    <s v="Q3"/>
    <n v="8"/>
    <s v="Aug"/>
  </r>
  <r>
    <n v="3768"/>
    <d v="2026-08-30T00:00:00"/>
    <n v="2026"/>
    <x v="2"/>
    <n v="8"/>
    <x v="7"/>
    <x v="2"/>
    <x v="3"/>
    <x v="2"/>
    <s v="New"/>
    <x v="1"/>
    <s v="Trail Boots"/>
    <n v="1"/>
    <n v="143.38"/>
    <n v="0"/>
    <n v="78.37"/>
    <x v="1748"/>
    <n v="78.37"/>
    <n v="65.009999999999991"/>
    <n v="0.45341051750592826"/>
    <n v="2026"/>
    <s v="Q3"/>
    <n v="8"/>
    <s v="Aug"/>
  </r>
  <r>
    <n v="3987"/>
    <d v="2026-08-30T00:00:00"/>
    <n v="2026"/>
    <x v="2"/>
    <n v="8"/>
    <x v="7"/>
    <x v="1"/>
    <x v="12"/>
    <x v="3"/>
    <s v="Business"/>
    <x v="1"/>
    <s v="Trail Boots"/>
    <n v="1"/>
    <n v="144.54"/>
    <n v="0"/>
    <n v="78.77"/>
    <x v="1749"/>
    <n v="78.77"/>
    <n v="65.77"/>
    <n v="0.45502974955029751"/>
    <n v="2026"/>
    <s v="Q3"/>
    <n v="8"/>
    <s v="Aug"/>
  </r>
  <r>
    <n v="4990"/>
    <d v="2026-08-30T00:00:00"/>
    <n v="2026"/>
    <x v="2"/>
    <n v="8"/>
    <x v="7"/>
    <x v="3"/>
    <x v="8"/>
    <x v="3"/>
    <s v="Returning"/>
    <x v="4"/>
    <s v="Resistance Band Set"/>
    <n v="1"/>
    <n v="40.92"/>
    <n v="0.1"/>
    <n v="14.94"/>
    <x v="1750"/>
    <n v="14.94"/>
    <n v="21.888000000000005"/>
    <n v="0.59433040078201382"/>
    <n v="2026"/>
    <s v="Q3"/>
    <n v="8"/>
    <s v="Aug"/>
  </r>
  <r>
    <n v="348"/>
    <d v="2026-08-31T00:00:00"/>
    <n v="2026"/>
    <x v="2"/>
    <n v="8"/>
    <x v="7"/>
    <x v="1"/>
    <x v="12"/>
    <x v="1"/>
    <s v="Business"/>
    <x v="1"/>
    <s v="Summit Backpack 45L"/>
    <n v="5"/>
    <n v="151.21"/>
    <n v="0.15"/>
    <n v="77.12"/>
    <x v="1751"/>
    <n v="385.6"/>
    <n v="257.04250000000002"/>
    <n v="0.39997743691087967"/>
    <n v="2026"/>
    <s v="Q3"/>
    <n v="8"/>
    <s v="Aug"/>
  </r>
  <r>
    <n v="1642"/>
    <d v="2026-08-31T00:00:00"/>
    <n v="2026"/>
    <x v="2"/>
    <n v="8"/>
    <x v="7"/>
    <x v="3"/>
    <x v="8"/>
    <x v="3"/>
    <s v="New"/>
    <x v="4"/>
    <s v="Resistance Band Set"/>
    <n v="1"/>
    <n v="40.770000000000003"/>
    <n v="0"/>
    <n v="15.13"/>
    <x v="1752"/>
    <n v="15.13"/>
    <n v="25.64"/>
    <n v="0.62889379445670834"/>
    <n v="2026"/>
    <s v="Q3"/>
    <n v="8"/>
    <s v="Aug"/>
  </r>
  <r>
    <n v="2146"/>
    <d v="2026-08-31T00:00:00"/>
    <n v="2026"/>
    <x v="2"/>
    <n v="8"/>
    <x v="7"/>
    <x v="0"/>
    <x v="0"/>
    <x v="3"/>
    <s v="New"/>
    <x v="4"/>
    <s v="Recovery Roller"/>
    <n v="1"/>
    <n v="35.47"/>
    <n v="0.05"/>
    <n v="14.1"/>
    <x v="1753"/>
    <n v="14.1"/>
    <n v="19.596499999999999"/>
    <n v="0.58155891561438122"/>
    <n v="2026"/>
    <s v="Q3"/>
    <n v="8"/>
    <s v="Aug"/>
  </r>
  <r>
    <n v="2629"/>
    <d v="2026-08-31T00:00:00"/>
    <n v="2026"/>
    <x v="2"/>
    <n v="8"/>
    <x v="7"/>
    <x v="3"/>
    <x v="8"/>
    <x v="0"/>
    <s v="Returning"/>
    <x v="0"/>
    <s v="Commuter Helmet"/>
    <n v="1"/>
    <n v="81.72"/>
    <n v="0"/>
    <n v="42.38"/>
    <x v="1032"/>
    <n v="42.38"/>
    <n v="39.339999999999996"/>
    <n v="0.48139990210474787"/>
    <n v="2026"/>
    <s v="Q3"/>
    <n v="8"/>
    <s v="Aug"/>
  </r>
  <r>
    <n v="2870"/>
    <d v="2026-08-31T00:00:00"/>
    <n v="2026"/>
    <x v="2"/>
    <n v="8"/>
    <x v="7"/>
    <x v="3"/>
    <x v="7"/>
    <x v="0"/>
    <s v="New"/>
    <x v="2"/>
    <s v="Packing Cube Set"/>
    <n v="1"/>
    <n v="45.84"/>
    <n v="0"/>
    <n v="17.84"/>
    <x v="412"/>
    <n v="17.84"/>
    <n v="28.000000000000004"/>
    <n v="0.61082024432809778"/>
    <n v="2026"/>
    <s v="Q3"/>
    <n v="8"/>
    <s v="Aug"/>
  </r>
  <r>
    <n v="2975"/>
    <d v="2026-08-31T00:00:00"/>
    <n v="2026"/>
    <x v="2"/>
    <n v="8"/>
    <x v="7"/>
    <x v="1"/>
    <x v="12"/>
    <x v="0"/>
    <s v="New"/>
    <x v="2"/>
    <s v="Packing Cube Set"/>
    <n v="1"/>
    <n v="46.59"/>
    <n v="0"/>
    <n v="18.47"/>
    <x v="1754"/>
    <n v="18.47"/>
    <n v="28.120000000000005"/>
    <n v="0.60356299635114841"/>
    <n v="2026"/>
    <s v="Q3"/>
    <n v="8"/>
    <s v="Aug"/>
  </r>
  <r>
    <n v="3163"/>
    <d v="2026-08-31T00:00:00"/>
    <n v="2026"/>
    <x v="2"/>
    <n v="8"/>
    <x v="7"/>
    <x v="0"/>
    <x v="15"/>
    <x v="2"/>
    <s v="Business"/>
    <x v="1"/>
    <s v="Trekking Poles"/>
    <n v="1"/>
    <n v="69.959999999999994"/>
    <n v="0"/>
    <n v="32.340000000000003"/>
    <x v="1755"/>
    <n v="32.340000000000003"/>
    <n v="37.61999999999999"/>
    <n v="0.53773584905660365"/>
    <n v="2026"/>
    <s v="Q3"/>
    <n v="8"/>
    <s v="Aug"/>
  </r>
  <r>
    <n v="94"/>
    <d v="2026-09-01T00:00:00"/>
    <n v="2026"/>
    <x v="2"/>
    <n v="9"/>
    <x v="8"/>
    <x v="1"/>
    <x v="6"/>
    <x v="2"/>
    <s v="Returning"/>
    <x v="0"/>
    <s v="Trail Bike Light"/>
    <n v="5"/>
    <n v="50.76"/>
    <n v="0"/>
    <n v="22.89"/>
    <x v="1756"/>
    <n v="114.45"/>
    <n v="139.34999999999997"/>
    <n v="0.54905437352245856"/>
    <n v="2026"/>
    <s v="Q3"/>
    <n v="9"/>
    <s v="Sep"/>
  </r>
  <r>
    <n v="271"/>
    <d v="2026-09-01T00:00:00"/>
    <n v="2026"/>
    <x v="2"/>
    <n v="9"/>
    <x v="8"/>
    <x v="1"/>
    <x v="12"/>
    <x v="3"/>
    <s v="Returning"/>
    <x v="1"/>
    <s v="Hiking Daypack 20L"/>
    <n v="1"/>
    <n v="94.29"/>
    <n v="0.1"/>
    <n v="45.12"/>
    <x v="1757"/>
    <n v="45.12"/>
    <n v="39.741000000000007"/>
    <n v="0.46830699614663984"/>
    <n v="2026"/>
    <s v="Q3"/>
    <n v="9"/>
    <s v="Sep"/>
  </r>
  <r>
    <n v="1481"/>
    <d v="2026-09-01T00:00:00"/>
    <n v="2026"/>
    <x v="2"/>
    <n v="9"/>
    <x v="8"/>
    <x v="1"/>
    <x v="12"/>
    <x v="1"/>
    <s v="Business"/>
    <x v="0"/>
    <s v="Commuter Helmet"/>
    <n v="6"/>
    <n v="81.430000000000007"/>
    <n v="0.05"/>
    <n v="42.24"/>
    <x v="1758"/>
    <n v="253.44"/>
    <n v="210.71100000000001"/>
    <n v="0.45397079829624415"/>
    <n v="2026"/>
    <s v="Q3"/>
    <n v="9"/>
    <s v="Sep"/>
  </r>
  <r>
    <n v="1663"/>
    <d v="2026-09-01T00:00:00"/>
    <n v="2026"/>
    <x v="2"/>
    <n v="9"/>
    <x v="8"/>
    <x v="2"/>
    <x v="5"/>
    <x v="0"/>
    <s v="Returning"/>
    <x v="2"/>
    <s v="Packing Cube Set"/>
    <n v="1"/>
    <n v="45.54"/>
    <n v="0.1"/>
    <n v="18.440000000000001"/>
    <x v="1759"/>
    <n v="18.440000000000001"/>
    <n v="22.545999999999996"/>
    <n v="0.5500902747279558"/>
    <n v="2026"/>
    <s v="Q3"/>
    <n v="9"/>
    <s v="Sep"/>
  </r>
  <r>
    <n v="2866"/>
    <d v="2026-09-01T00:00:00"/>
    <n v="2026"/>
    <x v="2"/>
    <n v="9"/>
    <x v="8"/>
    <x v="0"/>
    <x v="15"/>
    <x v="3"/>
    <s v="Returning"/>
    <x v="1"/>
    <s v="Summit Backpack 45L"/>
    <n v="2"/>
    <n v="156.63999999999999"/>
    <n v="0.1"/>
    <n v="80.09"/>
    <x v="1760"/>
    <n v="160.18"/>
    <n v="121.77199999999999"/>
    <n v="0.43188911587787987"/>
    <n v="2026"/>
    <s v="Q3"/>
    <n v="9"/>
    <s v="Sep"/>
  </r>
  <r>
    <n v="3288"/>
    <d v="2026-09-01T00:00:00"/>
    <n v="2026"/>
    <x v="2"/>
    <n v="9"/>
    <x v="8"/>
    <x v="3"/>
    <x v="7"/>
    <x v="3"/>
    <s v="Business"/>
    <x v="1"/>
    <s v="Trekking Poles"/>
    <n v="1"/>
    <n v="72.81"/>
    <n v="0"/>
    <n v="32.299999999999997"/>
    <x v="1761"/>
    <n v="32.299999999999997"/>
    <n v="40.510000000000005"/>
    <n v="0.55637961818431536"/>
    <n v="2026"/>
    <s v="Q3"/>
    <n v="9"/>
    <s v="Sep"/>
  </r>
  <r>
    <n v="3426"/>
    <d v="2026-09-01T00:00:00"/>
    <n v="2026"/>
    <x v="2"/>
    <n v="9"/>
    <x v="8"/>
    <x v="1"/>
    <x v="11"/>
    <x v="2"/>
    <s v="New"/>
    <x v="3"/>
    <s v="Portable Camp Stove"/>
    <n v="6"/>
    <n v="80.319999999999993"/>
    <n v="0"/>
    <n v="38.42"/>
    <x v="1762"/>
    <n v="230.52"/>
    <n v="251.39999999999995"/>
    <n v="0.52166334661354574"/>
    <n v="2026"/>
    <s v="Q3"/>
    <n v="9"/>
    <s v="Sep"/>
  </r>
  <r>
    <n v="4826"/>
    <d v="2026-09-01T00:00:00"/>
    <n v="2026"/>
    <x v="2"/>
    <n v="9"/>
    <x v="8"/>
    <x v="3"/>
    <x v="13"/>
    <x v="2"/>
    <s v="Returning"/>
    <x v="2"/>
    <s v="Travel Backpack 35L"/>
    <n v="5"/>
    <n v="166.81"/>
    <n v="0.05"/>
    <n v="89.24"/>
    <x v="1763"/>
    <n v="446.2"/>
    <n v="346.14749999999998"/>
    <n v="0.43686324497774021"/>
    <n v="2026"/>
    <s v="Q3"/>
    <n v="9"/>
    <s v="Sep"/>
  </r>
  <r>
    <n v="662"/>
    <d v="2026-09-02T00:00:00"/>
    <n v="2026"/>
    <x v="2"/>
    <n v="9"/>
    <x v="8"/>
    <x v="3"/>
    <x v="13"/>
    <x v="0"/>
    <s v="New"/>
    <x v="4"/>
    <s v="Resistance Band Set"/>
    <n v="1"/>
    <n v="40.56"/>
    <n v="0.15"/>
    <n v="14.28"/>
    <x v="1764"/>
    <n v="14.28"/>
    <n v="20.195999999999998"/>
    <n v="0.58579881656804733"/>
    <n v="2026"/>
    <s v="Q3"/>
    <n v="9"/>
    <s v="Sep"/>
  </r>
  <r>
    <n v="1393"/>
    <d v="2026-09-02T00:00:00"/>
    <n v="2026"/>
    <x v="2"/>
    <n v="9"/>
    <x v="8"/>
    <x v="2"/>
    <x v="16"/>
    <x v="0"/>
    <s v="Returning"/>
    <x v="2"/>
    <s v="Travel Backpack 35L"/>
    <n v="2"/>
    <n v="162.4"/>
    <n v="0.1"/>
    <n v="88.04"/>
    <x v="1765"/>
    <n v="176.08"/>
    <n v="116.23999999999998"/>
    <n v="0.39764641488779412"/>
    <n v="2026"/>
    <s v="Q3"/>
    <n v="9"/>
    <s v="Sep"/>
  </r>
  <r>
    <n v="1568"/>
    <d v="2026-09-02T00:00:00"/>
    <n v="2026"/>
    <x v="2"/>
    <n v="9"/>
    <x v="8"/>
    <x v="0"/>
    <x v="15"/>
    <x v="2"/>
    <s v="Returning"/>
    <x v="4"/>
    <s v="Weighted Vest"/>
    <n v="5"/>
    <n v="123.09"/>
    <n v="0"/>
    <n v="70.3"/>
    <x v="1766"/>
    <n v="351.5"/>
    <n v="263.95000000000005"/>
    <n v="0.42887318222438869"/>
    <n v="2026"/>
    <s v="Q3"/>
    <n v="9"/>
    <s v="Sep"/>
  </r>
  <r>
    <n v="2428"/>
    <d v="2026-09-02T00:00:00"/>
    <n v="2026"/>
    <x v="2"/>
    <n v="9"/>
    <x v="8"/>
    <x v="1"/>
    <x v="6"/>
    <x v="3"/>
    <s v="New"/>
    <x v="2"/>
    <s v="Insulated Bottle"/>
    <n v="1"/>
    <n v="36.69"/>
    <n v="0"/>
    <n v="13.92"/>
    <x v="1767"/>
    <n v="13.92"/>
    <n v="22.769999999999996"/>
    <n v="0.6206050695012264"/>
    <n v="2026"/>
    <s v="Q3"/>
    <n v="9"/>
    <s v="Sep"/>
  </r>
  <r>
    <n v="2890"/>
    <d v="2026-09-02T00:00:00"/>
    <n v="2026"/>
    <x v="2"/>
    <n v="9"/>
    <x v="8"/>
    <x v="2"/>
    <x v="3"/>
    <x v="0"/>
    <s v="Business"/>
    <x v="2"/>
    <s v="Carry-On Duffel"/>
    <n v="4"/>
    <n v="130.43"/>
    <n v="0"/>
    <n v="66.849999999999994"/>
    <x v="1768"/>
    <n v="267.39999999999998"/>
    <n v="254.32000000000005"/>
    <n v="0.48746454036648018"/>
    <n v="2026"/>
    <s v="Q3"/>
    <n v="9"/>
    <s v="Sep"/>
  </r>
  <r>
    <n v="2108"/>
    <d v="2026-09-03T00:00:00"/>
    <n v="2026"/>
    <x v="2"/>
    <n v="9"/>
    <x v="8"/>
    <x v="1"/>
    <x v="11"/>
    <x v="0"/>
    <s v="Returning"/>
    <x v="1"/>
    <s v="Trail Boots"/>
    <n v="1"/>
    <n v="146.13999999999999"/>
    <n v="0"/>
    <n v="81.040000000000006"/>
    <x v="1769"/>
    <n v="81.040000000000006"/>
    <n v="65.09999999999998"/>
    <n v="0.44546325441357593"/>
    <n v="2026"/>
    <s v="Q3"/>
    <n v="9"/>
    <s v="Sep"/>
  </r>
  <r>
    <n v="2340"/>
    <d v="2026-09-03T00:00:00"/>
    <n v="2026"/>
    <x v="2"/>
    <n v="9"/>
    <x v="8"/>
    <x v="1"/>
    <x v="14"/>
    <x v="2"/>
    <s v="New"/>
    <x v="3"/>
    <s v="Alpine Tent 4P"/>
    <n v="4"/>
    <n v="332.93"/>
    <n v="0"/>
    <n v="193.56"/>
    <x v="1770"/>
    <n v="774.24"/>
    <n v="557.48"/>
    <n v="0.41861652599645571"/>
    <n v="2026"/>
    <s v="Q3"/>
    <n v="9"/>
    <s v="Sep"/>
  </r>
  <r>
    <n v="3078"/>
    <d v="2026-09-03T00:00:00"/>
    <n v="2026"/>
    <x v="2"/>
    <n v="9"/>
    <x v="8"/>
    <x v="1"/>
    <x v="14"/>
    <x v="2"/>
    <s v="Business"/>
    <x v="3"/>
    <s v="Compact Sleeping Bag"/>
    <n v="4"/>
    <n v="122.43"/>
    <n v="0"/>
    <n v="61.5"/>
    <x v="1771"/>
    <n v="246"/>
    <n v="243.72000000000003"/>
    <n v="0.49767213918157316"/>
    <n v="2026"/>
    <s v="Q3"/>
    <n v="9"/>
    <s v="Sep"/>
  </r>
  <r>
    <n v="3575"/>
    <d v="2026-09-03T00:00:00"/>
    <n v="2026"/>
    <x v="2"/>
    <n v="9"/>
    <x v="8"/>
    <x v="2"/>
    <x v="2"/>
    <x v="3"/>
    <s v="Returning"/>
    <x v="0"/>
    <s v="Commuter Helmet"/>
    <n v="3"/>
    <n v="81.12"/>
    <n v="0.1"/>
    <n v="41.78"/>
    <x v="1772"/>
    <n v="125.34"/>
    <n v="93.684000000000026"/>
    <n v="0.42773394696471628"/>
    <n v="2026"/>
    <s v="Q3"/>
    <n v="9"/>
    <s v="Sep"/>
  </r>
  <r>
    <n v="3700"/>
    <d v="2026-09-03T00:00:00"/>
    <n v="2026"/>
    <x v="2"/>
    <n v="9"/>
    <x v="8"/>
    <x v="1"/>
    <x v="14"/>
    <x v="0"/>
    <s v="Returning"/>
    <x v="2"/>
    <s v="Travel Backpack 35L"/>
    <n v="1"/>
    <n v="168.54"/>
    <n v="0.05"/>
    <n v="87.82"/>
    <x v="1773"/>
    <n v="87.82"/>
    <n v="72.292999999999978"/>
    <n v="0.45151236938911887"/>
    <n v="2026"/>
    <s v="Q3"/>
    <n v="9"/>
    <s v="Sep"/>
  </r>
  <r>
    <n v="3762"/>
    <d v="2026-09-03T00:00:00"/>
    <n v="2026"/>
    <x v="2"/>
    <n v="9"/>
    <x v="8"/>
    <x v="0"/>
    <x v="0"/>
    <x v="2"/>
    <s v="New"/>
    <x v="0"/>
    <s v="Compact Repair Kit"/>
    <n v="4"/>
    <n v="39.61"/>
    <n v="0.1"/>
    <n v="16.829999999999998"/>
    <x v="1774"/>
    <n v="67.319999999999993"/>
    <n v="75.27600000000001"/>
    <n v="0.52789699570815452"/>
    <n v="2026"/>
    <s v="Q3"/>
    <n v="9"/>
    <s v="Sep"/>
  </r>
  <r>
    <n v="2790"/>
    <d v="2026-09-04T00:00:00"/>
    <n v="2026"/>
    <x v="2"/>
    <n v="9"/>
    <x v="8"/>
    <x v="3"/>
    <x v="8"/>
    <x v="0"/>
    <s v="Returning"/>
    <x v="4"/>
    <s v="Resistance Band Set"/>
    <n v="1"/>
    <n v="39.85"/>
    <n v="0.1"/>
    <n v="14.96"/>
    <x v="1775"/>
    <n v="14.96"/>
    <n v="20.905000000000001"/>
    <n v="0.58288024536456151"/>
    <n v="2026"/>
    <s v="Q3"/>
    <n v="9"/>
    <s v="Sep"/>
  </r>
  <r>
    <n v="4149"/>
    <d v="2026-09-04T00:00:00"/>
    <n v="2026"/>
    <x v="2"/>
    <n v="9"/>
    <x v="8"/>
    <x v="3"/>
    <x v="8"/>
    <x v="0"/>
    <s v="New"/>
    <x v="4"/>
    <s v="Resistance Band Set"/>
    <n v="1"/>
    <n v="40.51"/>
    <n v="0.05"/>
    <n v="14.7"/>
    <x v="1575"/>
    <n v="14.7"/>
    <n v="23.784499999999998"/>
    <n v="0.6180280372617547"/>
    <n v="2026"/>
    <s v="Q3"/>
    <n v="9"/>
    <s v="Sep"/>
  </r>
  <r>
    <n v="1955"/>
    <d v="2026-09-05T00:00:00"/>
    <n v="2026"/>
    <x v="2"/>
    <n v="9"/>
    <x v="8"/>
    <x v="1"/>
    <x v="12"/>
    <x v="0"/>
    <s v="Returning"/>
    <x v="3"/>
    <s v="Compact Sleeping Bag"/>
    <n v="1"/>
    <n v="121.59"/>
    <n v="0"/>
    <n v="62.44"/>
    <x v="1776"/>
    <n v="62.44"/>
    <n v="59.150000000000006"/>
    <n v="0.4864709268854347"/>
    <n v="2026"/>
    <s v="Q3"/>
    <n v="9"/>
    <s v="Sep"/>
  </r>
  <r>
    <n v="2077"/>
    <d v="2026-09-05T00:00:00"/>
    <n v="2026"/>
    <x v="2"/>
    <n v="9"/>
    <x v="8"/>
    <x v="3"/>
    <x v="8"/>
    <x v="1"/>
    <s v="Business"/>
    <x v="1"/>
    <s v="Summit Backpack 45L"/>
    <n v="4"/>
    <n v="152.99"/>
    <n v="0.15"/>
    <n v="77.12"/>
    <x v="1777"/>
    <n v="308.48"/>
    <n v="211.68600000000004"/>
    <n v="0.40695854784818697"/>
    <n v="2026"/>
    <s v="Q3"/>
    <n v="9"/>
    <s v="Sep"/>
  </r>
  <r>
    <n v="2879"/>
    <d v="2026-09-05T00:00:00"/>
    <n v="2026"/>
    <x v="2"/>
    <n v="9"/>
    <x v="8"/>
    <x v="2"/>
    <x v="10"/>
    <x v="0"/>
    <s v="Business"/>
    <x v="2"/>
    <s v="Insulated Bottle"/>
    <n v="3"/>
    <n v="36.19"/>
    <n v="0.1"/>
    <n v="13.97"/>
    <x v="1778"/>
    <n v="41.910000000000004"/>
    <n v="55.80299999999999"/>
    <n v="0.57109084768659235"/>
    <n v="2026"/>
    <s v="Q3"/>
    <n v="9"/>
    <s v="Sep"/>
  </r>
  <r>
    <n v="3353"/>
    <d v="2026-09-05T00:00:00"/>
    <n v="2026"/>
    <x v="2"/>
    <n v="9"/>
    <x v="8"/>
    <x v="2"/>
    <x v="16"/>
    <x v="2"/>
    <s v="New"/>
    <x v="1"/>
    <s v="Trail Boots"/>
    <n v="2"/>
    <n v="142.44"/>
    <n v="0"/>
    <n v="77.33"/>
    <x v="1779"/>
    <n v="154.66"/>
    <n v="130.22"/>
    <n v="0.45710474585790506"/>
    <n v="2026"/>
    <s v="Q3"/>
    <n v="9"/>
    <s v="Sep"/>
  </r>
  <r>
    <n v="3514"/>
    <d v="2026-09-05T00:00:00"/>
    <n v="2026"/>
    <x v="2"/>
    <n v="9"/>
    <x v="8"/>
    <x v="1"/>
    <x v="6"/>
    <x v="0"/>
    <s v="New"/>
    <x v="2"/>
    <s v="Carry-On Duffel"/>
    <n v="2"/>
    <n v="133.81"/>
    <n v="0"/>
    <n v="66.78"/>
    <x v="1780"/>
    <n v="133.56"/>
    <n v="134.06"/>
    <n v="0.5009341603766535"/>
    <n v="2026"/>
    <s v="Q3"/>
    <n v="9"/>
    <s v="Sep"/>
  </r>
  <r>
    <n v="3964"/>
    <d v="2026-09-05T00:00:00"/>
    <n v="2026"/>
    <x v="2"/>
    <n v="9"/>
    <x v="8"/>
    <x v="1"/>
    <x v="12"/>
    <x v="2"/>
    <s v="New"/>
    <x v="4"/>
    <s v="Resistance Band Set"/>
    <n v="2"/>
    <n v="40.49"/>
    <n v="0.15"/>
    <n v="14.32"/>
    <x v="1781"/>
    <n v="28.64"/>
    <n v="40.192999999999998"/>
    <n v="0.58392050324698908"/>
    <n v="2026"/>
    <s v="Q3"/>
    <n v="9"/>
    <s v="Sep"/>
  </r>
  <r>
    <n v="4599"/>
    <d v="2026-09-05T00:00:00"/>
    <n v="2026"/>
    <x v="2"/>
    <n v="9"/>
    <x v="8"/>
    <x v="2"/>
    <x v="2"/>
    <x v="0"/>
    <s v="Business"/>
    <x v="3"/>
    <s v="Trail Tent 2P"/>
    <n v="4"/>
    <n v="198.1"/>
    <n v="0"/>
    <n v="101.61"/>
    <x v="1782"/>
    <n v="406.44"/>
    <n v="385.96"/>
    <n v="0.48707723372034323"/>
    <n v="2026"/>
    <s v="Q3"/>
    <n v="9"/>
    <s v="Sep"/>
  </r>
  <r>
    <n v="5030"/>
    <d v="2026-09-05T00:00:00"/>
    <n v="2026"/>
    <x v="2"/>
    <n v="9"/>
    <x v="8"/>
    <x v="1"/>
    <x v="12"/>
    <x v="2"/>
    <s v="New"/>
    <x v="0"/>
    <s v="Commuter Helmet"/>
    <n v="1"/>
    <n v="83.73"/>
    <n v="0.15"/>
    <n v="43.34"/>
    <x v="1783"/>
    <n v="43.34"/>
    <n v="27.830500000000001"/>
    <n v="0.39103982689457006"/>
    <n v="2026"/>
    <s v="Q3"/>
    <n v="9"/>
    <s v="Sep"/>
  </r>
  <r>
    <n v="1593"/>
    <d v="2026-09-06T00:00:00"/>
    <n v="2026"/>
    <x v="2"/>
    <n v="9"/>
    <x v="8"/>
    <x v="1"/>
    <x v="14"/>
    <x v="2"/>
    <s v="New"/>
    <x v="3"/>
    <s v="Trail Tent 2P"/>
    <n v="2"/>
    <n v="194.92"/>
    <n v="0"/>
    <n v="102.66"/>
    <x v="1784"/>
    <n v="205.32"/>
    <n v="184.51999999999998"/>
    <n v="0.47332238867227577"/>
    <n v="2026"/>
    <s v="Q3"/>
    <n v="9"/>
    <s v="Sep"/>
  </r>
  <r>
    <n v="1818"/>
    <d v="2026-09-06T00:00:00"/>
    <n v="2026"/>
    <x v="2"/>
    <n v="9"/>
    <x v="8"/>
    <x v="1"/>
    <x v="12"/>
    <x v="2"/>
    <s v="New"/>
    <x v="2"/>
    <s v="Travel Backpack 35L"/>
    <n v="1"/>
    <n v="161.03"/>
    <n v="0"/>
    <n v="89.86"/>
    <x v="1785"/>
    <n v="89.86"/>
    <n v="71.17"/>
    <n v="0.44196733527914056"/>
    <n v="2026"/>
    <s v="Q3"/>
    <n v="9"/>
    <s v="Sep"/>
  </r>
  <r>
    <n v="2370"/>
    <d v="2026-09-06T00:00:00"/>
    <n v="2026"/>
    <x v="2"/>
    <n v="9"/>
    <x v="8"/>
    <x v="3"/>
    <x v="4"/>
    <x v="3"/>
    <s v="New"/>
    <x v="4"/>
    <s v="Recovery Roller"/>
    <n v="1"/>
    <n v="35.68"/>
    <n v="0.05"/>
    <n v="13.76"/>
    <x v="1786"/>
    <n v="13.76"/>
    <n v="20.136000000000003"/>
    <n v="0.59405239556289835"/>
    <n v="2026"/>
    <s v="Q3"/>
    <n v="9"/>
    <s v="Sep"/>
  </r>
  <r>
    <n v="2726"/>
    <d v="2026-09-06T00:00:00"/>
    <n v="2026"/>
    <x v="2"/>
    <n v="9"/>
    <x v="8"/>
    <x v="1"/>
    <x v="6"/>
    <x v="0"/>
    <s v="New"/>
    <x v="0"/>
    <s v="Compact Repair Kit"/>
    <n v="1"/>
    <n v="39.68"/>
    <n v="0.05"/>
    <n v="16.63"/>
    <x v="1787"/>
    <n v="16.63"/>
    <n v="21.065999999999999"/>
    <n v="0.55883913412563668"/>
    <n v="2026"/>
    <s v="Q3"/>
    <n v="9"/>
    <s v="Sep"/>
  </r>
  <r>
    <n v="2755"/>
    <d v="2026-09-06T00:00:00"/>
    <n v="2026"/>
    <x v="2"/>
    <n v="9"/>
    <x v="8"/>
    <x v="2"/>
    <x v="10"/>
    <x v="0"/>
    <s v="New"/>
    <x v="1"/>
    <s v="Trail Boots"/>
    <n v="3"/>
    <n v="146.22"/>
    <n v="0"/>
    <n v="80.13"/>
    <x v="1788"/>
    <n v="240.39"/>
    <n v="198.26999999999998"/>
    <n v="0.4519901518260156"/>
    <n v="2026"/>
    <s v="Q3"/>
    <n v="9"/>
    <s v="Sep"/>
  </r>
  <r>
    <n v="3187"/>
    <d v="2026-09-06T00:00:00"/>
    <n v="2026"/>
    <x v="2"/>
    <n v="9"/>
    <x v="8"/>
    <x v="3"/>
    <x v="7"/>
    <x v="2"/>
    <s v="Returning"/>
    <x v="1"/>
    <s v="Trekking Poles"/>
    <n v="1"/>
    <n v="71.680000000000007"/>
    <n v="0"/>
    <n v="31.87"/>
    <x v="1789"/>
    <n v="31.87"/>
    <n v="39.81"/>
    <n v="0.5553850446428571"/>
    <n v="2026"/>
    <s v="Q3"/>
    <n v="9"/>
    <s v="Sep"/>
  </r>
  <r>
    <n v="3471"/>
    <d v="2026-09-06T00:00:00"/>
    <n v="2026"/>
    <x v="2"/>
    <n v="9"/>
    <x v="8"/>
    <x v="2"/>
    <x v="10"/>
    <x v="3"/>
    <s v="New"/>
    <x v="4"/>
    <s v="Training Mat"/>
    <n v="2"/>
    <n v="51.77"/>
    <n v="0"/>
    <n v="21.46"/>
    <x v="1790"/>
    <n v="42.92"/>
    <n v="60.620000000000005"/>
    <n v="0.58547421286459345"/>
    <n v="2026"/>
    <s v="Q3"/>
    <n v="9"/>
    <s v="Sep"/>
  </r>
  <r>
    <n v="3529"/>
    <d v="2026-09-06T00:00:00"/>
    <n v="2026"/>
    <x v="2"/>
    <n v="9"/>
    <x v="8"/>
    <x v="2"/>
    <x v="5"/>
    <x v="1"/>
    <s v="Returning"/>
    <x v="4"/>
    <s v="Resistance Band Set"/>
    <n v="4"/>
    <n v="39.4"/>
    <n v="0.15"/>
    <n v="14.95"/>
    <x v="1791"/>
    <n v="59.8"/>
    <n v="74.159999999999982"/>
    <n v="0.55359808898178553"/>
    <n v="2026"/>
    <s v="Q3"/>
    <n v="9"/>
    <s v="Sep"/>
  </r>
  <r>
    <n v="3549"/>
    <d v="2026-09-06T00:00:00"/>
    <n v="2026"/>
    <x v="2"/>
    <n v="9"/>
    <x v="8"/>
    <x v="3"/>
    <x v="8"/>
    <x v="0"/>
    <s v="New"/>
    <x v="2"/>
    <s v="Packing Cube Set"/>
    <n v="1"/>
    <n v="47.17"/>
    <n v="0"/>
    <n v="18.64"/>
    <x v="1792"/>
    <n v="18.64"/>
    <n v="28.53"/>
    <n v="0.60483358066567738"/>
    <n v="2026"/>
    <s v="Q3"/>
    <n v="9"/>
    <s v="Sep"/>
  </r>
  <r>
    <n v="4003"/>
    <d v="2026-09-06T00:00:00"/>
    <n v="2026"/>
    <x v="2"/>
    <n v="9"/>
    <x v="8"/>
    <x v="3"/>
    <x v="4"/>
    <x v="3"/>
    <s v="Returning"/>
    <x v="4"/>
    <s v="Training Mat"/>
    <n v="2"/>
    <n v="50.41"/>
    <n v="0.1"/>
    <n v="22.05"/>
    <x v="1793"/>
    <n v="44.1"/>
    <n v="46.637999999999998"/>
    <n v="0.51398532037294187"/>
    <n v="2026"/>
    <s v="Q3"/>
    <n v="9"/>
    <s v="Sep"/>
  </r>
  <r>
    <n v="4613"/>
    <d v="2026-09-06T00:00:00"/>
    <n v="2026"/>
    <x v="2"/>
    <n v="9"/>
    <x v="8"/>
    <x v="3"/>
    <x v="13"/>
    <x v="0"/>
    <s v="Business"/>
    <x v="0"/>
    <s v="Commuter Helmet"/>
    <n v="4"/>
    <n v="80.38"/>
    <n v="0.1"/>
    <n v="42.55"/>
    <x v="1794"/>
    <n v="170.2"/>
    <n v="119.16800000000001"/>
    <n v="0.41182162505874875"/>
    <n v="2026"/>
    <s v="Q3"/>
    <n v="9"/>
    <s v="Sep"/>
  </r>
  <r>
    <n v="75"/>
    <d v="2026-09-07T00:00:00"/>
    <n v="2026"/>
    <x v="2"/>
    <n v="9"/>
    <x v="8"/>
    <x v="0"/>
    <x v="0"/>
    <x v="0"/>
    <s v="Business"/>
    <x v="4"/>
    <s v="Resistance Band Set"/>
    <n v="2"/>
    <n v="40.78"/>
    <n v="0"/>
    <n v="15.04"/>
    <x v="1795"/>
    <n v="30.08"/>
    <n v="51.480000000000004"/>
    <n v="0.63119176066699367"/>
    <n v="2026"/>
    <s v="Q3"/>
    <n v="9"/>
    <s v="Sep"/>
  </r>
  <r>
    <n v="601"/>
    <d v="2026-09-07T00:00:00"/>
    <n v="2026"/>
    <x v="2"/>
    <n v="9"/>
    <x v="8"/>
    <x v="1"/>
    <x v="12"/>
    <x v="0"/>
    <s v="Returning"/>
    <x v="1"/>
    <s v="Trail Boots"/>
    <n v="1"/>
    <n v="141.69"/>
    <n v="0"/>
    <n v="80.34"/>
    <x v="1796"/>
    <n v="80.34"/>
    <n v="61.349999999999994"/>
    <n v="0.43298750793986868"/>
    <n v="2026"/>
    <s v="Q3"/>
    <n v="9"/>
    <s v="Sep"/>
  </r>
  <r>
    <n v="1617"/>
    <d v="2026-09-07T00:00:00"/>
    <n v="2026"/>
    <x v="2"/>
    <n v="9"/>
    <x v="8"/>
    <x v="3"/>
    <x v="8"/>
    <x v="0"/>
    <s v="New"/>
    <x v="3"/>
    <s v="Portable Camp Stove"/>
    <n v="1"/>
    <n v="83.28"/>
    <n v="0.1"/>
    <n v="39.75"/>
    <x v="1797"/>
    <n v="39.75"/>
    <n v="35.201999999999998"/>
    <n v="0.46966058277297468"/>
    <n v="2026"/>
    <s v="Q3"/>
    <n v="9"/>
    <s v="Sep"/>
  </r>
  <r>
    <n v="2305"/>
    <d v="2026-09-07T00:00:00"/>
    <n v="2026"/>
    <x v="2"/>
    <n v="9"/>
    <x v="8"/>
    <x v="3"/>
    <x v="7"/>
    <x v="3"/>
    <s v="Returning"/>
    <x v="3"/>
    <s v="Portable Camp Stove"/>
    <n v="2"/>
    <n v="82.43"/>
    <n v="0"/>
    <n v="40.51"/>
    <x v="1798"/>
    <n v="81.02"/>
    <n v="83.840000000000018"/>
    <n v="0.50855271139148372"/>
    <n v="2026"/>
    <s v="Q3"/>
    <n v="9"/>
    <s v="Sep"/>
  </r>
  <r>
    <n v="2344"/>
    <d v="2026-09-07T00:00:00"/>
    <n v="2026"/>
    <x v="2"/>
    <n v="9"/>
    <x v="8"/>
    <x v="0"/>
    <x v="15"/>
    <x v="3"/>
    <s v="New"/>
    <x v="4"/>
    <s v="Recovery Roller"/>
    <n v="4"/>
    <n v="36.380000000000003"/>
    <n v="0"/>
    <n v="14.16"/>
    <x v="1799"/>
    <n v="56.64"/>
    <n v="88.88000000000001"/>
    <n v="0.61077515118196812"/>
    <n v="2026"/>
    <s v="Q3"/>
    <n v="9"/>
    <s v="Sep"/>
  </r>
  <r>
    <n v="2601"/>
    <d v="2026-09-07T00:00:00"/>
    <n v="2026"/>
    <x v="2"/>
    <n v="9"/>
    <x v="8"/>
    <x v="1"/>
    <x v="11"/>
    <x v="0"/>
    <s v="New"/>
    <x v="0"/>
    <s v="Commuter Helmet"/>
    <n v="1"/>
    <n v="82.86"/>
    <n v="0"/>
    <n v="43.33"/>
    <x v="769"/>
    <n v="43.33"/>
    <n v="39.53"/>
    <n v="0.47706975621530295"/>
    <n v="2026"/>
    <s v="Q3"/>
    <n v="9"/>
    <s v="Sep"/>
  </r>
  <r>
    <n v="2831"/>
    <d v="2026-09-07T00:00:00"/>
    <n v="2026"/>
    <x v="2"/>
    <n v="9"/>
    <x v="8"/>
    <x v="0"/>
    <x v="9"/>
    <x v="0"/>
    <s v="New"/>
    <x v="2"/>
    <s v="Packing Cube Set"/>
    <n v="1"/>
    <n v="46.44"/>
    <n v="0.05"/>
    <n v="17.88"/>
    <x v="1641"/>
    <n v="17.88"/>
    <n v="26.237999999999996"/>
    <n v="0.59472324221406225"/>
    <n v="2026"/>
    <s v="Q3"/>
    <n v="9"/>
    <s v="Sep"/>
  </r>
  <r>
    <n v="2845"/>
    <d v="2026-09-07T00:00:00"/>
    <n v="2026"/>
    <x v="2"/>
    <n v="9"/>
    <x v="8"/>
    <x v="0"/>
    <x v="0"/>
    <x v="1"/>
    <s v="Business"/>
    <x v="2"/>
    <s v="Carry-On Duffel"/>
    <n v="4"/>
    <n v="133.26"/>
    <n v="0.1"/>
    <n v="68.77"/>
    <x v="1800"/>
    <n v="275.08"/>
    <n v="204.65600000000001"/>
    <n v="0.42660129738022579"/>
    <n v="2026"/>
    <s v="Q3"/>
    <n v="9"/>
    <s v="Sep"/>
  </r>
  <r>
    <n v="3679"/>
    <d v="2026-09-07T00:00:00"/>
    <n v="2026"/>
    <x v="2"/>
    <n v="9"/>
    <x v="8"/>
    <x v="1"/>
    <x v="12"/>
    <x v="3"/>
    <s v="New"/>
    <x v="1"/>
    <s v="Trail Boots"/>
    <n v="1"/>
    <n v="147.36000000000001"/>
    <n v="0"/>
    <n v="81.599999999999994"/>
    <x v="1801"/>
    <n v="81.599999999999994"/>
    <n v="65.760000000000019"/>
    <n v="0.44625407166123787"/>
    <n v="2026"/>
    <s v="Q3"/>
    <n v="9"/>
    <s v="Sep"/>
  </r>
  <r>
    <n v="3828"/>
    <d v="2026-09-07T00:00:00"/>
    <n v="2026"/>
    <x v="2"/>
    <n v="9"/>
    <x v="8"/>
    <x v="0"/>
    <x v="0"/>
    <x v="0"/>
    <s v="New"/>
    <x v="2"/>
    <s v="Travel Backpack 35L"/>
    <n v="2"/>
    <n v="166.13"/>
    <n v="0.15"/>
    <n v="86.71"/>
    <x v="1802"/>
    <n v="173.42"/>
    <n v="109.001"/>
    <n v="0.38595217777714835"/>
    <n v="2026"/>
    <s v="Q3"/>
    <n v="9"/>
    <s v="Sep"/>
  </r>
  <r>
    <n v="4226"/>
    <d v="2026-09-07T00:00:00"/>
    <n v="2026"/>
    <x v="2"/>
    <n v="9"/>
    <x v="8"/>
    <x v="2"/>
    <x v="3"/>
    <x v="0"/>
    <s v="New"/>
    <x v="4"/>
    <s v="Training Mat"/>
    <n v="1"/>
    <n v="51.74"/>
    <n v="0"/>
    <n v="22.45"/>
    <x v="1803"/>
    <n v="22.45"/>
    <n v="29.290000000000003"/>
    <n v="0.56609972941631237"/>
    <n v="2026"/>
    <s v="Q3"/>
    <n v="9"/>
    <s v="Sep"/>
  </r>
  <r>
    <n v="58"/>
    <d v="2026-09-08T00:00:00"/>
    <n v="2026"/>
    <x v="2"/>
    <n v="9"/>
    <x v="8"/>
    <x v="0"/>
    <x v="0"/>
    <x v="2"/>
    <s v="Returning"/>
    <x v="1"/>
    <s v="Trekking Poles"/>
    <n v="1"/>
    <n v="71.7"/>
    <n v="0"/>
    <n v="32"/>
    <x v="1804"/>
    <n v="32"/>
    <n v="39.700000000000003"/>
    <n v="0.55369595536959559"/>
    <n v="2026"/>
    <s v="Q3"/>
    <n v="9"/>
    <s v="Sep"/>
  </r>
  <r>
    <n v="1224"/>
    <d v="2026-09-08T00:00:00"/>
    <n v="2026"/>
    <x v="2"/>
    <n v="9"/>
    <x v="8"/>
    <x v="2"/>
    <x v="2"/>
    <x v="0"/>
    <s v="Returning"/>
    <x v="0"/>
    <s v="Compact Repair Kit"/>
    <n v="2"/>
    <n v="39.409999999999997"/>
    <n v="0.05"/>
    <n v="17.12"/>
    <x v="1805"/>
    <n v="34.24"/>
    <n v="40.638999999999989"/>
    <n v="0.54272893601677363"/>
    <n v="2026"/>
    <s v="Q3"/>
    <n v="9"/>
    <s v="Sep"/>
  </r>
  <r>
    <n v="4345"/>
    <d v="2026-09-08T00:00:00"/>
    <n v="2026"/>
    <x v="2"/>
    <n v="9"/>
    <x v="8"/>
    <x v="0"/>
    <x v="9"/>
    <x v="0"/>
    <s v="New"/>
    <x v="3"/>
    <s v="Alpine Tent 4P"/>
    <n v="2"/>
    <n v="345.33"/>
    <n v="0"/>
    <n v="198.22"/>
    <x v="1806"/>
    <n v="396.44"/>
    <n v="294.21999999999997"/>
    <n v="0.42599832044710856"/>
    <n v="2026"/>
    <s v="Q3"/>
    <n v="9"/>
    <s v="Sep"/>
  </r>
  <r>
    <n v="1069"/>
    <d v="2026-09-09T00:00:00"/>
    <n v="2026"/>
    <x v="2"/>
    <n v="9"/>
    <x v="8"/>
    <x v="3"/>
    <x v="13"/>
    <x v="0"/>
    <s v="Returning"/>
    <x v="1"/>
    <s v="Trail Boots"/>
    <n v="1"/>
    <n v="145.33000000000001"/>
    <n v="0.1"/>
    <n v="80.97"/>
    <x v="1807"/>
    <n v="80.97"/>
    <n v="49.827000000000027"/>
    <n v="0.3809491043372556"/>
    <n v="2026"/>
    <s v="Q3"/>
    <n v="9"/>
    <s v="Sep"/>
  </r>
  <r>
    <n v="1489"/>
    <d v="2026-09-09T00:00:00"/>
    <n v="2026"/>
    <x v="2"/>
    <n v="9"/>
    <x v="8"/>
    <x v="0"/>
    <x v="0"/>
    <x v="0"/>
    <s v="Returning"/>
    <x v="0"/>
    <s v="Trail Bike Light"/>
    <n v="3"/>
    <n v="50.03"/>
    <n v="0.1"/>
    <n v="22.89"/>
    <x v="1808"/>
    <n v="68.67"/>
    <n v="66.411000000000016"/>
    <n v="0.49163835032313952"/>
    <n v="2026"/>
    <s v="Q3"/>
    <n v="9"/>
    <s v="Sep"/>
  </r>
  <r>
    <n v="2045"/>
    <d v="2026-09-09T00:00:00"/>
    <n v="2026"/>
    <x v="2"/>
    <n v="9"/>
    <x v="8"/>
    <x v="1"/>
    <x v="1"/>
    <x v="3"/>
    <s v="Returning"/>
    <x v="2"/>
    <s v="Insulated Bottle"/>
    <n v="1"/>
    <n v="35.68"/>
    <n v="0.05"/>
    <n v="13.37"/>
    <x v="1786"/>
    <n v="13.37"/>
    <n v="20.526000000000003"/>
    <n v="0.60555817795610112"/>
    <n v="2026"/>
    <s v="Q3"/>
    <n v="9"/>
    <s v="Sep"/>
  </r>
  <r>
    <n v="2610"/>
    <d v="2026-09-09T00:00:00"/>
    <n v="2026"/>
    <x v="2"/>
    <n v="9"/>
    <x v="8"/>
    <x v="3"/>
    <x v="8"/>
    <x v="0"/>
    <s v="Returning"/>
    <x v="3"/>
    <s v="Alpine Tent 4P"/>
    <n v="1"/>
    <n v="341.87"/>
    <n v="0.1"/>
    <n v="190.66"/>
    <x v="1809"/>
    <n v="190.66"/>
    <n v="117.023"/>
    <n v="0.38033625517171893"/>
    <n v="2026"/>
    <s v="Q3"/>
    <n v="9"/>
    <s v="Sep"/>
  </r>
  <r>
    <n v="4210"/>
    <d v="2026-09-09T00:00:00"/>
    <n v="2026"/>
    <x v="2"/>
    <n v="9"/>
    <x v="8"/>
    <x v="1"/>
    <x v="6"/>
    <x v="0"/>
    <s v="Returning"/>
    <x v="2"/>
    <s v="Travel Backpack 35L"/>
    <n v="1"/>
    <n v="164.6"/>
    <n v="0"/>
    <n v="87.21"/>
    <x v="248"/>
    <n v="87.21"/>
    <n v="77.39"/>
    <n v="0.47017010935601461"/>
    <n v="2026"/>
    <s v="Q3"/>
    <n v="9"/>
    <s v="Sep"/>
  </r>
  <r>
    <n v="4584"/>
    <d v="2026-09-09T00:00:00"/>
    <n v="2026"/>
    <x v="2"/>
    <n v="9"/>
    <x v="8"/>
    <x v="3"/>
    <x v="8"/>
    <x v="0"/>
    <s v="Returning"/>
    <x v="4"/>
    <s v="Resistance Band Set"/>
    <n v="2"/>
    <n v="41.24"/>
    <n v="0"/>
    <n v="14.46"/>
    <x v="1810"/>
    <n v="28.92"/>
    <n v="53.56"/>
    <n v="0.64936954413191073"/>
    <n v="2026"/>
    <s v="Q3"/>
    <n v="9"/>
    <s v="Sep"/>
  </r>
  <r>
    <n v="44"/>
    <d v="2026-09-10T00:00:00"/>
    <n v="2026"/>
    <x v="2"/>
    <n v="9"/>
    <x v="8"/>
    <x v="2"/>
    <x v="10"/>
    <x v="2"/>
    <s v="New"/>
    <x v="0"/>
    <s v="Compact Repair Kit"/>
    <n v="1"/>
    <n v="40.1"/>
    <n v="0"/>
    <n v="16.920000000000002"/>
    <x v="1811"/>
    <n v="16.920000000000002"/>
    <n v="23.18"/>
    <n v="0.57805486284289276"/>
    <n v="2026"/>
    <s v="Q3"/>
    <n v="9"/>
    <s v="Sep"/>
  </r>
  <r>
    <n v="97"/>
    <d v="2026-09-10T00:00:00"/>
    <n v="2026"/>
    <x v="2"/>
    <n v="9"/>
    <x v="8"/>
    <x v="1"/>
    <x v="6"/>
    <x v="0"/>
    <s v="New"/>
    <x v="3"/>
    <s v="Portable Camp Stove"/>
    <n v="2"/>
    <n v="80.239999999999995"/>
    <n v="0"/>
    <n v="40.5"/>
    <x v="1812"/>
    <n v="81"/>
    <n v="79.47999999999999"/>
    <n v="0.49526420737786636"/>
    <n v="2026"/>
    <s v="Q3"/>
    <n v="9"/>
    <s v="Sep"/>
  </r>
  <r>
    <n v="1015"/>
    <d v="2026-09-10T00:00:00"/>
    <n v="2026"/>
    <x v="2"/>
    <n v="9"/>
    <x v="8"/>
    <x v="2"/>
    <x v="3"/>
    <x v="0"/>
    <s v="New"/>
    <x v="1"/>
    <s v="Summit Backpack 45L"/>
    <n v="4"/>
    <n v="151.01"/>
    <n v="0"/>
    <n v="80.569999999999993"/>
    <x v="1813"/>
    <n v="322.27999999999997"/>
    <n v="281.76"/>
    <n v="0.46645917488908023"/>
    <n v="2026"/>
    <s v="Q3"/>
    <n v="9"/>
    <s v="Sep"/>
  </r>
  <r>
    <n v="1128"/>
    <d v="2026-09-10T00:00:00"/>
    <n v="2026"/>
    <x v="2"/>
    <n v="9"/>
    <x v="8"/>
    <x v="0"/>
    <x v="15"/>
    <x v="3"/>
    <s v="Returning"/>
    <x v="0"/>
    <s v="Trail Bike Light"/>
    <n v="1"/>
    <n v="51.32"/>
    <n v="0.1"/>
    <n v="22.67"/>
    <x v="1814"/>
    <n v="22.67"/>
    <n v="23.518000000000001"/>
    <n v="0.50917987356023209"/>
    <n v="2026"/>
    <s v="Q3"/>
    <n v="9"/>
    <s v="Sep"/>
  </r>
  <r>
    <n v="3548"/>
    <d v="2026-09-10T00:00:00"/>
    <n v="2026"/>
    <x v="2"/>
    <n v="9"/>
    <x v="8"/>
    <x v="3"/>
    <x v="7"/>
    <x v="2"/>
    <s v="Returning"/>
    <x v="1"/>
    <s v="Trekking Poles"/>
    <n v="2"/>
    <n v="72.61"/>
    <n v="0"/>
    <n v="32.68"/>
    <x v="1815"/>
    <n v="65.36"/>
    <n v="79.86"/>
    <n v="0.54992425285773305"/>
    <n v="2026"/>
    <s v="Q3"/>
    <n v="9"/>
    <s v="Sep"/>
  </r>
  <r>
    <n v="242"/>
    <d v="2026-09-11T00:00:00"/>
    <n v="2026"/>
    <x v="2"/>
    <n v="9"/>
    <x v="8"/>
    <x v="3"/>
    <x v="13"/>
    <x v="3"/>
    <s v="Business"/>
    <x v="4"/>
    <s v="Resistance Band Set"/>
    <n v="5"/>
    <n v="40.94"/>
    <n v="0"/>
    <n v="14.78"/>
    <x v="1816"/>
    <n v="73.899999999999991"/>
    <n v="130.80000000000001"/>
    <n v="0.6389838788470934"/>
    <n v="2026"/>
    <s v="Q3"/>
    <n v="9"/>
    <s v="Sep"/>
  </r>
  <r>
    <n v="784"/>
    <d v="2026-09-11T00:00:00"/>
    <n v="2026"/>
    <x v="2"/>
    <n v="9"/>
    <x v="8"/>
    <x v="2"/>
    <x v="16"/>
    <x v="3"/>
    <s v="New"/>
    <x v="0"/>
    <s v="Commuter Helmet"/>
    <n v="4"/>
    <n v="81.69"/>
    <n v="0"/>
    <n v="42.23"/>
    <x v="1817"/>
    <n v="168.92"/>
    <n v="157.84"/>
    <n v="0.48304566042355246"/>
    <n v="2026"/>
    <s v="Q3"/>
    <n v="9"/>
    <s v="Sep"/>
  </r>
  <r>
    <n v="1535"/>
    <d v="2026-09-11T00:00:00"/>
    <n v="2026"/>
    <x v="2"/>
    <n v="9"/>
    <x v="8"/>
    <x v="0"/>
    <x v="15"/>
    <x v="2"/>
    <s v="New"/>
    <x v="0"/>
    <s v="Trail Bike Light"/>
    <n v="1"/>
    <n v="51.25"/>
    <n v="0.05"/>
    <n v="21.99"/>
    <x v="1818"/>
    <n v="21.99"/>
    <n v="26.697500000000002"/>
    <n v="0.54834403080872918"/>
    <n v="2026"/>
    <s v="Q3"/>
    <n v="9"/>
    <s v="Sep"/>
  </r>
  <r>
    <n v="1687"/>
    <d v="2026-09-11T00:00:00"/>
    <n v="2026"/>
    <x v="2"/>
    <n v="9"/>
    <x v="8"/>
    <x v="2"/>
    <x v="16"/>
    <x v="0"/>
    <s v="Returning"/>
    <x v="4"/>
    <s v="Training Mat"/>
    <n v="1"/>
    <n v="50.78"/>
    <n v="0.05"/>
    <n v="22.52"/>
    <x v="1819"/>
    <n v="22.52"/>
    <n v="25.721"/>
    <n v="0.5331771729441761"/>
    <n v="2026"/>
    <s v="Q3"/>
    <n v="9"/>
    <s v="Sep"/>
  </r>
  <r>
    <n v="2162"/>
    <d v="2026-09-11T00:00:00"/>
    <n v="2026"/>
    <x v="2"/>
    <n v="9"/>
    <x v="8"/>
    <x v="1"/>
    <x v="1"/>
    <x v="0"/>
    <s v="New"/>
    <x v="2"/>
    <s v="Carry-On Duffel"/>
    <n v="1"/>
    <n v="133.31"/>
    <n v="0.05"/>
    <n v="67.790000000000006"/>
    <x v="1820"/>
    <n v="67.790000000000006"/>
    <n v="58.854499999999987"/>
    <n v="0.46472211584395684"/>
    <n v="2026"/>
    <s v="Q3"/>
    <n v="9"/>
    <s v="Sep"/>
  </r>
  <r>
    <n v="2307"/>
    <d v="2026-09-11T00:00:00"/>
    <n v="2026"/>
    <x v="2"/>
    <n v="9"/>
    <x v="8"/>
    <x v="2"/>
    <x v="2"/>
    <x v="0"/>
    <s v="Returning"/>
    <x v="2"/>
    <s v="Travel Backpack 35L"/>
    <n v="1"/>
    <n v="162.06"/>
    <n v="0"/>
    <n v="86.95"/>
    <x v="1821"/>
    <n v="86.95"/>
    <n v="75.11"/>
    <n v="0.4634703196347032"/>
    <n v="2026"/>
    <s v="Q3"/>
    <n v="9"/>
    <s v="Sep"/>
  </r>
  <r>
    <n v="3976"/>
    <d v="2026-09-11T00:00:00"/>
    <n v="2026"/>
    <x v="2"/>
    <n v="9"/>
    <x v="8"/>
    <x v="2"/>
    <x v="5"/>
    <x v="2"/>
    <s v="Returning"/>
    <x v="2"/>
    <s v="Insulated Bottle"/>
    <n v="2"/>
    <n v="37.03"/>
    <n v="0.1"/>
    <n v="13.46"/>
    <x v="1822"/>
    <n v="26.92"/>
    <n v="39.734000000000009"/>
    <n v="0.59612326342004984"/>
    <n v="2026"/>
    <s v="Q3"/>
    <n v="9"/>
    <s v="Sep"/>
  </r>
  <r>
    <n v="5066"/>
    <d v="2026-09-11T00:00:00"/>
    <n v="2026"/>
    <x v="2"/>
    <n v="9"/>
    <x v="8"/>
    <x v="1"/>
    <x v="11"/>
    <x v="0"/>
    <s v="New"/>
    <x v="3"/>
    <s v="Alpine Tent 4P"/>
    <n v="1"/>
    <n v="338.01"/>
    <n v="0"/>
    <n v="190.89"/>
    <x v="1823"/>
    <n v="190.89"/>
    <n v="147.12"/>
    <n v="0.43525339486997427"/>
    <n v="2026"/>
    <s v="Q3"/>
    <n v="9"/>
    <s v="Sep"/>
  </r>
  <r>
    <n v="78"/>
    <d v="2026-09-12T00:00:00"/>
    <n v="2026"/>
    <x v="2"/>
    <n v="9"/>
    <x v="8"/>
    <x v="3"/>
    <x v="13"/>
    <x v="0"/>
    <s v="New"/>
    <x v="4"/>
    <s v="Resistance Band Set"/>
    <n v="5"/>
    <n v="40.78"/>
    <n v="0.05"/>
    <n v="14.94"/>
    <x v="1824"/>
    <n v="74.7"/>
    <n v="119.00499999999998"/>
    <n v="0.61436204537828132"/>
    <n v="2026"/>
    <s v="Q3"/>
    <n v="9"/>
    <s v="Sep"/>
  </r>
  <r>
    <n v="354"/>
    <d v="2026-09-12T00:00:00"/>
    <n v="2026"/>
    <x v="2"/>
    <n v="9"/>
    <x v="8"/>
    <x v="2"/>
    <x v="16"/>
    <x v="0"/>
    <s v="Returning"/>
    <x v="0"/>
    <s v="Trail Bike Light"/>
    <n v="4"/>
    <n v="51.47"/>
    <n v="0"/>
    <n v="21.9"/>
    <x v="1825"/>
    <n v="87.6"/>
    <n v="118.28"/>
    <n v="0.57450942296483387"/>
    <n v="2026"/>
    <s v="Q3"/>
    <n v="9"/>
    <s v="Sep"/>
  </r>
  <r>
    <n v="1738"/>
    <d v="2026-09-12T00:00:00"/>
    <n v="2026"/>
    <x v="2"/>
    <n v="9"/>
    <x v="8"/>
    <x v="0"/>
    <x v="15"/>
    <x v="1"/>
    <s v="Business"/>
    <x v="1"/>
    <s v="Trail Boots"/>
    <n v="10"/>
    <n v="144.4"/>
    <n v="0.1"/>
    <n v="81.069999999999993"/>
    <x v="1826"/>
    <n v="810.69999999999993"/>
    <n v="488.9000000000002"/>
    <n v="0.37619267466912909"/>
    <n v="2026"/>
    <s v="Q3"/>
    <n v="9"/>
    <s v="Sep"/>
  </r>
  <r>
    <n v="1900"/>
    <d v="2026-09-12T00:00:00"/>
    <n v="2026"/>
    <x v="2"/>
    <n v="9"/>
    <x v="8"/>
    <x v="1"/>
    <x v="6"/>
    <x v="2"/>
    <s v="New"/>
    <x v="4"/>
    <s v="Training Mat"/>
    <n v="1"/>
    <n v="51.34"/>
    <n v="0.1"/>
    <n v="22.63"/>
    <x v="1827"/>
    <n v="22.63"/>
    <n v="23.576000000000004"/>
    <n v="0.51023676578799293"/>
    <n v="2026"/>
    <s v="Q3"/>
    <n v="9"/>
    <s v="Sep"/>
  </r>
  <r>
    <n v="3375"/>
    <d v="2026-09-12T00:00:00"/>
    <n v="2026"/>
    <x v="2"/>
    <n v="9"/>
    <x v="8"/>
    <x v="1"/>
    <x v="1"/>
    <x v="1"/>
    <s v="Returning"/>
    <x v="2"/>
    <s v="Packing Cube Set"/>
    <n v="6"/>
    <n v="47.72"/>
    <n v="0.1"/>
    <n v="18.41"/>
    <x v="1828"/>
    <n v="110.46000000000001"/>
    <n v="147.22799999999998"/>
    <n v="0.57134208810654741"/>
    <n v="2026"/>
    <s v="Q3"/>
    <n v="9"/>
    <s v="Sep"/>
  </r>
  <r>
    <n v="3567"/>
    <d v="2026-09-12T00:00:00"/>
    <n v="2026"/>
    <x v="2"/>
    <n v="9"/>
    <x v="8"/>
    <x v="1"/>
    <x v="11"/>
    <x v="0"/>
    <s v="Business"/>
    <x v="3"/>
    <s v="Portable Camp Stove"/>
    <n v="1"/>
    <n v="81.489999999999995"/>
    <n v="0.1"/>
    <n v="38.83"/>
    <x v="1829"/>
    <n v="38.83"/>
    <n v="34.510999999999996"/>
    <n v="0.47055535103148305"/>
    <n v="2026"/>
    <s v="Q3"/>
    <n v="9"/>
    <s v="Sep"/>
  </r>
  <r>
    <n v="4106"/>
    <d v="2026-09-12T00:00:00"/>
    <n v="2026"/>
    <x v="2"/>
    <n v="9"/>
    <x v="8"/>
    <x v="1"/>
    <x v="6"/>
    <x v="2"/>
    <s v="Returning"/>
    <x v="0"/>
    <s v="Compact Repair Kit"/>
    <n v="2"/>
    <n v="39.700000000000003"/>
    <n v="0"/>
    <n v="16.32"/>
    <x v="1830"/>
    <n v="32.64"/>
    <n v="46.760000000000005"/>
    <n v="0.58891687657430736"/>
    <n v="2026"/>
    <s v="Q3"/>
    <n v="9"/>
    <s v="Sep"/>
  </r>
  <r>
    <n v="4293"/>
    <d v="2026-09-12T00:00:00"/>
    <n v="2026"/>
    <x v="2"/>
    <n v="9"/>
    <x v="8"/>
    <x v="1"/>
    <x v="12"/>
    <x v="1"/>
    <s v="New"/>
    <x v="3"/>
    <s v="Alpine Tent 4P"/>
    <n v="4"/>
    <n v="344.67"/>
    <n v="0.1"/>
    <n v="195.35"/>
    <x v="1831"/>
    <n v="781.4"/>
    <n v="459.41200000000015"/>
    <n v="0.37025109363868186"/>
    <n v="2026"/>
    <s v="Q3"/>
    <n v="9"/>
    <s v="Sep"/>
  </r>
  <r>
    <n v="4859"/>
    <d v="2026-09-12T00:00:00"/>
    <n v="2026"/>
    <x v="2"/>
    <n v="9"/>
    <x v="8"/>
    <x v="0"/>
    <x v="0"/>
    <x v="0"/>
    <s v="Returning"/>
    <x v="0"/>
    <s v="Commuter Helmet"/>
    <n v="1"/>
    <n v="80.39"/>
    <n v="0"/>
    <n v="42.85"/>
    <x v="1832"/>
    <n v="42.85"/>
    <n v="37.54"/>
    <n v="0.46697350416718497"/>
    <n v="2026"/>
    <s v="Q3"/>
    <n v="9"/>
    <s v="Sep"/>
  </r>
  <r>
    <n v="770"/>
    <d v="2026-09-13T00:00:00"/>
    <n v="2026"/>
    <x v="2"/>
    <n v="9"/>
    <x v="8"/>
    <x v="2"/>
    <x v="3"/>
    <x v="2"/>
    <s v="Returning"/>
    <x v="1"/>
    <s v="Trail Boots"/>
    <n v="1"/>
    <n v="143.66999999999999"/>
    <n v="0.1"/>
    <n v="79.89"/>
    <x v="1833"/>
    <n v="79.89"/>
    <n v="49.412999999999997"/>
    <n v="0.38214890605786406"/>
    <n v="2026"/>
    <s v="Q3"/>
    <n v="9"/>
    <s v="Sep"/>
  </r>
  <r>
    <n v="1375"/>
    <d v="2026-09-13T00:00:00"/>
    <n v="2026"/>
    <x v="2"/>
    <n v="9"/>
    <x v="8"/>
    <x v="1"/>
    <x v="12"/>
    <x v="2"/>
    <s v="Returning"/>
    <x v="2"/>
    <s v="Insulated Bottle"/>
    <n v="1"/>
    <n v="35.86"/>
    <n v="0"/>
    <n v="13.33"/>
    <x v="1834"/>
    <n v="13.33"/>
    <n v="22.53"/>
    <n v="0.62827663134411604"/>
    <n v="2026"/>
    <s v="Q3"/>
    <n v="9"/>
    <s v="Sep"/>
  </r>
  <r>
    <n v="2063"/>
    <d v="2026-09-13T00:00:00"/>
    <n v="2026"/>
    <x v="2"/>
    <n v="9"/>
    <x v="8"/>
    <x v="1"/>
    <x v="14"/>
    <x v="2"/>
    <s v="Returning"/>
    <x v="2"/>
    <s v="Carry-On Duffel"/>
    <n v="3"/>
    <n v="130.28"/>
    <n v="0.1"/>
    <n v="65.33"/>
    <x v="1835"/>
    <n v="195.99"/>
    <n v="155.76600000000002"/>
    <n v="0.44282400300208102"/>
    <n v="2026"/>
    <s v="Q3"/>
    <n v="9"/>
    <s v="Sep"/>
  </r>
  <r>
    <n v="2563"/>
    <d v="2026-09-13T00:00:00"/>
    <n v="2026"/>
    <x v="2"/>
    <n v="9"/>
    <x v="8"/>
    <x v="1"/>
    <x v="6"/>
    <x v="3"/>
    <s v="Returning"/>
    <x v="1"/>
    <s v="Summit Backpack 45L"/>
    <n v="1"/>
    <n v="157.88999999999999"/>
    <n v="0.1"/>
    <n v="78.209999999999994"/>
    <x v="1836"/>
    <n v="78.209999999999994"/>
    <n v="63.891000000000005"/>
    <n v="0.44961682183798851"/>
    <n v="2026"/>
    <s v="Q3"/>
    <n v="9"/>
    <s v="Sep"/>
  </r>
  <r>
    <n v="2786"/>
    <d v="2026-09-13T00:00:00"/>
    <n v="2026"/>
    <x v="2"/>
    <n v="9"/>
    <x v="8"/>
    <x v="3"/>
    <x v="8"/>
    <x v="0"/>
    <s v="New"/>
    <x v="4"/>
    <s v="Resistance Band Set"/>
    <n v="2"/>
    <n v="40.83"/>
    <n v="0"/>
    <n v="14.56"/>
    <x v="1837"/>
    <n v="29.12"/>
    <n v="52.539999999999992"/>
    <n v="0.64339946118050451"/>
    <n v="2026"/>
    <s v="Q3"/>
    <n v="9"/>
    <s v="Sep"/>
  </r>
  <r>
    <n v="3269"/>
    <d v="2026-09-13T00:00:00"/>
    <n v="2026"/>
    <x v="2"/>
    <n v="9"/>
    <x v="8"/>
    <x v="2"/>
    <x v="16"/>
    <x v="2"/>
    <s v="New"/>
    <x v="4"/>
    <s v="Recovery Roller"/>
    <n v="2"/>
    <n v="37.119999999999997"/>
    <n v="0"/>
    <n v="14.26"/>
    <x v="1838"/>
    <n v="28.52"/>
    <n v="45.72"/>
    <n v="0.61584051724137934"/>
    <n v="2026"/>
    <s v="Q3"/>
    <n v="9"/>
    <s v="Sep"/>
  </r>
  <r>
    <n v="3346"/>
    <d v="2026-09-13T00:00:00"/>
    <n v="2026"/>
    <x v="2"/>
    <n v="9"/>
    <x v="8"/>
    <x v="3"/>
    <x v="8"/>
    <x v="0"/>
    <s v="Returning"/>
    <x v="3"/>
    <s v="Compact Sleeping Bag"/>
    <n v="2"/>
    <n v="124.04"/>
    <n v="0.05"/>
    <n v="59.29"/>
    <x v="1839"/>
    <n v="118.58"/>
    <n v="117.09599999999999"/>
    <n v="0.49685160983723414"/>
    <n v="2026"/>
    <s v="Q3"/>
    <n v="9"/>
    <s v="Sep"/>
  </r>
  <r>
    <n v="4097"/>
    <d v="2026-09-13T00:00:00"/>
    <n v="2026"/>
    <x v="2"/>
    <n v="9"/>
    <x v="8"/>
    <x v="1"/>
    <x v="12"/>
    <x v="0"/>
    <s v="Returning"/>
    <x v="1"/>
    <s v="Trail Boots"/>
    <n v="1"/>
    <n v="142.36000000000001"/>
    <n v="0"/>
    <n v="78.3"/>
    <x v="1840"/>
    <n v="78.3"/>
    <n v="64.060000000000016"/>
    <n v="0.44998595110986239"/>
    <n v="2026"/>
    <s v="Q3"/>
    <n v="9"/>
    <s v="Sep"/>
  </r>
  <r>
    <n v="4208"/>
    <d v="2026-09-13T00:00:00"/>
    <n v="2026"/>
    <x v="2"/>
    <n v="9"/>
    <x v="8"/>
    <x v="1"/>
    <x v="12"/>
    <x v="1"/>
    <s v="Business"/>
    <x v="0"/>
    <s v="Cycling Pack 12L"/>
    <n v="6"/>
    <n v="104.11"/>
    <n v="0.1"/>
    <n v="49"/>
    <x v="1841"/>
    <n v="294"/>
    <n v="268.19399999999996"/>
    <n v="0.47704884790659446"/>
    <n v="2026"/>
    <s v="Q3"/>
    <n v="9"/>
    <s v="Sep"/>
  </r>
  <r>
    <n v="4606"/>
    <d v="2026-09-13T00:00:00"/>
    <n v="2026"/>
    <x v="2"/>
    <n v="9"/>
    <x v="8"/>
    <x v="3"/>
    <x v="8"/>
    <x v="0"/>
    <s v="Business"/>
    <x v="3"/>
    <s v="Alpine Tent 4P"/>
    <n v="1"/>
    <n v="335.02"/>
    <n v="0.05"/>
    <n v="198.44"/>
    <x v="1842"/>
    <n v="198.44"/>
    <n v="119.82899999999995"/>
    <n v="0.3765022669502841"/>
    <n v="2026"/>
    <s v="Q3"/>
    <n v="9"/>
    <s v="Sep"/>
  </r>
  <r>
    <n v="222"/>
    <d v="2026-09-14T00:00:00"/>
    <n v="2026"/>
    <x v="2"/>
    <n v="9"/>
    <x v="8"/>
    <x v="1"/>
    <x v="12"/>
    <x v="0"/>
    <s v="Returning"/>
    <x v="0"/>
    <s v="Trail Bike Light"/>
    <n v="2"/>
    <n v="49.69"/>
    <n v="0.05"/>
    <n v="22.55"/>
    <x v="1843"/>
    <n v="45.1"/>
    <n v="49.310999999999986"/>
    <n v="0.52230142674052804"/>
    <n v="2026"/>
    <s v="Q3"/>
    <n v="9"/>
    <s v="Sep"/>
  </r>
  <r>
    <n v="241"/>
    <d v="2026-09-14T00:00:00"/>
    <n v="2026"/>
    <x v="2"/>
    <n v="9"/>
    <x v="8"/>
    <x v="2"/>
    <x v="5"/>
    <x v="0"/>
    <s v="Returning"/>
    <x v="0"/>
    <s v="Trail Bike Light"/>
    <n v="4"/>
    <n v="50.5"/>
    <n v="0"/>
    <n v="23.02"/>
    <x v="1844"/>
    <n v="92.08"/>
    <n v="109.92"/>
    <n v="0.5441584158415842"/>
    <n v="2026"/>
    <s v="Q3"/>
    <n v="9"/>
    <s v="Sep"/>
  </r>
  <r>
    <n v="753"/>
    <d v="2026-09-14T00:00:00"/>
    <n v="2026"/>
    <x v="2"/>
    <n v="9"/>
    <x v="8"/>
    <x v="3"/>
    <x v="4"/>
    <x v="2"/>
    <s v="Returning"/>
    <x v="2"/>
    <s v="Packing Cube Set"/>
    <n v="1"/>
    <n v="47.55"/>
    <n v="0.05"/>
    <n v="18.350000000000001"/>
    <x v="1845"/>
    <n v="18.350000000000001"/>
    <n v="26.822499999999991"/>
    <n v="0.5937794011843488"/>
    <n v="2026"/>
    <s v="Q3"/>
    <n v="9"/>
    <s v="Sep"/>
  </r>
  <r>
    <n v="2530"/>
    <d v="2026-09-14T00:00:00"/>
    <n v="2026"/>
    <x v="2"/>
    <n v="9"/>
    <x v="8"/>
    <x v="3"/>
    <x v="7"/>
    <x v="0"/>
    <s v="New"/>
    <x v="2"/>
    <s v="Packing Cube Set"/>
    <n v="6"/>
    <n v="46.16"/>
    <n v="0.1"/>
    <n v="18.39"/>
    <x v="1846"/>
    <n v="110.34"/>
    <n v="138.92399999999998"/>
    <n v="0.55733679953783932"/>
    <n v="2026"/>
    <s v="Q3"/>
    <n v="9"/>
    <s v="Sep"/>
  </r>
  <r>
    <n v="572"/>
    <d v="2026-09-15T00:00:00"/>
    <n v="2026"/>
    <x v="2"/>
    <n v="9"/>
    <x v="8"/>
    <x v="0"/>
    <x v="15"/>
    <x v="2"/>
    <s v="Returning"/>
    <x v="2"/>
    <s v="Carry-On Duffel"/>
    <n v="2"/>
    <n v="135.79"/>
    <n v="0.05"/>
    <n v="66.53"/>
    <x v="1847"/>
    <n v="133.06"/>
    <n v="124.94099999999997"/>
    <n v="0.48426556486215167"/>
    <n v="2026"/>
    <s v="Q3"/>
    <n v="9"/>
    <s v="Sep"/>
  </r>
  <r>
    <n v="874"/>
    <d v="2026-09-15T00:00:00"/>
    <n v="2026"/>
    <x v="2"/>
    <n v="9"/>
    <x v="8"/>
    <x v="0"/>
    <x v="15"/>
    <x v="0"/>
    <s v="Returning"/>
    <x v="1"/>
    <s v="Trail Boots"/>
    <n v="2"/>
    <n v="141.91999999999999"/>
    <n v="0"/>
    <n v="79.900000000000006"/>
    <x v="1848"/>
    <n v="159.80000000000001"/>
    <n v="124.03999999999996"/>
    <n v="0.43700676437429531"/>
    <n v="2026"/>
    <s v="Q3"/>
    <n v="9"/>
    <s v="Sep"/>
  </r>
  <r>
    <n v="937"/>
    <d v="2026-09-15T00:00:00"/>
    <n v="2026"/>
    <x v="2"/>
    <n v="9"/>
    <x v="8"/>
    <x v="3"/>
    <x v="4"/>
    <x v="3"/>
    <s v="Business"/>
    <x v="1"/>
    <s v="Trail Boots"/>
    <n v="1"/>
    <n v="146.41"/>
    <n v="0.15"/>
    <n v="80.87"/>
    <x v="1849"/>
    <n v="80.87"/>
    <n v="43.578499999999991"/>
    <n v="0.35017296311325563"/>
    <n v="2026"/>
    <s v="Q3"/>
    <n v="9"/>
    <s v="Sep"/>
  </r>
  <r>
    <n v="1229"/>
    <d v="2026-09-15T00:00:00"/>
    <n v="2026"/>
    <x v="2"/>
    <n v="9"/>
    <x v="8"/>
    <x v="1"/>
    <x v="1"/>
    <x v="3"/>
    <s v="New"/>
    <x v="0"/>
    <s v="Compact Repair Kit"/>
    <n v="5"/>
    <n v="40.17"/>
    <n v="0"/>
    <n v="16.27"/>
    <x v="1850"/>
    <n v="81.349999999999994"/>
    <n v="119.50000000000003"/>
    <n v="0.59497137167040082"/>
    <n v="2026"/>
    <s v="Q3"/>
    <n v="9"/>
    <s v="Sep"/>
  </r>
  <r>
    <n v="2186"/>
    <d v="2026-09-15T00:00:00"/>
    <n v="2026"/>
    <x v="2"/>
    <n v="9"/>
    <x v="8"/>
    <x v="2"/>
    <x v="2"/>
    <x v="0"/>
    <s v="Returning"/>
    <x v="1"/>
    <s v="Hiking Daypack 20L"/>
    <n v="2"/>
    <n v="91.6"/>
    <n v="0"/>
    <n v="46.54"/>
    <x v="1851"/>
    <n v="93.08"/>
    <n v="90.11999999999999"/>
    <n v="0.49192139737991264"/>
    <n v="2026"/>
    <s v="Q3"/>
    <n v="9"/>
    <s v="Sep"/>
  </r>
  <r>
    <n v="2922"/>
    <d v="2026-09-15T00:00:00"/>
    <n v="2026"/>
    <x v="2"/>
    <n v="9"/>
    <x v="8"/>
    <x v="2"/>
    <x v="2"/>
    <x v="0"/>
    <s v="New"/>
    <x v="4"/>
    <s v="Weighted Vest"/>
    <n v="4"/>
    <n v="121.47"/>
    <n v="0.05"/>
    <n v="67.650000000000006"/>
    <x v="1852"/>
    <n v="270.60000000000002"/>
    <n v="190.98599999999993"/>
    <n v="0.41376038268058379"/>
    <n v="2026"/>
    <s v="Q3"/>
    <n v="9"/>
    <s v="Sep"/>
  </r>
  <r>
    <n v="3140"/>
    <d v="2026-09-15T00:00:00"/>
    <n v="2026"/>
    <x v="2"/>
    <n v="9"/>
    <x v="8"/>
    <x v="1"/>
    <x v="12"/>
    <x v="3"/>
    <s v="New"/>
    <x v="3"/>
    <s v="Compact Sleeping Bag"/>
    <n v="2"/>
    <n v="122.69"/>
    <n v="0"/>
    <n v="61.4"/>
    <x v="1853"/>
    <n v="122.8"/>
    <n v="122.58"/>
    <n v="0.49955171570625151"/>
    <n v="2026"/>
    <s v="Q3"/>
    <n v="9"/>
    <s v="Sep"/>
  </r>
  <r>
    <n v="3369"/>
    <d v="2026-09-15T00:00:00"/>
    <n v="2026"/>
    <x v="2"/>
    <n v="9"/>
    <x v="8"/>
    <x v="1"/>
    <x v="12"/>
    <x v="3"/>
    <s v="New"/>
    <x v="2"/>
    <s v="Packing Cube Set"/>
    <n v="1"/>
    <n v="45.59"/>
    <n v="0"/>
    <n v="18.28"/>
    <x v="1038"/>
    <n v="18.28"/>
    <n v="27.310000000000002"/>
    <n v="0.59903487606931349"/>
    <n v="2026"/>
    <s v="Q3"/>
    <n v="9"/>
    <s v="Sep"/>
  </r>
  <r>
    <n v="4865"/>
    <d v="2026-09-15T00:00:00"/>
    <n v="2026"/>
    <x v="2"/>
    <n v="9"/>
    <x v="8"/>
    <x v="3"/>
    <x v="4"/>
    <x v="0"/>
    <s v="Returning"/>
    <x v="0"/>
    <s v="Commuter Helmet"/>
    <n v="1"/>
    <n v="83.8"/>
    <n v="0"/>
    <n v="42.23"/>
    <x v="1854"/>
    <n v="42.23"/>
    <n v="41.57"/>
    <n v="0.49606205250596663"/>
    <n v="2026"/>
    <s v="Q3"/>
    <n v="9"/>
    <s v="Sep"/>
  </r>
  <r>
    <n v="103"/>
    <d v="2026-09-16T00:00:00"/>
    <n v="2026"/>
    <x v="2"/>
    <n v="9"/>
    <x v="8"/>
    <x v="2"/>
    <x v="3"/>
    <x v="0"/>
    <s v="New"/>
    <x v="2"/>
    <s v="Carry-On Duffel"/>
    <n v="1"/>
    <n v="132.58000000000001"/>
    <n v="0.15"/>
    <n v="67.62"/>
    <x v="1855"/>
    <n v="67.62"/>
    <n v="45.073000000000008"/>
    <n v="0.39996273060438536"/>
    <n v="2026"/>
    <s v="Q3"/>
    <n v="9"/>
    <s v="Sep"/>
  </r>
  <r>
    <n v="4500"/>
    <d v="2026-09-16T00:00:00"/>
    <n v="2026"/>
    <x v="2"/>
    <n v="9"/>
    <x v="8"/>
    <x v="3"/>
    <x v="8"/>
    <x v="0"/>
    <s v="New"/>
    <x v="3"/>
    <s v="Compact Sleeping Bag"/>
    <n v="2"/>
    <n v="122.12"/>
    <n v="0.05"/>
    <n v="61.76"/>
    <x v="1856"/>
    <n v="123.52"/>
    <n v="108.508"/>
    <n v="0.46765045597945076"/>
    <n v="2026"/>
    <s v="Q3"/>
    <n v="9"/>
    <s v="Sep"/>
  </r>
  <r>
    <n v="5093"/>
    <d v="2026-09-16T00:00:00"/>
    <n v="2026"/>
    <x v="2"/>
    <n v="9"/>
    <x v="8"/>
    <x v="0"/>
    <x v="0"/>
    <x v="1"/>
    <s v="Business"/>
    <x v="1"/>
    <s v="Trail Boots"/>
    <n v="3"/>
    <n v="140.47"/>
    <n v="0.15"/>
    <n v="81.739999999999995"/>
    <x v="1857"/>
    <n v="245.21999999999997"/>
    <n v="112.9785"/>
    <n v="0.31540751845694498"/>
    <n v="2026"/>
    <s v="Q3"/>
    <n v="9"/>
    <s v="Sep"/>
  </r>
  <r>
    <n v="5147"/>
    <d v="2026-09-16T00:00:00"/>
    <n v="2026"/>
    <x v="2"/>
    <n v="9"/>
    <x v="8"/>
    <x v="3"/>
    <x v="13"/>
    <x v="0"/>
    <s v="New"/>
    <x v="1"/>
    <s v="Trail Boots"/>
    <n v="2"/>
    <n v="145.35"/>
    <n v="0.05"/>
    <n v="78.39"/>
    <x v="1858"/>
    <n v="156.78"/>
    <n v="119.38499999999996"/>
    <n v="0.4322959100537721"/>
    <n v="2026"/>
    <s v="Q3"/>
    <n v="9"/>
    <s v="Sep"/>
  </r>
  <r>
    <n v="365"/>
    <d v="2026-09-17T00:00:00"/>
    <n v="2026"/>
    <x v="2"/>
    <n v="9"/>
    <x v="8"/>
    <x v="3"/>
    <x v="8"/>
    <x v="3"/>
    <s v="Returning"/>
    <x v="3"/>
    <s v="Compact Sleeping Bag"/>
    <n v="2"/>
    <n v="121.25"/>
    <n v="0"/>
    <n v="61.5"/>
    <x v="1859"/>
    <n v="123"/>
    <n v="119.5"/>
    <n v="0.4927835051546392"/>
    <n v="2026"/>
    <s v="Q3"/>
    <n v="9"/>
    <s v="Sep"/>
  </r>
  <r>
    <n v="494"/>
    <d v="2026-09-17T00:00:00"/>
    <n v="2026"/>
    <x v="2"/>
    <n v="9"/>
    <x v="8"/>
    <x v="3"/>
    <x v="4"/>
    <x v="0"/>
    <s v="New"/>
    <x v="2"/>
    <s v="Insulated Bottle"/>
    <n v="1"/>
    <n v="35.94"/>
    <n v="0.1"/>
    <n v="13.19"/>
    <x v="1860"/>
    <n v="13.19"/>
    <n v="19.155999999999999"/>
    <n v="0.59222160390774747"/>
    <n v="2026"/>
    <s v="Q3"/>
    <n v="9"/>
    <s v="Sep"/>
  </r>
  <r>
    <n v="665"/>
    <d v="2026-09-17T00:00:00"/>
    <n v="2026"/>
    <x v="2"/>
    <n v="9"/>
    <x v="8"/>
    <x v="1"/>
    <x v="14"/>
    <x v="0"/>
    <s v="New"/>
    <x v="0"/>
    <s v="Cycling Pack 12L"/>
    <n v="1"/>
    <n v="101.18"/>
    <n v="0.1"/>
    <n v="49.38"/>
    <x v="1658"/>
    <n v="49.38"/>
    <n v="41.682000000000009"/>
    <n v="0.45773209461685449"/>
    <n v="2026"/>
    <s v="Q3"/>
    <n v="9"/>
    <s v="Sep"/>
  </r>
  <r>
    <n v="2067"/>
    <d v="2026-09-17T00:00:00"/>
    <n v="2026"/>
    <x v="2"/>
    <n v="9"/>
    <x v="8"/>
    <x v="3"/>
    <x v="7"/>
    <x v="2"/>
    <s v="New"/>
    <x v="0"/>
    <s v="Commuter Helmet"/>
    <n v="2"/>
    <n v="82.47"/>
    <n v="0"/>
    <n v="42.49"/>
    <x v="1861"/>
    <n v="84.98"/>
    <n v="79.959999999999994"/>
    <n v="0.48478234509518608"/>
    <n v="2026"/>
    <s v="Q3"/>
    <n v="9"/>
    <s v="Sep"/>
  </r>
  <r>
    <n v="2648"/>
    <d v="2026-09-17T00:00:00"/>
    <n v="2026"/>
    <x v="2"/>
    <n v="9"/>
    <x v="8"/>
    <x v="2"/>
    <x v="16"/>
    <x v="3"/>
    <s v="New"/>
    <x v="4"/>
    <s v="Training Mat"/>
    <n v="1"/>
    <n v="50.47"/>
    <n v="0.05"/>
    <n v="22.27"/>
    <x v="1862"/>
    <n v="22.27"/>
    <n v="25.676499999999994"/>
    <n v="0.53552396942425406"/>
    <n v="2026"/>
    <s v="Q3"/>
    <n v="9"/>
    <s v="Sep"/>
  </r>
  <r>
    <n v="3074"/>
    <d v="2026-09-17T00:00:00"/>
    <n v="2026"/>
    <x v="2"/>
    <n v="9"/>
    <x v="8"/>
    <x v="3"/>
    <x v="8"/>
    <x v="1"/>
    <s v="Business"/>
    <x v="3"/>
    <s v="Portable Camp Stove"/>
    <n v="5"/>
    <n v="82.63"/>
    <n v="0.15"/>
    <n v="38.630000000000003"/>
    <x v="1863"/>
    <n v="193.15"/>
    <n v="158.02749999999995"/>
    <n v="0.44999323703824978"/>
    <n v="2026"/>
    <s v="Q3"/>
    <n v="9"/>
    <s v="Sep"/>
  </r>
  <r>
    <n v="259"/>
    <d v="2026-09-18T00:00:00"/>
    <n v="2026"/>
    <x v="2"/>
    <n v="9"/>
    <x v="8"/>
    <x v="3"/>
    <x v="8"/>
    <x v="2"/>
    <s v="Business"/>
    <x v="2"/>
    <s v="Travel Backpack 35L"/>
    <n v="4"/>
    <n v="168.48"/>
    <n v="0.1"/>
    <n v="89.85"/>
    <x v="1864"/>
    <n v="359.4"/>
    <n v="247.12800000000004"/>
    <n v="0.4074469768914214"/>
    <n v="2026"/>
    <s v="Q3"/>
    <n v="9"/>
    <s v="Sep"/>
  </r>
  <r>
    <n v="997"/>
    <d v="2026-09-18T00:00:00"/>
    <n v="2026"/>
    <x v="2"/>
    <n v="9"/>
    <x v="8"/>
    <x v="1"/>
    <x v="11"/>
    <x v="3"/>
    <s v="Returning"/>
    <x v="3"/>
    <s v="Compact Sleeping Bag"/>
    <n v="2"/>
    <n v="121.82"/>
    <n v="0"/>
    <n v="61.92"/>
    <x v="1865"/>
    <n v="123.84"/>
    <n v="119.79999999999998"/>
    <n v="0.49170907896897059"/>
    <n v="2026"/>
    <s v="Q3"/>
    <n v="9"/>
    <s v="Sep"/>
  </r>
  <r>
    <n v="2102"/>
    <d v="2026-09-18T00:00:00"/>
    <n v="2026"/>
    <x v="2"/>
    <n v="9"/>
    <x v="8"/>
    <x v="0"/>
    <x v="15"/>
    <x v="2"/>
    <s v="Returning"/>
    <x v="0"/>
    <s v="Trail Bike Light"/>
    <n v="1"/>
    <n v="50.02"/>
    <n v="0.1"/>
    <n v="22.47"/>
    <x v="1866"/>
    <n v="22.47"/>
    <n v="22.548000000000002"/>
    <n v="0.50086632013861121"/>
    <n v="2026"/>
    <s v="Q3"/>
    <n v="9"/>
    <s v="Sep"/>
  </r>
  <r>
    <n v="2452"/>
    <d v="2026-09-18T00:00:00"/>
    <n v="2026"/>
    <x v="2"/>
    <n v="9"/>
    <x v="8"/>
    <x v="2"/>
    <x v="5"/>
    <x v="0"/>
    <s v="New"/>
    <x v="4"/>
    <s v="Training Mat"/>
    <n v="1"/>
    <n v="50.17"/>
    <n v="0.1"/>
    <n v="21.99"/>
    <x v="1867"/>
    <n v="21.99"/>
    <n v="23.163000000000007"/>
    <n v="0.51298917015480705"/>
    <n v="2026"/>
    <s v="Q3"/>
    <n v="9"/>
    <s v="Sep"/>
  </r>
  <r>
    <n v="2761"/>
    <d v="2026-09-18T00:00:00"/>
    <n v="2026"/>
    <x v="2"/>
    <n v="9"/>
    <x v="8"/>
    <x v="0"/>
    <x v="15"/>
    <x v="1"/>
    <s v="Business"/>
    <x v="3"/>
    <s v="Compact Sleeping Bag"/>
    <n v="5"/>
    <n v="124.51"/>
    <n v="0.1"/>
    <n v="60.29"/>
    <x v="1868"/>
    <n v="301.45"/>
    <n v="258.84500000000008"/>
    <n v="0.46197984990049895"/>
    <n v="2026"/>
    <s v="Q3"/>
    <n v="9"/>
    <s v="Sep"/>
  </r>
  <r>
    <n v="3993"/>
    <d v="2026-09-18T00:00:00"/>
    <n v="2026"/>
    <x v="2"/>
    <n v="9"/>
    <x v="8"/>
    <x v="1"/>
    <x v="12"/>
    <x v="3"/>
    <s v="Returning"/>
    <x v="1"/>
    <s v="Summit Backpack 45L"/>
    <n v="1"/>
    <n v="153.68"/>
    <n v="0.05"/>
    <n v="77.42"/>
    <x v="1869"/>
    <n v="77.42"/>
    <n v="68.576000000000008"/>
    <n v="0.46971149894517661"/>
    <n v="2026"/>
    <s v="Q3"/>
    <n v="9"/>
    <s v="Sep"/>
  </r>
  <r>
    <n v="4343"/>
    <d v="2026-09-18T00:00:00"/>
    <n v="2026"/>
    <x v="2"/>
    <n v="9"/>
    <x v="8"/>
    <x v="1"/>
    <x v="12"/>
    <x v="3"/>
    <s v="New"/>
    <x v="3"/>
    <s v="Compact Sleeping Bag"/>
    <n v="2"/>
    <n v="121.37"/>
    <n v="0.05"/>
    <n v="60.13"/>
    <x v="1870"/>
    <n v="120.26"/>
    <n v="110.343"/>
    <n v="0.47849767782726155"/>
    <n v="2026"/>
    <s v="Q3"/>
    <n v="9"/>
    <s v="Sep"/>
  </r>
  <r>
    <n v="4429"/>
    <d v="2026-09-18T00:00:00"/>
    <n v="2026"/>
    <x v="2"/>
    <n v="9"/>
    <x v="8"/>
    <x v="0"/>
    <x v="15"/>
    <x v="0"/>
    <s v="Business"/>
    <x v="1"/>
    <s v="Trail Boots"/>
    <n v="2"/>
    <n v="145.1"/>
    <n v="0.1"/>
    <n v="77.62"/>
    <x v="1871"/>
    <n v="155.24"/>
    <n v="105.94"/>
    <n v="0.40562064476606169"/>
    <n v="2026"/>
    <s v="Q3"/>
    <n v="9"/>
    <s v="Sep"/>
  </r>
  <r>
    <n v="4824"/>
    <d v="2026-09-18T00:00:00"/>
    <n v="2026"/>
    <x v="2"/>
    <n v="9"/>
    <x v="8"/>
    <x v="3"/>
    <x v="8"/>
    <x v="0"/>
    <s v="Returning"/>
    <x v="4"/>
    <s v="Recovery Roller"/>
    <n v="1"/>
    <n v="36.729999999999997"/>
    <n v="0.05"/>
    <n v="14.11"/>
    <x v="1872"/>
    <n v="14.11"/>
    <n v="20.783499999999997"/>
    <n v="0.59562669265049362"/>
    <n v="2026"/>
    <s v="Q3"/>
    <n v="9"/>
    <s v="Sep"/>
  </r>
  <r>
    <n v="4881"/>
    <d v="2026-09-18T00:00:00"/>
    <n v="2026"/>
    <x v="2"/>
    <n v="9"/>
    <x v="8"/>
    <x v="2"/>
    <x v="2"/>
    <x v="0"/>
    <s v="Business"/>
    <x v="2"/>
    <s v="Carry-On Duffel"/>
    <n v="4"/>
    <n v="134.15"/>
    <n v="0.05"/>
    <n v="65.58"/>
    <x v="1873"/>
    <n v="262.32"/>
    <n v="247.45"/>
    <n v="0.48541499107440611"/>
    <n v="2026"/>
    <s v="Q3"/>
    <n v="9"/>
    <s v="Sep"/>
  </r>
  <r>
    <n v="5138"/>
    <d v="2026-09-18T00:00:00"/>
    <n v="2026"/>
    <x v="2"/>
    <n v="9"/>
    <x v="8"/>
    <x v="0"/>
    <x v="0"/>
    <x v="1"/>
    <s v="Business"/>
    <x v="1"/>
    <s v="Hiking Daypack 20L"/>
    <n v="8"/>
    <n v="94.21"/>
    <n v="0.1"/>
    <n v="45.05"/>
    <x v="1874"/>
    <n v="360.4"/>
    <n v="317.91200000000003"/>
    <n v="0.46868107891353833"/>
    <n v="2026"/>
    <s v="Q3"/>
    <n v="9"/>
    <s v="Sep"/>
  </r>
  <r>
    <n v="1214"/>
    <d v="2026-09-19T00:00:00"/>
    <n v="2026"/>
    <x v="2"/>
    <n v="9"/>
    <x v="8"/>
    <x v="0"/>
    <x v="15"/>
    <x v="2"/>
    <s v="Returning"/>
    <x v="3"/>
    <s v="Trail Tent 2P"/>
    <n v="1"/>
    <n v="198.29"/>
    <n v="0.05"/>
    <n v="106.24"/>
    <x v="1875"/>
    <n v="106.24"/>
    <n v="82.135499999999993"/>
    <n v="0.436020076920831"/>
    <n v="2026"/>
    <s v="Q3"/>
    <n v="9"/>
    <s v="Sep"/>
  </r>
  <r>
    <n v="1346"/>
    <d v="2026-09-19T00:00:00"/>
    <n v="2026"/>
    <x v="2"/>
    <n v="9"/>
    <x v="8"/>
    <x v="1"/>
    <x v="14"/>
    <x v="3"/>
    <s v="Returning"/>
    <x v="2"/>
    <s v="Travel Backpack 35L"/>
    <n v="3"/>
    <n v="166.21"/>
    <n v="0.05"/>
    <n v="85.03"/>
    <x v="1876"/>
    <n v="255.09"/>
    <n v="218.60849999999996"/>
    <n v="0.4614929116304991"/>
    <n v="2026"/>
    <s v="Q3"/>
    <n v="9"/>
    <s v="Sep"/>
  </r>
  <r>
    <n v="1361"/>
    <d v="2026-09-19T00:00:00"/>
    <n v="2026"/>
    <x v="2"/>
    <n v="9"/>
    <x v="8"/>
    <x v="1"/>
    <x v="6"/>
    <x v="3"/>
    <s v="New"/>
    <x v="0"/>
    <s v="Compact Repair Kit"/>
    <n v="1"/>
    <n v="40.700000000000003"/>
    <n v="0.05"/>
    <n v="16.43"/>
    <x v="1877"/>
    <n v="16.43"/>
    <n v="22.234999999999999"/>
    <n v="0.57506789085736454"/>
    <n v="2026"/>
    <s v="Q3"/>
    <n v="9"/>
    <s v="Sep"/>
  </r>
  <r>
    <n v="2728"/>
    <d v="2026-09-19T00:00:00"/>
    <n v="2026"/>
    <x v="2"/>
    <n v="9"/>
    <x v="8"/>
    <x v="0"/>
    <x v="15"/>
    <x v="0"/>
    <s v="New"/>
    <x v="1"/>
    <s v="Summit Backpack 45L"/>
    <n v="3"/>
    <n v="153.5"/>
    <n v="0"/>
    <n v="80.819999999999993"/>
    <x v="1878"/>
    <n v="242.45999999999998"/>
    <n v="218.04000000000002"/>
    <n v="0.47348534201954401"/>
    <n v="2026"/>
    <s v="Q3"/>
    <n v="9"/>
    <s v="Sep"/>
  </r>
  <r>
    <n v="2788"/>
    <d v="2026-09-19T00:00:00"/>
    <n v="2026"/>
    <x v="2"/>
    <n v="9"/>
    <x v="8"/>
    <x v="1"/>
    <x v="12"/>
    <x v="3"/>
    <s v="New"/>
    <x v="1"/>
    <s v="Trekking Poles"/>
    <n v="1"/>
    <n v="70.430000000000007"/>
    <n v="0"/>
    <n v="31.51"/>
    <x v="1879"/>
    <n v="31.51"/>
    <n v="38.92"/>
    <n v="0.55260542382507449"/>
    <n v="2026"/>
    <s v="Q3"/>
    <n v="9"/>
    <s v="Sep"/>
  </r>
  <r>
    <n v="2932"/>
    <d v="2026-09-19T00:00:00"/>
    <n v="2026"/>
    <x v="2"/>
    <n v="9"/>
    <x v="8"/>
    <x v="0"/>
    <x v="15"/>
    <x v="2"/>
    <s v="Business"/>
    <x v="0"/>
    <s v="Trail Bike Light"/>
    <n v="4"/>
    <n v="49.93"/>
    <n v="0"/>
    <n v="22.99"/>
    <x v="1880"/>
    <n v="91.96"/>
    <n v="107.76"/>
    <n v="0.53955537752853999"/>
    <n v="2026"/>
    <s v="Q3"/>
    <n v="9"/>
    <s v="Sep"/>
  </r>
  <r>
    <n v="3399"/>
    <d v="2026-09-19T00:00:00"/>
    <n v="2026"/>
    <x v="2"/>
    <n v="9"/>
    <x v="8"/>
    <x v="1"/>
    <x v="12"/>
    <x v="2"/>
    <s v="Returning"/>
    <x v="0"/>
    <s v="Trail Bike Light"/>
    <n v="1"/>
    <n v="50.18"/>
    <n v="0"/>
    <n v="22.92"/>
    <x v="677"/>
    <n v="22.92"/>
    <n v="27.259999999999998"/>
    <n v="0.54324432044639293"/>
    <n v="2026"/>
    <s v="Q3"/>
    <n v="9"/>
    <s v="Sep"/>
  </r>
  <r>
    <n v="3588"/>
    <d v="2026-09-19T00:00:00"/>
    <n v="2026"/>
    <x v="2"/>
    <n v="9"/>
    <x v="8"/>
    <x v="3"/>
    <x v="13"/>
    <x v="2"/>
    <s v="New"/>
    <x v="2"/>
    <s v="Travel Backpack 35L"/>
    <n v="2"/>
    <n v="164.01"/>
    <n v="0.15"/>
    <n v="87.14"/>
    <x v="1881"/>
    <n v="174.28"/>
    <n v="104.53699999999995"/>
    <n v="0.37493050997607741"/>
    <n v="2026"/>
    <s v="Q3"/>
    <n v="9"/>
    <s v="Sep"/>
  </r>
  <r>
    <n v="3603"/>
    <d v="2026-09-19T00:00:00"/>
    <n v="2026"/>
    <x v="2"/>
    <n v="9"/>
    <x v="8"/>
    <x v="1"/>
    <x v="14"/>
    <x v="3"/>
    <s v="Returning"/>
    <x v="0"/>
    <s v="Commuter Helmet"/>
    <n v="2"/>
    <n v="83.77"/>
    <n v="0"/>
    <n v="43.32"/>
    <x v="1882"/>
    <n v="86.64"/>
    <n v="80.899999999999991"/>
    <n v="0.4828697624447893"/>
    <n v="2026"/>
    <s v="Q3"/>
    <n v="9"/>
    <s v="Sep"/>
  </r>
  <r>
    <n v="3845"/>
    <d v="2026-09-19T00:00:00"/>
    <n v="2026"/>
    <x v="2"/>
    <n v="9"/>
    <x v="8"/>
    <x v="3"/>
    <x v="8"/>
    <x v="0"/>
    <s v="New"/>
    <x v="3"/>
    <s v="Portable Camp Stove"/>
    <n v="1"/>
    <n v="81.84"/>
    <n v="0"/>
    <n v="38.5"/>
    <x v="1883"/>
    <n v="38.5"/>
    <n v="43.34"/>
    <n v="0.52956989247311825"/>
    <n v="2026"/>
    <s v="Q3"/>
    <n v="9"/>
    <s v="Sep"/>
  </r>
  <r>
    <n v="4191"/>
    <d v="2026-09-19T00:00:00"/>
    <n v="2026"/>
    <x v="2"/>
    <n v="9"/>
    <x v="8"/>
    <x v="2"/>
    <x v="5"/>
    <x v="3"/>
    <s v="Returning"/>
    <x v="4"/>
    <s v="Resistance Band Set"/>
    <n v="1"/>
    <n v="40.32"/>
    <n v="0.15"/>
    <n v="14.39"/>
    <x v="1884"/>
    <n v="14.39"/>
    <n v="19.881999999999998"/>
    <n v="0.58012371615312786"/>
    <n v="2026"/>
    <s v="Q3"/>
    <n v="9"/>
    <s v="Sep"/>
  </r>
  <r>
    <n v="4269"/>
    <d v="2026-09-19T00:00:00"/>
    <n v="2026"/>
    <x v="2"/>
    <n v="9"/>
    <x v="8"/>
    <x v="2"/>
    <x v="16"/>
    <x v="1"/>
    <s v="Business"/>
    <x v="1"/>
    <s v="Summit Backpack 45L"/>
    <n v="4"/>
    <n v="155.84"/>
    <n v="0.05"/>
    <n v="80.790000000000006"/>
    <x v="1885"/>
    <n v="323.16000000000003"/>
    <n v="269.03199999999998"/>
    <n v="0.45429860585755966"/>
    <n v="2026"/>
    <s v="Q3"/>
    <n v="9"/>
    <s v="Sep"/>
  </r>
  <r>
    <n v="5"/>
    <d v="2026-09-20T00:00:00"/>
    <n v="2026"/>
    <x v="2"/>
    <n v="9"/>
    <x v="8"/>
    <x v="1"/>
    <x v="6"/>
    <x v="0"/>
    <s v="Business"/>
    <x v="4"/>
    <s v="Training Mat"/>
    <n v="1"/>
    <n v="51.83"/>
    <n v="0"/>
    <n v="21.9"/>
    <x v="1886"/>
    <n v="21.9"/>
    <n v="29.93"/>
    <n v="0.57746478873239437"/>
    <n v="2026"/>
    <s v="Q3"/>
    <n v="9"/>
    <s v="Sep"/>
  </r>
  <r>
    <n v="210"/>
    <d v="2026-09-20T00:00:00"/>
    <n v="2026"/>
    <x v="2"/>
    <n v="9"/>
    <x v="8"/>
    <x v="2"/>
    <x v="3"/>
    <x v="2"/>
    <s v="Returning"/>
    <x v="3"/>
    <s v="Trail Tent 2P"/>
    <n v="1"/>
    <n v="190.77"/>
    <n v="0.05"/>
    <n v="104.69"/>
    <x v="1887"/>
    <n v="104.69"/>
    <n v="76.541500000000013"/>
    <n v="0.42234103894742364"/>
    <n v="2026"/>
    <s v="Q3"/>
    <n v="9"/>
    <s v="Sep"/>
  </r>
  <r>
    <n v="462"/>
    <d v="2026-09-20T00:00:00"/>
    <n v="2026"/>
    <x v="2"/>
    <n v="9"/>
    <x v="8"/>
    <x v="1"/>
    <x v="12"/>
    <x v="2"/>
    <s v="New"/>
    <x v="0"/>
    <s v="Compact Repair Kit"/>
    <n v="2"/>
    <n v="40.049999999999997"/>
    <n v="0.05"/>
    <n v="16.97"/>
    <x v="1708"/>
    <n v="33.94"/>
    <n v="42.154999999999987"/>
    <n v="0.55397857940731976"/>
    <n v="2026"/>
    <s v="Q3"/>
    <n v="9"/>
    <s v="Sep"/>
  </r>
  <r>
    <n v="725"/>
    <d v="2026-09-20T00:00:00"/>
    <n v="2026"/>
    <x v="2"/>
    <n v="9"/>
    <x v="8"/>
    <x v="1"/>
    <x v="12"/>
    <x v="0"/>
    <s v="New"/>
    <x v="0"/>
    <s v="Commuter Helmet"/>
    <n v="1"/>
    <n v="82.08"/>
    <n v="0.05"/>
    <n v="43.18"/>
    <x v="1888"/>
    <n v="43.18"/>
    <n v="34.795999999999999"/>
    <n v="0.44623986867754178"/>
    <n v="2026"/>
    <s v="Q3"/>
    <n v="9"/>
    <s v="Sep"/>
  </r>
  <r>
    <n v="918"/>
    <d v="2026-09-20T00:00:00"/>
    <n v="2026"/>
    <x v="2"/>
    <n v="9"/>
    <x v="8"/>
    <x v="0"/>
    <x v="15"/>
    <x v="0"/>
    <s v="Returning"/>
    <x v="0"/>
    <s v="Trail Bike Light"/>
    <n v="1"/>
    <n v="50.3"/>
    <n v="0.05"/>
    <n v="22.14"/>
    <x v="1889"/>
    <n v="22.14"/>
    <n v="25.644999999999996"/>
    <n v="0.53667468870984614"/>
    <n v="2026"/>
    <s v="Q3"/>
    <n v="9"/>
    <s v="Sep"/>
  </r>
  <r>
    <n v="1442"/>
    <d v="2026-09-20T00:00:00"/>
    <n v="2026"/>
    <x v="2"/>
    <n v="9"/>
    <x v="8"/>
    <x v="2"/>
    <x v="16"/>
    <x v="0"/>
    <s v="New"/>
    <x v="2"/>
    <s v="Packing Cube Set"/>
    <n v="1"/>
    <n v="47.68"/>
    <n v="0.1"/>
    <n v="18.03"/>
    <x v="1890"/>
    <n v="18.03"/>
    <n v="24.881999999999998"/>
    <n v="0.57983780760626391"/>
    <n v="2026"/>
    <s v="Q3"/>
    <n v="9"/>
    <s v="Sep"/>
  </r>
  <r>
    <n v="4290"/>
    <d v="2026-09-20T00:00:00"/>
    <n v="2026"/>
    <x v="2"/>
    <n v="9"/>
    <x v="8"/>
    <x v="2"/>
    <x v="2"/>
    <x v="2"/>
    <s v="Returning"/>
    <x v="0"/>
    <s v="Trail Bike Light"/>
    <n v="2"/>
    <n v="51.48"/>
    <n v="0.05"/>
    <n v="22.38"/>
    <x v="1891"/>
    <n v="44.76"/>
    <n v="53.051999999999985"/>
    <n v="0.54238743712427917"/>
    <n v="2026"/>
    <s v="Q3"/>
    <n v="9"/>
    <s v="Sep"/>
  </r>
  <r>
    <n v="4666"/>
    <d v="2026-09-20T00:00:00"/>
    <n v="2026"/>
    <x v="2"/>
    <n v="9"/>
    <x v="8"/>
    <x v="2"/>
    <x v="3"/>
    <x v="0"/>
    <s v="Business"/>
    <x v="4"/>
    <s v="Weighted Vest"/>
    <n v="2"/>
    <n v="123.73"/>
    <n v="0"/>
    <n v="68.459999999999994"/>
    <x v="1892"/>
    <n v="136.91999999999999"/>
    <n v="110.54000000000002"/>
    <n v="0.44669845631617239"/>
    <n v="2026"/>
    <s v="Q3"/>
    <n v="9"/>
    <s v="Sep"/>
  </r>
  <r>
    <n v="234"/>
    <d v="2026-09-21T00:00:00"/>
    <n v="2026"/>
    <x v="2"/>
    <n v="9"/>
    <x v="8"/>
    <x v="2"/>
    <x v="5"/>
    <x v="0"/>
    <s v="Business"/>
    <x v="1"/>
    <s v="Trail Boots"/>
    <n v="2"/>
    <n v="146.81"/>
    <n v="0"/>
    <n v="79.72"/>
    <x v="1893"/>
    <n v="159.44"/>
    <n v="134.18"/>
    <n v="0.45698521899053202"/>
    <n v="2026"/>
    <s v="Q3"/>
    <n v="9"/>
    <s v="Sep"/>
  </r>
  <r>
    <n v="802"/>
    <d v="2026-09-21T00:00:00"/>
    <n v="2026"/>
    <x v="2"/>
    <n v="9"/>
    <x v="8"/>
    <x v="1"/>
    <x v="12"/>
    <x v="2"/>
    <s v="Returning"/>
    <x v="2"/>
    <s v="Travel Backpack 35L"/>
    <n v="2"/>
    <n v="167.16"/>
    <n v="0"/>
    <n v="88.51"/>
    <x v="1894"/>
    <n v="177.02"/>
    <n v="157.29999999999998"/>
    <n v="0.4705072983967456"/>
    <n v="2026"/>
    <s v="Q3"/>
    <n v="9"/>
    <s v="Sep"/>
  </r>
  <r>
    <n v="1942"/>
    <d v="2026-09-21T00:00:00"/>
    <n v="2026"/>
    <x v="2"/>
    <n v="9"/>
    <x v="8"/>
    <x v="2"/>
    <x v="2"/>
    <x v="0"/>
    <s v="New"/>
    <x v="0"/>
    <s v="Commuter Helmet"/>
    <n v="1"/>
    <n v="83.69"/>
    <n v="0"/>
    <n v="42.76"/>
    <x v="1895"/>
    <n v="42.76"/>
    <n v="40.93"/>
    <n v="0.48906679412116144"/>
    <n v="2026"/>
    <s v="Q3"/>
    <n v="9"/>
    <s v="Sep"/>
  </r>
  <r>
    <n v="2200"/>
    <d v="2026-09-21T00:00:00"/>
    <n v="2026"/>
    <x v="2"/>
    <n v="9"/>
    <x v="8"/>
    <x v="0"/>
    <x v="0"/>
    <x v="0"/>
    <s v="New"/>
    <x v="0"/>
    <s v="Compact Repair Kit"/>
    <n v="1"/>
    <n v="40.4"/>
    <n v="0.15"/>
    <n v="16.47"/>
    <x v="1896"/>
    <n v="16.47"/>
    <n v="17.869999999999997"/>
    <n v="0.52038439138031445"/>
    <n v="2026"/>
    <s v="Q3"/>
    <n v="9"/>
    <s v="Sep"/>
  </r>
  <r>
    <n v="2236"/>
    <d v="2026-09-21T00:00:00"/>
    <n v="2026"/>
    <x v="2"/>
    <n v="9"/>
    <x v="8"/>
    <x v="1"/>
    <x v="11"/>
    <x v="0"/>
    <s v="Returning"/>
    <x v="1"/>
    <s v="Trail Boots"/>
    <n v="3"/>
    <n v="143.31"/>
    <n v="0"/>
    <n v="81.36"/>
    <x v="1897"/>
    <n v="244.07999999999998"/>
    <n v="185.85000000000002"/>
    <n v="0.43227967343521045"/>
    <n v="2026"/>
    <s v="Q3"/>
    <n v="9"/>
    <s v="Sep"/>
  </r>
  <r>
    <n v="4041"/>
    <d v="2026-09-21T00:00:00"/>
    <n v="2026"/>
    <x v="2"/>
    <n v="9"/>
    <x v="8"/>
    <x v="1"/>
    <x v="11"/>
    <x v="1"/>
    <s v="Returning"/>
    <x v="4"/>
    <s v="Training Mat"/>
    <n v="15"/>
    <n v="51.1"/>
    <n v="0.1"/>
    <n v="21.9"/>
    <x v="1898"/>
    <n v="328.5"/>
    <n v="361.35"/>
    <n v="0.52380952380952384"/>
    <n v="2026"/>
    <s v="Q3"/>
    <n v="9"/>
    <s v="Sep"/>
  </r>
  <r>
    <n v="4435"/>
    <d v="2026-09-21T00:00:00"/>
    <n v="2026"/>
    <x v="2"/>
    <n v="9"/>
    <x v="8"/>
    <x v="3"/>
    <x v="13"/>
    <x v="3"/>
    <s v="New"/>
    <x v="1"/>
    <s v="Trail Boots"/>
    <n v="1"/>
    <n v="146.33000000000001"/>
    <n v="0"/>
    <n v="80.05"/>
    <x v="1899"/>
    <n v="80.05"/>
    <n v="66.280000000000015"/>
    <n v="0.45294881432378875"/>
    <n v="2026"/>
    <s v="Q3"/>
    <n v="9"/>
    <s v="Sep"/>
  </r>
  <r>
    <n v="305"/>
    <d v="2026-09-22T00:00:00"/>
    <n v="2026"/>
    <x v="2"/>
    <n v="9"/>
    <x v="8"/>
    <x v="3"/>
    <x v="8"/>
    <x v="0"/>
    <s v="Returning"/>
    <x v="2"/>
    <s v="Carry-On Duffel"/>
    <n v="1"/>
    <n v="130.69999999999999"/>
    <n v="0.05"/>
    <n v="68.23"/>
    <x v="1900"/>
    <n v="68.23"/>
    <n v="55.934999999999974"/>
    <n v="0.45048926831232622"/>
    <n v="2026"/>
    <s v="Q3"/>
    <n v="9"/>
    <s v="Sep"/>
  </r>
  <r>
    <n v="808"/>
    <d v="2026-09-22T00:00:00"/>
    <n v="2026"/>
    <x v="2"/>
    <n v="9"/>
    <x v="8"/>
    <x v="1"/>
    <x v="12"/>
    <x v="1"/>
    <s v="Business"/>
    <x v="4"/>
    <s v="Resistance Band Set"/>
    <n v="8"/>
    <n v="39.630000000000003"/>
    <n v="0.15"/>
    <n v="14.61"/>
    <x v="1901"/>
    <n v="116.88"/>
    <n v="152.60400000000004"/>
    <n v="0.56628222825844954"/>
    <n v="2026"/>
    <s v="Q3"/>
    <n v="9"/>
    <s v="Sep"/>
  </r>
  <r>
    <n v="1029"/>
    <d v="2026-09-22T00:00:00"/>
    <n v="2026"/>
    <x v="2"/>
    <n v="9"/>
    <x v="8"/>
    <x v="1"/>
    <x v="6"/>
    <x v="0"/>
    <s v="Returning"/>
    <x v="2"/>
    <s v="Carry-On Duffel"/>
    <n v="1"/>
    <n v="132.36000000000001"/>
    <n v="0.05"/>
    <n v="66.63"/>
    <x v="1902"/>
    <n v="66.63"/>
    <n v="59.112000000000009"/>
    <n v="0.47010545402490822"/>
    <n v="2026"/>
    <s v="Q3"/>
    <n v="9"/>
    <s v="Sep"/>
  </r>
  <r>
    <n v="1721"/>
    <d v="2026-09-22T00:00:00"/>
    <n v="2026"/>
    <x v="2"/>
    <n v="9"/>
    <x v="8"/>
    <x v="3"/>
    <x v="7"/>
    <x v="0"/>
    <s v="Business"/>
    <x v="1"/>
    <s v="Summit Backpack 45L"/>
    <n v="1"/>
    <n v="156.81"/>
    <n v="0"/>
    <n v="78.2"/>
    <x v="1903"/>
    <n v="78.2"/>
    <n v="78.61"/>
    <n v="0.50130731458452904"/>
    <n v="2026"/>
    <s v="Q3"/>
    <n v="9"/>
    <s v="Sep"/>
  </r>
  <r>
    <n v="2425"/>
    <d v="2026-09-22T00:00:00"/>
    <n v="2026"/>
    <x v="2"/>
    <n v="9"/>
    <x v="8"/>
    <x v="3"/>
    <x v="8"/>
    <x v="3"/>
    <s v="New"/>
    <x v="2"/>
    <s v="Carry-On Duffel"/>
    <n v="3"/>
    <n v="134.52000000000001"/>
    <n v="0.05"/>
    <n v="65.19"/>
    <x v="1904"/>
    <n v="195.57"/>
    <n v="187.81200000000007"/>
    <n v="0.48988215409174152"/>
    <n v="2026"/>
    <s v="Q3"/>
    <n v="9"/>
    <s v="Sep"/>
  </r>
  <r>
    <n v="3322"/>
    <d v="2026-09-22T00:00:00"/>
    <n v="2026"/>
    <x v="2"/>
    <n v="9"/>
    <x v="8"/>
    <x v="3"/>
    <x v="8"/>
    <x v="0"/>
    <s v="Returning"/>
    <x v="3"/>
    <s v="Compact Sleeping Bag"/>
    <n v="1"/>
    <n v="124.51"/>
    <n v="0"/>
    <n v="59.97"/>
    <x v="1905"/>
    <n v="59.97"/>
    <n v="64.540000000000006"/>
    <n v="0.51835193960324477"/>
    <n v="2026"/>
    <s v="Q3"/>
    <n v="9"/>
    <s v="Sep"/>
  </r>
  <r>
    <n v="3821"/>
    <d v="2026-09-22T00:00:00"/>
    <n v="2026"/>
    <x v="2"/>
    <n v="9"/>
    <x v="8"/>
    <x v="2"/>
    <x v="3"/>
    <x v="0"/>
    <s v="Returning"/>
    <x v="1"/>
    <s v="Trail Boots"/>
    <n v="1"/>
    <n v="141"/>
    <n v="0"/>
    <n v="79.010000000000005"/>
    <x v="1236"/>
    <n v="79.010000000000005"/>
    <n v="61.989999999999995"/>
    <n v="0.43964539007092196"/>
    <n v="2026"/>
    <s v="Q3"/>
    <n v="9"/>
    <s v="Sep"/>
  </r>
  <r>
    <n v="3899"/>
    <d v="2026-09-22T00:00:00"/>
    <n v="2026"/>
    <x v="2"/>
    <n v="9"/>
    <x v="8"/>
    <x v="3"/>
    <x v="4"/>
    <x v="1"/>
    <s v="Returning"/>
    <x v="3"/>
    <s v="Compact Sleeping Bag"/>
    <n v="6"/>
    <n v="121.7"/>
    <n v="0.15"/>
    <n v="61.26"/>
    <x v="1906"/>
    <n v="367.56"/>
    <n v="253.11000000000007"/>
    <n v="0.40780124703948967"/>
    <n v="2026"/>
    <s v="Q3"/>
    <n v="9"/>
    <s v="Sep"/>
  </r>
  <r>
    <n v="4807"/>
    <d v="2026-09-22T00:00:00"/>
    <n v="2026"/>
    <x v="2"/>
    <n v="9"/>
    <x v="8"/>
    <x v="3"/>
    <x v="7"/>
    <x v="1"/>
    <s v="Business"/>
    <x v="0"/>
    <s v="Cycling Pack 12L"/>
    <n v="4"/>
    <n v="103.86"/>
    <n v="0.1"/>
    <n v="50.12"/>
    <x v="1907"/>
    <n v="200.48"/>
    <n v="173.41600000000003"/>
    <n v="0.46380811776536796"/>
    <n v="2026"/>
    <s v="Q3"/>
    <n v="9"/>
    <s v="Sep"/>
  </r>
  <r>
    <n v="30"/>
    <d v="2026-09-23T00:00:00"/>
    <n v="2026"/>
    <x v="2"/>
    <n v="9"/>
    <x v="8"/>
    <x v="2"/>
    <x v="5"/>
    <x v="3"/>
    <s v="Returning"/>
    <x v="1"/>
    <s v="Hiking Daypack 20L"/>
    <n v="2"/>
    <n v="93.82"/>
    <n v="0.05"/>
    <n v="45.57"/>
    <x v="1908"/>
    <n v="91.14"/>
    <n v="87.117999999999981"/>
    <n v="0.48871859888476249"/>
    <n v="2026"/>
    <s v="Q3"/>
    <n v="9"/>
    <s v="Sep"/>
  </r>
  <r>
    <n v="3027"/>
    <d v="2026-09-23T00:00:00"/>
    <n v="2026"/>
    <x v="2"/>
    <n v="9"/>
    <x v="8"/>
    <x v="3"/>
    <x v="8"/>
    <x v="1"/>
    <s v="Business"/>
    <x v="1"/>
    <s v="Summit Backpack 45L"/>
    <n v="8"/>
    <n v="155.13999999999999"/>
    <n v="0.1"/>
    <n v="76.87"/>
    <x v="1909"/>
    <n v="614.96"/>
    <n v="502.048"/>
    <n v="0.44945783736553363"/>
    <n v="2026"/>
    <s v="Q3"/>
    <n v="9"/>
    <s v="Sep"/>
  </r>
  <r>
    <n v="3690"/>
    <d v="2026-09-23T00:00:00"/>
    <n v="2026"/>
    <x v="2"/>
    <n v="9"/>
    <x v="8"/>
    <x v="3"/>
    <x v="8"/>
    <x v="0"/>
    <s v="Returning"/>
    <x v="1"/>
    <s v="Hiking Daypack 20L"/>
    <n v="3"/>
    <n v="92.14"/>
    <n v="0.05"/>
    <n v="45.25"/>
    <x v="1910"/>
    <n v="135.75"/>
    <n v="126.84899999999999"/>
    <n v="0.48305210606285626"/>
    <n v="2026"/>
    <s v="Q3"/>
    <n v="9"/>
    <s v="Sep"/>
  </r>
  <r>
    <n v="600"/>
    <d v="2026-09-24T00:00:00"/>
    <n v="2026"/>
    <x v="2"/>
    <n v="9"/>
    <x v="8"/>
    <x v="1"/>
    <x v="12"/>
    <x v="2"/>
    <s v="Returning"/>
    <x v="0"/>
    <s v="Compact Repair Kit"/>
    <n v="6"/>
    <n v="39.880000000000003"/>
    <n v="0.05"/>
    <n v="16.79"/>
    <x v="1911"/>
    <n v="100.74"/>
    <n v="126.57600000000004"/>
    <n v="0.5568283798764716"/>
    <n v="2026"/>
    <s v="Q3"/>
    <n v="9"/>
    <s v="Sep"/>
  </r>
  <r>
    <n v="1931"/>
    <d v="2026-09-24T00:00:00"/>
    <n v="2026"/>
    <x v="2"/>
    <n v="9"/>
    <x v="8"/>
    <x v="2"/>
    <x v="16"/>
    <x v="0"/>
    <s v="Returning"/>
    <x v="2"/>
    <s v="Insulated Bottle"/>
    <n v="4"/>
    <n v="35.700000000000003"/>
    <n v="0"/>
    <n v="13.91"/>
    <x v="1912"/>
    <n v="55.64"/>
    <n v="87.160000000000011"/>
    <n v="0.61036414565826336"/>
    <n v="2026"/>
    <s v="Q3"/>
    <n v="9"/>
    <s v="Sep"/>
  </r>
  <r>
    <n v="2124"/>
    <d v="2026-09-24T00:00:00"/>
    <n v="2026"/>
    <x v="2"/>
    <n v="9"/>
    <x v="8"/>
    <x v="3"/>
    <x v="8"/>
    <x v="2"/>
    <s v="New"/>
    <x v="0"/>
    <s v="Cycling Pack 12L"/>
    <n v="6"/>
    <n v="104.16"/>
    <n v="0"/>
    <n v="51.76"/>
    <x v="1913"/>
    <n v="310.56"/>
    <n v="314.40000000000003"/>
    <n v="0.50307219662058378"/>
    <n v="2026"/>
    <s v="Q3"/>
    <n v="9"/>
    <s v="Sep"/>
  </r>
  <r>
    <n v="2789"/>
    <d v="2026-09-24T00:00:00"/>
    <n v="2026"/>
    <x v="2"/>
    <n v="9"/>
    <x v="8"/>
    <x v="2"/>
    <x v="16"/>
    <x v="0"/>
    <s v="New"/>
    <x v="1"/>
    <s v="Trail Boots"/>
    <n v="5"/>
    <n v="147.21"/>
    <n v="0.05"/>
    <n v="79.14"/>
    <x v="1914"/>
    <n v="395.7"/>
    <n v="303.54750000000007"/>
    <n v="0.43410594961011667"/>
    <n v="2026"/>
    <s v="Q3"/>
    <n v="9"/>
    <s v="Sep"/>
  </r>
  <r>
    <n v="2921"/>
    <d v="2026-09-24T00:00:00"/>
    <n v="2026"/>
    <x v="2"/>
    <n v="9"/>
    <x v="8"/>
    <x v="0"/>
    <x v="0"/>
    <x v="0"/>
    <s v="New"/>
    <x v="3"/>
    <s v="Trail Tent 2P"/>
    <n v="3"/>
    <n v="195.68"/>
    <n v="0.05"/>
    <n v="102.16"/>
    <x v="1915"/>
    <n v="306.48"/>
    <n v="251.20799999999997"/>
    <n v="0.45044541033696256"/>
    <n v="2026"/>
    <s v="Q3"/>
    <n v="9"/>
    <s v="Sep"/>
  </r>
  <r>
    <n v="3108"/>
    <d v="2026-09-24T00:00:00"/>
    <n v="2026"/>
    <x v="2"/>
    <n v="9"/>
    <x v="8"/>
    <x v="1"/>
    <x v="11"/>
    <x v="1"/>
    <s v="Business"/>
    <x v="1"/>
    <s v="Hiking Daypack 20L"/>
    <n v="5"/>
    <n v="90.05"/>
    <n v="0.15"/>
    <n v="44.12"/>
    <x v="1916"/>
    <n v="220.6"/>
    <n v="162.11249999999998"/>
    <n v="0.42358820263252439"/>
    <n v="2026"/>
    <s v="Q3"/>
    <n v="9"/>
    <s v="Sep"/>
  </r>
  <r>
    <n v="3226"/>
    <d v="2026-09-24T00:00:00"/>
    <n v="2026"/>
    <x v="2"/>
    <n v="9"/>
    <x v="8"/>
    <x v="3"/>
    <x v="13"/>
    <x v="3"/>
    <s v="Returning"/>
    <x v="3"/>
    <s v="Alpine Tent 4P"/>
    <n v="1"/>
    <n v="345.48"/>
    <n v="0"/>
    <n v="196.31"/>
    <x v="1917"/>
    <n v="196.31"/>
    <n v="149.17000000000002"/>
    <n v="0.43177607965728843"/>
    <n v="2026"/>
    <s v="Q3"/>
    <n v="9"/>
    <s v="Sep"/>
  </r>
  <r>
    <n v="3286"/>
    <d v="2026-09-24T00:00:00"/>
    <n v="2026"/>
    <x v="2"/>
    <n v="9"/>
    <x v="8"/>
    <x v="3"/>
    <x v="4"/>
    <x v="0"/>
    <s v="New"/>
    <x v="2"/>
    <s v="Packing Cube Set"/>
    <n v="1"/>
    <n v="46.23"/>
    <n v="0.1"/>
    <n v="18.34"/>
    <x v="1918"/>
    <n v="18.34"/>
    <n v="23.266999999999999"/>
    <n v="0.55920878698295962"/>
    <n v="2026"/>
    <s v="Q3"/>
    <n v="9"/>
    <s v="Sep"/>
  </r>
  <r>
    <n v="4510"/>
    <d v="2026-09-24T00:00:00"/>
    <n v="2026"/>
    <x v="2"/>
    <n v="9"/>
    <x v="8"/>
    <x v="0"/>
    <x v="0"/>
    <x v="3"/>
    <s v="Returning"/>
    <x v="3"/>
    <s v="Portable Camp Stove"/>
    <n v="3"/>
    <n v="82.38"/>
    <n v="0.15"/>
    <n v="39.020000000000003"/>
    <x v="1919"/>
    <n v="117.06"/>
    <n v="93.008999999999986"/>
    <n v="0.44275452351370259"/>
    <n v="2026"/>
    <s v="Q3"/>
    <n v="9"/>
    <s v="Sep"/>
  </r>
  <r>
    <n v="2069"/>
    <d v="2026-09-25T00:00:00"/>
    <n v="2026"/>
    <x v="2"/>
    <n v="9"/>
    <x v="8"/>
    <x v="3"/>
    <x v="7"/>
    <x v="0"/>
    <s v="New"/>
    <x v="3"/>
    <s v="Alpine Tent 4P"/>
    <n v="1"/>
    <n v="344.79"/>
    <n v="0"/>
    <n v="189.63"/>
    <x v="1920"/>
    <n v="189.63"/>
    <n v="155.16000000000003"/>
    <n v="0.45001305142260511"/>
    <n v="2026"/>
    <s v="Q3"/>
    <n v="9"/>
    <s v="Sep"/>
  </r>
  <r>
    <n v="95"/>
    <d v="2026-09-26T00:00:00"/>
    <n v="2026"/>
    <x v="2"/>
    <n v="9"/>
    <x v="8"/>
    <x v="0"/>
    <x v="0"/>
    <x v="3"/>
    <s v="Returning"/>
    <x v="1"/>
    <s v="Trekking Poles"/>
    <n v="1"/>
    <n v="73.06"/>
    <n v="0.05"/>
    <n v="31.42"/>
    <x v="1921"/>
    <n v="31.42"/>
    <n v="37.986999999999995"/>
    <n v="0.54730790842422228"/>
    <n v="2026"/>
    <s v="Q3"/>
    <n v="9"/>
    <s v="Sep"/>
  </r>
  <r>
    <n v="160"/>
    <d v="2026-09-26T00:00:00"/>
    <n v="2026"/>
    <x v="2"/>
    <n v="9"/>
    <x v="8"/>
    <x v="3"/>
    <x v="8"/>
    <x v="0"/>
    <s v="Returning"/>
    <x v="3"/>
    <s v="Portable Camp Stove"/>
    <n v="1"/>
    <n v="81.58"/>
    <n v="0.1"/>
    <n v="38.89"/>
    <x v="1922"/>
    <n v="38.89"/>
    <n v="34.531999999999996"/>
    <n v="0.47032224673803491"/>
    <n v="2026"/>
    <s v="Q3"/>
    <n v="9"/>
    <s v="Sep"/>
  </r>
  <r>
    <n v="407"/>
    <d v="2026-09-26T00:00:00"/>
    <n v="2026"/>
    <x v="2"/>
    <n v="9"/>
    <x v="8"/>
    <x v="1"/>
    <x v="12"/>
    <x v="1"/>
    <s v="Returning"/>
    <x v="4"/>
    <s v="Training Mat"/>
    <n v="6"/>
    <n v="49.87"/>
    <n v="0.1"/>
    <n v="21.75"/>
    <x v="1923"/>
    <n v="130.5"/>
    <n v="138.798"/>
    <n v="0.51540672414945521"/>
    <n v="2026"/>
    <s v="Q3"/>
    <n v="9"/>
    <s v="Sep"/>
  </r>
  <r>
    <n v="1395"/>
    <d v="2026-09-26T00:00:00"/>
    <n v="2026"/>
    <x v="2"/>
    <n v="9"/>
    <x v="8"/>
    <x v="2"/>
    <x v="3"/>
    <x v="0"/>
    <s v="New"/>
    <x v="0"/>
    <s v="Compact Repair Kit"/>
    <n v="2"/>
    <n v="39.81"/>
    <n v="0.05"/>
    <n v="16.87"/>
    <x v="1924"/>
    <n v="33.74"/>
    <n v="41.898999999999994"/>
    <n v="0.55393381721069812"/>
    <n v="2026"/>
    <s v="Q3"/>
    <n v="9"/>
    <s v="Sep"/>
  </r>
  <r>
    <n v="2085"/>
    <d v="2026-09-26T00:00:00"/>
    <n v="2026"/>
    <x v="2"/>
    <n v="9"/>
    <x v="8"/>
    <x v="2"/>
    <x v="2"/>
    <x v="0"/>
    <s v="Returning"/>
    <x v="3"/>
    <s v="Trail Tent 2P"/>
    <n v="3"/>
    <n v="191.46"/>
    <n v="0"/>
    <n v="104.06"/>
    <x v="1925"/>
    <n v="312.18"/>
    <n v="262.2"/>
    <n v="0.45649221769560222"/>
    <n v="2026"/>
    <s v="Q3"/>
    <n v="9"/>
    <s v="Sep"/>
  </r>
  <r>
    <n v="3124"/>
    <d v="2026-09-26T00:00:00"/>
    <n v="2026"/>
    <x v="2"/>
    <n v="9"/>
    <x v="8"/>
    <x v="2"/>
    <x v="5"/>
    <x v="0"/>
    <s v="Returning"/>
    <x v="2"/>
    <s v="Packing Cube Set"/>
    <n v="3"/>
    <n v="46.48"/>
    <n v="0.05"/>
    <n v="18.82"/>
    <x v="1926"/>
    <n v="56.46"/>
    <n v="76.007999999999981"/>
    <n v="0.57378385723344494"/>
    <n v="2026"/>
    <s v="Q3"/>
    <n v="9"/>
    <s v="Sep"/>
  </r>
  <r>
    <n v="3216"/>
    <d v="2026-09-26T00:00:00"/>
    <n v="2026"/>
    <x v="2"/>
    <n v="9"/>
    <x v="8"/>
    <x v="1"/>
    <x v="12"/>
    <x v="2"/>
    <s v="Returning"/>
    <x v="2"/>
    <s v="Insulated Bottle"/>
    <n v="2"/>
    <n v="35.44"/>
    <n v="0.1"/>
    <n v="13.2"/>
    <x v="1927"/>
    <n v="26.4"/>
    <n v="37.391999999999996"/>
    <n v="0.58615500376222718"/>
    <n v="2026"/>
    <s v="Q3"/>
    <n v="9"/>
    <s v="Sep"/>
  </r>
  <r>
    <n v="3743"/>
    <d v="2026-09-26T00:00:00"/>
    <n v="2026"/>
    <x v="2"/>
    <n v="9"/>
    <x v="8"/>
    <x v="2"/>
    <x v="2"/>
    <x v="0"/>
    <s v="New"/>
    <x v="4"/>
    <s v="Recovery Roller"/>
    <n v="4"/>
    <n v="36.159999999999997"/>
    <n v="0.05"/>
    <n v="13.68"/>
    <x v="1928"/>
    <n v="54.72"/>
    <n v="82.687999999999988"/>
    <n v="0.60176991150442471"/>
    <n v="2026"/>
    <s v="Q3"/>
    <n v="9"/>
    <s v="Sep"/>
  </r>
  <r>
    <n v="3788"/>
    <d v="2026-09-26T00:00:00"/>
    <n v="2026"/>
    <x v="2"/>
    <n v="9"/>
    <x v="8"/>
    <x v="3"/>
    <x v="8"/>
    <x v="0"/>
    <s v="Returning"/>
    <x v="4"/>
    <s v="Recovery Roller"/>
    <n v="2"/>
    <n v="35.93"/>
    <n v="0"/>
    <n v="13.91"/>
    <x v="1929"/>
    <n v="27.82"/>
    <n v="44.04"/>
    <n v="0.6128583356526579"/>
    <n v="2026"/>
    <s v="Q3"/>
    <n v="9"/>
    <s v="Sep"/>
  </r>
  <r>
    <n v="4883"/>
    <d v="2026-09-26T00:00:00"/>
    <n v="2026"/>
    <x v="2"/>
    <n v="9"/>
    <x v="8"/>
    <x v="3"/>
    <x v="8"/>
    <x v="0"/>
    <s v="Business"/>
    <x v="3"/>
    <s v="Trail Tent 2P"/>
    <n v="1"/>
    <n v="199.7"/>
    <n v="0"/>
    <n v="103.77"/>
    <x v="1930"/>
    <n v="103.77"/>
    <n v="95.929999999999993"/>
    <n v="0.4803705558337506"/>
    <n v="2026"/>
    <s v="Q3"/>
    <n v="9"/>
    <s v="Sep"/>
  </r>
  <r>
    <n v="1577"/>
    <d v="2026-09-27T00:00:00"/>
    <n v="2026"/>
    <x v="2"/>
    <n v="9"/>
    <x v="8"/>
    <x v="3"/>
    <x v="4"/>
    <x v="0"/>
    <s v="New"/>
    <x v="1"/>
    <s v="Summit Backpack 45L"/>
    <n v="4"/>
    <n v="154.28"/>
    <n v="0.05"/>
    <n v="78.180000000000007"/>
    <x v="1931"/>
    <n v="312.72000000000003"/>
    <n v="273.54399999999998"/>
    <n v="0.46658843115047144"/>
    <n v="2026"/>
    <s v="Q3"/>
    <n v="9"/>
    <s v="Sep"/>
  </r>
  <r>
    <n v="2310"/>
    <d v="2026-09-27T00:00:00"/>
    <n v="2026"/>
    <x v="2"/>
    <n v="9"/>
    <x v="8"/>
    <x v="0"/>
    <x v="15"/>
    <x v="0"/>
    <s v="Returning"/>
    <x v="2"/>
    <s v="Travel Backpack 35L"/>
    <n v="1"/>
    <n v="165.44"/>
    <n v="0"/>
    <n v="88.25"/>
    <x v="1932"/>
    <n v="88.25"/>
    <n v="77.19"/>
    <n v="0.46657398452611215"/>
    <n v="2026"/>
    <s v="Q3"/>
    <n v="9"/>
    <s v="Sep"/>
  </r>
  <r>
    <n v="2383"/>
    <d v="2026-09-27T00:00:00"/>
    <n v="2026"/>
    <x v="2"/>
    <n v="9"/>
    <x v="8"/>
    <x v="3"/>
    <x v="7"/>
    <x v="0"/>
    <s v="Returning"/>
    <x v="2"/>
    <s v="Carry-On Duffel"/>
    <n v="2"/>
    <n v="130.29"/>
    <n v="0.1"/>
    <n v="67.97"/>
    <x v="1933"/>
    <n v="135.94"/>
    <n v="98.581999999999994"/>
    <n v="0.42035288800197845"/>
    <n v="2026"/>
    <s v="Q3"/>
    <n v="9"/>
    <s v="Sep"/>
  </r>
  <r>
    <n v="2803"/>
    <d v="2026-09-27T00:00:00"/>
    <n v="2026"/>
    <x v="2"/>
    <n v="9"/>
    <x v="8"/>
    <x v="1"/>
    <x v="12"/>
    <x v="0"/>
    <s v="Returning"/>
    <x v="4"/>
    <s v="Recovery Roller"/>
    <n v="3"/>
    <n v="36.909999999999997"/>
    <n v="0.05"/>
    <n v="13.7"/>
    <x v="1934"/>
    <n v="41.099999999999994"/>
    <n v="64.093499999999992"/>
    <n v="0.60929144861612172"/>
    <n v="2026"/>
    <s v="Q3"/>
    <n v="9"/>
    <s v="Sep"/>
  </r>
  <r>
    <n v="4199"/>
    <d v="2026-09-27T00:00:00"/>
    <n v="2026"/>
    <x v="2"/>
    <n v="9"/>
    <x v="8"/>
    <x v="2"/>
    <x v="5"/>
    <x v="3"/>
    <s v="Business"/>
    <x v="0"/>
    <s v="Trail Bike Light"/>
    <n v="1"/>
    <n v="50.02"/>
    <n v="0"/>
    <n v="22.65"/>
    <x v="1935"/>
    <n v="22.65"/>
    <n v="27.370000000000005"/>
    <n v="0.54718112754898052"/>
    <n v="2026"/>
    <s v="Q3"/>
    <n v="9"/>
    <s v="Sep"/>
  </r>
  <r>
    <n v="4517"/>
    <d v="2026-09-27T00:00:00"/>
    <n v="2026"/>
    <x v="2"/>
    <n v="9"/>
    <x v="8"/>
    <x v="1"/>
    <x v="12"/>
    <x v="0"/>
    <s v="Returning"/>
    <x v="3"/>
    <s v="Portable Camp Stove"/>
    <n v="1"/>
    <n v="83.32"/>
    <n v="0.05"/>
    <n v="38.93"/>
    <x v="1936"/>
    <n v="38.93"/>
    <n v="40.223999999999997"/>
    <n v="0.50817393940925282"/>
    <n v="2026"/>
    <s v="Q3"/>
    <n v="9"/>
    <s v="Sep"/>
  </r>
  <r>
    <n v="80"/>
    <d v="2026-09-28T00:00:00"/>
    <n v="2026"/>
    <x v="2"/>
    <n v="9"/>
    <x v="8"/>
    <x v="0"/>
    <x v="15"/>
    <x v="1"/>
    <s v="Business"/>
    <x v="1"/>
    <s v="Trekking Poles"/>
    <n v="10"/>
    <n v="71.040000000000006"/>
    <n v="0.2"/>
    <n v="31.7"/>
    <x v="1937"/>
    <n v="317"/>
    <n v="251.32000000000005"/>
    <n v="0.4422156531531532"/>
    <n v="2026"/>
    <s v="Q3"/>
    <n v="9"/>
    <s v="Sep"/>
  </r>
  <r>
    <n v="370"/>
    <d v="2026-09-28T00:00:00"/>
    <n v="2026"/>
    <x v="2"/>
    <n v="9"/>
    <x v="8"/>
    <x v="3"/>
    <x v="7"/>
    <x v="2"/>
    <s v="Returning"/>
    <x v="0"/>
    <s v="Compact Repair Kit"/>
    <n v="2"/>
    <n v="40.83"/>
    <n v="0"/>
    <n v="16.850000000000001"/>
    <x v="1837"/>
    <n v="33.700000000000003"/>
    <n v="47.959999999999994"/>
    <n v="0.58731325006122947"/>
    <n v="2026"/>
    <s v="Q3"/>
    <n v="9"/>
    <s v="Sep"/>
  </r>
  <r>
    <n v="417"/>
    <d v="2026-09-28T00:00:00"/>
    <n v="2026"/>
    <x v="2"/>
    <n v="9"/>
    <x v="8"/>
    <x v="1"/>
    <x v="14"/>
    <x v="3"/>
    <s v="Returning"/>
    <x v="3"/>
    <s v="Compact Sleeping Bag"/>
    <n v="1"/>
    <n v="121.64"/>
    <n v="0.15"/>
    <n v="61.56"/>
    <x v="1938"/>
    <n v="61.56"/>
    <n v="41.833999999999989"/>
    <n v="0.40460761746329565"/>
    <n v="2026"/>
    <s v="Q3"/>
    <n v="9"/>
    <s v="Sep"/>
  </r>
  <r>
    <n v="437"/>
    <d v="2026-09-28T00:00:00"/>
    <n v="2026"/>
    <x v="2"/>
    <n v="9"/>
    <x v="8"/>
    <x v="1"/>
    <x v="1"/>
    <x v="2"/>
    <s v="New"/>
    <x v="2"/>
    <s v="Travel Backpack 35L"/>
    <n v="1"/>
    <n v="164.7"/>
    <n v="0"/>
    <n v="86.02"/>
    <x v="1939"/>
    <n v="86.02"/>
    <n v="78.679999999999993"/>
    <n v="0.47771706132361869"/>
    <n v="2026"/>
    <s v="Q3"/>
    <n v="9"/>
    <s v="Sep"/>
  </r>
  <r>
    <n v="790"/>
    <d v="2026-09-28T00:00:00"/>
    <n v="2026"/>
    <x v="2"/>
    <n v="9"/>
    <x v="8"/>
    <x v="3"/>
    <x v="7"/>
    <x v="3"/>
    <s v="New"/>
    <x v="3"/>
    <s v="Trail Tent 2P"/>
    <n v="1"/>
    <n v="199.09"/>
    <n v="0.05"/>
    <n v="106.57"/>
    <x v="1940"/>
    <n v="106.57"/>
    <n v="82.565500000000014"/>
    <n v="0.43654152710622812"/>
    <n v="2026"/>
    <s v="Q3"/>
    <n v="9"/>
    <s v="Sep"/>
  </r>
  <r>
    <n v="1151"/>
    <d v="2026-09-28T00:00:00"/>
    <n v="2026"/>
    <x v="2"/>
    <n v="9"/>
    <x v="8"/>
    <x v="0"/>
    <x v="0"/>
    <x v="3"/>
    <s v="Returning"/>
    <x v="0"/>
    <s v="Commuter Helmet"/>
    <n v="1"/>
    <n v="81.48"/>
    <n v="0"/>
    <n v="41.47"/>
    <x v="1941"/>
    <n v="41.47"/>
    <n v="40.010000000000005"/>
    <n v="0.4910407461953854"/>
    <n v="2026"/>
    <s v="Q3"/>
    <n v="9"/>
    <s v="Sep"/>
  </r>
  <r>
    <n v="1331"/>
    <d v="2026-09-28T00:00:00"/>
    <n v="2026"/>
    <x v="2"/>
    <n v="9"/>
    <x v="8"/>
    <x v="0"/>
    <x v="0"/>
    <x v="0"/>
    <s v="New"/>
    <x v="4"/>
    <s v="Resistance Band Set"/>
    <n v="3"/>
    <n v="39.450000000000003"/>
    <n v="0.05"/>
    <n v="15.1"/>
    <x v="1942"/>
    <n v="45.3"/>
    <n v="67.132500000000007"/>
    <n v="0.59709158828630515"/>
    <n v="2026"/>
    <s v="Q3"/>
    <n v="9"/>
    <s v="Sep"/>
  </r>
  <r>
    <n v="2388"/>
    <d v="2026-09-28T00:00:00"/>
    <n v="2026"/>
    <x v="2"/>
    <n v="9"/>
    <x v="8"/>
    <x v="3"/>
    <x v="8"/>
    <x v="0"/>
    <s v="Returning"/>
    <x v="1"/>
    <s v="Hiking Daypack 20L"/>
    <n v="3"/>
    <n v="93.22"/>
    <n v="0"/>
    <n v="46.75"/>
    <x v="1943"/>
    <n v="140.25"/>
    <n v="139.40999999999997"/>
    <n v="0.49849817635700489"/>
    <n v="2026"/>
    <s v="Q3"/>
    <n v="9"/>
    <s v="Sep"/>
  </r>
  <r>
    <n v="2795"/>
    <d v="2026-09-28T00:00:00"/>
    <n v="2026"/>
    <x v="2"/>
    <n v="9"/>
    <x v="8"/>
    <x v="1"/>
    <x v="12"/>
    <x v="0"/>
    <s v="New"/>
    <x v="1"/>
    <s v="Trail Boots"/>
    <n v="3"/>
    <n v="142.19"/>
    <n v="0.05"/>
    <n v="78.37"/>
    <x v="1944"/>
    <n v="235.11"/>
    <n v="170.13149999999996"/>
    <n v="0.41982743623246871"/>
    <n v="2026"/>
    <s v="Q3"/>
    <n v="9"/>
    <s v="Sep"/>
  </r>
  <r>
    <n v="2840"/>
    <d v="2026-09-28T00:00:00"/>
    <n v="2026"/>
    <x v="2"/>
    <n v="9"/>
    <x v="8"/>
    <x v="0"/>
    <x v="0"/>
    <x v="0"/>
    <s v="Returning"/>
    <x v="1"/>
    <s v="Summit Backpack 45L"/>
    <n v="2"/>
    <n v="151.69999999999999"/>
    <n v="0"/>
    <n v="77.19"/>
    <x v="300"/>
    <n v="154.38"/>
    <n v="149.01999999999998"/>
    <n v="0.49116677653263019"/>
    <n v="2026"/>
    <s v="Q3"/>
    <n v="9"/>
    <s v="Sep"/>
  </r>
  <r>
    <n v="2863"/>
    <d v="2026-09-28T00:00:00"/>
    <n v="2026"/>
    <x v="2"/>
    <n v="9"/>
    <x v="8"/>
    <x v="2"/>
    <x v="2"/>
    <x v="2"/>
    <s v="New"/>
    <x v="2"/>
    <s v="Carry-On Duffel"/>
    <n v="1"/>
    <n v="133.85"/>
    <n v="0.05"/>
    <n v="66.41"/>
    <x v="1945"/>
    <n v="66.41"/>
    <n v="60.747499999999988"/>
    <n v="0.47773430588050247"/>
    <n v="2026"/>
    <s v="Q3"/>
    <n v="9"/>
    <s v="Sep"/>
  </r>
  <r>
    <n v="4522"/>
    <d v="2026-09-28T00:00:00"/>
    <n v="2026"/>
    <x v="2"/>
    <n v="9"/>
    <x v="8"/>
    <x v="3"/>
    <x v="13"/>
    <x v="3"/>
    <s v="Business"/>
    <x v="3"/>
    <s v="Compact Sleeping Bag"/>
    <n v="6"/>
    <n v="125.62"/>
    <n v="0"/>
    <n v="61.34"/>
    <x v="1946"/>
    <n v="368.04"/>
    <n v="385.68"/>
    <n v="0.51170195828689702"/>
    <n v="2026"/>
    <s v="Q3"/>
    <n v="9"/>
    <s v="Sep"/>
  </r>
  <r>
    <n v="5200"/>
    <d v="2026-09-28T00:00:00"/>
    <n v="2026"/>
    <x v="2"/>
    <n v="9"/>
    <x v="8"/>
    <x v="1"/>
    <x v="12"/>
    <x v="0"/>
    <s v="New"/>
    <x v="3"/>
    <s v="Trail Tent 2P"/>
    <n v="3"/>
    <n v="196.87"/>
    <n v="0.1"/>
    <n v="105.93"/>
    <x v="1947"/>
    <n v="317.79000000000002"/>
    <n v="213.75899999999996"/>
    <n v="0.40214354650276823"/>
    <n v="2026"/>
    <s v="Q3"/>
    <n v="9"/>
    <s v="Sep"/>
  </r>
  <r>
    <n v="452"/>
    <d v="2026-09-29T00:00:00"/>
    <n v="2026"/>
    <x v="2"/>
    <n v="9"/>
    <x v="8"/>
    <x v="1"/>
    <x v="1"/>
    <x v="0"/>
    <s v="Returning"/>
    <x v="2"/>
    <s v="Insulated Bottle"/>
    <n v="4"/>
    <n v="36.869999999999997"/>
    <n v="0"/>
    <n v="13.43"/>
    <x v="1948"/>
    <n v="53.72"/>
    <n v="93.759999999999991"/>
    <n v="0.63574721996202876"/>
    <n v="2026"/>
    <s v="Q3"/>
    <n v="9"/>
    <s v="Sep"/>
  </r>
  <r>
    <n v="871"/>
    <d v="2026-09-29T00:00:00"/>
    <n v="2026"/>
    <x v="2"/>
    <n v="9"/>
    <x v="8"/>
    <x v="1"/>
    <x v="12"/>
    <x v="0"/>
    <s v="New"/>
    <x v="2"/>
    <s v="Packing Cube Set"/>
    <n v="1"/>
    <n v="47.37"/>
    <n v="0"/>
    <n v="18.2"/>
    <x v="1949"/>
    <n v="18.2"/>
    <n v="29.169999999999998"/>
    <n v="0.61579058475828585"/>
    <n v="2026"/>
    <s v="Q3"/>
    <n v="9"/>
    <s v="Sep"/>
  </r>
  <r>
    <n v="922"/>
    <d v="2026-09-29T00:00:00"/>
    <n v="2026"/>
    <x v="2"/>
    <n v="9"/>
    <x v="8"/>
    <x v="3"/>
    <x v="8"/>
    <x v="3"/>
    <s v="Business"/>
    <x v="1"/>
    <s v="Trail Boots"/>
    <n v="1"/>
    <n v="145.62"/>
    <n v="0.05"/>
    <n v="80.25"/>
    <x v="1950"/>
    <n v="80.25"/>
    <n v="58.088999999999999"/>
    <n v="0.41990328107041397"/>
    <n v="2026"/>
    <s v="Q3"/>
    <n v="9"/>
    <s v="Sep"/>
  </r>
  <r>
    <n v="1491"/>
    <d v="2026-09-29T00:00:00"/>
    <n v="2026"/>
    <x v="2"/>
    <n v="9"/>
    <x v="8"/>
    <x v="3"/>
    <x v="8"/>
    <x v="2"/>
    <s v="New"/>
    <x v="4"/>
    <s v="Recovery Roller"/>
    <n v="2"/>
    <n v="36.1"/>
    <n v="0.05"/>
    <n v="13.71"/>
    <x v="1951"/>
    <n v="27.42"/>
    <n v="41.17"/>
    <n v="0.60023327015599937"/>
    <n v="2026"/>
    <s v="Q3"/>
    <n v="9"/>
    <s v="Sep"/>
  </r>
  <r>
    <n v="1548"/>
    <d v="2026-09-29T00:00:00"/>
    <n v="2026"/>
    <x v="2"/>
    <n v="9"/>
    <x v="8"/>
    <x v="0"/>
    <x v="9"/>
    <x v="2"/>
    <s v="Returning"/>
    <x v="1"/>
    <s v="Trekking Poles"/>
    <n v="2"/>
    <n v="73"/>
    <n v="0.05"/>
    <n v="31.41"/>
    <x v="1952"/>
    <n v="62.82"/>
    <n v="75.88"/>
    <n v="0.54708002883922136"/>
    <n v="2026"/>
    <s v="Q3"/>
    <n v="9"/>
    <s v="Sep"/>
  </r>
  <r>
    <n v="2299"/>
    <d v="2026-09-29T00:00:00"/>
    <n v="2026"/>
    <x v="2"/>
    <n v="9"/>
    <x v="8"/>
    <x v="1"/>
    <x v="11"/>
    <x v="0"/>
    <s v="New"/>
    <x v="2"/>
    <s v="Insulated Bottle"/>
    <n v="2"/>
    <n v="36.93"/>
    <n v="0.1"/>
    <n v="13.4"/>
    <x v="1953"/>
    <n v="26.8"/>
    <n v="39.674000000000007"/>
    <n v="0.59683485272437353"/>
    <n v="2026"/>
    <s v="Q3"/>
    <n v="9"/>
    <s v="Sep"/>
  </r>
  <r>
    <n v="3051"/>
    <d v="2026-09-29T00:00:00"/>
    <n v="2026"/>
    <x v="2"/>
    <n v="9"/>
    <x v="8"/>
    <x v="1"/>
    <x v="14"/>
    <x v="0"/>
    <s v="New"/>
    <x v="4"/>
    <s v="Training Mat"/>
    <n v="2"/>
    <n v="51.52"/>
    <n v="0"/>
    <n v="21.47"/>
    <x v="1954"/>
    <n v="42.94"/>
    <n v="60.100000000000009"/>
    <n v="0.58326863354037273"/>
    <n v="2026"/>
    <s v="Q3"/>
    <n v="9"/>
    <s v="Sep"/>
  </r>
  <r>
    <n v="4018"/>
    <d v="2026-09-29T00:00:00"/>
    <n v="2026"/>
    <x v="2"/>
    <n v="9"/>
    <x v="8"/>
    <x v="1"/>
    <x v="6"/>
    <x v="0"/>
    <s v="New"/>
    <x v="4"/>
    <s v="Training Mat"/>
    <n v="1"/>
    <n v="50.42"/>
    <n v="0"/>
    <n v="21.68"/>
    <x v="1955"/>
    <n v="21.68"/>
    <n v="28.740000000000002"/>
    <n v="0.57001190003966684"/>
    <n v="2026"/>
    <s v="Q3"/>
    <n v="9"/>
    <s v="Sep"/>
  </r>
  <r>
    <n v="4118"/>
    <d v="2026-09-29T00:00:00"/>
    <n v="2026"/>
    <x v="2"/>
    <n v="9"/>
    <x v="8"/>
    <x v="1"/>
    <x v="14"/>
    <x v="1"/>
    <s v="Returning"/>
    <x v="1"/>
    <s v="Summit Backpack 45L"/>
    <n v="10"/>
    <n v="157.79"/>
    <n v="0.1"/>
    <n v="77.900000000000006"/>
    <x v="1956"/>
    <n v="779"/>
    <n v="641.1099999999999"/>
    <n v="0.4514509439409623"/>
    <n v="2026"/>
    <s v="Q3"/>
    <n v="9"/>
    <s v="Sep"/>
  </r>
  <r>
    <n v="4251"/>
    <d v="2026-09-29T00:00:00"/>
    <n v="2026"/>
    <x v="2"/>
    <n v="9"/>
    <x v="8"/>
    <x v="1"/>
    <x v="11"/>
    <x v="0"/>
    <s v="Returning"/>
    <x v="0"/>
    <s v="Compact Repair Kit"/>
    <n v="1"/>
    <n v="40.409999999999997"/>
    <n v="0.15"/>
    <n v="16.3"/>
    <x v="1957"/>
    <n v="16.3"/>
    <n v="18.048499999999994"/>
    <n v="0.52545234871974023"/>
    <n v="2026"/>
    <s v="Q3"/>
    <n v="9"/>
    <s v="Sep"/>
  </r>
  <r>
    <n v="4557"/>
    <d v="2026-09-29T00:00:00"/>
    <n v="2026"/>
    <x v="2"/>
    <n v="9"/>
    <x v="8"/>
    <x v="3"/>
    <x v="8"/>
    <x v="0"/>
    <s v="New"/>
    <x v="0"/>
    <s v="Trail Bike Light"/>
    <n v="2"/>
    <n v="50.17"/>
    <n v="0.05"/>
    <n v="22.83"/>
    <x v="1958"/>
    <n v="45.66"/>
    <n v="49.662999999999997"/>
    <n v="0.52099703114673268"/>
    <n v="2026"/>
    <s v="Q3"/>
    <n v="9"/>
    <s v="Sep"/>
  </r>
  <r>
    <n v="4811"/>
    <d v="2026-09-29T00:00:00"/>
    <n v="2026"/>
    <x v="2"/>
    <n v="9"/>
    <x v="8"/>
    <x v="1"/>
    <x v="14"/>
    <x v="0"/>
    <s v="New"/>
    <x v="1"/>
    <s v="Summit Backpack 45L"/>
    <n v="1"/>
    <n v="155.55000000000001"/>
    <n v="0.1"/>
    <n v="79.2"/>
    <x v="1959"/>
    <n v="79.2"/>
    <n v="60.795000000000002"/>
    <n v="0.43426550948248149"/>
    <n v="2026"/>
    <s v="Q3"/>
    <n v="9"/>
    <s v="Sep"/>
  </r>
  <r>
    <n v="306"/>
    <d v="2026-09-30T00:00:00"/>
    <n v="2026"/>
    <x v="2"/>
    <n v="9"/>
    <x v="8"/>
    <x v="2"/>
    <x v="10"/>
    <x v="2"/>
    <s v="Business"/>
    <x v="0"/>
    <s v="Trail Bike Light"/>
    <n v="1"/>
    <n v="51.81"/>
    <n v="0.1"/>
    <n v="22.65"/>
    <x v="1960"/>
    <n v="22.65"/>
    <n v="23.979000000000006"/>
    <n v="0.51425078813613856"/>
    <n v="2026"/>
    <s v="Q3"/>
    <n v="9"/>
    <s v="Sep"/>
  </r>
  <r>
    <n v="1158"/>
    <d v="2026-09-30T00:00:00"/>
    <n v="2026"/>
    <x v="2"/>
    <n v="9"/>
    <x v="8"/>
    <x v="0"/>
    <x v="9"/>
    <x v="2"/>
    <s v="Returning"/>
    <x v="4"/>
    <s v="Resistance Band Set"/>
    <n v="1"/>
    <n v="40.61"/>
    <n v="0.1"/>
    <n v="14.28"/>
    <x v="1961"/>
    <n v="14.28"/>
    <n v="22.268999999999998"/>
    <n v="0.60929163588607071"/>
    <n v="2026"/>
    <s v="Q3"/>
    <n v="9"/>
    <s v="Sep"/>
  </r>
  <r>
    <n v="1639"/>
    <d v="2026-09-30T00:00:00"/>
    <n v="2026"/>
    <x v="2"/>
    <n v="9"/>
    <x v="8"/>
    <x v="2"/>
    <x v="2"/>
    <x v="2"/>
    <s v="Business"/>
    <x v="1"/>
    <s v="Trail Boots"/>
    <n v="1"/>
    <n v="140.78"/>
    <n v="0.05"/>
    <n v="80.8"/>
    <x v="1962"/>
    <n v="80.8"/>
    <n v="52.940999999999988"/>
    <n v="0.39584719719457756"/>
    <n v="2026"/>
    <s v="Q3"/>
    <n v="9"/>
    <s v="Sep"/>
  </r>
  <r>
    <n v="2247"/>
    <d v="2026-09-30T00:00:00"/>
    <n v="2026"/>
    <x v="2"/>
    <n v="9"/>
    <x v="8"/>
    <x v="1"/>
    <x v="6"/>
    <x v="2"/>
    <s v="Business"/>
    <x v="2"/>
    <s v="Travel Backpack 35L"/>
    <n v="1"/>
    <n v="163.13999999999999"/>
    <n v="0"/>
    <n v="87.53"/>
    <x v="1592"/>
    <n v="87.53"/>
    <n v="75.609999999999985"/>
    <n v="0.4634669608924849"/>
    <n v="2026"/>
    <s v="Q3"/>
    <n v="9"/>
    <s v="Sep"/>
  </r>
  <r>
    <n v="3119"/>
    <d v="2026-09-30T00:00:00"/>
    <n v="2026"/>
    <x v="2"/>
    <n v="9"/>
    <x v="8"/>
    <x v="3"/>
    <x v="4"/>
    <x v="2"/>
    <s v="Returning"/>
    <x v="1"/>
    <s v="Trekking Poles"/>
    <n v="1"/>
    <n v="70.91"/>
    <n v="0"/>
    <n v="31.73"/>
    <x v="1609"/>
    <n v="31.73"/>
    <n v="39.179999999999993"/>
    <n v="0.55253137780284856"/>
    <n v="2026"/>
    <s v="Q3"/>
    <n v="9"/>
    <s v="Sep"/>
  </r>
  <r>
    <n v="3267"/>
    <d v="2026-09-30T00:00:00"/>
    <n v="2026"/>
    <x v="2"/>
    <n v="9"/>
    <x v="8"/>
    <x v="3"/>
    <x v="13"/>
    <x v="3"/>
    <s v="Returning"/>
    <x v="0"/>
    <s v="Commuter Helmet"/>
    <n v="2"/>
    <n v="81.99"/>
    <n v="0"/>
    <n v="43.95"/>
    <x v="1963"/>
    <n v="87.9"/>
    <n v="76.079999999999984"/>
    <n v="0.46395901939260881"/>
    <n v="2026"/>
    <s v="Q3"/>
    <n v="9"/>
    <s v="Sep"/>
  </r>
  <r>
    <n v="3382"/>
    <d v="2026-09-30T00:00:00"/>
    <n v="2026"/>
    <x v="2"/>
    <n v="9"/>
    <x v="8"/>
    <x v="3"/>
    <x v="4"/>
    <x v="3"/>
    <s v="New"/>
    <x v="0"/>
    <s v="Commuter Helmet"/>
    <n v="2"/>
    <n v="81.13"/>
    <n v="0"/>
    <n v="43.7"/>
    <x v="1964"/>
    <n v="87.4"/>
    <n v="74.859999999999985"/>
    <n v="0.46135831381733017"/>
    <n v="2026"/>
    <s v="Q3"/>
    <n v="9"/>
    <s v="Sep"/>
  </r>
  <r>
    <n v="3814"/>
    <d v="2026-09-30T00:00:00"/>
    <n v="2026"/>
    <x v="2"/>
    <n v="9"/>
    <x v="8"/>
    <x v="1"/>
    <x v="12"/>
    <x v="1"/>
    <s v="Returning"/>
    <x v="1"/>
    <s v="Trail Boots"/>
    <n v="5"/>
    <n v="141.08000000000001"/>
    <n v="0.05"/>
    <n v="78.23"/>
    <x v="1965"/>
    <n v="391.15000000000003"/>
    <n v="278.98000000000008"/>
    <n v="0.4163072836613792"/>
    <n v="2026"/>
    <s v="Q3"/>
    <n v="9"/>
    <s v="Sep"/>
  </r>
  <r>
    <n v="3818"/>
    <d v="2026-09-30T00:00:00"/>
    <n v="2026"/>
    <x v="2"/>
    <n v="9"/>
    <x v="8"/>
    <x v="0"/>
    <x v="15"/>
    <x v="0"/>
    <s v="Returning"/>
    <x v="2"/>
    <s v="Insulated Bottle"/>
    <n v="5"/>
    <n v="36.18"/>
    <n v="0"/>
    <n v="13.66"/>
    <x v="1966"/>
    <n v="68.3"/>
    <n v="112.60000000000001"/>
    <n v="0.62244333886124936"/>
    <n v="2026"/>
    <s v="Q3"/>
    <n v="9"/>
    <s v="Sep"/>
  </r>
  <r>
    <n v="4347"/>
    <d v="2026-09-30T00:00:00"/>
    <n v="2026"/>
    <x v="2"/>
    <n v="9"/>
    <x v="8"/>
    <x v="3"/>
    <x v="13"/>
    <x v="3"/>
    <s v="New"/>
    <x v="0"/>
    <s v="Commuter Helmet"/>
    <n v="1"/>
    <n v="81.06"/>
    <n v="0.05"/>
    <n v="43.54"/>
    <x v="1544"/>
    <n v="43.54"/>
    <n v="33.467000000000006"/>
    <n v="0.434596854831379"/>
    <n v="2026"/>
    <s v="Q3"/>
    <n v="9"/>
    <s v="Sep"/>
  </r>
  <r>
    <n v="4646"/>
    <d v="2026-09-30T00:00:00"/>
    <n v="2026"/>
    <x v="2"/>
    <n v="9"/>
    <x v="8"/>
    <x v="2"/>
    <x v="3"/>
    <x v="0"/>
    <s v="Business"/>
    <x v="4"/>
    <s v="Training Mat"/>
    <n v="1"/>
    <n v="49.51"/>
    <n v="0.15"/>
    <n v="21.4"/>
    <x v="1967"/>
    <n v="21.4"/>
    <n v="20.683499999999995"/>
    <n v="0.49148716242707946"/>
    <n v="2026"/>
    <s v="Q3"/>
    <n v="9"/>
    <s v="Sep"/>
  </r>
  <r>
    <n v="5102"/>
    <d v="2026-09-30T00:00:00"/>
    <n v="2026"/>
    <x v="2"/>
    <n v="9"/>
    <x v="8"/>
    <x v="1"/>
    <x v="14"/>
    <x v="0"/>
    <s v="New"/>
    <x v="3"/>
    <s v="Trail Tent 2P"/>
    <n v="1"/>
    <n v="196.74"/>
    <n v="0.15"/>
    <n v="102.01"/>
    <x v="1968"/>
    <n v="102.01"/>
    <n v="65.219000000000008"/>
    <n v="0.38999814625453721"/>
    <n v="2026"/>
    <s v="Q3"/>
    <n v="9"/>
    <s v="Sep"/>
  </r>
  <r>
    <n v="5152"/>
    <d v="2026-09-30T00:00:00"/>
    <n v="2026"/>
    <x v="2"/>
    <n v="9"/>
    <x v="8"/>
    <x v="3"/>
    <x v="13"/>
    <x v="0"/>
    <s v="New"/>
    <x v="1"/>
    <s v="Hiking Daypack 20L"/>
    <n v="2"/>
    <n v="91.78"/>
    <n v="0.1"/>
    <n v="45.51"/>
    <x v="1969"/>
    <n v="91.02"/>
    <n v="74.184000000000012"/>
    <n v="0.44904481731677204"/>
    <n v="2026"/>
    <s v="Q3"/>
    <n v="9"/>
    <s v="Sep"/>
  </r>
  <r>
    <n v="151"/>
    <d v="2026-10-01T00:00:00"/>
    <n v="2026"/>
    <x v="3"/>
    <n v="10"/>
    <x v="9"/>
    <x v="2"/>
    <x v="10"/>
    <x v="0"/>
    <s v="New"/>
    <x v="1"/>
    <s v="Trail Boots"/>
    <n v="5"/>
    <n v="146.69"/>
    <n v="0"/>
    <n v="79"/>
    <x v="1970"/>
    <n v="395"/>
    <n v="338.45000000000005"/>
    <n v="0.46144931488172342"/>
    <n v="2026"/>
    <s v="Q4"/>
    <n v="10"/>
    <s v="Oct"/>
  </r>
  <r>
    <n v="1292"/>
    <d v="2026-10-01T00:00:00"/>
    <n v="2026"/>
    <x v="3"/>
    <n v="10"/>
    <x v="9"/>
    <x v="0"/>
    <x v="9"/>
    <x v="2"/>
    <s v="New"/>
    <x v="3"/>
    <s v="Portable Camp Stove"/>
    <n v="1"/>
    <n v="79.81"/>
    <n v="0"/>
    <n v="39.08"/>
    <x v="1971"/>
    <n v="39.08"/>
    <n v="40.730000000000004"/>
    <n v="0.5103370504949255"/>
    <n v="2026"/>
    <s v="Q4"/>
    <n v="10"/>
    <s v="Oct"/>
  </r>
  <r>
    <n v="1862"/>
    <d v="2026-10-01T00:00:00"/>
    <n v="2026"/>
    <x v="3"/>
    <n v="10"/>
    <x v="9"/>
    <x v="3"/>
    <x v="8"/>
    <x v="0"/>
    <s v="New"/>
    <x v="3"/>
    <s v="Compact Sleeping Bag"/>
    <n v="5"/>
    <n v="121.63"/>
    <n v="0.05"/>
    <n v="61.7"/>
    <x v="1972"/>
    <n v="308.5"/>
    <n v="269.24249999999995"/>
    <n v="0.46602508903187834"/>
    <n v="2026"/>
    <s v="Q4"/>
    <n v="10"/>
    <s v="Oct"/>
  </r>
  <r>
    <n v="2569"/>
    <d v="2026-10-01T00:00:00"/>
    <n v="2026"/>
    <x v="3"/>
    <n v="10"/>
    <x v="9"/>
    <x v="3"/>
    <x v="13"/>
    <x v="1"/>
    <s v="Business"/>
    <x v="0"/>
    <s v="Trail Bike Light"/>
    <n v="10"/>
    <n v="50.42"/>
    <n v="0.05"/>
    <n v="22.5"/>
    <x v="1973"/>
    <n v="225"/>
    <n v="253.99"/>
    <n v="0.53026159210004387"/>
    <n v="2026"/>
    <s v="Q4"/>
    <n v="10"/>
    <s v="Oct"/>
  </r>
  <r>
    <n v="3333"/>
    <d v="2026-10-01T00:00:00"/>
    <n v="2026"/>
    <x v="3"/>
    <n v="10"/>
    <x v="9"/>
    <x v="2"/>
    <x v="5"/>
    <x v="0"/>
    <s v="New"/>
    <x v="3"/>
    <s v="Portable Camp Stove"/>
    <n v="3"/>
    <n v="80.67"/>
    <n v="0"/>
    <n v="39.94"/>
    <x v="1974"/>
    <n v="119.82"/>
    <n v="122.19"/>
    <n v="0.50489649188050079"/>
    <n v="2026"/>
    <s v="Q4"/>
    <n v="10"/>
    <s v="Oct"/>
  </r>
  <r>
    <n v="3830"/>
    <d v="2026-10-01T00:00:00"/>
    <n v="2026"/>
    <x v="3"/>
    <n v="10"/>
    <x v="9"/>
    <x v="3"/>
    <x v="13"/>
    <x v="0"/>
    <s v="Business"/>
    <x v="1"/>
    <s v="Summit Backpack 45L"/>
    <n v="2"/>
    <n v="152.12"/>
    <n v="0"/>
    <n v="79.53"/>
    <x v="1975"/>
    <n v="159.06"/>
    <n v="145.18"/>
    <n v="0.47718906126742044"/>
    <n v="2026"/>
    <s v="Q4"/>
    <n v="10"/>
    <s v="Oct"/>
  </r>
  <r>
    <n v="4868"/>
    <d v="2026-10-01T00:00:00"/>
    <n v="2026"/>
    <x v="3"/>
    <n v="10"/>
    <x v="9"/>
    <x v="2"/>
    <x v="5"/>
    <x v="1"/>
    <s v="New"/>
    <x v="3"/>
    <s v="Portable Camp Stove"/>
    <n v="4"/>
    <n v="82.54"/>
    <n v="0.15"/>
    <n v="39.74"/>
    <x v="1976"/>
    <n v="158.96"/>
    <n v="121.67600000000002"/>
    <n v="0.43357231431462823"/>
    <n v="2026"/>
    <s v="Q4"/>
    <n v="10"/>
    <s v="Oct"/>
  </r>
  <r>
    <n v="2250"/>
    <d v="2026-10-02T00:00:00"/>
    <n v="2026"/>
    <x v="3"/>
    <n v="10"/>
    <x v="9"/>
    <x v="3"/>
    <x v="13"/>
    <x v="2"/>
    <s v="Returning"/>
    <x v="0"/>
    <s v="Trail Bike Light"/>
    <n v="2"/>
    <n v="50.43"/>
    <n v="0"/>
    <n v="23.04"/>
    <x v="1977"/>
    <n v="46.08"/>
    <n v="54.78"/>
    <n v="0.54312908982748365"/>
    <n v="2026"/>
    <s v="Q4"/>
    <n v="10"/>
    <s v="Oct"/>
  </r>
  <r>
    <n v="2516"/>
    <d v="2026-10-02T00:00:00"/>
    <n v="2026"/>
    <x v="3"/>
    <n v="10"/>
    <x v="9"/>
    <x v="2"/>
    <x v="10"/>
    <x v="0"/>
    <s v="New"/>
    <x v="3"/>
    <s v="Trail Tent 2P"/>
    <n v="2"/>
    <n v="198.57"/>
    <n v="0.15"/>
    <n v="101.08"/>
    <x v="1978"/>
    <n v="202.16"/>
    <n v="135.40899999999996"/>
    <n v="0.4011298430839324"/>
    <n v="2026"/>
    <s v="Q4"/>
    <n v="10"/>
    <s v="Oct"/>
  </r>
  <r>
    <n v="809"/>
    <d v="2026-10-03T00:00:00"/>
    <n v="2026"/>
    <x v="3"/>
    <n v="10"/>
    <x v="9"/>
    <x v="3"/>
    <x v="8"/>
    <x v="0"/>
    <s v="New"/>
    <x v="4"/>
    <s v="Resistance Band Set"/>
    <n v="2"/>
    <n v="41.06"/>
    <n v="0.05"/>
    <n v="14.54"/>
    <x v="1746"/>
    <n v="29.08"/>
    <n v="48.933999999999997"/>
    <n v="0.62724639167328944"/>
    <n v="2026"/>
    <s v="Q4"/>
    <n v="10"/>
    <s v="Oct"/>
  </r>
  <r>
    <n v="1852"/>
    <d v="2026-10-03T00:00:00"/>
    <n v="2026"/>
    <x v="3"/>
    <n v="10"/>
    <x v="9"/>
    <x v="1"/>
    <x v="12"/>
    <x v="1"/>
    <s v="Business"/>
    <x v="2"/>
    <s v="Travel Backpack 35L"/>
    <n v="4"/>
    <n v="162.19"/>
    <n v="0.15"/>
    <n v="89.81"/>
    <x v="1979"/>
    <n v="359.24"/>
    <n v="192.20600000000002"/>
    <n v="0.34854908730863948"/>
    <n v="2026"/>
    <s v="Q4"/>
    <n v="10"/>
    <s v="Oct"/>
  </r>
  <r>
    <n v="3627"/>
    <d v="2026-10-03T00:00:00"/>
    <n v="2026"/>
    <x v="3"/>
    <n v="10"/>
    <x v="9"/>
    <x v="3"/>
    <x v="4"/>
    <x v="2"/>
    <s v="New"/>
    <x v="3"/>
    <s v="Trail Tent 2P"/>
    <n v="2"/>
    <n v="192.99"/>
    <n v="0"/>
    <n v="101.73"/>
    <x v="1980"/>
    <n v="203.46"/>
    <n v="182.52"/>
    <n v="0.47287424218871443"/>
    <n v="2026"/>
    <s v="Q4"/>
    <n v="10"/>
    <s v="Oct"/>
  </r>
  <r>
    <n v="4135"/>
    <d v="2026-10-03T00:00:00"/>
    <n v="2026"/>
    <x v="3"/>
    <n v="10"/>
    <x v="9"/>
    <x v="0"/>
    <x v="15"/>
    <x v="0"/>
    <s v="New"/>
    <x v="1"/>
    <s v="Trail Boots"/>
    <n v="3"/>
    <n v="142.33000000000001"/>
    <n v="0.1"/>
    <n v="79.19"/>
    <x v="1981"/>
    <n v="237.57"/>
    <n v="146.721"/>
    <n v="0.3817966072585619"/>
    <n v="2026"/>
    <s v="Q4"/>
    <n v="10"/>
    <s v="Oct"/>
  </r>
  <r>
    <n v="4138"/>
    <d v="2026-10-03T00:00:00"/>
    <n v="2026"/>
    <x v="3"/>
    <n v="10"/>
    <x v="9"/>
    <x v="1"/>
    <x v="11"/>
    <x v="2"/>
    <s v="Business"/>
    <x v="1"/>
    <s v="Trail Boots"/>
    <n v="4"/>
    <n v="143.63"/>
    <n v="0"/>
    <n v="80.510000000000005"/>
    <x v="1982"/>
    <n v="322.04000000000002"/>
    <n v="252.47999999999996"/>
    <n v="0.43946250783262542"/>
    <n v="2026"/>
    <s v="Q4"/>
    <n v="10"/>
    <s v="Oct"/>
  </r>
  <r>
    <n v="4286"/>
    <d v="2026-10-03T00:00:00"/>
    <n v="2026"/>
    <x v="3"/>
    <n v="10"/>
    <x v="9"/>
    <x v="1"/>
    <x v="6"/>
    <x v="2"/>
    <s v="Returning"/>
    <x v="3"/>
    <s v="Alpine Tent 4P"/>
    <n v="4"/>
    <n v="341.95"/>
    <n v="0.05"/>
    <n v="199.9"/>
    <x v="1983"/>
    <n v="799.6"/>
    <n v="499.80999999999983"/>
    <n v="0.38464379987840625"/>
    <n v="2026"/>
    <s v="Q4"/>
    <n v="10"/>
    <s v="Oct"/>
  </r>
  <r>
    <n v="4371"/>
    <d v="2026-10-03T00:00:00"/>
    <n v="2026"/>
    <x v="3"/>
    <n v="10"/>
    <x v="9"/>
    <x v="1"/>
    <x v="6"/>
    <x v="0"/>
    <s v="Returning"/>
    <x v="4"/>
    <s v="Weighted Vest"/>
    <n v="1"/>
    <n v="123.81"/>
    <n v="0"/>
    <n v="68.72"/>
    <x v="1984"/>
    <n v="68.72"/>
    <n v="55.09"/>
    <n v="0.44495598093853489"/>
    <n v="2026"/>
    <s v="Q4"/>
    <n v="10"/>
    <s v="Oct"/>
  </r>
  <r>
    <n v="905"/>
    <d v="2026-10-04T00:00:00"/>
    <n v="2026"/>
    <x v="3"/>
    <n v="10"/>
    <x v="9"/>
    <x v="2"/>
    <x v="3"/>
    <x v="0"/>
    <s v="New"/>
    <x v="1"/>
    <s v="Trail Boots"/>
    <n v="1"/>
    <n v="146.1"/>
    <n v="0"/>
    <n v="79.739999999999995"/>
    <x v="1985"/>
    <n v="79.739999999999995"/>
    <n v="66.36"/>
    <n v="0.45420944558521564"/>
    <n v="2026"/>
    <s v="Q4"/>
    <n v="10"/>
    <s v="Oct"/>
  </r>
  <r>
    <n v="1415"/>
    <d v="2026-10-04T00:00:00"/>
    <n v="2026"/>
    <x v="3"/>
    <n v="10"/>
    <x v="9"/>
    <x v="1"/>
    <x v="11"/>
    <x v="3"/>
    <s v="Returning"/>
    <x v="2"/>
    <s v="Travel Backpack 35L"/>
    <n v="1"/>
    <n v="161.07"/>
    <n v="0.05"/>
    <n v="89.81"/>
    <x v="1986"/>
    <n v="89.81"/>
    <n v="63.206499999999977"/>
    <n v="0.41306983233834249"/>
    <n v="2026"/>
    <s v="Q4"/>
    <n v="10"/>
    <s v="Oct"/>
  </r>
  <r>
    <n v="2205"/>
    <d v="2026-10-04T00:00:00"/>
    <n v="2026"/>
    <x v="3"/>
    <n v="10"/>
    <x v="9"/>
    <x v="3"/>
    <x v="13"/>
    <x v="0"/>
    <s v="New"/>
    <x v="1"/>
    <s v="Hiking Daypack 20L"/>
    <n v="5"/>
    <n v="90.12"/>
    <n v="0"/>
    <n v="46.67"/>
    <x v="1987"/>
    <n v="233.35000000000002"/>
    <n v="217.25"/>
    <n v="0.48213493120284062"/>
    <n v="2026"/>
    <s v="Q4"/>
    <n v="10"/>
    <s v="Oct"/>
  </r>
  <r>
    <n v="2374"/>
    <d v="2026-10-04T00:00:00"/>
    <n v="2026"/>
    <x v="3"/>
    <n v="10"/>
    <x v="9"/>
    <x v="3"/>
    <x v="13"/>
    <x v="3"/>
    <s v="Returning"/>
    <x v="1"/>
    <s v="Trekking Poles"/>
    <n v="1"/>
    <n v="70.400000000000006"/>
    <n v="0"/>
    <n v="32.43"/>
    <x v="1988"/>
    <n v="32.43"/>
    <n v="37.970000000000006"/>
    <n v="0.53934659090909098"/>
    <n v="2026"/>
    <s v="Q4"/>
    <n v="10"/>
    <s v="Oct"/>
  </r>
  <r>
    <n v="4840"/>
    <d v="2026-10-04T00:00:00"/>
    <n v="2026"/>
    <x v="3"/>
    <n v="10"/>
    <x v="9"/>
    <x v="1"/>
    <x v="12"/>
    <x v="1"/>
    <s v="Business"/>
    <x v="3"/>
    <s v="Trail Tent 2P"/>
    <n v="6"/>
    <n v="191.08"/>
    <n v="0.1"/>
    <n v="102.93"/>
    <x v="1989"/>
    <n v="617.58000000000004"/>
    <n v="414.25200000000007"/>
    <n v="0.40147233270532412"/>
    <n v="2026"/>
    <s v="Q4"/>
    <n v="10"/>
    <s v="Oct"/>
  </r>
  <r>
    <n v="4984"/>
    <d v="2026-10-04T00:00:00"/>
    <n v="2026"/>
    <x v="3"/>
    <n v="10"/>
    <x v="9"/>
    <x v="2"/>
    <x v="16"/>
    <x v="0"/>
    <s v="Returning"/>
    <x v="4"/>
    <s v="Recovery Roller"/>
    <n v="1"/>
    <n v="36.590000000000003"/>
    <n v="0"/>
    <n v="13.62"/>
    <x v="1990"/>
    <n v="13.62"/>
    <n v="22.970000000000006"/>
    <n v="0.62776714949439749"/>
    <n v="2026"/>
    <s v="Q4"/>
    <n v="10"/>
    <s v="Oct"/>
  </r>
  <r>
    <n v="641"/>
    <d v="2026-10-05T00:00:00"/>
    <n v="2026"/>
    <x v="3"/>
    <n v="10"/>
    <x v="9"/>
    <x v="1"/>
    <x v="11"/>
    <x v="2"/>
    <s v="Returning"/>
    <x v="3"/>
    <s v="Compact Sleeping Bag"/>
    <n v="2"/>
    <n v="125.38"/>
    <n v="0.05"/>
    <n v="59.12"/>
    <x v="1991"/>
    <n v="118.24"/>
    <n v="119.98199999999999"/>
    <n v="0.5036562534106841"/>
    <n v="2026"/>
    <s v="Q4"/>
    <n v="10"/>
    <s v="Oct"/>
  </r>
  <r>
    <n v="1358"/>
    <d v="2026-10-05T00:00:00"/>
    <n v="2026"/>
    <x v="3"/>
    <n v="10"/>
    <x v="9"/>
    <x v="0"/>
    <x v="0"/>
    <x v="0"/>
    <s v="New"/>
    <x v="2"/>
    <s v="Insulated Bottle"/>
    <n v="1"/>
    <n v="35.71"/>
    <n v="0"/>
    <n v="13.3"/>
    <x v="1992"/>
    <n v="13.3"/>
    <n v="22.41"/>
    <n v="0.62755530663679637"/>
    <n v="2026"/>
    <s v="Q4"/>
    <n v="10"/>
    <s v="Oct"/>
  </r>
  <r>
    <n v="3904"/>
    <d v="2026-10-05T00:00:00"/>
    <n v="2026"/>
    <x v="3"/>
    <n v="10"/>
    <x v="9"/>
    <x v="1"/>
    <x v="6"/>
    <x v="0"/>
    <s v="Returning"/>
    <x v="2"/>
    <s v="Packing Cube Set"/>
    <n v="2"/>
    <n v="46.72"/>
    <n v="0"/>
    <n v="18.39"/>
    <x v="1993"/>
    <n v="36.78"/>
    <n v="56.66"/>
    <n v="0.60637842465753422"/>
    <n v="2026"/>
    <s v="Q4"/>
    <n v="10"/>
    <s v="Oct"/>
  </r>
  <r>
    <n v="4336"/>
    <d v="2026-10-05T00:00:00"/>
    <n v="2026"/>
    <x v="3"/>
    <n v="10"/>
    <x v="9"/>
    <x v="0"/>
    <x v="15"/>
    <x v="3"/>
    <s v="Returning"/>
    <x v="1"/>
    <s v="Trail Boots"/>
    <n v="1"/>
    <n v="143.16999999999999"/>
    <n v="0.05"/>
    <n v="81.290000000000006"/>
    <x v="1994"/>
    <n v="81.290000000000006"/>
    <n v="54.721499999999978"/>
    <n v="0.40232995004098904"/>
    <n v="2026"/>
    <s v="Q4"/>
    <n v="10"/>
    <s v="Oct"/>
  </r>
  <r>
    <n v="4705"/>
    <d v="2026-10-05T00:00:00"/>
    <n v="2026"/>
    <x v="3"/>
    <n v="10"/>
    <x v="9"/>
    <x v="0"/>
    <x v="0"/>
    <x v="2"/>
    <s v="Returning"/>
    <x v="3"/>
    <s v="Compact Sleeping Bag"/>
    <n v="1"/>
    <n v="125.88"/>
    <n v="0"/>
    <n v="62.46"/>
    <x v="1995"/>
    <n v="62.46"/>
    <n v="63.419999999999995"/>
    <n v="0.50381315538608196"/>
    <n v="2026"/>
    <s v="Q4"/>
    <n v="10"/>
    <s v="Oct"/>
  </r>
  <r>
    <n v="1094"/>
    <d v="2026-10-06T00:00:00"/>
    <n v="2026"/>
    <x v="3"/>
    <n v="10"/>
    <x v="9"/>
    <x v="3"/>
    <x v="4"/>
    <x v="0"/>
    <s v="New"/>
    <x v="4"/>
    <s v="Weighted Vest"/>
    <n v="2"/>
    <n v="121.81"/>
    <n v="0.05"/>
    <n v="67.72"/>
    <x v="1996"/>
    <n v="135.44"/>
    <n v="95.998999999999995"/>
    <n v="0.41479180259161158"/>
    <n v="2026"/>
    <s v="Q4"/>
    <n v="10"/>
    <s v="Oct"/>
  </r>
  <r>
    <n v="3926"/>
    <d v="2026-10-06T00:00:00"/>
    <n v="2026"/>
    <x v="3"/>
    <n v="10"/>
    <x v="9"/>
    <x v="2"/>
    <x v="5"/>
    <x v="0"/>
    <s v="Business"/>
    <x v="1"/>
    <s v="Summit Backpack 45L"/>
    <n v="6"/>
    <n v="154.93"/>
    <n v="0.05"/>
    <n v="79.430000000000007"/>
    <x v="1997"/>
    <n v="476.58000000000004"/>
    <n v="406.52099999999996"/>
    <n v="0.46033352923391546"/>
    <n v="2026"/>
    <s v="Q4"/>
    <n v="10"/>
    <s v="Oct"/>
  </r>
  <r>
    <n v="524"/>
    <d v="2026-10-07T00:00:00"/>
    <n v="2026"/>
    <x v="3"/>
    <n v="10"/>
    <x v="9"/>
    <x v="3"/>
    <x v="8"/>
    <x v="2"/>
    <s v="New"/>
    <x v="0"/>
    <s v="Cycling Pack 12L"/>
    <n v="2"/>
    <n v="101.1"/>
    <n v="0.15"/>
    <n v="51.61"/>
    <x v="1998"/>
    <n v="103.22"/>
    <n v="68.649999999999977"/>
    <n v="0.39942980159422814"/>
    <n v="2026"/>
    <s v="Q4"/>
    <n v="10"/>
    <s v="Oct"/>
  </r>
  <r>
    <n v="2277"/>
    <d v="2026-10-07T00:00:00"/>
    <n v="2026"/>
    <x v="3"/>
    <n v="10"/>
    <x v="9"/>
    <x v="0"/>
    <x v="0"/>
    <x v="0"/>
    <s v="New"/>
    <x v="0"/>
    <s v="Cycling Pack 12L"/>
    <n v="2"/>
    <n v="105"/>
    <n v="0"/>
    <n v="50.3"/>
    <x v="1999"/>
    <n v="100.6"/>
    <n v="109.4"/>
    <n v="0.52095238095238094"/>
    <n v="2026"/>
    <s v="Q4"/>
    <n v="10"/>
    <s v="Oct"/>
  </r>
  <r>
    <n v="2442"/>
    <d v="2026-10-07T00:00:00"/>
    <n v="2026"/>
    <x v="3"/>
    <n v="10"/>
    <x v="9"/>
    <x v="2"/>
    <x v="2"/>
    <x v="1"/>
    <s v="Business"/>
    <x v="1"/>
    <s v="Summit Backpack 45L"/>
    <n v="4"/>
    <n v="157.12"/>
    <n v="0.15"/>
    <n v="77.98"/>
    <x v="2000"/>
    <n v="311.92"/>
    <n v="222.28799999999995"/>
    <n v="0.41610758356295668"/>
    <n v="2026"/>
    <s v="Q4"/>
    <n v="10"/>
    <s v="Oct"/>
  </r>
  <r>
    <n v="2809"/>
    <d v="2026-10-07T00:00:00"/>
    <n v="2026"/>
    <x v="3"/>
    <n v="10"/>
    <x v="9"/>
    <x v="3"/>
    <x v="8"/>
    <x v="0"/>
    <s v="Returning"/>
    <x v="1"/>
    <s v="Trekking Poles"/>
    <n v="3"/>
    <n v="70.239999999999995"/>
    <n v="0.05"/>
    <n v="31.96"/>
    <x v="2001"/>
    <n v="95.88"/>
    <n v="104.30399999999997"/>
    <n v="0.5210406426087999"/>
    <n v="2026"/>
    <s v="Q4"/>
    <n v="10"/>
    <s v="Oct"/>
  </r>
  <r>
    <n v="2946"/>
    <d v="2026-10-07T00:00:00"/>
    <n v="2026"/>
    <x v="3"/>
    <n v="10"/>
    <x v="9"/>
    <x v="2"/>
    <x v="16"/>
    <x v="0"/>
    <s v="Returning"/>
    <x v="0"/>
    <s v="Cycling Pack 12L"/>
    <n v="1"/>
    <n v="103.48"/>
    <n v="0.1"/>
    <n v="51.33"/>
    <x v="2002"/>
    <n v="51.33"/>
    <n v="41.802000000000007"/>
    <n v="0.4488467980930293"/>
    <n v="2026"/>
    <s v="Q4"/>
    <n v="10"/>
    <s v="Oct"/>
  </r>
  <r>
    <n v="4147"/>
    <d v="2026-10-07T00:00:00"/>
    <n v="2026"/>
    <x v="3"/>
    <n v="10"/>
    <x v="9"/>
    <x v="1"/>
    <x v="12"/>
    <x v="2"/>
    <s v="Returning"/>
    <x v="0"/>
    <s v="Compact Repair Kit"/>
    <n v="3"/>
    <n v="40.770000000000003"/>
    <n v="0.05"/>
    <n v="16.68"/>
    <x v="2003"/>
    <n v="50.04"/>
    <n v="66.154499999999985"/>
    <n v="0.56934278300608021"/>
    <n v="2026"/>
    <s v="Q4"/>
    <n v="10"/>
    <s v="Oct"/>
  </r>
  <r>
    <n v="4164"/>
    <d v="2026-10-07T00:00:00"/>
    <n v="2026"/>
    <x v="3"/>
    <n v="10"/>
    <x v="9"/>
    <x v="0"/>
    <x v="9"/>
    <x v="2"/>
    <s v="New"/>
    <x v="1"/>
    <s v="Trail Boots"/>
    <n v="2"/>
    <n v="143.41999999999999"/>
    <n v="0"/>
    <n v="81.44"/>
    <x v="2004"/>
    <n v="162.88"/>
    <n v="123.95999999999998"/>
    <n v="0.43215730023706594"/>
    <n v="2026"/>
    <s v="Q4"/>
    <n v="10"/>
    <s v="Oct"/>
  </r>
  <r>
    <n v="4275"/>
    <d v="2026-10-07T00:00:00"/>
    <n v="2026"/>
    <x v="3"/>
    <n v="10"/>
    <x v="9"/>
    <x v="3"/>
    <x v="7"/>
    <x v="3"/>
    <s v="Returning"/>
    <x v="0"/>
    <s v="Trail Bike Light"/>
    <n v="1"/>
    <n v="49.56"/>
    <n v="0.05"/>
    <n v="22.88"/>
    <x v="2005"/>
    <n v="22.88"/>
    <n v="24.202000000000002"/>
    <n v="0.51403933562720361"/>
    <n v="2026"/>
    <s v="Q4"/>
    <n v="10"/>
    <s v="Oct"/>
  </r>
  <r>
    <n v="5062"/>
    <d v="2026-10-07T00:00:00"/>
    <n v="2026"/>
    <x v="3"/>
    <n v="10"/>
    <x v="9"/>
    <x v="1"/>
    <x v="12"/>
    <x v="0"/>
    <s v="Returning"/>
    <x v="2"/>
    <s v="Carry-On Duffel"/>
    <n v="4"/>
    <n v="131.05000000000001"/>
    <n v="0"/>
    <n v="67.37"/>
    <x v="2006"/>
    <n v="269.48"/>
    <n v="254.72000000000003"/>
    <n v="0.48592140404425793"/>
    <n v="2026"/>
    <s v="Q4"/>
    <n v="10"/>
    <s v="Oct"/>
  </r>
  <r>
    <n v="1126"/>
    <d v="2026-10-08T00:00:00"/>
    <n v="2026"/>
    <x v="3"/>
    <n v="10"/>
    <x v="9"/>
    <x v="0"/>
    <x v="9"/>
    <x v="0"/>
    <s v="Business"/>
    <x v="0"/>
    <s v="Trail Bike Light"/>
    <n v="1"/>
    <n v="51.35"/>
    <n v="0"/>
    <n v="22.98"/>
    <x v="2007"/>
    <n v="22.98"/>
    <n v="28.37"/>
    <n v="0.55248296007789677"/>
    <n v="2026"/>
    <s v="Q4"/>
    <n v="10"/>
    <s v="Oct"/>
  </r>
  <r>
    <n v="1865"/>
    <d v="2026-10-08T00:00:00"/>
    <n v="2026"/>
    <x v="3"/>
    <n v="10"/>
    <x v="9"/>
    <x v="3"/>
    <x v="8"/>
    <x v="0"/>
    <s v="Returning"/>
    <x v="4"/>
    <s v="Resistance Band Set"/>
    <n v="1"/>
    <n v="39.659999999999997"/>
    <n v="0"/>
    <n v="14.39"/>
    <x v="2008"/>
    <n v="14.39"/>
    <n v="25.269999999999996"/>
    <n v="0.63716591023701463"/>
    <n v="2026"/>
    <s v="Q4"/>
    <n v="10"/>
    <s v="Oct"/>
  </r>
  <r>
    <n v="2471"/>
    <d v="2026-10-08T00:00:00"/>
    <n v="2026"/>
    <x v="3"/>
    <n v="10"/>
    <x v="9"/>
    <x v="3"/>
    <x v="13"/>
    <x v="2"/>
    <s v="New"/>
    <x v="4"/>
    <s v="Resistance Band Set"/>
    <n v="1"/>
    <n v="39.79"/>
    <n v="0"/>
    <n v="14.76"/>
    <x v="2009"/>
    <n v="14.76"/>
    <n v="25.03"/>
    <n v="0.62905252576024129"/>
    <n v="2026"/>
    <s v="Q4"/>
    <n v="10"/>
    <s v="Oct"/>
  </r>
  <r>
    <n v="3208"/>
    <d v="2026-10-08T00:00:00"/>
    <n v="2026"/>
    <x v="3"/>
    <n v="10"/>
    <x v="9"/>
    <x v="2"/>
    <x v="10"/>
    <x v="1"/>
    <s v="New"/>
    <x v="0"/>
    <s v="Compact Repair Kit"/>
    <n v="6"/>
    <n v="41.27"/>
    <n v="0.1"/>
    <n v="16.61"/>
    <x v="2010"/>
    <n v="99.66"/>
    <n v="123.19800000000001"/>
    <n v="0.55280941227149127"/>
    <n v="2026"/>
    <s v="Q4"/>
    <n v="10"/>
    <s v="Oct"/>
  </r>
  <r>
    <n v="4285"/>
    <d v="2026-10-08T00:00:00"/>
    <n v="2026"/>
    <x v="3"/>
    <n v="10"/>
    <x v="9"/>
    <x v="3"/>
    <x v="4"/>
    <x v="0"/>
    <s v="Returning"/>
    <x v="1"/>
    <s v="Hiking Daypack 20L"/>
    <n v="1"/>
    <n v="93.39"/>
    <n v="0"/>
    <n v="45.98"/>
    <x v="2011"/>
    <n v="45.98"/>
    <n v="47.410000000000004"/>
    <n v="0.50765606595995294"/>
    <n v="2026"/>
    <s v="Q4"/>
    <n v="10"/>
    <s v="Oct"/>
  </r>
  <r>
    <n v="261"/>
    <d v="2026-10-09T00:00:00"/>
    <n v="2026"/>
    <x v="3"/>
    <n v="10"/>
    <x v="9"/>
    <x v="2"/>
    <x v="3"/>
    <x v="0"/>
    <s v="Business"/>
    <x v="3"/>
    <s v="Alpine Tent 4P"/>
    <n v="1"/>
    <n v="336.56"/>
    <n v="0"/>
    <n v="189.74"/>
    <x v="2012"/>
    <n v="189.74"/>
    <n v="146.82"/>
    <n v="0.43623722367482765"/>
    <n v="2026"/>
    <s v="Q4"/>
    <n v="10"/>
    <s v="Oct"/>
  </r>
  <r>
    <n v="291"/>
    <d v="2026-10-09T00:00:00"/>
    <n v="2026"/>
    <x v="3"/>
    <n v="10"/>
    <x v="9"/>
    <x v="2"/>
    <x v="2"/>
    <x v="0"/>
    <s v="New"/>
    <x v="2"/>
    <s v="Carry-On Duffel"/>
    <n v="2"/>
    <n v="132.47999999999999"/>
    <n v="0.1"/>
    <n v="67.48"/>
    <x v="2013"/>
    <n v="134.96"/>
    <n v="103.50399999999999"/>
    <n v="0.43404455179817497"/>
    <n v="2026"/>
    <s v="Q4"/>
    <n v="10"/>
    <s v="Oct"/>
  </r>
  <r>
    <n v="670"/>
    <d v="2026-10-09T00:00:00"/>
    <n v="2026"/>
    <x v="3"/>
    <n v="10"/>
    <x v="9"/>
    <x v="1"/>
    <x v="14"/>
    <x v="2"/>
    <s v="Returning"/>
    <x v="1"/>
    <s v="Hiking Daypack 20L"/>
    <n v="1"/>
    <n v="92.59"/>
    <n v="0"/>
    <n v="44.46"/>
    <x v="2014"/>
    <n v="44.46"/>
    <n v="48.13"/>
    <n v="0.51981855491953777"/>
    <n v="2026"/>
    <s v="Q4"/>
    <n v="10"/>
    <s v="Oct"/>
  </r>
  <r>
    <n v="1306"/>
    <d v="2026-10-09T00:00:00"/>
    <n v="2026"/>
    <x v="3"/>
    <n v="10"/>
    <x v="9"/>
    <x v="3"/>
    <x v="8"/>
    <x v="2"/>
    <s v="Business"/>
    <x v="4"/>
    <s v="Recovery Roller"/>
    <n v="1"/>
    <n v="35.450000000000003"/>
    <n v="0.05"/>
    <n v="14.23"/>
    <x v="2015"/>
    <n v="14.23"/>
    <n v="19.447500000000002"/>
    <n v="0.57746269764679681"/>
    <n v="2026"/>
    <s v="Q4"/>
    <n v="10"/>
    <s v="Oct"/>
  </r>
  <r>
    <n v="2400"/>
    <d v="2026-10-09T00:00:00"/>
    <n v="2026"/>
    <x v="3"/>
    <n v="10"/>
    <x v="9"/>
    <x v="2"/>
    <x v="2"/>
    <x v="0"/>
    <s v="New"/>
    <x v="1"/>
    <s v="Hiking Daypack 20L"/>
    <n v="2"/>
    <n v="93.83"/>
    <n v="0.1"/>
    <n v="44.27"/>
    <x v="2016"/>
    <n v="88.54"/>
    <n v="80.353999999999999"/>
    <n v="0.47576586498040191"/>
    <n v="2026"/>
    <s v="Q4"/>
    <n v="10"/>
    <s v="Oct"/>
  </r>
  <r>
    <n v="3816"/>
    <d v="2026-10-09T00:00:00"/>
    <n v="2026"/>
    <x v="3"/>
    <n v="10"/>
    <x v="9"/>
    <x v="1"/>
    <x v="12"/>
    <x v="0"/>
    <s v="New"/>
    <x v="4"/>
    <s v="Recovery Roller"/>
    <n v="1"/>
    <n v="36.32"/>
    <n v="0"/>
    <n v="13.6"/>
    <x v="2017"/>
    <n v="13.6"/>
    <n v="22.72"/>
    <n v="0.62555066079295152"/>
    <n v="2026"/>
    <s v="Q4"/>
    <n v="10"/>
    <s v="Oct"/>
  </r>
  <r>
    <n v="4038"/>
    <d v="2026-10-09T00:00:00"/>
    <n v="2026"/>
    <x v="3"/>
    <n v="10"/>
    <x v="9"/>
    <x v="0"/>
    <x v="15"/>
    <x v="0"/>
    <s v="Returning"/>
    <x v="4"/>
    <s v="Weighted Vest"/>
    <n v="2"/>
    <n v="125.56"/>
    <n v="0.1"/>
    <n v="67.260000000000005"/>
    <x v="2018"/>
    <n v="134.52000000000001"/>
    <n v="91.488"/>
    <n v="0.40479983009450993"/>
    <n v="2026"/>
    <s v="Q4"/>
    <n v="10"/>
    <s v="Oct"/>
  </r>
  <r>
    <n v="4686"/>
    <d v="2026-10-09T00:00:00"/>
    <n v="2026"/>
    <x v="3"/>
    <n v="10"/>
    <x v="9"/>
    <x v="0"/>
    <x v="15"/>
    <x v="3"/>
    <s v="New"/>
    <x v="3"/>
    <s v="Compact Sleeping Bag"/>
    <n v="2"/>
    <n v="124.91"/>
    <n v="0"/>
    <n v="60.33"/>
    <x v="2019"/>
    <n v="120.66"/>
    <n v="129.16"/>
    <n v="0.51701224881914976"/>
    <n v="2026"/>
    <s v="Q4"/>
    <n v="10"/>
    <s v="Oct"/>
  </r>
  <r>
    <n v="5076"/>
    <d v="2026-10-09T00:00:00"/>
    <n v="2026"/>
    <x v="3"/>
    <n v="10"/>
    <x v="9"/>
    <x v="1"/>
    <x v="12"/>
    <x v="0"/>
    <s v="New"/>
    <x v="3"/>
    <s v="Trail Tent 2P"/>
    <n v="1"/>
    <n v="199.32"/>
    <n v="0"/>
    <n v="103.83"/>
    <x v="2020"/>
    <n v="103.83"/>
    <n v="95.49"/>
    <n v="0.4790788681517158"/>
    <n v="2026"/>
    <s v="Q4"/>
    <n v="10"/>
    <s v="Oct"/>
  </r>
  <r>
    <n v="1339"/>
    <d v="2026-10-10T00:00:00"/>
    <n v="2026"/>
    <x v="3"/>
    <n v="10"/>
    <x v="9"/>
    <x v="1"/>
    <x v="11"/>
    <x v="0"/>
    <s v="Returning"/>
    <x v="3"/>
    <s v="Alpine Tent 4P"/>
    <n v="4"/>
    <n v="337.38"/>
    <n v="0.05"/>
    <n v="194.94"/>
    <x v="2021"/>
    <n v="779.76"/>
    <n v="502.28399999999988"/>
    <n v="0.39178374533167343"/>
    <n v="2026"/>
    <s v="Q4"/>
    <n v="10"/>
    <s v="Oct"/>
  </r>
  <r>
    <n v="1884"/>
    <d v="2026-10-10T00:00:00"/>
    <n v="2026"/>
    <x v="3"/>
    <n v="10"/>
    <x v="9"/>
    <x v="2"/>
    <x v="2"/>
    <x v="0"/>
    <s v="Business"/>
    <x v="3"/>
    <s v="Portable Camp Stove"/>
    <n v="3"/>
    <n v="82.18"/>
    <n v="0.1"/>
    <n v="39.82"/>
    <x v="2022"/>
    <n v="119.46000000000001"/>
    <n v="102.42600000000002"/>
    <n v="0.46161542413671885"/>
    <n v="2026"/>
    <s v="Q4"/>
    <n v="10"/>
    <s v="Oct"/>
  </r>
  <r>
    <n v="3568"/>
    <d v="2026-10-10T00:00:00"/>
    <n v="2026"/>
    <x v="3"/>
    <n v="10"/>
    <x v="9"/>
    <x v="0"/>
    <x v="15"/>
    <x v="1"/>
    <s v="New"/>
    <x v="1"/>
    <s v="Trekking Poles"/>
    <n v="15"/>
    <n v="70.25"/>
    <n v="0.1"/>
    <n v="32.19"/>
    <x v="2023"/>
    <n v="482.84999999999997"/>
    <n v="465.52500000000003"/>
    <n v="0.49086595492289448"/>
    <n v="2026"/>
    <s v="Q4"/>
    <n v="10"/>
    <s v="Oct"/>
  </r>
  <r>
    <n v="4171"/>
    <d v="2026-10-10T00:00:00"/>
    <n v="2026"/>
    <x v="3"/>
    <n v="10"/>
    <x v="9"/>
    <x v="3"/>
    <x v="7"/>
    <x v="2"/>
    <s v="New"/>
    <x v="2"/>
    <s v="Insulated Bottle"/>
    <n v="2"/>
    <n v="35.36"/>
    <n v="0"/>
    <n v="13.49"/>
    <x v="2024"/>
    <n v="26.98"/>
    <n v="43.739999999999995"/>
    <n v="0.61849547511312208"/>
    <n v="2026"/>
    <s v="Q4"/>
    <n v="10"/>
    <s v="Oct"/>
  </r>
  <r>
    <n v="4477"/>
    <d v="2026-10-10T00:00:00"/>
    <n v="2026"/>
    <x v="3"/>
    <n v="10"/>
    <x v="9"/>
    <x v="2"/>
    <x v="5"/>
    <x v="2"/>
    <s v="New"/>
    <x v="2"/>
    <s v="Packing Cube Set"/>
    <n v="1"/>
    <n v="46.01"/>
    <n v="0"/>
    <n v="18.239999999999998"/>
    <x v="2025"/>
    <n v="18.239999999999998"/>
    <n v="27.77"/>
    <n v="0.6035644425124973"/>
    <n v="2026"/>
    <s v="Q4"/>
    <n v="10"/>
    <s v="Oct"/>
  </r>
  <r>
    <n v="3368"/>
    <d v="2026-10-11T00:00:00"/>
    <n v="2026"/>
    <x v="3"/>
    <n v="10"/>
    <x v="9"/>
    <x v="0"/>
    <x v="9"/>
    <x v="0"/>
    <s v="Returning"/>
    <x v="1"/>
    <s v="Hiking Daypack 20L"/>
    <n v="1"/>
    <n v="89.88"/>
    <n v="0"/>
    <n v="46.15"/>
    <x v="2026"/>
    <n v="46.15"/>
    <n v="43.73"/>
    <n v="0.48653760569648419"/>
    <n v="2026"/>
    <s v="Q4"/>
    <n v="10"/>
    <s v="Oct"/>
  </r>
  <r>
    <n v="3566"/>
    <d v="2026-10-11T00:00:00"/>
    <n v="2026"/>
    <x v="3"/>
    <n v="10"/>
    <x v="9"/>
    <x v="1"/>
    <x v="12"/>
    <x v="0"/>
    <s v="New"/>
    <x v="4"/>
    <s v="Resistance Band Set"/>
    <n v="1"/>
    <n v="41.33"/>
    <n v="0"/>
    <n v="14.47"/>
    <x v="1311"/>
    <n v="14.47"/>
    <n v="26.86"/>
    <n v="0.6498911202516332"/>
    <n v="2026"/>
    <s v="Q4"/>
    <n v="10"/>
    <s v="Oct"/>
  </r>
  <r>
    <n v="4420"/>
    <d v="2026-10-11T00:00:00"/>
    <n v="2026"/>
    <x v="3"/>
    <n v="10"/>
    <x v="9"/>
    <x v="2"/>
    <x v="5"/>
    <x v="1"/>
    <s v="Business"/>
    <x v="0"/>
    <s v="Compact Repair Kit"/>
    <n v="15"/>
    <n v="40.78"/>
    <n v="0.15"/>
    <n v="17.07"/>
    <x v="2027"/>
    <n v="256.05"/>
    <n v="263.89500000000004"/>
    <n v="0.5075440671609498"/>
    <n v="2026"/>
    <s v="Q4"/>
    <n v="10"/>
    <s v="Oct"/>
  </r>
  <r>
    <n v="513"/>
    <d v="2026-10-12T00:00:00"/>
    <n v="2026"/>
    <x v="3"/>
    <n v="10"/>
    <x v="9"/>
    <x v="3"/>
    <x v="7"/>
    <x v="0"/>
    <s v="Business"/>
    <x v="2"/>
    <s v="Travel Backpack 35L"/>
    <n v="1"/>
    <n v="163.87"/>
    <n v="0"/>
    <n v="85.76"/>
    <x v="2028"/>
    <n v="85.76"/>
    <n v="78.11"/>
    <n v="0.47665832672240188"/>
    <n v="2026"/>
    <s v="Q4"/>
    <n v="10"/>
    <s v="Oct"/>
  </r>
  <r>
    <n v="786"/>
    <d v="2026-10-12T00:00:00"/>
    <n v="2026"/>
    <x v="3"/>
    <n v="10"/>
    <x v="9"/>
    <x v="2"/>
    <x v="3"/>
    <x v="0"/>
    <s v="New"/>
    <x v="4"/>
    <s v="Recovery Roller"/>
    <n v="1"/>
    <n v="35.39"/>
    <n v="0.05"/>
    <n v="13.68"/>
    <x v="2029"/>
    <n v="13.68"/>
    <n v="19.9405"/>
    <n v="0.59310539700480358"/>
    <n v="2026"/>
    <s v="Q4"/>
    <n v="10"/>
    <s v="Oct"/>
  </r>
  <r>
    <n v="3771"/>
    <d v="2026-10-12T00:00:00"/>
    <n v="2026"/>
    <x v="3"/>
    <n v="10"/>
    <x v="9"/>
    <x v="2"/>
    <x v="3"/>
    <x v="0"/>
    <s v="Business"/>
    <x v="3"/>
    <s v="Portable Camp Stove"/>
    <n v="2"/>
    <n v="80.2"/>
    <n v="0"/>
    <n v="39.590000000000003"/>
    <x v="2030"/>
    <n v="79.180000000000007"/>
    <n v="81.22"/>
    <n v="0.50635910224438896"/>
    <n v="2026"/>
    <s v="Q4"/>
    <n v="10"/>
    <s v="Oct"/>
  </r>
  <r>
    <n v="3910"/>
    <d v="2026-10-12T00:00:00"/>
    <n v="2026"/>
    <x v="3"/>
    <n v="10"/>
    <x v="9"/>
    <x v="2"/>
    <x v="2"/>
    <x v="0"/>
    <s v="Business"/>
    <x v="0"/>
    <s v="Compact Repair Kit"/>
    <n v="3"/>
    <n v="41.09"/>
    <n v="0"/>
    <n v="17.18"/>
    <x v="2031"/>
    <n v="51.54"/>
    <n v="71.730000000000018"/>
    <n v="0.58189340472134354"/>
    <n v="2026"/>
    <s v="Q4"/>
    <n v="10"/>
    <s v="Oct"/>
  </r>
  <r>
    <n v="330"/>
    <d v="2026-10-13T00:00:00"/>
    <n v="2026"/>
    <x v="3"/>
    <n v="10"/>
    <x v="9"/>
    <x v="1"/>
    <x v="12"/>
    <x v="1"/>
    <s v="Business"/>
    <x v="2"/>
    <s v="Insulated Bottle"/>
    <n v="5"/>
    <n v="36.97"/>
    <n v="0.15"/>
    <n v="13.93"/>
    <x v="2032"/>
    <n v="69.650000000000006"/>
    <n v="87.472499999999997"/>
    <n v="0.55671530175500006"/>
    <n v="2026"/>
    <s v="Q4"/>
    <n v="10"/>
    <s v="Oct"/>
  </r>
  <r>
    <n v="707"/>
    <d v="2026-10-13T00:00:00"/>
    <n v="2026"/>
    <x v="3"/>
    <n v="10"/>
    <x v="9"/>
    <x v="2"/>
    <x v="5"/>
    <x v="2"/>
    <s v="New"/>
    <x v="2"/>
    <s v="Insulated Bottle"/>
    <n v="4"/>
    <n v="35.880000000000003"/>
    <n v="0.05"/>
    <n v="13.45"/>
    <x v="2033"/>
    <n v="53.8"/>
    <n v="82.543999999999997"/>
    <n v="0.60540984568444522"/>
    <n v="2026"/>
    <s v="Q4"/>
    <n v="10"/>
    <s v="Oct"/>
  </r>
  <r>
    <n v="989"/>
    <d v="2026-10-13T00:00:00"/>
    <n v="2026"/>
    <x v="3"/>
    <n v="10"/>
    <x v="9"/>
    <x v="1"/>
    <x v="11"/>
    <x v="0"/>
    <s v="Returning"/>
    <x v="0"/>
    <s v="Compact Repair Kit"/>
    <n v="3"/>
    <n v="40.42"/>
    <n v="0"/>
    <n v="16.79"/>
    <x v="2034"/>
    <n v="50.37"/>
    <n v="70.890000000000015"/>
    <n v="0.58461157842652167"/>
    <n v="2026"/>
    <s v="Q4"/>
    <n v="10"/>
    <s v="Oct"/>
  </r>
  <r>
    <n v="1904"/>
    <d v="2026-10-13T00:00:00"/>
    <n v="2026"/>
    <x v="3"/>
    <n v="10"/>
    <x v="9"/>
    <x v="3"/>
    <x v="8"/>
    <x v="2"/>
    <s v="Returning"/>
    <x v="0"/>
    <s v="Trail Bike Light"/>
    <n v="1"/>
    <n v="50.34"/>
    <n v="0.15"/>
    <n v="22.56"/>
    <x v="2035"/>
    <n v="22.56"/>
    <n v="20.229000000000003"/>
    <n v="0.47276169108883132"/>
    <n v="2026"/>
    <s v="Q4"/>
    <n v="10"/>
    <s v="Oct"/>
  </r>
  <r>
    <n v="2854"/>
    <d v="2026-10-13T00:00:00"/>
    <n v="2026"/>
    <x v="3"/>
    <n v="10"/>
    <x v="9"/>
    <x v="0"/>
    <x v="15"/>
    <x v="2"/>
    <s v="New"/>
    <x v="2"/>
    <s v="Insulated Bottle"/>
    <n v="3"/>
    <n v="36.049999999999997"/>
    <n v="0.1"/>
    <n v="13.87"/>
    <x v="2036"/>
    <n v="41.61"/>
    <n v="55.724999999999994"/>
    <n v="0.57250732008013561"/>
    <n v="2026"/>
    <s v="Q4"/>
    <n v="10"/>
    <s v="Oct"/>
  </r>
  <r>
    <n v="3212"/>
    <d v="2026-10-13T00:00:00"/>
    <n v="2026"/>
    <x v="3"/>
    <n v="10"/>
    <x v="9"/>
    <x v="2"/>
    <x v="2"/>
    <x v="1"/>
    <s v="Returning"/>
    <x v="0"/>
    <s v="Compact Repair Kit"/>
    <n v="15"/>
    <n v="40"/>
    <n v="0.1"/>
    <n v="16.420000000000002"/>
    <x v="2037"/>
    <n v="246.3"/>
    <n v="293.7"/>
    <n v="0.54388888888888887"/>
    <n v="2026"/>
    <s v="Q4"/>
    <n v="10"/>
    <s v="Oct"/>
  </r>
  <r>
    <n v="4479"/>
    <d v="2026-10-13T00:00:00"/>
    <n v="2026"/>
    <x v="3"/>
    <n v="10"/>
    <x v="9"/>
    <x v="3"/>
    <x v="7"/>
    <x v="2"/>
    <s v="Returning"/>
    <x v="1"/>
    <s v="Summit Backpack 45L"/>
    <n v="1"/>
    <n v="151.68"/>
    <n v="0.05"/>
    <n v="78.98"/>
    <x v="2038"/>
    <n v="78.98"/>
    <n v="65.116"/>
    <n v="0.45189318232289583"/>
    <n v="2026"/>
    <s v="Q4"/>
    <n v="10"/>
    <s v="Oct"/>
  </r>
  <r>
    <n v="4574"/>
    <d v="2026-10-13T00:00:00"/>
    <n v="2026"/>
    <x v="3"/>
    <n v="10"/>
    <x v="9"/>
    <x v="1"/>
    <x v="14"/>
    <x v="0"/>
    <s v="Business"/>
    <x v="4"/>
    <s v="Recovery Roller"/>
    <n v="1"/>
    <n v="36.53"/>
    <n v="0"/>
    <n v="14.01"/>
    <x v="2039"/>
    <n v="14.01"/>
    <n v="22.520000000000003"/>
    <n v="0.61647960580344929"/>
    <n v="2026"/>
    <s v="Q4"/>
    <n v="10"/>
    <s v="Oct"/>
  </r>
  <r>
    <n v="4815"/>
    <d v="2026-10-13T00:00:00"/>
    <n v="2026"/>
    <x v="3"/>
    <n v="10"/>
    <x v="9"/>
    <x v="0"/>
    <x v="0"/>
    <x v="2"/>
    <s v="Business"/>
    <x v="0"/>
    <s v="Compact Repair Kit"/>
    <n v="1"/>
    <n v="39.89"/>
    <n v="0.05"/>
    <n v="16.91"/>
    <x v="640"/>
    <n v="16.91"/>
    <n v="20.985499999999998"/>
    <n v="0.55377287540737019"/>
    <n v="2026"/>
    <s v="Q4"/>
    <n v="10"/>
    <s v="Oct"/>
  </r>
  <r>
    <n v="5027"/>
    <d v="2026-10-13T00:00:00"/>
    <n v="2026"/>
    <x v="3"/>
    <n v="10"/>
    <x v="9"/>
    <x v="2"/>
    <x v="10"/>
    <x v="0"/>
    <s v="New"/>
    <x v="1"/>
    <s v="Summit Backpack 45L"/>
    <n v="1"/>
    <n v="154.53"/>
    <n v="0"/>
    <n v="77.930000000000007"/>
    <x v="2040"/>
    <n v="77.930000000000007"/>
    <n v="76.599999999999994"/>
    <n v="0.49569662848637802"/>
    <n v="2026"/>
    <s v="Q4"/>
    <n v="10"/>
    <s v="Oct"/>
  </r>
  <r>
    <n v="1794"/>
    <d v="2026-10-14T00:00:00"/>
    <n v="2026"/>
    <x v="3"/>
    <n v="10"/>
    <x v="9"/>
    <x v="3"/>
    <x v="8"/>
    <x v="3"/>
    <s v="Business"/>
    <x v="0"/>
    <s v="Trail Bike Light"/>
    <n v="2"/>
    <n v="50.64"/>
    <n v="0.05"/>
    <n v="22.28"/>
    <x v="2041"/>
    <n v="44.56"/>
    <n v="51.655999999999992"/>
    <n v="0.53687536376486233"/>
    <n v="2026"/>
    <s v="Q4"/>
    <n v="10"/>
    <s v="Oct"/>
  </r>
  <r>
    <n v="1867"/>
    <d v="2026-10-14T00:00:00"/>
    <n v="2026"/>
    <x v="3"/>
    <n v="10"/>
    <x v="9"/>
    <x v="0"/>
    <x v="0"/>
    <x v="0"/>
    <s v="New"/>
    <x v="4"/>
    <s v="Resistance Band Set"/>
    <n v="3"/>
    <n v="40.880000000000003"/>
    <n v="0.05"/>
    <n v="14.59"/>
    <x v="2042"/>
    <n v="43.769999999999996"/>
    <n v="72.738000000000014"/>
    <n v="0.62431764342362761"/>
    <n v="2026"/>
    <s v="Q4"/>
    <n v="10"/>
    <s v="Oct"/>
  </r>
  <r>
    <n v="2088"/>
    <d v="2026-10-14T00:00:00"/>
    <n v="2026"/>
    <x v="3"/>
    <n v="10"/>
    <x v="9"/>
    <x v="3"/>
    <x v="4"/>
    <x v="2"/>
    <s v="Returning"/>
    <x v="1"/>
    <s v="Trail Boots"/>
    <n v="1"/>
    <n v="141.77000000000001"/>
    <n v="0"/>
    <n v="78.48"/>
    <x v="2043"/>
    <n v="78.48"/>
    <n v="63.290000000000006"/>
    <n v="0.44642731184312623"/>
    <n v="2026"/>
    <s v="Q4"/>
    <n v="10"/>
    <s v="Oct"/>
  </r>
  <r>
    <n v="2270"/>
    <d v="2026-10-14T00:00:00"/>
    <n v="2026"/>
    <x v="3"/>
    <n v="10"/>
    <x v="9"/>
    <x v="3"/>
    <x v="7"/>
    <x v="0"/>
    <s v="New"/>
    <x v="3"/>
    <s v="Trail Tent 2P"/>
    <n v="3"/>
    <n v="199.99"/>
    <n v="0.15"/>
    <n v="101.86"/>
    <x v="2044"/>
    <n v="305.58"/>
    <n v="204.39450000000005"/>
    <n v="0.40079356909021929"/>
    <n v="2026"/>
    <s v="Q4"/>
    <n v="10"/>
    <s v="Oct"/>
  </r>
  <r>
    <n v="3789"/>
    <d v="2026-10-14T00:00:00"/>
    <n v="2026"/>
    <x v="3"/>
    <n v="10"/>
    <x v="9"/>
    <x v="3"/>
    <x v="4"/>
    <x v="3"/>
    <s v="New"/>
    <x v="0"/>
    <s v="Trail Bike Light"/>
    <n v="2"/>
    <n v="50.56"/>
    <n v="0"/>
    <n v="23.04"/>
    <x v="2045"/>
    <n v="46.08"/>
    <n v="55.040000000000006"/>
    <n v="0.54430379746835444"/>
    <n v="2026"/>
    <s v="Q4"/>
    <n v="10"/>
    <s v="Oct"/>
  </r>
  <r>
    <n v="4323"/>
    <d v="2026-10-14T00:00:00"/>
    <n v="2026"/>
    <x v="3"/>
    <n v="10"/>
    <x v="9"/>
    <x v="3"/>
    <x v="7"/>
    <x v="0"/>
    <s v="New"/>
    <x v="2"/>
    <s v="Packing Cube Set"/>
    <n v="1"/>
    <n v="47.38"/>
    <n v="0"/>
    <n v="17.86"/>
    <x v="2046"/>
    <n v="17.86"/>
    <n v="29.520000000000003"/>
    <n v="0.62304769945124527"/>
    <n v="2026"/>
    <s v="Q4"/>
    <n v="10"/>
    <s v="Oct"/>
  </r>
  <r>
    <n v="276"/>
    <d v="2026-10-15T00:00:00"/>
    <n v="2026"/>
    <x v="3"/>
    <n v="10"/>
    <x v="9"/>
    <x v="2"/>
    <x v="2"/>
    <x v="0"/>
    <s v="Business"/>
    <x v="1"/>
    <s v="Hiking Daypack 20L"/>
    <n v="1"/>
    <n v="92.74"/>
    <n v="0.15"/>
    <n v="44.52"/>
    <x v="2047"/>
    <n v="44.52"/>
    <n v="34.30899999999999"/>
    <n v="0.43523322635070844"/>
    <n v="2026"/>
    <s v="Q4"/>
    <n v="10"/>
    <s v="Oct"/>
  </r>
  <r>
    <n v="791"/>
    <d v="2026-10-15T00:00:00"/>
    <n v="2026"/>
    <x v="3"/>
    <n v="10"/>
    <x v="9"/>
    <x v="3"/>
    <x v="13"/>
    <x v="2"/>
    <s v="Returning"/>
    <x v="0"/>
    <s v="Trail Bike Light"/>
    <n v="3"/>
    <n v="51.57"/>
    <n v="0.1"/>
    <n v="21.82"/>
    <x v="2048"/>
    <n v="65.460000000000008"/>
    <n v="73.778999999999996"/>
    <n v="0.52987309589985565"/>
    <n v="2026"/>
    <s v="Q4"/>
    <n v="10"/>
    <s v="Oct"/>
  </r>
  <r>
    <n v="1033"/>
    <d v="2026-10-15T00:00:00"/>
    <n v="2026"/>
    <x v="3"/>
    <n v="10"/>
    <x v="9"/>
    <x v="1"/>
    <x v="12"/>
    <x v="0"/>
    <s v="New"/>
    <x v="1"/>
    <s v="Trekking Poles"/>
    <n v="1"/>
    <n v="70.47"/>
    <n v="0.1"/>
    <n v="31.52"/>
    <x v="2049"/>
    <n v="31.52"/>
    <n v="31.903000000000002"/>
    <n v="0.50301940936253409"/>
    <n v="2026"/>
    <s v="Q4"/>
    <n v="10"/>
    <s v="Oct"/>
  </r>
  <r>
    <n v="1247"/>
    <d v="2026-10-15T00:00:00"/>
    <n v="2026"/>
    <x v="3"/>
    <n v="10"/>
    <x v="9"/>
    <x v="0"/>
    <x v="0"/>
    <x v="0"/>
    <s v="New"/>
    <x v="1"/>
    <s v="Trekking Poles"/>
    <n v="1"/>
    <n v="71.05"/>
    <n v="0"/>
    <n v="33.32"/>
    <x v="2050"/>
    <n v="33.32"/>
    <n v="37.729999999999997"/>
    <n v="0.53103448275862064"/>
    <n v="2026"/>
    <s v="Q4"/>
    <n v="10"/>
    <s v="Oct"/>
  </r>
  <r>
    <n v="1321"/>
    <d v="2026-10-15T00:00:00"/>
    <n v="2026"/>
    <x v="3"/>
    <n v="10"/>
    <x v="9"/>
    <x v="3"/>
    <x v="13"/>
    <x v="2"/>
    <s v="Returning"/>
    <x v="0"/>
    <s v="Compact Repair Kit"/>
    <n v="3"/>
    <n v="39.83"/>
    <n v="0.1"/>
    <n v="16.93"/>
    <x v="2051"/>
    <n v="50.79"/>
    <n v="56.750999999999998"/>
    <n v="0.52771501101905316"/>
    <n v="2026"/>
    <s v="Q4"/>
    <n v="10"/>
    <s v="Oct"/>
  </r>
  <r>
    <n v="2048"/>
    <d v="2026-10-15T00:00:00"/>
    <n v="2026"/>
    <x v="3"/>
    <n v="10"/>
    <x v="9"/>
    <x v="3"/>
    <x v="7"/>
    <x v="0"/>
    <s v="New"/>
    <x v="4"/>
    <s v="Training Mat"/>
    <n v="3"/>
    <n v="49.5"/>
    <n v="0.05"/>
    <n v="22"/>
    <x v="2052"/>
    <n v="66"/>
    <n v="75.074999999999989"/>
    <n v="0.53216374269005839"/>
    <n v="2026"/>
    <s v="Q4"/>
    <n v="10"/>
    <s v="Oct"/>
  </r>
  <r>
    <n v="2082"/>
    <d v="2026-10-15T00:00:00"/>
    <n v="2026"/>
    <x v="3"/>
    <n v="10"/>
    <x v="9"/>
    <x v="1"/>
    <x v="6"/>
    <x v="3"/>
    <s v="New"/>
    <x v="1"/>
    <s v="Hiking Daypack 20L"/>
    <n v="1"/>
    <n v="91.99"/>
    <n v="0"/>
    <n v="44.86"/>
    <x v="2053"/>
    <n v="44.86"/>
    <n v="47.129999999999995"/>
    <n v="0.51233829764104788"/>
    <n v="2026"/>
    <s v="Q4"/>
    <n v="10"/>
    <s v="Oct"/>
  </r>
  <r>
    <n v="2177"/>
    <d v="2026-10-15T00:00:00"/>
    <n v="2026"/>
    <x v="3"/>
    <n v="10"/>
    <x v="9"/>
    <x v="0"/>
    <x v="15"/>
    <x v="3"/>
    <s v="Returning"/>
    <x v="0"/>
    <s v="Commuter Helmet"/>
    <n v="1"/>
    <n v="79.78"/>
    <n v="0.05"/>
    <n v="41.59"/>
    <x v="2054"/>
    <n v="41.59"/>
    <n v="34.200999999999993"/>
    <n v="0.45125410668812915"/>
    <n v="2026"/>
    <s v="Q4"/>
    <n v="10"/>
    <s v="Oct"/>
  </r>
  <r>
    <n v="3776"/>
    <d v="2026-10-15T00:00:00"/>
    <n v="2026"/>
    <x v="3"/>
    <n v="10"/>
    <x v="9"/>
    <x v="3"/>
    <x v="8"/>
    <x v="0"/>
    <s v="Returning"/>
    <x v="0"/>
    <s v="Commuter Helmet"/>
    <n v="1"/>
    <n v="82.97"/>
    <n v="0"/>
    <n v="43.09"/>
    <x v="2055"/>
    <n v="43.09"/>
    <n v="39.879999999999995"/>
    <n v="0.48065565867180904"/>
    <n v="2026"/>
    <s v="Q4"/>
    <n v="10"/>
    <s v="Oct"/>
  </r>
  <r>
    <n v="4542"/>
    <d v="2026-10-15T00:00:00"/>
    <n v="2026"/>
    <x v="3"/>
    <n v="10"/>
    <x v="9"/>
    <x v="0"/>
    <x v="9"/>
    <x v="0"/>
    <s v="Business"/>
    <x v="0"/>
    <s v="Cycling Pack 12L"/>
    <n v="1"/>
    <n v="103.33"/>
    <n v="0"/>
    <n v="50.85"/>
    <x v="2056"/>
    <n v="50.85"/>
    <n v="52.48"/>
    <n v="0.5078873512048776"/>
    <n v="2026"/>
    <s v="Q4"/>
    <n v="10"/>
    <s v="Oct"/>
  </r>
  <r>
    <n v="36"/>
    <d v="2026-10-16T00:00:00"/>
    <n v="2026"/>
    <x v="3"/>
    <n v="10"/>
    <x v="9"/>
    <x v="0"/>
    <x v="9"/>
    <x v="0"/>
    <s v="New"/>
    <x v="1"/>
    <s v="Trail Boots"/>
    <n v="3"/>
    <n v="142.54"/>
    <n v="0.05"/>
    <n v="81.599999999999994"/>
    <x v="2057"/>
    <n v="244.79999999999998"/>
    <n v="161.43899999999999"/>
    <n v="0.39739906803630376"/>
    <n v="2026"/>
    <s v="Q4"/>
    <n v="10"/>
    <s v="Oct"/>
  </r>
  <r>
    <n v="64"/>
    <d v="2026-10-16T00:00:00"/>
    <n v="2026"/>
    <x v="3"/>
    <n v="10"/>
    <x v="9"/>
    <x v="2"/>
    <x v="16"/>
    <x v="0"/>
    <s v="New"/>
    <x v="1"/>
    <s v="Hiking Daypack 20L"/>
    <n v="3"/>
    <n v="92.14"/>
    <n v="0.1"/>
    <n v="46.43"/>
    <x v="2058"/>
    <n v="139.29"/>
    <n v="109.48800000000003"/>
    <n v="0.44010322456165746"/>
    <n v="2026"/>
    <s v="Q4"/>
    <n v="10"/>
    <s v="Oct"/>
  </r>
  <r>
    <n v="529"/>
    <d v="2026-10-16T00:00:00"/>
    <n v="2026"/>
    <x v="3"/>
    <n v="10"/>
    <x v="9"/>
    <x v="3"/>
    <x v="7"/>
    <x v="2"/>
    <s v="Business"/>
    <x v="2"/>
    <s v="Travel Backpack 35L"/>
    <n v="2"/>
    <n v="165.23"/>
    <n v="0"/>
    <n v="88.87"/>
    <x v="2059"/>
    <n v="177.74"/>
    <n v="152.71999999999997"/>
    <n v="0.46214367850874533"/>
    <n v="2026"/>
    <s v="Q4"/>
    <n v="10"/>
    <s v="Oct"/>
  </r>
  <r>
    <n v="1815"/>
    <d v="2026-10-16T00:00:00"/>
    <n v="2026"/>
    <x v="3"/>
    <n v="10"/>
    <x v="9"/>
    <x v="3"/>
    <x v="4"/>
    <x v="0"/>
    <s v="Business"/>
    <x v="4"/>
    <s v="Weighted Vest"/>
    <n v="1"/>
    <n v="121.92"/>
    <n v="0"/>
    <n v="71.02"/>
    <x v="2060"/>
    <n v="71.02"/>
    <n v="50.900000000000006"/>
    <n v="0.41748687664042"/>
    <n v="2026"/>
    <s v="Q4"/>
    <n v="10"/>
    <s v="Oct"/>
  </r>
  <r>
    <n v="1820"/>
    <d v="2026-10-16T00:00:00"/>
    <n v="2026"/>
    <x v="3"/>
    <n v="10"/>
    <x v="9"/>
    <x v="1"/>
    <x v="1"/>
    <x v="0"/>
    <s v="Returning"/>
    <x v="2"/>
    <s v="Insulated Bottle"/>
    <n v="3"/>
    <n v="36.46"/>
    <n v="0.05"/>
    <n v="13.9"/>
    <x v="2061"/>
    <n v="41.7"/>
    <n v="62.210999999999984"/>
    <n v="0.5986950370990558"/>
    <n v="2026"/>
    <s v="Q4"/>
    <n v="10"/>
    <s v="Oct"/>
  </r>
  <r>
    <n v="2028"/>
    <d v="2026-10-16T00:00:00"/>
    <n v="2026"/>
    <x v="3"/>
    <n v="10"/>
    <x v="9"/>
    <x v="3"/>
    <x v="4"/>
    <x v="2"/>
    <s v="Business"/>
    <x v="4"/>
    <s v="Training Mat"/>
    <n v="3"/>
    <n v="51.89"/>
    <n v="0.1"/>
    <n v="21.56"/>
    <x v="2062"/>
    <n v="64.679999999999993"/>
    <n v="75.423000000000016"/>
    <n v="0.53833965011455864"/>
    <n v="2026"/>
    <s v="Q4"/>
    <n v="10"/>
    <s v="Oct"/>
  </r>
  <r>
    <n v="2741"/>
    <d v="2026-10-16T00:00:00"/>
    <n v="2026"/>
    <x v="3"/>
    <n v="10"/>
    <x v="9"/>
    <x v="3"/>
    <x v="4"/>
    <x v="0"/>
    <s v="Returning"/>
    <x v="4"/>
    <s v="Resistance Band Set"/>
    <n v="1"/>
    <n v="40.75"/>
    <n v="0"/>
    <n v="14.7"/>
    <x v="2063"/>
    <n v="14.7"/>
    <n v="26.05"/>
    <n v="0.63926380368098157"/>
    <n v="2026"/>
    <s v="Q4"/>
    <n v="10"/>
    <s v="Oct"/>
  </r>
  <r>
    <n v="3602"/>
    <d v="2026-10-16T00:00:00"/>
    <n v="2026"/>
    <x v="3"/>
    <n v="10"/>
    <x v="9"/>
    <x v="2"/>
    <x v="5"/>
    <x v="1"/>
    <s v="Business"/>
    <x v="3"/>
    <s v="Alpine Tent 4P"/>
    <n v="4"/>
    <n v="345.13"/>
    <n v="0.05"/>
    <n v="200.02"/>
    <x v="2064"/>
    <n v="800.08"/>
    <n v="511.41399999999987"/>
    <n v="0.38994764749209671"/>
    <n v="2026"/>
    <s v="Q4"/>
    <n v="10"/>
    <s v="Oct"/>
  </r>
  <r>
    <n v="4116"/>
    <d v="2026-10-16T00:00:00"/>
    <n v="2026"/>
    <x v="3"/>
    <n v="10"/>
    <x v="9"/>
    <x v="1"/>
    <x v="6"/>
    <x v="2"/>
    <s v="New"/>
    <x v="2"/>
    <s v="Insulated Bottle"/>
    <n v="2"/>
    <n v="37.1"/>
    <n v="0"/>
    <n v="13.31"/>
    <x v="2065"/>
    <n v="26.62"/>
    <n v="47.58"/>
    <n v="0.64123989218328836"/>
    <n v="2026"/>
    <s v="Q4"/>
    <n v="10"/>
    <s v="Oct"/>
  </r>
  <r>
    <n v="4197"/>
    <d v="2026-10-16T00:00:00"/>
    <n v="2026"/>
    <x v="3"/>
    <n v="10"/>
    <x v="9"/>
    <x v="3"/>
    <x v="7"/>
    <x v="3"/>
    <s v="New"/>
    <x v="1"/>
    <s v="Hiking Daypack 20L"/>
    <n v="3"/>
    <n v="94.19"/>
    <n v="0"/>
    <n v="44.89"/>
    <x v="1279"/>
    <n v="134.67000000000002"/>
    <n v="147.89999999999998"/>
    <n v="0.52341012846374346"/>
    <n v="2026"/>
    <s v="Q4"/>
    <n v="10"/>
    <s v="Oct"/>
  </r>
  <r>
    <n v="360"/>
    <d v="2026-10-17T00:00:00"/>
    <n v="2026"/>
    <x v="3"/>
    <n v="10"/>
    <x v="9"/>
    <x v="3"/>
    <x v="8"/>
    <x v="0"/>
    <s v="Returning"/>
    <x v="3"/>
    <s v="Portable Camp Stove"/>
    <n v="2"/>
    <n v="82.52"/>
    <n v="0.05"/>
    <n v="38.61"/>
    <x v="2066"/>
    <n v="77.22"/>
    <n v="79.567999999999984"/>
    <n v="0.50748781794525089"/>
    <n v="2026"/>
    <s v="Q4"/>
    <n v="10"/>
    <s v="Oct"/>
  </r>
  <r>
    <n v="427"/>
    <d v="2026-10-17T00:00:00"/>
    <n v="2026"/>
    <x v="3"/>
    <n v="10"/>
    <x v="9"/>
    <x v="3"/>
    <x v="13"/>
    <x v="0"/>
    <s v="Business"/>
    <x v="1"/>
    <s v="Summit Backpack 45L"/>
    <n v="1"/>
    <n v="155.16"/>
    <n v="0"/>
    <n v="78.84"/>
    <x v="2067"/>
    <n v="78.84"/>
    <n v="76.319999999999993"/>
    <n v="0.49187935034802782"/>
    <n v="2026"/>
    <s v="Q4"/>
    <n v="10"/>
    <s v="Oct"/>
  </r>
  <r>
    <n v="1018"/>
    <d v="2026-10-17T00:00:00"/>
    <n v="2026"/>
    <x v="3"/>
    <n v="10"/>
    <x v="9"/>
    <x v="3"/>
    <x v="13"/>
    <x v="3"/>
    <s v="Returning"/>
    <x v="2"/>
    <s v="Packing Cube Set"/>
    <n v="1"/>
    <n v="46.36"/>
    <n v="0.05"/>
    <n v="18.399999999999999"/>
    <x v="2068"/>
    <n v="18.399999999999999"/>
    <n v="25.641999999999996"/>
    <n v="0.58221697470596245"/>
    <n v="2026"/>
    <s v="Q4"/>
    <n v="10"/>
    <s v="Oct"/>
  </r>
  <r>
    <n v="1179"/>
    <d v="2026-10-17T00:00:00"/>
    <n v="2026"/>
    <x v="3"/>
    <n v="10"/>
    <x v="9"/>
    <x v="2"/>
    <x v="16"/>
    <x v="0"/>
    <s v="Business"/>
    <x v="0"/>
    <s v="Commuter Helmet"/>
    <n v="1"/>
    <n v="81.47"/>
    <n v="0"/>
    <n v="43.67"/>
    <x v="178"/>
    <n v="43.67"/>
    <n v="37.799999999999997"/>
    <n v="0.463974469129741"/>
    <n v="2026"/>
    <s v="Q4"/>
    <n v="10"/>
    <s v="Oct"/>
  </r>
  <r>
    <n v="2267"/>
    <d v="2026-10-17T00:00:00"/>
    <n v="2026"/>
    <x v="3"/>
    <n v="10"/>
    <x v="9"/>
    <x v="0"/>
    <x v="15"/>
    <x v="0"/>
    <s v="Returning"/>
    <x v="2"/>
    <s v="Carry-On Duffel"/>
    <n v="1"/>
    <n v="134.31"/>
    <n v="0.05"/>
    <n v="67.239999999999995"/>
    <x v="2069"/>
    <n v="67.239999999999995"/>
    <n v="60.354500000000002"/>
    <n v="0.47301803761133909"/>
    <n v="2026"/>
    <s v="Q4"/>
    <n v="10"/>
    <s v="Oct"/>
  </r>
  <r>
    <n v="2656"/>
    <d v="2026-10-17T00:00:00"/>
    <n v="2026"/>
    <x v="3"/>
    <n v="10"/>
    <x v="9"/>
    <x v="2"/>
    <x v="16"/>
    <x v="0"/>
    <s v="New"/>
    <x v="3"/>
    <s v="Compact Sleeping Bag"/>
    <n v="1"/>
    <n v="123.11"/>
    <n v="0"/>
    <n v="58.99"/>
    <x v="2070"/>
    <n v="58.99"/>
    <n v="64.12"/>
    <n v="0.52083502558687356"/>
    <n v="2026"/>
    <s v="Q4"/>
    <n v="10"/>
    <s v="Oct"/>
  </r>
  <r>
    <n v="2867"/>
    <d v="2026-10-17T00:00:00"/>
    <n v="2026"/>
    <x v="3"/>
    <n v="10"/>
    <x v="9"/>
    <x v="1"/>
    <x v="6"/>
    <x v="0"/>
    <s v="New"/>
    <x v="3"/>
    <s v="Portable Camp Stove"/>
    <n v="1"/>
    <n v="81.239999999999995"/>
    <n v="0"/>
    <n v="38.65"/>
    <x v="2071"/>
    <n v="38.65"/>
    <n v="42.589999999999996"/>
    <n v="0.52424913835548992"/>
    <n v="2026"/>
    <s v="Q4"/>
    <n v="10"/>
    <s v="Oct"/>
  </r>
  <r>
    <n v="3335"/>
    <d v="2026-10-17T00:00:00"/>
    <n v="2026"/>
    <x v="3"/>
    <n v="10"/>
    <x v="9"/>
    <x v="0"/>
    <x v="9"/>
    <x v="3"/>
    <s v="Returning"/>
    <x v="1"/>
    <s v="Trekking Poles"/>
    <n v="1"/>
    <n v="70.81"/>
    <n v="0.15"/>
    <n v="32.93"/>
    <x v="2072"/>
    <n v="32.93"/>
    <n v="27.258499999999998"/>
    <n v="0.45288551799762411"/>
    <n v="2026"/>
    <s v="Q4"/>
    <n v="10"/>
    <s v="Oct"/>
  </r>
  <r>
    <n v="3770"/>
    <d v="2026-10-17T00:00:00"/>
    <n v="2026"/>
    <x v="3"/>
    <n v="10"/>
    <x v="9"/>
    <x v="3"/>
    <x v="13"/>
    <x v="0"/>
    <s v="Business"/>
    <x v="3"/>
    <s v="Trail Tent 2P"/>
    <n v="6"/>
    <n v="200.26"/>
    <n v="0"/>
    <n v="106.71"/>
    <x v="2073"/>
    <n v="640.26"/>
    <n v="561.29999999999995"/>
    <n v="0.46714271447118744"/>
    <n v="2026"/>
    <s v="Q4"/>
    <n v="10"/>
    <s v="Oct"/>
  </r>
  <r>
    <n v="4065"/>
    <d v="2026-10-17T00:00:00"/>
    <n v="2026"/>
    <x v="3"/>
    <n v="10"/>
    <x v="9"/>
    <x v="3"/>
    <x v="4"/>
    <x v="0"/>
    <s v="New"/>
    <x v="4"/>
    <s v="Recovery Roller"/>
    <n v="3"/>
    <n v="36.75"/>
    <n v="0.05"/>
    <n v="13.71"/>
    <x v="2074"/>
    <n v="41.13"/>
    <n v="63.607499999999995"/>
    <n v="0.60730397422126747"/>
    <n v="2026"/>
    <s v="Q4"/>
    <n v="10"/>
    <s v="Oct"/>
  </r>
  <r>
    <n v="4222"/>
    <d v="2026-10-17T00:00:00"/>
    <n v="2026"/>
    <x v="3"/>
    <n v="10"/>
    <x v="9"/>
    <x v="2"/>
    <x v="16"/>
    <x v="0"/>
    <s v="Returning"/>
    <x v="1"/>
    <s v="Hiking Daypack 20L"/>
    <n v="2"/>
    <n v="92.41"/>
    <n v="0.1"/>
    <n v="45.42"/>
    <x v="2075"/>
    <n v="90.84"/>
    <n v="75.49799999999999"/>
    <n v="0.4538830573891714"/>
    <n v="2026"/>
    <s v="Q4"/>
    <n v="10"/>
    <s v="Oct"/>
  </r>
  <r>
    <n v="4304"/>
    <d v="2026-10-17T00:00:00"/>
    <n v="2026"/>
    <x v="3"/>
    <n v="10"/>
    <x v="9"/>
    <x v="1"/>
    <x v="14"/>
    <x v="2"/>
    <s v="New"/>
    <x v="4"/>
    <s v="Resistance Band Set"/>
    <n v="1"/>
    <n v="40.67"/>
    <n v="0"/>
    <n v="15.09"/>
    <x v="1203"/>
    <n v="15.09"/>
    <n v="25.580000000000002"/>
    <n v="0.62896483894762722"/>
    <n v="2026"/>
    <s v="Q4"/>
    <n v="10"/>
    <s v="Oct"/>
  </r>
  <r>
    <n v="109"/>
    <d v="2026-10-18T00:00:00"/>
    <n v="2026"/>
    <x v="3"/>
    <n v="10"/>
    <x v="9"/>
    <x v="1"/>
    <x v="1"/>
    <x v="0"/>
    <s v="Returning"/>
    <x v="1"/>
    <s v="Hiking Daypack 20L"/>
    <n v="1"/>
    <n v="90.09"/>
    <n v="0"/>
    <n v="45.17"/>
    <x v="2076"/>
    <n v="45.17"/>
    <n v="44.92"/>
    <n v="0.49861249861249862"/>
    <n v="2026"/>
    <s v="Q4"/>
    <n v="10"/>
    <s v="Oct"/>
  </r>
  <r>
    <n v="744"/>
    <d v="2026-10-18T00:00:00"/>
    <n v="2026"/>
    <x v="3"/>
    <n v="10"/>
    <x v="9"/>
    <x v="2"/>
    <x v="10"/>
    <x v="0"/>
    <s v="Returning"/>
    <x v="2"/>
    <s v="Insulated Bottle"/>
    <n v="1"/>
    <n v="36.83"/>
    <n v="0"/>
    <n v="13.64"/>
    <x v="2077"/>
    <n v="13.64"/>
    <n v="23.189999999999998"/>
    <n v="0.62964974205810476"/>
    <n v="2026"/>
    <s v="Q4"/>
    <n v="10"/>
    <s v="Oct"/>
  </r>
  <r>
    <n v="960"/>
    <d v="2026-10-18T00:00:00"/>
    <n v="2026"/>
    <x v="3"/>
    <n v="10"/>
    <x v="9"/>
    <x v="1"/>
    <x v="12"/>
    <x v="3"/>
    <s v="Returning"/>
    <x v="3"/>
    <s v="Trail Tent 2P"/>
    <n v="5"/>
    <n v="196.37"/>
    <n v="0.05"/>
    <n v="103.51"/>
    <x v="2078"/>
    <n v="517.55000000000007"/>
    <n v="415.20749999999987"/>
    <n v="0.44513981393877816"/>
    <n v="2026"/>
    <s v="Q4"/>
    <n v="10"/>
    <s v="Oct"/>
  </r>
  <r>
    <n v="1389"/>
    <d v="2026-10-18T00:00:00"/>
    <n v="2026"/>
    <x v="3"/>
    <n v="10"/>
    <x v="9"/>
    <x v="0"/>
    <x v="15"/>
    <x v="0"/>
    <s v="New"/>
    <x v="1"/>
    <s v="Hiking Daypack 20L"/>
    <n v="2"/>
    <n v="93.73"/>
    <n v="0"/>
    <n v="44.79"/>
    <x v="2079"/>
    <n v="89.58"/>
    <n v="97.88000000000001"/>
    <n v="0.52213805611863873"/>
    <n v="2026"/>
    <s v="Q4"/>
    <n v="10"/>
    <s v="Oct"/>
  </r>
  <r>
    <n v="1493"/>
    <d v="2026-10-18T00:00:00"/>
    <n v="2026"/>
    <x v="3"/>
    <n v="10"/>
    <x v="9"/>
    <x v="2"/>
    <x v="10"/>
    <x v="0"/>
    <s v="Business"/>
    <x v="2"/>
    <s v="Insulated Bottle"/>
    <n v="1"/>
    <n v="36.46"/>
    <n v="0.05"/>
    <n v="13.35"/>
    <x v="2080"/>
    <n v="13.35"/>
    <n v="21.286999999999999"/>
    <n v="0.61457401045125148"/>
    <n v="2026"/>
    <s v="Q4"/>
    <n v="10"/>
    <s v="Oct"/>
  </r>
  <r>
    <n v="1967"/>
    <d v="2026-10-18T00:00:00"/>
    <n v="2026"/>
    <x v="3"/>
    <n v="10"/>
    <x v="9"/>
    <x v="1"/>
    <x v="14"/>
    <x v="0"/>
    <s v="Returning"/>
    <x v="3"/>
    <s v="Compact Sleeping Bag"/>
    <n v="2"/>
    <n v="125.91"/>
    <n v="0"/>
    <n v="61.95"/>
    <x v="2081"/>
    <n v="123.9"/>
    <n v="127.91999999999999"/>
    <n v="0.50798189182749576"/>
    <n v="2026"/>
    <s v="Q4"/>
    <n v="10"/>
    <s v="Oct"/>
  </r>
  <r>
    <n v="2132"/>
    <d v="2026-10-18T00:00:00"/>
    <n v="2026"/>
    <x v="3"/>
    <n v="10"/>
    <x v="9"/>
    <x v="3"/>
    <x v="8"/>
    <x v="2"/>
    <s v="New"/>
    <x v="1"/>
    <s v="Hiking Daypack 20L"/>
    <n v="1"/>
    <n v="92.56"/>
    <n v="0.1"/>
    <n v="44.23"/>
    <x v="2082"/>
    <n v="44.23"/>
    <n v="39.074000000000005"/>
    <n v="0.46905310669355621"/>
    <n v="2026"/>
    <s v="Q4"/>
    <n v="10"/>
    <s v="Oct"/>
  </r>
  <r>
    <n v="2882"/>
    <d v="2026-10-18T00:00:00"/>
    <n v="2026"/>
    <x v="3"/>
    <n v="10"/>
    <x v="9"/>
    <x v="3"/>
    <x v="8"/>
    <x v="3"/>
    <s v="New"/>
    <x v="1"/>
    <s v="Trekking Poles"/>
    <n v="4"/>
    <n v="70.02"/>
    <n v="0"/>
    <n v="32.86"/>
    <x v="2083"/>
    <n v="131.44"/>
    <n v="148.63999999999999"/>
    <n v="0.53070551271065403"/>
    <n v="2026"/>
    <s v="Q4"/>
    <n v="10"/>
    <s v="Oct"/>
  </r>
  <r>
    <n v="3345"/>
    <d v="2026-10-18T00:00:00"/>
    <n v="2026"/>
    <x v="3"/>
    <n v="10"/>
    <x v="9"/>
    <x v="0"/>
    <x v="15"/>
    <x v="0"/>
    <s v="Returning"/>
    <x v="0"/>
    <s v="Trail Bike Light"/>
    <n v="3"/>
    <n v="51.62"/>
    <n v="0.1"/>
    <n v="22.94"/>
    <x v="2084"/>
    <n v="68.820000000000007"/>
    <n v="70.553999999999988"/>
    <n v="0.50622067243531788"/>
    <n v="2026"/>
    <s v="Q4"/>
    <n v="10"/>
    <s v="Oct"/>
  </r>
  <r>
    <n v="4089"/>
    <d v="2026-10-18T00:00:00"/>
    <n v="2026"/>
    <x v="3"/>
    <n v="10"/>
    <x v="9"/>
    <x v="2"/>
    <x v="2"/>
    <x v="0"/>
    <s v="New"/>
    <x v="3"/>
    <s v="Trail Tent 2P"/>
    <n v="1"/>
    <n v="196.39"/>
    <n v="0"/>
    <n v="104.66"/>
    <x v="1582"/>
    <n v="104.66"/>
    <n v="91.72999999999999"/>
    <n v="0.46708080859514228"/>
    <n v="2026"/>
    <s v="Q4"/>
    <n v="10"/>
    <s v="Oct"/>
  </r>
  <r>
    <n v="4119"/>
    <d v="2026-10-18T00:00:00"/>
    <n v="2026"/>
    <x v="3"/>
    <n v="10"/>
    <x v="9"/>
    <x v="3"/>
    <x v="8"/>
    <x v="1"/>
    <s v="Business"/>
    <x v="4"/>
    <s v="Resistance Band Set"/>
    <n v="10"/>
    <n v="41.26"/>
    <n v="0.1"/>
    <n v="15.06"/>
    <x v="2085"/>
    <n v="150.6"/>
    <n v="220.73999999999998"/>
    <n v="0.59444175149458711"/>
    <n v="2026"/>
    <s v="Q4"/>
    <n v="10"/>
    <s v="Oct"/>
  </r>
  <r>
    <n v="4968"/>
    <d v="2026-10-18T00:00:00"/>
    <n v="2026"/>
    <x v="3"/>
    <n v="10"/>
    <x v="9"/>
    <x v="2"/>
    <x v="3"/>
    <x v="3"/>
    <s v="New"/>
    <x v="2"/>
    <s v="Insulated Bottle"/>
    <n v="1"/>
    <n v="35.549999999999997"/>
    <n v="0.05"/>
    <n v="13.44"/>
    <x v="679"/>
    <n v="13.44"/>
    <n v="20.332499999999996"/>
    <n v="0.60204308238951809"/>
    <n v="2026"/>
    <s v="Q4"/>
    <n v="10"/>
    <s v="Oct"/>
  </r>
  <r>
    <n v="5197"/>
    <d v="2026-10-18T00:00:00"/>
    <n v="2026"/>
    <x v="3"/>
    <n v="10"/>
    <x v="9"/>
    <x v="3"/>
    <x v="8"/>
    <x v="0"/>
    <s v="New"/>
    <x v="0"/>
    <s v="Trail Bike Light"/>
    <n v="1"/>
    <n v="49.5"/>
    <n v="0"/>
    <n v="22.36"/>
    <x v="1446"/>
    <n v="22.36"/>
    <n v="27.14"/>
    <n v="0.54828282828282826"/>
    <n v="2026"/>
    <s v="Q4"/>
    <n v="10"/>
    <s v="Oct"/>
  </r>
  <r>
    <n v="66"/>
    <d v="2026-10-19T00:00:00"/>
    <n v="2026"/>
    <x v="3"/>
    <n v="10"/>
    <x v="9"/>
    <x v="0"/>
    <x v="15"/>
    <x v="0"/>
    <s v="Business"/>
    <x v="3"/>
    <s v="Portable Camp Stove"/>
    <n v="1"/>
    <n v="80.58"/>
    <n v="0"/>
    <n v="40.43"/>
    <x v="2086"/>
    <n v="40.43"/>
    <n v="40.15"/>
    <n v="0.49826259617771157"/>
    <n v="2026"/>
    <s v="Q4"/>
    <n v="10"/>
    <s v="Oct"/>
  </r>
  <r>
    <n v="585"/>
    <d v="2026-10-19T00:00:00"/>
    <n v="2026"/>
    <x v="3"/>
    <n v="10"/>
    <x v="9"/>
    <x v="2"/>
    <x v="5"/>
    <x v="2"/>
    <s v="Business"/>
    <x v="2"/>
    <s v="Travel Backpack 35L"/>
    <n v="2"/>
    <n v="161.59"/>
    <n v="0.05"/>
    <n v="89.57"/>
    <x v="2087"/>
    <n v="179.14"/>
    <n v="127.88100000000003"/>
    <n v="0.41652199686666391"/>
    <n v="2026"/>
    <s v="Q4"/>
    <n v="10"/>
    <s v="Oct"/>
  </r>
  <r>
    <n v="856"/>
    <d v="2026-10-19T00:00:00"/>
    <n v="2026"/>
    <x v="3"/>
    <n v="10"/>
    <x v="9"/>
    <x v="3"/>
    <x v="8"/>
    <x v="0"/>
    <s v="Business"/>
    <x v="3"/>
    <s v="Portable Camp Stove"/>
    <n v="1"/>
    <n v="80.319999999999993"/>
    <n v="0"/>
    <n v="39.729999999999997"/>
    <x v="2088"/>
    <n v="39.729999999999997"/>
    <n v="40.589999999999996"/>
    <n v="0.50535358565737054"/>
    <n v="2026"/>
    <s v="Q4"/>
    <n v="10"/>
    <s v="Oct"/>
  </r>
  <r>
    <n v="1793"/>
    <d v="2026-10-19T00:00:00"/>
    <n v="2026"/>
    <x v="3"/>
    <n v="10"/>
    <x v="9"/>
    <x v="0"/>
    <x v="9"/>
    <x v="3"/>
    <s v="New"/>
    <x v="2"/>
    <s v="Travel Backpack 35L"/>
    <n v="1"/>
    <n v="164.25"/>
    <n v="0"/>
    <n v="86.6"/>
    <x v="2089"/>
    <n v="86.6"/>
    <n v="77.650000000000006"/>
    <n v="0.47275494672754947"/>
    <n v="2026"/>
    <s v="Q4"/>
    <n v="10"/>
    <s v="Oct"/>
  </r>
  <r>
    <n v="4763"/>
    <d v="2026-10-19T00:00:00"/>
    <n v="2026"/>
    <x v="3"/>
    <n v="10"/>
    <x v="9"/>
    <x v="3"/>
    <x v="8"/>
    <x v="3"/>
    <s v="New"/>
    <x v="0"/>
    <s v="Cycling Pack 12L"/>
    <n v="6"/>
    <n v="101.6"/>
    <n v="0"/>
    <n v="50.17"/>
    <x v="2090"/>
    <n v="301.02"/>
    <n v="308.57999999999993"/>
    <n v="0.50620078740157481"/>
    <n v="2026"/>
    <s v="Q4"/>
    <n v="10"/>
    <s v="Oct"/>
  </r>
  <r>
    <n v="1716"/>
    <d v="2026-10-20T00:00:00"/>
    <n v="2026"/>
    <x v="3"/>
    <n v="10"/>
    <x v="9"/>
    <x v="0"/>
    <x v="0"/>
    <x v="2"/>
    <s v="Returning"/>
    <x v="4"/>
    <s v="Recovery Roller"/>
    <n v="5"/>
    <n v="35.99"/>
    <n v="0"/>
    <n v="14.19"/>
    <x v="2091"/>
    <n v="70.95"/>
    <n v="109.00000000000001"/>
    <n v="0.60572381217004723"/>
    <n v="2026"/>
    <s v="Q4"/>
    <n v="10"/>
    <s v="Oct"/>
  </r>
  <r>
    <n v="1759"/>
    <d v="2026-10-20T00:00:00"/>
    <n v="2026"/>
    <x v="3"/>
    <n v="10"/>
    <x v="9"/>
    <x v="3"/>
    <x v="8"/>
    <x v="0"/>
    <s v="Returning"/>
    <x v="4"/>
    <s v="Recovery Roller"/>
    <n v="2"/>
    <n v="36.57"/>
    <n v="0.1"/>
    <n v="13.79"/>
    <x v="2092"/>
    <n v="27.58"/>
    <n v="38.246000000000009"/>
    <n v="0.58101661957281325"/>
    <n v="2026"/>
    <s v="Q4"/>
    <n v="10"/>
    <s v="Oct"/>
  </r>
  <r>
    <n v="1811"/>
    <d v="2026-10-20T00:00:00"/>
    <n v="2026"/>
    <x v="3"/>
    <n v="10"/>
    <x v="9"/>
    <x v="1"/>
    <x v="6"/>
    <x v="0"/>
    <s v="New"/>
    <x v="0"/>
    <s v="Compact Repair Kit"/>
    <n v="1"/>
    <n v="40.99"/>
    <n v="0.1"/>
    <n v="17.16"/>
    <x v="2093"/>
    <n v="17.16"/>
    <n v="19.731000000000005"/>
    <n v="0.5348458973733432"/>
    <n v="2026"/>
    <s v="Q4"/>
    <n v="10"/>
    <s v="Oct"/>
  </r>
  <r>
    <n v="2918"/>
    <d v="2026-10-20T00:00:00"/>
    <n v="2026"/>
    <x v="3"/>
    <n v="10"/>
    <x v="9"/>
    <x v="3"/>
    <x v="8"/>
    <x v="2"/>
    <s v="Returning"/>
    <x v="3"/>
    <s v="Portable Camp Stove"/>
    <n v="3"/>
    <n v="80.47"/>
    <n v="0"/>
    <n v="40.090000000000003"/>
    <x v="2094"/>
    <n v="120.27000000000001"/>
    <n v="121.13999999999999"/>
    <n v="0.50180191375667949"/>
    <n v="2026"/>
    <s v="Q4"/>
    <n v="10"/>
    <s v="Oct"/>
  </r>
  <r>
    <n v="4150"/>
    <d v="2026-10-20T00:00:00"/>
    <n v="2026"/>
    <x v="3"/>
    <n v="10"/>
    <x v="9"/>
    <x v="3"/>
    <x v="13"/>
    <x v="2"/>
    <s v="Business"/>
    <x v="1"/>
    <s v="Trail Boots"/>
    <n v="5"/>
    <n v="140.32"/>
    <n v="0"/>
    <n v="80.08"/>
    <x v="2095"/>
    <n v="400.4"/>
    <n v="301.19999999999993"/>
    <n v="0.4293044469783352"/>
    <n v="2026"/>
    <s v="Q4"/>
    <n v="10"/>
    <s v="Oct"/>
  </r>
  <r>
    <n v="4830"/>
    <d v="2026-10-20T00:00:00"/>
    <n v="2026"/>
    <x v="3"/>
    <n v="10"/>
    <x v="9"/>
    <x v="1"/>
    <x v="11"/>
    <x v="0"/>
    <s v="New"/>
    <x v="4"/>
    <s v="Weighted Vest"/>
    <n v="3"/>
    <n v="125.93"/>
    <n v="0.1"/>
    <n v="68.45"/>
    <x v="2096"/>
    <n v="205.35000000000002"/>
    <n v="134.661"/>
    <n v="0.39604895135745605"/>
    <n v="2026"/>
    <s v="Q4"/>
    <n v="10"/>
    <s v="Oct"/>
  </r>
  <r>
    <n v="4698"/>
    <d v="2026-10-21T00:00:00"/>
    <n v="2026"/>
    <x v="3"/>
    <n v="10"/>
    <x v="9"/>
    <x v="3"/>
    <x v="8"/>
    <x v="0"/>
    <s v="Returning"/>
    <x v="1"/>
    <s v="Trail Boots"/>
    <n v="2"/>
    <n v="141.4"/>
    <n v="0.05"/>
    <n v="77.48"/>
    <x v="2097"/>
    <n v="154.96"/>
    <n v="113.70000000000002"/>
    <n v="0.42321149408173903"/>
    <n v="2026"/>
    <s v="Q4"/>
    <n v="10"/>
    <s v="Oct"/>
  </r>
  <r>
    <n v="4846"/>
    <d v="2026-10-21T00:00:00"/>
    <n v="2026"/>
    <x v="3"/>
    <n v="10"/>
    <x v="9"/>
    <x v="0"/>
    <x v="0"/>
    <x v="1"/>
    <s v="Business"/>
    <x v="0"/>
    <s v="Trail Bike Light"/>
    <n v="8"/>
    <n v="51.91"/>
    <n v="0.05"/>
    <n v="22.99"/>
    <x v="2098"/>
    <n v="183.92"/>
    <n v="210.59599999999998"/>
    <n v="0.53380851473704483"/>
    <n v="2026"/>
    <s v="Q4"/>
    <n v="10"/>
    <s v="Oct"/>
  </r>
  <r>
    <n v="5024"/>
    <d v="2026-10-21T00:00:00"/>
    <n v="2026"/>
    <x v="3"/>
    <n v="10"/>
    <x v="9"/>
    <x v="3"/>
    <x v="7"/>
    <x v="3"/>
    <s v="Returning"/>
    <x v="3"/>
    <s v="Trail Tent 2P"/>
    <n v="1"/>
    <n v="192.62"/>
    <n v="0"/>
    <n v="102.51"/>
    <x v="2099"/>
    <n v="102.51"/>
    <n v="90.11"/>
    <n v="0.46781227286886096"/>
    <n v="2026"/>
    <s v="Q4"/>
    <n v="10"/>
    <s v="Oct"/>
  </r>
  <r>
    <n v="1157"/>
    <d v="2026-10-22T00:00:00"/>
    <n v="2026"/>
    <x v="3"/>
    <n v="10"/>
    <x v="9"/>
    <x v="3"/>
    <x v="4"/>
    <x v="0"/>
    <s v="New"/>
    <x v="0"/>
    <s v="Trail Bike Light"/>
    <n v="1"/>
    <n v="51.25"/>
    <n v="0"/>
    <n v="22.58"/>
    <x v="2100"/>
    <n v="22.58"/>
    <n v="28.67"/>
    <n v="0.55941463414634152"/>
    <n v="2026"/>
    <s v="Q4"/>
    <n v="10"/>
    <s v="Oct"/>
  </r>
  <r>
    <n v="1427"/>
    <d v="2026-10-22T00:00:00"/>
    <n v="2026"/>
    <x v="3"/>
    <n v="10"/>
    <x v="9"/>
    <x v="3"/>
    <x v="4"/>
    <x v="2"/>
    <s v="New"/>
    <x v="2"/>
    <s v="Packing Cube Set"/>
    <n v="1"/>
    <n v="45.97"/>
    <n v="0.05"/>
    <n v="18.760000000000002"/>
    <x v="1060"/>
    <n v="18.760000000000002"/>
    <n v="24.911499999999993"/>
    <n v="0.57042922729926826"/>
    <n v="2026"/>
    <s v="Q4"/>
    <n v="10"/>
    <s v="Oct"/>
  </r>
  <r>
    <n v="1622"/>
    <d v="2026-10-22T00:00:00"/>
    <n v="2026"/>
    <x v="3"/>
    <n v="10"/>
    <x v="9"/>
    <x v="2"/>
    <x v="2"/>
    <x v="3"/>
    <s v="Returning"/>
    <x v="3"/>
    <s v="Compact Sleeping Bag"/>
    <n v="1"/>
    <n v="123.29"/>
    <n v="0"/>
    <n v="59.48"/>
    <x v="2101"/>
    <n v="59.48"/>
    <n v="63.810000000000009"/>
    <n v="0.51756022386243816"/>
    <n v="2026"/>
    <s v="Q4"/>
    <n v="10"/>
    <s v="Oct"/>
  </r>
  <r>
    <n v="1879"/>
    <d v="2026-10-22T00:00:00"/>
    <n v="2026"/>
    <x v="3"/>
    <n v="10"/>
    <x v="9"/>
    <x v="3"/>
    <x v="8"/>
    <x v="1"/>
    <s v="Business"/>
    <x v="2"/>
    <s v="Insulated Bottle"/>
    <n v="8"/>
    <n v="35.83"/>
    <n v="0.05"/>
    <n v="13.89"/>
    <x v="2102"/>
    <n v="111.12"/>
    <n v="161.18799999999999"/>
    <n v="0.59193266448286497"/>
    <n v="2026"/>
    <s v="Q4"/>
    <n v="10"/>
    <s v="Oct"/>
  </r>
  <r>
    <n v="2483"/>
    <d v="2026-10-22T00:00:00"/>
    <n v="2026"/>
    <x v="3"/>
    <n v="10"/>
    <x v="9"/>
    <x v="0"/>
    <x v="0"/>
    <x v="0"/>
    <s v="New"/>
    <x v="3"/>
    <s v="Portable Camp Stove"/>
    <n v="1"/>
    <n v="80.56"/>
    <n v="0"/>
    <n v="39.53"/>
    <x v="2103"/>
    <n v="39.53"/>
    <n v="41.03"/>
    <n v="0.5093098311817279"/>
    <n v="2026"/>
    <s v="Q4"/>
    <n v="10"/>
    <s v="Oct"/>
  </r>
  <r>
    <n v="4451"/>
    <d v="2026-10-22T00:00:00"/>
    <n v="2026"/>
    <x v="3"/>
    <n v="10"/>
    <x v="9"/>
    <x v="3"/>
    <x v="7"/>
    <x v="0"/>
    <s v="New"/>
    <x v="0"/>
    <s v="Compact Repair Kit"/>
    <n v="1"/>
    <n v="40.47"/>
    <n v="0.05"/>
    <n v="16.73"/>
    <x v="2104"/>
    <n v="16.73"/>
    <n v="21.7165"/>
    <n v="0.5648498562938109"/>
    <n v="2026"/>
    <s v="Q4"/>
    <n v="10"/>
    <s v="Oct"/>
  </r>
  <r>
    <n v="93"/>
    <d v="2026-10-23T00:00:00"/>
    <n v="2026"/>
    <x v="3"/>
    <n v="10"/>
    <x v="9"/>
    <x v="1"/>
    <x v="12"/>
    <x v="1"/>
    <s v="Business"/>
    <x v="2"/>
    <s v="Carry-On Duffel"/>
    <n v="15"/>
    <n v="133.52000000000001"/>
    <n v="0.2"/>
    <n v="66"/>
    <x v="2105"/>
    <n v="990"/>
    <n v="612.24000000000024"/>
    <n v="0.38211503894547644"/>
    <n v="2026"/>
    <s v="Q4"/>
    <n v="10"/>
    <s v="Oct"/>
  </r>
  <r>
    <n v="265"/>
    <d v="2026-10-23T00:00:00"/>
    <n v="2026"/>
    <x v="3"/>
    <n v="10"/>
    <x v="9"/>
    <x v="1"/>
    <x v="6"/>
    <x v="0"/>
    <s v="Returning"/>
    <x v="0"/>
    <s v="Commuter Helmet"/>
    <n v="1"/>
    <n v="82.28"/>
    <n v="0"/>
    <n v="42.08"/>
    <x v="2106"/>
    <n v="42.08"/>
    <n v="40.200000000000003"/>
    <n v="0.48857559552746721"/>
    <n v="2026"/>
    <s v="Q4"/>
    <n v="10"/>
    <s v="Oct"/>
  </r>
  <r>
    <n v="555"/>
    <d v="2026-10-23T00:00:00"/>
    <n v="2026"/>
    <x v="3"/>
    <n v="10"/>
    <x v="9"/>
    <x v="1"/>
    <x v="11"/>
    <x v="0"/>
    <s v="New"/>
    <x v="2"/>
    <s v="Insulated Bottle"/>
    <n v="6"/>
    <n v="35.479999999999997"/>
    <n v="0"/>
    <n v="13.37"/>
    <x v="2107"/>
    <n v="80.22"/>
    <n v="132.66"/>
    <n v="0.62316798196166856"/>
    <n v="2026"/>
    <s v="Q4"/>
    <n v="10"/>
    <s v="Oct"/>
  </r>
  <r>
    <n v="1993"/>
    <d v="2026-10-23T00:00:00"/>
    <n v="2026"/>
    <x v="3"/>
    <n v="10"/>
    <x v="9"/>
    <x v="2"/>
    <x v="3"/>
    <x v="2"/>
    <s v="New"/>
    <x v="1"/>
    <s v="Summit Backpack 45L"/>
    <n v="1"/>
    <n v="152.38"/>
    <n v="0.15"/>
    <n v="78.92"/>
    <x v="2108"/>
    <n v="78.92"/>
    <n v="50.602999999999994"/>
    <n v="0.39068736826663986"/>
    <n v="2026"/>
    <s v="Q4"/>
    <n v="10"/>
    <s v="Oct"/>
  </r>
  <r>
    <n v="3116"/>
    <d v="2026-10-23T00:00:00"/>
    <n v="2026"/>
    <x v="3"/>
    <n v="10"/>
    <x v="9"/>
    <x v="1"/>
    <x v="1"/>
    <x v="3"/>
    <s v="New"/>
    <x v="1"/>
    <s v="Hiking Daypack 20L"/>
    <n v="1"/>
    <n v="93.64"/>
    <n v="0"/>
    <n v="44.34"/>
    <x v="2109"/>
    <n v="44.34"/>
    <n v="49.3"/>
    <n v="0.52648440837249033"/>
    <n v="2026"/>
    <s v="Q4"/>
    <n v="10"/>
    <s v="Oct"/>
  </r>
  <r>
    <n v="3631"/>
    <d v="2026-10-23T00:00:00"/>
    <n v="2026"/>
    <x v="3"/>
    <n v="10"/>
    <x v="9"/>
    <x v="3"/>
    <x v="7"/>
    <x v="2"/>
    <s v="Returning"/>
    <x v="4"/>
    <s v="Weighted Vest"/>
    <n v="1"/>
    <n v="123.6"/>
    <n v="0"/>
    <n v="67.3"/>
    <x v="2110"/>
    <n v="67.3"/>
    <n v="56.3"/>
    <n v="0.45550161812297735"/>
    <n v="2026"/>
    <s v="Q4"/>
    <n v="10"/>
    <s v="Oct"/>
  </r>
  <r>
    <n v="4216"/>
    <d v="2026-10-23T00:00:00"/>
    <n v="2026"/>
    <x v="3"/>
    <n v="10"/>
    <x v="9"/>
    <x v="1"/>
    <x v="1"/>
    <x v="0"/>
    <s v="New"/>
    <x v="4"/>
    <s v="Weighted Vest"/>
    <n v="3"/>
    <n v="124.6"/>
    <n v="0.05"/>
    <n v="69.12"/>
    <x v="2111"/>
    <n v="207.36"/>
    <n v="147.74999999999994"/>
    <n v="0.41606826053898782"/>
    <n v="2026"/>
    <s v="Q4"/>
    <n v="10"/>
    <s v="Oct"/>
  </r>
  <r>
    <n v="4956"/>
    <d v="2026-10-23T00:00:00"/>
    <n v="2026"/>
    <x v="3"/>
    <n v="10"/>
    <x v="9"/>
    <x v="3"/>
    <x v="13"/>
    <x v="2"/>
    <s v="Business"/>
    <x v="1"/>
    <s v="Summit Backpack 45L"/>
    <n v="2"/>
    <n v="151.66"/>
    <n v="0"/>
    <n v="77.17"/>
    <x v="2112"/>
    <n v="154.34"/>
    <n v="148.97999999999999"/>
    <n v="0.49116444678886984"/>
    <n v="2026"/>
    <s v="Q4"/>
    <n v="10"/>
    <s v="Oct"/>
  </r>
  <r>
    <n v="439"/>
    <d v="2026-10-24T00:00:00"/>
    <n v="2026"/>
    <x v="3"/>
    <n v="10"/>
    <x v="9"/>
    <x v="2"/>
    <x v="5"/>
    <x v="2"/>
    <s v="New"/>
    <x v="2"/>
    <s v="Insulated Bottle"/>
    <n v="1"/>
    <n v="36.76"/>
    <n v="0"/>
    <n v="13.18"/>
    <x v="2113"/>
    <n v="13.18"/>
    <n v="23.58"/>
    <n v="0.64145810663764957"/>
    <n v="2026"/>
    <s v="Q4"/>
    <n v="10"/>
    <s v="Oct"/>
  </r>
  <r>
    <n v="1076"/>
    <d v="2026-10-24T00:00:00"/>
    <n v="2026"/>
    <x v="3"/>
    <n v="10"/>
    <x v="9"/>
    <x v="0"/>
    <x v="9"/>
    <x v="3"/>
    <s v="Returning"/>
    <x v="3"/>
    <s v="Trail Tent 2P"/>
    <n v="1"/>
    <n v="195.67"/>
    <n v="0"/>
    <n v="105.88"/>
    <x v="2114"/>
    <n v="105.88"/>
    <n v="89.789999999999992"/>
    <n v="0.45888485715745897"/>
    <n v="2026"/>
    <s v="Q4"/>
    <n v="10"/>
    <s v="Oct"/>
  </r>
  <r>
    <n v="1130"/>
    <d v="2026-10-24T00:00:00"/>
    <n v="2026"/>
    <x v="3"/>
    <n v="10"/>
    <x v="9"/>
    <x v="0"/>
    <x v="15"/>
    <x v="2"/>
    <s v="Returning"/>
    <x v="0"/>
    <s v="Compact Repair Kit"/>
    <n v="1"/>
    <n v="40.83"/>
    <n v="0.1"/>
    <n v="16.54"/>
    <x v="2115"/>
    <n v="16.54"/>
    <n v="20.207000000000001"/>
    <n v="0.54989522954254766"/>
    <n v="2026"/>
    <s v="Q4"/>
    <n v="10"/>
    <s v="Oct"/>
  </r>
  <r>
    <n v="2820"/>
    <d v="2026-10-24T00:00:00"/>
    <n v="2026"/>
    <x v="3"/>
    <n v="10"/>
    <x v="9"/>
    <x v="3"/>
    <x v="7"/>
    <x v="1"/>
    <s v="Business"/>
    <x v="1"/>
    <s v="Trekking Poles"/>
    <n v="6"/>
    <n v="72.73"/>
    <n v="0.05"/>
    <n v="32.700000000000003"/>
    <x v="2116"/>
    <n v="196.20000000000002"/>
    <n v="218.36099999999996"/>
    <n v="0.52672827400551425"/>
    <n v="2026"/>
    <s v="Q4"/>
    <n v="10"/>
    <s v="Oct"/>
  </r>
  <r>
    <n v="4213"/>
    <d v="2026-10-24T00:00:00"/>
    <n v="2026"/>
    <x v="3"/>
    <n v="10"/>
    <x v="9"/>
    <x v="1"/>
    <x v="14"/>
    <x v="1"/>
    <s v="Business"/>
    <x v="3"/>
    <s v="Portable Camp Stove"/>
    <n v="4"/>
    <n v="81.23"/>
    <n v="0.1"/>
    <n v="38.96"/>
    <x v="2117"/>
    <n v="155.84"/>
    <n v="136.58799999999999"/>
    <n v="0.46708249552026482"/>
    <n v="2026"/>
    <s v="Q4"/>
    <n v="10"/>
    <s v="Oct"/>
  </r>
  <r>
    <n v="4375"/>
    <d v="2026-10-24T00:00:00"/>
    <n v="2026"/>
    <x v="3"/>
    <n v="10"/>
    <x v="9"/>
    <x v="1"/>
    <x v="1"/>
    <x v="0"/>
    <s v="Business"/>
    <x v="2"/>
    <s v="Packing Cube Set"/>
    <n v="1"/>
    <n v="46.38"/>
    <n v="0.15"/>
    <n v="17.87"/>
    <x v="2118"/>
    <n v="17.87"/>
    <n v="21.553000000000001"/>
    <n v="0.54671131065621592"/>
    <n v="2026"/>
    <s v="Q4"/>
    <n v="10"/>
    <s v="Oct"/>
  </r>
  <r>
    <n v="5072"/>
    <d v="2026-10-24T00:00:00"/>
    <n v="2026"/>
    <x v="3"/>
    <n v="10"/>
    <x v="9"/>
    <x v="3"/>
    <x v="7"/>
    <x v="1"/>
    <s v="Business"/>
    <x v="2"/>
    <s v="Packing Cube Set"/>
    <n v="5"/>
    <n v="45.9"/>
    <n v="0.1"/>
    <n v="17.940000000000001"/>
    <x v="2119"/>
    <n v="89.7"/>
    <n v="116.85000000000001"/>
    <n v="0.56572258533042852"/>
    <n v="2026"/>
    <s v="Q4"/>
    <n v="10"/>
    <s v="Oct"/>
  </r>
  <r>
    <n v="310"/>
    <d v="2026-10-25T00:00:00"/>
    <n v="2026"/>
    <x v="3"/>
    <n v="10"/>
    <x v="9"/>
    <x v="1"/>
    <x v="12"/>
    <x v="0"/>
    <s v="Business"/>
    <x v="1"/>
    <s v="Trail Boots"/>
    <n v="5"/>
    <n v="144.04"/>
    <n v="0.1"/>
    <n v="78.069999999999993"/>
    <x v="2120"/>
    <n v="390.34999999999997"/>
    <n v="257.83"/>
    <n v="0.39777530932765592"/>
    <n v="2026"/>
    <s v="Q4"/>
    <n v="10"/>
    <s v="Oct"/>
  </r>
  <r>
    <n v="317"/>
    <d v="2026-10-25T00:00:00"/>
    <n v="2026"/>
    <x v="3"/>
    <n v="10"/>
    <x v="9"/>
    <x v="2"/>
    <x v="10"/>
    <x v="3"/>
    <s v="New"/>
    <x v="0"/>
    <s v="Commuter Helmet"/>
    <n v="2"/>
    <n v="80.69"/>
    <n v="0.05"/>
    <n v="43.81"/>
    <x v="2121"/>
    <n v="87.62"/>
    <n v="65.690999999999974"/>
    <n v="0.42848197454846676"/>
    <n v="2026"/>
    <s v="Q4"/>
    <n v="10"/>
    <s v="Oct"/>
  </r>
  <r>
    <n v="684"/>
    <d v="2026-10-25T00:00:00"/>
    <n v="2026"/>
    <x v="3"/>
    <n v="10"/>
    <x v="9"/>
    <x v="3"/>
    <x v="4"/>
    <x v="0"/>
    <s v="Business"/>
    <x v="3"/>
    <s v="Trail Tent 2P"/>
    <n v="1"/>
    <n v="191.91"/>
    <n v="0"/>
    <n v="101.89"/>
    <x v="2122"/>
    <n v="101.89"/>
    <n v="90.02"/>
    <n v="0.46907404512531914"/>
    <n v="2026"/>
    <s v="Q4"/>
    <n v="10"/>
    <s v="Oct"/>
  </r>
  <r>
    <n v="1430"/>
    <d v="2026-10-25T00:00:00"/>
    <n v="2026"/>
    <x v="3"/>
    <n v="10"/>
    <x v="9"/>
    <x v="3"/>
    <x v="13"/>
    <x v="2"/>
    <s v="New"/>
    <x v="4"/>
    <s v="Recovery Roller"/>
    <n v="1"/>
    <n v="36.630000000000003"/>
    <n v="0.05"/>
    <n v="13.97"/>
    <x v="2123"/>
    <n v="13.97"/>
    <n v="20.828500000000005"/>
    <n v="0.59854591433538806"/>
    <n v="2026"/>
    <s v="Q4"/>
    <n v="10"/>
    <s v="Oct"/>
  </r>
  <r>
    <n v="2049"/>
    <d v="2026-10-25T00:00:00"/>
    <n v="2026"/>
    <x v="3"/>
    <n v="10"/>
    <x v="9"/>
    <x v="3"/>
    <x v="4"/>
    <x v="1"/>
    <s v="Business"/>
    <x v="2"/>
    <s v="Insulated Bottle"/>
    <n v="6"/>
    <n v="35.380000000000003"/>
    <n v="0.05"/>
    <n v="13.9"/>
    <x v="2124"/>
    <n v="83.4"/>
    <n v="118.26600000000002"/>
    <n v="0.58644491386748387"/>
    <n v="2026"/>
    <s v="Q4"/>
    <n v="10"/>
    <s v="Oct"/>
  </r>
  <r>
    <n v="2199"/>
    <d v="2026-10-25T00:00:00"/>
    <n v="2026"/>
    <x v="3"/>
    <n v="10"/>
    <x v="9"/>
    <x v="1"/>
    <x v="12"/>
    <x v="3"/>
    <s v="Returning"/>
    <x v="2"/>
    <s v="Carry-On Duffel"/>
    <n v="1"/>
    <n v="132.63"/>
    <n v="0.05"/>
    <n v="67.489999999999995"/>
    <x v="2125"/>
    <n v="67.489999999999995"/>
    <n v="58.508499999999998"/>
    <n v="0.46435870268296847"/>
    <n v="2026"/>
    <s v="Q4"/>
    <n v="10"/>
    <s v="Oct"/>
  </r>
  <r>
    <n v="2954"/>
    <d v="2026-10-25T00:00:00"/>
    <n v="2026"/>
    <x v="3"/>
    <n v="10"/>
    <x v="9"/>
    <x v="3"/>
    <x v="4"/>
    <x v="0"/>
    <s v="New"/>
    <x v="1"/>
    <s v="Trekking Poles"/>
    <n v="1"/>
    <n v="71.17"/>
    <n v="0"/>
    <n v="32.57"/>
    <x v="2126"/>
    <n v="32.57"/>
    <n v="38.6"/>
    <n v="0.54236335534635383"/>
    <n v="2026"/>
    <s v="Q4"/>
    <n v="10"/>
    <s v="Oct"/>
  </r>
  <r>
    <n v="3218"/>
    <d v="2026-10-25T00:00:00"/>
    <n v="2026"/>
    <x v="3"/>
    <n v="10"/>
    <x v="9"/>
    <x v="0"/>
    <x v="15"/>
    <x v="1"/>
    <s v="Business"/>
    <x v="2"/>
    <s v="Carry-On Duffel"/>
    <n v="6"/>
    <n v="132.08000000000001"/>
    <n v="0.1"/>
    <n v="67.61"/>
    <x v="2127"/>
    <n v="405.65999999999997"/>
    <n v="307.57200000000012"/>
    <n v="0.43123696076451995"/>
    <n v="2026"/>
    <s v="Q4"/>
    <n v="10"/>
    <s v="Oct"/>
  </r>
  <r>
    <n v="3965"/>
    <d v="2026-10-25T00:00:00"/>
    <n v="2026"/>
    <x v="3"/>
    <n v="10"/>
    <x v="9"/>
    <x v="1"/>
    <x v="11"/>
    <x v="2"/>
    <s v="Returning"/>
    <x v="3"/>
    <s v="Portable Camp Stove"/>
    <n v="3"/>
    <n v="82.75"/>
    <n v="0.05"/>
    <n v="38.53"/>
    <x v="2128"/>
    <n v="115.59"/>
    <n v="120.24749999999997"/>
    <n v="0.50987438384480832"/>
    <n v="2026"/>
    <s v="Q4"/>
    <n v="10"/>
    <s v="Oct"/>
  </r>
  <r>
    <n v="2278"/>
    <d v="2026-10-26T00:00:00"/>
    <n v="2026"/>
    <x v="3"/>
    <n v="10"/>
    <x v="9"/>
    <x v="0"/>
    <x v="15"/>
    <x v="0"/>
    <s v="Returning"/>
    <x v="4"/>
    <s v="Training Mat"/>
    <n v="5"/>
    <n v="51.5"/>
    <n v="0.1"/>
    <n v="21.38"/>
    <x v="2129"/>
    <n v="106.89999999999999"/>
    <n v="124.85000000000001"/>
    <n v="0.53872707659115426"/>
    <n v="2026"/>
    <s v="Q4"/>
    <n v="10"/>
    <s v="Oct"/>
  </r>
  <r>
    <n v="3132"/>
    <d v="2026-10-26T00:00:00"/>
    <n v="2026"/>
    <x v="3"/>
    <n v="10"/>
    <x v="9"/>
    <x v="2"/>
    <x v="5"/>
    <x v="0"/>
    <s v="New"/>
    <x v="1"/>
    <s v="Trail Boots"/>
    <n v="3"/>
    <n v="140.49"/>
    <n v="0.05"/>
    <n v="77.45"/>
    <x v="2130"/>
    <n v="232.35000000000002"/>
    <n v="168.04649999999998"/>
    <n v="0.41970022215478903"/>
    <n v="2026"/>
    <s v="Q4"/>
    <n v="10"/>
    <s v="Oct"/>
  </r>
  <r>
    <n v="3144"/>
    <d v="2026-10-26T00:00:00"/>
    <n v="2026"/>
    <x v="3"/>
    <n v="10"/>
    <x v="9"/>
    <x v="2"/>
    <x v="2"/>
    <x v="3"/>
    <s v="New"/>
    <x v="4"/>
    <s v="Recovery Roller"/>
    <n v="4"/>
    <n v="36.200000000000003"/>
    <n v="0.15"/>
    <n v="13.53"/>
    <x v="2131"/>
    <n v="54.12"/>
    <n v="68.960000000000008"/>
    <n v="0.56028599285017877"/>
    <n v="2026"/>
    <s v="Q4"/>
    <n v="10"/>
    <s v="Oct"/>
  </r>
  <r>
    <n v="3501"/>
    <d v="2026-10-26T00:00:00"/>
    <n v="2026"/>
    <x v="3"/>
    <n v="10"/>
    <x v="9"/>
    <x v="3"/>
    <x v="7"/>
    <x v="2"/>
    <s v="New"/>
    <x v="3"/>
    <s v="Compact Sleeping Bag"/>
    <n v="1"/>
    <n v="120.5"/>
    <n v="0.05"/>
    <n v="61.71"/>
    <x v="2132"/>
    <n v="61.71"/>
    <n v="52.764999999999993"/>
    <n v="0.4609303341340904"/>
    <n v="2026"/>
    <s v="Q4"/>
    <n v="10"/>
    <s v="Oct"/>
  </r>
  <r>
    <n v="458"/>
    <d v="2026-10-27T00:00:00"/>
    <n v="2026"/>
    <x v="3"/>
    <n v="10"/>
    <x v="9"/>
    <x v="2"/>
    <x v="2"/>
    <x v="2"/>
    <s v="Business"/>
    <x v="0"/>
    <s v="Cycling Pack 12L"/>
    <n v="1"/>
    <n v="102.44"/>
    <n v="0.05"/>
    <n v="49.14"/>
    <x v="2133"/>
    <n v="49.14"/>
    <n v="48.177999999999997"/>
    <n v="0.49505744055570394"/>
    <n v="2026"/>
    <s v="Q4"/>
    <n v="10"/>
    <s v="Oct"/>
  </r>
  <r>
    <n v="1065"/>
    <d v="2026-10-27T00:00:00"/>
    <n v="2026"/>
    <x v="3"/>
    <n v="10"/>
    <x v="9"/>
    <x v="2"/>
    <x v="5"/>
    <x v="0"/>
    <s v="New"/>
    <x v="4"/>
    <s v="Weighted Vest"/>
    <n v="6"/>
    <n v="121.58"/>
    <n v="0.15"/>
    <n v="68.86"/>
    <x v="2134"/>
    <n v="413.15999999999997"/>
    <n v="206.89800000000002"/>
    <n v="0.33367523683268346"/>
    <n v="2026"/>
    <s v="Q4"/>
    <n v="10"/>
    <s v="Oct"/>
  </r>
  <r>
    <n v="1707"/>
    <d v="2026-10-27T00:00:00"/>
    <n v="2026"/>
    <x v="3"/>
    <n v="10"/>
    <x v="9"/>
    <x v="2"/>
    <x v="16"/>
    <x v="0"/>
    <s v="New"/>
    <x v="2"/>
    <s v="Insulated Bottle"/>
    <n v="2"/>
    <n v="35.36"/>
    <n v="0"/>
    <n v="13.33"/>
    <x v="2024"/>
    <n v="26.66"/>
    <n v="44.06"/>
    <n v="0.62302036199095023"/>
    <n v="2026"/>
    <s v="Q4"/>
    <n v="10"/>
    <s v="Oct"/>
  </r>
  <r>
    <n v="1989"/>
    <d v="2026-10-27T00:00:00"/>
    <n v="2026"/>
    <x v="3"/>
    <n v="10"/>
    <x v="9"/>
    <x v="3"/>
    <x v="4"/>
    <x v="0"/>
    <s v="New"/>
    <x v="3"/>
    <s v="Alpine Tent 4P"/>
    <n v="2"/>
    <n v="335.73"/>
    <n v="0"/>
    <n v="199.44"/>
    <x v="2135"/>
    <n v="398.88"/>
    <n v="272.58000000000004"/>
    <n v="0.4059512107943884"/>
    <n v="2026"/>
    <s v="Q4"/>
    <n v="10"/>
    <s v="Oct"/>
  </r>
  <r>
    <n v="2852"/>
    <d v="2026-10-27T00:00:00"/>
    <n v="2026"/>
    <x v="3"/>
    <n v="10"/>
    <x v="9"/>
    <x v="1"/>
    <x v="12"/>
    <x v="1"/>
    <s v="Business"/>
    <x v="1"/>
    <s v="Trail Boots"/>
    <n v="3"/>
    <n v="141.96"/>
    <n v="0.1"/>
    <n v="77.42"/>
    <x v="2136"/>
    <n v="232.26"/>
    <n v="151.03200000000004"/>
    <n v="0.39403900942362485"/>
    <n v="2026"/>
    <s v="Q4"/>
    <n v="10"/>
    <s v="Oct"/>
  </r>
  <r>
    <n v="4762"/>
    <d v="2026-10-27T00:00:00"/>
    <n v="2026"/>
    <x v="3"/>
    <n v="10"/>
    <x v="9"/>
    <x v="1"/>
    <x v="12"/>
    <x v="3"/>
    <s v="New"/>
    <x v="4"/>
    <s v="Training Mat"/>
    <n v="2"/>
    <n v="51.76"/>
    <n v="0"/>
    <n v="21.64"/>
    <x v="2137"/>
    <n v="43.28"/>
    <n v="60.239999999999995"/>
    <n v="0.58191653786707875"/>
    <n v="2026"/>
    <s v="Q4"/>
    <n v="10"/>
    <s v="Oct"/>
  </r>
  <r>
    <n v="4997"/>
    <d v="2026-10-27T00:00:00"/>
    <n v="2026"/>
    <x v="3"/>
    <n v="10"/>
    <x v="9"/>
    <x v="3"/>
    <x v="7"/>
    <x v="0"/>
    <s v="Returning"/>
    <x v="3"/>
    <s v="Trail Tent 2P"/>
    <n v="3"/>
    <n v="194.09"/>
    <n v="0.1"/>
    <n v="105.84"/>
    <x v="2138"/>
    <n v="317.52"/>
    <n v="206.52300000000002"/>
    <n v="0.39409552269565667"/>
    <n v="2026"/>
    <s v="Q4"/>
    <n v="10"/>
    <s v="Oct"/>
  </r>
  <r>
    <n v="1238"/>
    <d v="2026-10-28T00:00:00"/>
    <n v="2026"/>
    <x v="3"/>
    <n v="10"/>
    <x v="9"/>
    <x v="1"/>
    <x v="12"/>
    <x v="0"/>
    <s v="Returning"/>
    <x v="3"/>
    <s v="Compact Sleeping Bag"/>
    <n v="1"/>
    <n v="125.39"/>
    <n v="0.05"/>
    <n v="61.19"/>
    <x v="2139"/>
    <n v="61.19"/>
    <n v="57.930499999999995"/>
    <n v="0.48631847582909743"/>
    <n v="2026"/>
    <s v="Q4"/>
    <n v="10"/>
    <s v="Oct"/>
  </r>
  <r>
    <n v="2622"/>
    <d v="2026-10-28T00:00:00"/>
    <n v="2026"/>
    <x v="3"/>
    <n v="10"/>
    <x v="9"/>
    <x v="0"/>
    <x v="15"/>
    <x v="3"/>
    <s v="New"/>
    <x v="3"/>
    <s v="Portable Camp Stove"/>
    <n v="3"/>
    <n v="83.73"/>
    <n v="0.15"/>
    <n v="39.43"/>
    <x v="2140"/>
    <n v="118.28999999999999"/>
    <n v="95.221499999999992"/>
    <n v="0.44597831966896395"/>
    <n v="2026"/>
    <s v="Q4"/>
    <n v="10"/>
    <s v="Oct"/>
  </r>
  <r>
    <n v="3106"/>
    <d v="2026-10-28T00:00:00"/>
    <n v="2026"/>
    <x v="3"/>
    <n v="10"/>
    <x v="9"/>
    <x v="3"/>
    <x v="8"/>
    <x v="3"/>
    <s v="Business"/>
    <x v="4"/>
    <s v="Recovery Roller"/>
    <n v="3"/>
    <n v="36.99"/>
    <n v="0.05"/>
    <n v="14.14"/>
    <x v="2141"/>
    <n v="42.42"/>
    <n v="63.001499999999993"/>
    <n v="0.59761528720422297"/>
    <n v="2026"/>
    <s v="Q4"/>
    <n v="10"/>
    <s v="Oct"/>
  </r>
  <r>
    <n v="3274"/>
    <d v="2026-10-28T00:00:00"/>
    <n v="2026"/>
    <x v="3"/>
    <n v="10"/>
    <x v="9"/>
    <x v="3"/>
    <x v="7"/>
    <x v="3"/>
    <s v="New"/>
    <x v="4"/>
    <s v="Resistance Band Set"/>
    <n v="1"/>
    <n v="39.42"/>
    <n v="0"/>
    <n v="14.58"/>
    <x v="747"/>
    <n v="14.58"/>
    <n v="24.840000000000003"/>
    <n v="0.63013698630136994"/>
    <n v="2026"/>
    <s v="Q4"/>
    <n v="10"/>
    <s v="Oct"/>
  </r>
  <r>
    <n v="3542"/>
    <d v="2026-10-28T00:00:00"/>
    <n v="2026"/>
    <x v="3"/>
    <n v="10"/>
    <x v="9"/>
    <x v="3"/>
    <x v="4"/>
    <x v="0"/>
    <s v="New"/>
    <x v="0"/>
    <s v="Trail Bike Light"/>
    <n v="2"/>
    <n v="50.66"/>
    <n v="0"/>
    <n v="22.02"/>
    <x v="2142"/>
    <n v="44.04"/>
    <n v="57.279999999999994"/>
    <n v="0.56533754441373862"/>
    <n v="2026"/>
    <s v="Q4"/>
    <n v="10"/>
    <s v="Oct"/>
  </r>
  <r>
    <n v="3704"/>
    <d v="2026-10-28T00:00:00"/>
    <n v="2026"/>
    <x v="3"/>
    <n v="10"/>
    <x v="9"/>
    <x v="1"/>
    <x v="12"/>
    <x v="0"/>
    <s v="Returning"/>
    <x v="1"/>
    <s v="Trekking Poles"/>
    <n v="4"/>
    <n v="71.959999999999994"/>
    <n v="0.1"/>
    <n v="31.51"/>
    <x v="2143"/>
    <n v="126.04"/>
    <n v="133.01599999999996"/>
    <n v="0.51346427027360864"/>
    <n v="2026"/>
    <s v="Q4"/>
    <n v="10"/>
    <s v="Oct"/>
  </r>
  <r>
    <n v="4699"/>
    <d v="2026-10-28T00:00:00"/>
    <n v="2026"/>
    <x v="3"/>
    <n v="10"/>
    <x v="9"/>
    <x v="2"/>
    <x v="5"/>
    <x v="2"/>
    <s v="Returning"/>
    <x v="0"/>
    <s v="Trail Bike Light"/>
    <n v="1"/>
    <n v="49.72"/>
    <n v="0.05"/>
    <n v="22.5"/>
    <x v="2144"/>
    <n v="22.5"/>
    <n v="24.733999999999995"/>
    <n v="0.52364821950290041"/>
    <n v="2026"/>
    <s v="Q4"/>
    <n v="10"/>
    <s v="Oct"/>
  </r>
  <r>
    <n v="1226"/>
    <d v="2026-10-29T00:00:00"/>
    <n v="2026"/>
    <x v="3"/>
    <n v="10"/>
    <x v="9"/>
    <x v="0"/>
    <x v="0"/>
    <x v="3"/>
    <s v="Returning"/>
    <x v="2"/>
    <s v="Insulated Bottle"/>
    <n v="1"/>
    <n v="36.58"/>
    <n v="0"/>
    <n v="13.5"/>
    <x v="1530"/>
    <n v="13.5"/>
    <n v="23.08"/>
    <n v="0.63094587206123565"/>
    <n v="2026"/>
    <s v="Q4"/>
    <n v="10"/>
    <s v="Oct"/>
  </r>
  <r>
    <n v="1245"/>
    <d v="2026-10-29T00:00:00"/>
    <n v="2026"/>
    <x v="3"/>
    <n v="10"/>
    <x v="9"/>
    <x v="1"/>
    <x v="6"/>
    <x v="3"/>
    <s v="Returning"/>
    <x v="4"/>
    <s v="Resistance Band Set"/>
    <n v="2"/>
    <n v="41.06"/>
    <n v="0.05"/>
    <n v="15.07"/>
    <x v="1746"/>
    <n v="30.14"/>
    <n v="47.873999999999995"/>
    <n v="0.6136590868305688"/>
    <n v="2026"/>
    <s v="Q4"/>
    <n v="10"/>
    <s v="Oct"/>
  </r>
  <r>
    <n v="1477"/>
    <d v="2026-10-29T00:00:00"/>
    <n v="2026"/>
    <x v="3"/>
    <n v="10"/>
    <x v="9"/>
    <x v="1"/>
    <x v="14"/>
    <x v="3"/>
    <s v="Returning"/>
    <x v="3"/>
    <s v="Compact Sleeping Bag"/>
    <n v="1"/>
    <n v="121.78"/>
    <n v="0.15"/>
    <n v="61.55"/>
    <x v="2145"/>
    <n v="61.55"/>
    <n v="41.963000000000008"/>
    <n v="0.40538869513974096"/>
    <n v="2026"/>
    <s v="Q4"/>
    <n v="10"/>
    <s v="Oct"/>
  </r>
  <r>
    <n v="1575"/>
    <d v="2026-10-29T00:00:00"/>
    <n v="2026"/>
    <x v="3"/>
    <n v="10"/>
    <x v="9"/>
    <x v="3"/>
    <x v="7"/>
    <x v="1"/>
    <s v="Returning"/>
    <x v="2"/>
    <s v="Carry-On Duffel"/>
    <n v="5"/>
    <n v="130.68"/>
    <n v="0.2"/>
    <n v="67.209999999999994"/>
    <x v="2146"/>
    <n v="336.04999999999995"/>
    <n v="186.67000000000019"/>
    <n v="0.35711279461279488"/>
    <n v="2026"/>
    <s v="Q4"/>
    <n v="10"/>
    <s v="Oct"/>
  </r>
  <r>
    <n v="2830"/>
    <d v="2026-10-29T00:00:00"/>
    <n v="2026"/>
    <x v="3"/>
    <n v="10"/>
    <x v="9"/>
    <x v="2"/>
    <x v="2"/>
    <x v="0"/>
    <s v="New"/>
    <x v="2"/>
    <s v="Travel Backpack 35L"/>
    <n v="1"/>
    <n v="161.94999999999999"/>
    <n v="0"/>
    <n v="86.61"/>
    <x v="2147"/>
    <n v="86.61"/>
    <n v="75.339999999999989"/>
    <n v="0.46520531028095086"/>
    <n v="2026"/>
    <s v="Q4"/>
    <n v="10"/>
    <s v="Oct"/>
  </r>
  <r>
    <n v="2884"/>
    <d v="2026-10-29T00:00:00"/>
    <n v="2026"/>
    <x v="3"/>
    <n v="10"/>
    <x v="9"/>
    <x v="0"/>
    <x v="15"/>
    <x v="2"/>
    <s v="Returning"/>
    <x v="0"/>
    <s v="Commuter Helmet"/>
    <n v="2"/>
    <n v="83.6"/>
    <n v="0"/>
    <n v="43.01"/>
    <x v="2148"/>
    <n v="86.02"/>
    <n v="81.179999999999993"/>
    <n v="0.48552631578947369"/>
    <n v="2026"/>
    <s v="Q4"/>
    <n v="10"/>
    <s v="Oct"/>
  </r>
  <r>
    <n v="3093"/>
    <d v="2026-10-29T00:00:00"/>
    <n v="2026"/>
    <x v="3"/>
    <n v="10"/>
    <x v="9"/>
    <x v="3"/>
    <x v="4"/>
    <x v="1"/>
    <s v="Business"/>
    <x v="3"/>
    <s v="Trail Tent 2P"/>
    <n v="3"/>
    <n v="194.19"/>
    <n v="0.15"/>
    <n v="104.22"/>
    <x v="2149"/>
    <n v="312.65999999999997"/>
    <n v="182.52449999999999"/>
    <n v="0.36859897674503139"/>
    <n v="2026"/>
    <s v="Q4"/>
    <n v="10"/>
    <s v="Oct"/>
  </r>
  <r>
    <n v="3613"/>
    <d v="2026-10-29T00:00:00"/>
    <n v="2026"/>
    <x v="3"/>
    <n v="10"/>
    <x v="9"/>
    <x v="1"/>
    <x v="12"/>
    <x v="0"/>
    <s v="Returning"/>
    <x v="2"/>
    <s v="Travel Backpack 35L"/>
    <n v="3"/>
    <n v="167.41"/>
    <n v="0"/>
    <n v="85.33"/>
    <x v="2150"/>
    <n v="255.99"/>
    <n v="246.24"/>
    <n v="0.49029329191804549"/>
    <n v="2026"/>
    <s v="Q4"/>
    <n v="10"/>
    <s v="Oct"/>
  </r>
  <r>
    <n v="4496"/>
    <d v="2026-10-29T00:00:00"/>
    <n v="2026"/>
    <x v="3"/>
    <n v="10"/>
    <x v="9"/>
    <x v="3"/>
    <x v="8"/>
    <x v="0"/>
    <s v="Returning"/>
    <x v="4"/>
    <s v="Resistance Band Set"/>
    <n v="2"/>
    <n v="40.83"/>
    <n v="0.1"/>
    <n v="14.91"/>
    <x v="2151"/>
    <n v="29.82"/>
    <n v="43.673999999999999"/>
    <n v="0.59425259204833047"/>
    <n v="2026"/>
    <s v="Q4"/>
    <n v="10"/>
    <s v="Oct"/>
  </r>
  <r>
    <n v="5194"/>
    <d v="2026-10-29T00:00:00"/>
    <n v="2026"/>
    <x v="3"/>
    <n v="10"/>
    <x v="9"/>
    <x v="0"/>
    <x v="9"/>
    <x v="1"/>
    <s v="Business"/>
    <x v="3"/>
    <s v="Portable Camp Stove"/>
    <n v="12"/>
    <n v="80.84"/>
    <n v="0.1"/>
    <n v="38.39"/>
    <x v="2152"/>
    <n v="460.68"/>
    <n v="412.392"/>
    <n v="0.4723459233602727"/>
    <n v="2026"/>
    <s v="Q4"/>
    <n v="10"/>
    <s v="Oct"/>
  </r>
  <r>
    <n v="339"/>
    <d v="2026-10-30T00:00:00"/>
    <n v="2026"/>
    <x v="3"/>
    <n v="10"/>
    <x v="9"/>
    <x v="3"/>
    <x v="13"/>
    <x v="0"/>
    <s v="Returning"/>
    <x v="0"/>
    <s v="Compact Repair Kit"/>
    <n v="1"/>
    <n v="39.65"/>
    <n v="0"/>
    <n v="16.38"/>
    <x v="2153"/>
    <n v="16.38"/>
    <n v="23.27"/>
    <n v="0.58688524590163937"/>
    <n v="2026"/>
    <s v="Q4"/>
    <n v="10"/>
    <s v="Oct"/>
  </r>
  <r>
    <n v="1199"/>
    <d v="2026-10-30T00:00:00"/>
    <n v="2026"/>
    <x v="3"/>
    <n v="10"/>
    <x v="9"/>
    <x v="1"/>
    <x v="12"/>
    <x v="0"/>
    <s v="New"/>
    <x v="0"/>
    <s v="Cycling Pack 12L"/>
    <n v="1"/>
    <n v="102.47"/>
    <n v="0.1"/>
    <n v="49.75"/>
    <x v="2154"/>
    <n v="49.75"/>
    <n v="42.472999999999999"/>
    <n v="0.46054671828068922"/>
    <n v="2026"/>
    <s v="Q4"/>
    <n v="10"/>
    <s v="Oct"/>
  </r>
  <r>
    <n v="1253"/>
    <d v="2026-10-30T00:00:00"/>
    <n v="2026"/>
    <x v="3"/>
    <n v="10"/>
    <x v="9"/>
    <x v="3"/>
    <x v="13"/>
    <x v="2"/>
    <s v="Business"/>
    <x v="4"/>
    <s v="Resistance Band Set"/>
    <n v="2"/>
    <n v="40.43"/>
    <n v="0"/>
    <n v="14.88"/>
    <x v="754"/>
    <n v="29.76"/>
    <n v="51.099999999999994"/>
    <n v="0.63195646796932969"/>
    <n v="2026"/>
    <s v="Q4"/>
    <n v="10"/>
    <s v="Oct"/>
  </r>
  <r>
    <n v="1407"/>
    <d v="2026-10-30T00:00:00"/>
    <n v="2026"/>
    <x v="3"/>
    <n v="10"/>
    <x v="9"/>
    <x v="3"/>
    <x v="8"/>
    <x v="2"/>
    <s v="Business"/>
    <x v="2"/>
    <s v="Insulated Bottle"/>
    <n v="2"/>
    <n v="35.880000000000003"/>
    <n v="0.05"/>
    <n v="13.52"/>
    <x v="2155"/>
    <n v="27.04"/>
    <n v="41.131999999999998"/>
    <n v="0.60335621662852779"/>
    <n v="2026"/>
    <s v="Q4"/>
    <n v="10"/>
    <s v="Oct"/>
  </r>
  <r>
    <n v="2532"/>
    <d v="2026-10-30T00:00:00"/>
    <n v="2026"/>
    <x v="3"/>
    <n v="10"/>
    <x v="9"/>
    <x v="0"/>
    <x v="15"/>
    <x v="3"/>
    <s v="New"/>
    <x v="0"/>
    <s v="Commuter Helmet"/>
    <n v="1"/>
    <n v="80.400000000000006"/>
    <n v="0"/>
    <n v="43.34"/>
    <x v="2156"/>
    <n v="43.34"/>
    <n v="37.06"/>
    <n v="0.46094527363184079"/>
    <n v="2026"/>
    <s v="Q4"/>
    <n v="10"/>
    <s v="Oct"/>
  </r>
  <r>
    <n v="307"/>
    <d v="2026-10-31T00:00:00"/>
    <n v="2026"/>
    <x v="3"/>
    <n v="10"/>
    <x v="9"/>
    <x v="3"/>
    <x v="8"/>
    <x v="0"/>
    <s v="Returning"/>
    <x v="4"/>
    <s v="Recovery Roller"/>
    <n v="1"/>
    <n v="37.08"/>
    <n v="0"/>
    <n v="13.62"/>
    <x v="2157"/>
    <n v="13.62"/>
    <n v="23.46"/>
    <n v="0.63268608414239491"/>
    <n v="2026"/>
    <s v="Q4"/>
    <n v="10"/>
    <s v="Oct"/>
  </r>
  <r>
    <n v="3257"/>
    <d v="2026-10-31T00:00:00"/>
    <n v="2026"/>
    <x v="3"/>
    <n v="10"/>
    <x v="9"/>
    <x v="3"/>
    <x v="4"/>
    <x v="2"/>
    <s v="New"/>
    <x v="2"/>
    <s v="Travel Backpack 35L"/>
    <n v="6"/>
    <n v="165.92"/>
    <n v="0"/>
    <n v="87.55"/>
    <x v="2158"/>
    <n v="525.29999999999995"/>
    <n v="470.22"/>
    <n v="0.4723360655737705"/>
    <n v="2026"/>
    <s v="Q4"/>
    <n v="10"/>
    <s v="Oct"/>
  </r>
  <r>
    <n v="3739"/>
    <d v="2026-10-31T00:00:00"/>
    <n v="2026"/>
    <x v="3"/>
    <n v="10"/>
    <x v="9"/>
    <x v="1"/>
    <x v="12"/>
    <x v="3"/>
    <s v="New"/>
    <x v="2"/>
    <s v="Carry-On Duffel"/>
    <n v="1"/>
    <n v="135.19"/>
    <n v="0"/>
    <n v="68.319999999999993"/>
    <x v="2159"/>
    <n v="68.319999999999993"/>
    <n v="66.87"/>
    <n v="0.49463717730601381"/>
    <n v="2026"/>
    <s v="Q4"/>
    <n v="10"/>
    <s v="Oct"/>
  </r>
  <r>
    <n v="77"/>
    <d v="2026-11-01T00:00:00"/>
    <n v="2026"/>
    <x v="3"/>
    <n v="11"/>
    <x v="10"/>
    <x v="1"/>
    <x v="11"/>
    <x v="0"/>
    <s v="New"/>
    <x v="2"/>
    <s v="Carry-On Duffel"/>
    <n v="2"/>
    <n v="133.96"/>
    <n v="0.1"/>
    <n v="65.44"/>
    <x v="2160"/>
    <n v="130.88"/>
    <n v="110.24800000000002"/>
    <n v="0.4572177432732823"/>
    <n v="2026"/>
    <s v="Q4"/>
    <n v="11"/>
    <s v="Nov"/>
  </r>
  <r>
    <n v="461"/>
    <d v="2026-11-01T00:00:00"/>
    <n v="2026"/>
    <x v="3"/>
    <n v="11"/>
    <x v="10"/>
    <x v="1"/>
    <x v="11"/>
    <x v="3"/>
    <s v="Business"/>
    <x v="0"/>
    <s v="Trail Bike Light"/>
    <n v="3"/>
    <n v="51.67"/>
    <n v="0.05"/>
    <n v="22.8"/>
    <x v="2161"/>
    <n v="68.400000000000006"/>
    <n v="78.859499999999969"/>
    <n v="0.53551383781691497"/>
    <n v="2026"/>
    <s v="Q4"/>
    <n v="11"/>
    <s v="Nov"/>
  </r>
  <r>
    <n v="732"/>
    <d v="2026-11-01T00:00:00"/>
    <n v="2026"/>
    <x v="3"/>
    <n v="11"/>
    <x v="10"/>
    <x v="1"/>
    <x v="1"/>
    <x v="3"/>
    <s v="Returning"/>
    <x v="1"/>
    <s v="Summit Backpack 45L"/>
    <n v="1"/>
    <n v="150.46"/>
    <n v="0.15"/>
    <n v="78.39"/>
    <x v="2162"/>
    <n v="78.39"/>
    <n v="49.501000000000005"/>
    <n v="0.38705616501552104"/>
    <n v="2026"/>
    <s v="Q4"/>
    <n v="11"/>
    <s v="Nov"/>
  </r>
  <r>
    <n v="919"/>
    <d v="2026-11-01T00:00:00"/>
    <n v="2026"/>
    <x v="3"/>
    <n v="11"/>
    <x v="10"/>
    <x v="3"/>
    <x v="13"/>
    <x v="0"/>
    <s v="New"/>
    <x v="0"/>
    <s v="Cycling Pack 12L"/>
    <n v="1"/>
    <n v="103.53"/>
    <n v="0.1"/>
    <n v="51.75"/>
    <x v="2163"/>
    <n v="51.75"/>
    <n v="41.427000000000007"/>
    <n v="0.4446054283782479"/>
    <n v="2026"/>
    <s v="Q4"/>
    <n v="11"/>
    <s v="Nov"/>
  </r>
  <r>
    <n v="949"/>
    <d v="2026-11-01T00:00:00"/>
    <n v="2026"/>
    <x v="3"/>
    <n v="11"/>
    <x v="10"/>
    <x v="2"/>
    <x v="2"/>
    <x v="0"/>
    <s v="Returning"/>
    <x v="0"/>
    <s v="Cycling Pack 12L"/>
    <n v="4"/>
    <n v="103.33"/>
    <n v="0"/>
    <n v="49.15"/>
    <x v="2164"/>
    <n v="196.6"/>
    <n v="216.72"/>
    <n v="0.5243394948224136"/>
    <n v="2026"/>
    <s v="Q4"/>
    <n v="11"/>
    <s v="Nov"/>
  </r>
  <r>
    <n v="1185"/>
    <d v="2026-11-01T00:00:00"/>
    <n v="2026"/>
    <x v="3"/>
    <n v="11"/>
    <x v="10"/>
    <x v="3"/>
    <x v="8"/>
    <x v="1"/>
    <s v="Business"/>
    <x v="2"/>
    <s v="Insulated Bottle"/>
    <n v="5"/>
    <n v="37.08"/>
    <n v="0.15"/>
    <n v="13.27"/>
    <x v="2165"/>
    <n v="66.349999999999994"/>
    <n v="91.239999999999981"/>
    <n v="0.57897074687480166"/>
    <n v="2026"/>
    <s v="Q4"/>
    <n v="11"/>
    <s v="Nov"/>
  </r>
  <r>
    <n v="1248"/>
    <d v="2026-11-01T00:00:00"/>
    <n v="2026"/>
    <x v="3"/>
    <n v="11"/>
    <x v="10"/>
    <x v="0"/>
    <x v="0"/>
    <x v="1"/>
    <s v="Business"/>
    <x v="2"/>
    <s v="Carry-On Duffel"/>
    <n v="5"/>
    <n v="132.33000000000001"/>
    <n v="0.2"/>
    <n v="65.2"/>
    <x v="2166"/>
    <n v="326"/>
    <n v="203.32000000000005"/>
    <n v="0.3841154689034989"/>
    <n v="2026"/>
    <s v="Q4"/>
    <n v="11"/>
    <s v="Nov"/>
  </r>
  <r>
    <n v="2129"/>
    <d v="2026-11-01T00:00:00"/>
    <n v="2026"/>
    <x v="3"/>
    <n v="11"/>
    <x v="10"/>
    <x v="3"/>
    <x v="13"/>
    <x v="2"/>
    <s v="New"/>
    <x v="0"/>
    <s v="Trail Bike Light"/>
    <n v="2"/>
    <n v="50.43"/>
    <n v="0"/>
    <n v="22.54"/>
    <x v="1977"/>
    <n v="45.08"/>
    <n v="55.78"/>
    <n v="0.55304382312115807"/>
    <n v="2026"/>
    <s v="Q4"/>
    <n v="11"/>
    <s v="Nov"/>
  </r>
  <r>
    <n v="2850"/>
    <d v="2026-11-01T00:00:00"/>
    <n v="2026"/>
    <x v="3"/>
    <n v="11"/>
    <x v="10"/>
    <x v="2"/>
    <x v="2"/>
    <x v="1"/>
    <s v="Returning"/>
    <x v="4"/>
    <s v="Training Mat"/>
    <n v="3"/>
    <n v="50.05"/>
    <n v="0.15"/>
    <n v="22.36"/>
    <x v="2167"/>
    <n v="67.08"/>
    <n v="60.547499999999985"/>
    <n v="0.47440794499618022"/>
    <n v="2026"/>
    <s v="Q4"/>
    <n v="11"/>
    <s v="Nov"/>
  </r>
  <r>
    <n v="3477"/>
    <d v="2026-11-01T00:00:00"/>
    <n v="2026"/>
    <x v="3"/>
    <n v="11"/>
    <x v="10"/>
    <x v="3"/>
    <x v="13"/>
    <x v="0"/>
    <s v="Returning"/>
    <x v="3"/>
    <s v="Trail Tent 2P"/>
    <n v="1"/>
    <n v="197.14"/>
    <n v="0.05"/>
    <n v="102.87"/>
    <x v="2168"/>
    <n v="102.87"/>
    <n v="84.412999999999982"/>
    <n v="0.45072430492890431"/>
    <n v="2026"/>
    <s v="Q4"/>
    <n v="11"/>
    <s v="Nov"/>
  </r>
  <r>
    <n v="4673"/>
    <d v="2026-11-01T00:00:00"/>
    <n v="2026"/>
    <x v="3"/>
    <n v="11"/>
    <x v="10"/>
    <x v="0"/>
    <x v="0"/>
    <x v="1"/>
    <s v="Business"/>
    <x v="1"/>
    <s v="Trekking Poles"/>
    <n v="5"/>
    <n v="72.13"/>
    <n v="0.1"/>
    <n v="31.41"/>
    <x v="2169"/>
    <n v="157.05000000000001"/>
    <n v="167.53499999999997"/>
    <n v="0.51615139331762094"/>
    <n v="2026"/>
    <s v="Q4"/>
    <n v="11"/>
    <s v="Nov"/>
  </r>
  <r>
    <n v="4679"/>
    <d v="2026-11-01T00:00:00"/>
    <n v="2026"/>
    <x v="3"/>
    <n v="11"/>
    <x v="10"/>
    <x v="1"/>
    <x v="12"/>
    <x v="1"/>
    <s v="Returning"/>
    <x v="3"/>
    <s v="Alpine Tent 4P"/>
    <n v="8"/>
    <n v="341.51"/>
    <n v="0.1"/>
    <n v="200.1"/>
    <x v="2170"/>
    <n v="1600.8"/>
    <n v="858.07199999999989"/>
    <n v="0.34896977150498276"/>
    <n v="2026"/>
    <s v="Q4"/>
    <n v="11"/>
    <s v="Nov"/>
  </r>
  <r>
    <n v="4809"/>
    <d v="2026-11-01T00:00:00"/>
    <n v="2026"/>
    <x v="3"/>
    <n v="11"/>
    <x v="10"/>
    <x v="1"/>
    <x v="11"/>
    <x v="0"/>
    <s v="New"/>
    <x v="2"/>
    <s v="Insulated Bottle"/>
    <n v="1"/>
    <n v="36.47"/>
    <n v="0.05"/>
    <n v="13.88"/>
    <x v="276"/>
    <n v="13.88"/>
    <n v="20.766499999999994"/>
    <n v="0.59938233299178834"/>
    <n v="2026"/>
    <s v="Q4"/>
    <n v="11"/>
    <s v="Nov"/>
  </r>
  <r>
    <n v="4849"/>
    <d v="2026-11-01T00:00:00"/>
    <n v="2026"/>
    <x v="3"/>
    <n v="11"/>
    <x v="10"/>
    <x v="0"/>
    <x v="0"/>
    <x v="0"/>
    <s v="New"/>
    <x v="2"/>
    <s v="Insulated Bottle"/>
    <n v="4"/>
    <n v="35.69"/>
    <n v="0.15"/>
    <n v="13.52"/>
    <x v="2171"/>
    <n v="54.08"/>
    <n v="67.265999999999991"/>
    <n v="0.55433224004087478"/>
    <n v="2026"/>
    <s v="Q4"/>
    <n v="11"/>
    <s v="Nov"/>
  </r>
  <r>
    <n v="436"/>
    <d v="2026-11-02T00:00:00"/>
    <n v="2026"/>
    <x v="3"/>
    <n v="11"/>
    <x v="10"/>
    <x v="2"/>
    <x v="10"/>
    <x v="0"/>
    <s v="New"/>
    <x v="2"/>
    <s v="Insulated Bottle"/>
    <n v="2"/>
    <n v="35.340000000000003"/>
    <n v="0.1"/>
    <n v="13.82"/>
    <x v="2172"/>
    <n v="27.64"/>
    <n v="35.972000000000008"/>
    <n v="0.56549078790165386"/>
    <n v="2026"/>
    <s v="Q4"/>
    <n v="11"/>
    <s v="Nov"/>
  </r>
  <r>
    <n v="879"/>
    <d v="2026-11-02T00:00:00"/>
    <n v="2026"/>
    <x v="3"/>
    <n v="11"/>
    <x v="10"/>
    <x v="2"/>
    <x v="10"/>
    <x v="0"/>
    <s v="New"/>
    <x v="2"/>
    <s v="Packing Cube Set"/>
    <n v="4"/>
    <n v="46.8"/>
    <n v="0.05"/>
    <n v="18.52"/>
    <x v="2173"/>
    <n v="74.08"/>
    <n v="103.75999999999998"/>
    <n v="0.58344579397210972"/>
    <n v="2026"/>
    <s v="Q4"/>
    <n v="11"/>
    <s v="Nov"/>
  </r>
  <r>
    <n v="955"/>
    <d v="2026-11-02T00:00:00"/>
    <n v="2026"/>
    <x v="3"/>
    <n v="11"/>
    <x v="10"/>
    <x v="3"/>
    <x v="13"/>
    <x v="2"/>
    <s v="New"/>
    <x v="3"/>
    <s v="Trail Tent 2P"/>
    <n v="1"/>
    <n v="198.34"/>
    <n v="0.05"/>
    <n v="103.2"/>
    <x v="2174"/>
    <n v="103.2"/>
    <n v="85.222999999999999"/>
    <n v="0.45229616341954004"/>
    <n v="2026"/>
    <s v="Q4"/>
    <n v="11"/>
    <s v="Nov"/>
  </r>
  <r>
    <n v="1068"/>
    <d v="2026-11-02T00:00:00"/>
    <n v="2026"/>
    <x v="3"/>
    <n v="11"/>
    <x v="10"/>
    <x v="1"/>
    <x v="6"/>
    <x v="0"/>
    <s v="Returning"/>
    <x v="4"/>
    <s v="Weighted Vest"/>
    <n v="5"/>
    <n v="122.26"/>
    <n v="0.1"/>
    <n v="68.3"/>
    <x v="2175"/>
    <n v="341.5"/>
    <n v="208.67000000000007"/>
    <n v="0.37928276714470083"/>
    <n v="2026"/>
    <s v="Q4"/>
    <n v="11"/>
    <s v="Nov"/>
  </r>
  <r>
    <n v="1733"/>
    <d v="2026-11-02T00:00:00"/>
    <n v="2026"/>
    <x v="3"/>
    <n v="11"/>
    <x v="10"/>
    <x v="0"/>
    <x v="9"/>
    <x v="1"/>
    <s v="Returning"/>
    <x v="1"/>
    <s v="Trekking Poles"/>
    <n v="3"/>
    <n v="71.12"/>
    <n v="0.15"/>
    <n v="33.090000000000003"/>
    <x v="2176"/>
    <n v="99.27000000000001"/>
    <n v="82.085999999999984"/>
    <n v="0.45262356911268437"/>
    <n v="2026"/>
    <s v="Q4"/>
    <n v="11"/>
    <s v="Nov"/>
  </r>
  <r>
    <n v="3270"/>
    <d v="2026-11-02T00:00:00"/>
    <n v="2026"/>
    <x v="3"/>
    <n v="11"/>
    <x v="10"/>
    <x v="1"/>
    <x v="12"/>
    <x v="2"/>
    <s v="Returning"/>
    <x v="0"/>
    <s v="Commuter Helmet"/>
    <n v="2"/>
    <n v="81.900000000000006"/>
    <n v="0.15"/>
    <n v="41.91"/>
    <x v="2177"/>
    <n v="83.82"/>
    <n v="55.410000000000025"/>
    <n v="0.39797457444516282"/>
    <n v="2026"/>
    <s v="Q4"/>
    <n v="11"/>
    <s v="Nov"/>
  </r>
  <r>
    <n v="3484"/>
    <d v="2026-11-02T00:00:00"/>
    <n v="2026"/>
    <x v="3"/>
    <n v="11"/>
    <x v="10"/>
    <x v="2"/>
    <x v="2"/>
    <x v="3"/>
    <s v="Returning"/>
    <x v="2"/>
    <s v="Travel Backpack 35L"/>
    <n v="4"/>
    <n v="165.12"/>
    <n v="0.05"/>
    <n v="89.65"/>
    <x v="2178"/>
    <n v="358.6"/>
    <n v="268.85599999999999"/>
    <n v="0.42848582211342306"/>
    <n v="2026"/>
    <s v="Q4"/>
    <n v="11"/>
    <s v="Nov"/>
  </r>
  <r>
    <n v="3608"/>
    <d v="2026-11-02T00:00:00"/>
    <n v="2026"/>
    <x v="3"/>
    <n v="11"/>
    <x v="10"/>
    <x v="3"/>
    <x v="8"/>
    <x v="2"/>
    <s v="New"/>
    <x v="1"/>
    <s v="Hiking Daypack 20L"/>
    <n v="1"/>
    <n v="91.35"/>
    <n v="0"/>
    <n v="45.5"/>
    <x v="2179"/>
    <n v="45.5"/>
    <n v="45.849999999999994"/>
    <n v="0.50191570881226055"/>
    <n v="2026"/>
    <s v="Q4"/>
    <n v="11"/>
    <s v="Nov"/>
  </r>
  <r>
    <n v="4036"/>
    <d v="2026-11-02T00:00:00"/>
    <n v="2026"/>
    <x v="3"/>
    <n v="11"/>
    <x v="10"/>
    <x v="2"/>
    <x v="3"/>
    <x v="0"/>
    <s v="Business"/>
    <x v="4"/>
    <s v="Recovery Roller"/>
    <n v="1"/>
    <n v="36.96"/>
    <n v="0.1"/>
    <n v="14.18"/>
    <x v="2180"/>
    <n v="14.18"/>
    <n v="19.084000000000003"/>
    <n v="0.57371332371332373"/>
    <n v="2026"/>
    <s v="Q4"/>
    <n v="11"/>
    <s v="Nov"/>
  </r>
  <r>
    <n v="408"/>
    <d v="2026-11-03T00:00:00"/>
    <n v="2026"/>
    <x v="3"/>
    <n v="11"/>
    <x v="10"/>
    <x v="3"/>
    <x v="13"/>
    <x v="0"/>
    <s v="Returning"/>
    <x v="0"/>
    <s v="Trail Bike Light"/>
    <n v="1"/>
    <n v="49.61"/>
    <n v="0"/>
    <n v="22.8"/>
    <x v="538"/>
    <n v="22.8"/>
    <n v="26.81"/>
    <n v="0.54041523886313236"/>
    <n v="2026"/>
    <s v="Q4"/>
    <n v="11"/>
    <s v="Nov"/>
  </r>
  <r>
    <n v="939"/>
    <d v="2026-11-03T00:00:00"/>
    <n v="2026"/>
    <x v="3"/>
    <n v="11"/>
    <x v="10"/>
    <x v="1"/>
    <x v="11"/>
    <x v="2"/>
    <s v="Returning"/>
    <x v="0"/>
    <s v="Trail Bike Light"/>
    <n v="1"/>
    <n v="49.76"/>
    <n v="0.1"/>
    <n v="21.94"/>
    <x v="2181"/>
    <n v="21.94"/>
    <n v="22.843999999999998"/>
    <n v="0.51009289031797067"/>
    <n v="2026"/>
    <s v="Q4"/>
    <n v="11"/>
    <s v="Nov"/>
  </r>
  <r>
    <n v="1022"/>
    <d v="2026-11-03T00:00:00"/>
    <n v="2026"/>
    <x v="3"/>
    <n v="11"/>
    <x v="10"/>
    <x v="3"/>
    <x v="7"/>
    <x v="0"/>
    <s v="Returning"/>
    <x v="0"/>
    <s v="Compact Repair Kit"/>
    <n v="1"/>
    <n v="39.97"/>
    <n v="0.1"/>
    <n v="16.93"/>
    <x v="2182"/>
    <n v="16.93"/>
    <n v="19.042999999999999"/>
    <n v="0.52936924915909156"/>
    <n v="2026"/>
    <s v="Q4"/>
    <n v="11"/>
    <s v="Nov"/>
  </r>
  <r>
    <n v="1997"/>
    <d v="2026-11-03T00:00:00"/>
    <n v="2026"/>
    <x v="3"/>
    <n v="11"/>
    <x v="10"/>
    <x v="1"/>
    <x v="12"/>
    <x v="3"/>
    <s v="Returning"/>
    <x v="3"/>
    <s v="Alpine Tent 4P"/>
    <n v="2"/>
    <n v="335.46"/>
    <n v="0.1"/>
    <n v="199.87"/>
    <x v="2183"/>
    <n v="399.74"/>
    <n v="204.08799999999997"/>
    <n v="0.33799028862523761"/>
    <n v="2026"/>
    <s v="Q4"/>
    <n v="11"/>
    <s v="Nov"/>
  </r>
  <r>
    <n v="3978"/>
    <d v="2026-11-03T00:00:00"/>
    <n v="2026"/>
    <x v="3"/>
    <n v="11"/>
    <x v="10"/>
    <x v="1"/>
    <x v="12"/>
    <x v="0"/>
    <s v="New"/>
    <x v="1"/>
    <s v="Summit Backpack 45L"/>
    <n v="4"/>
    <n v="154.46"/>
    <n v="0.05"/>
    <n v="80.48"/>
    <x v="2184"/>
    <n v="321.92"/>
    <n v="265.02799999999996"/>
    <n v="0.45153574081519993"/>
    <n v="2026"/>
    <s v="Q4"/>
    <n v="11"/>
    <s v="Nov"/>
  </r>
  <r>
    <n v="4715"/>
    <d v="2026-11-03T00:00:00"/>
    <n v="2026"/>
    <x v="3"/>
    <n v="11"/>
    <x v="10"/>
    <x v="0"/>
    <x v="0"/>
    <x v="1"/>
    <s v="Business"/>
    <x v="4"/>
    <s v="Resistance Band Set"/>
    <n v="10"/>
    <n v="39.869999999999997"/>
    <n v="0.15"/>
    <n v="14.31"/>
    <x v="2185"/>
    <n v="143.1"/>
    <n v="195.79499999999999"/>
    <n v="0.57774531934670026"/>
    <n v="2026"/>
    <s v="Q4"/>
    <n v="11"/>
    <s v="Nov"/>
  </r>
  <r>
    <n v="145"/>
    <d v="2026-11-04T00:00:00"/>
    <n v="2026"/>
    <x v="3"/>
    <n v="11"/>
    <x v="10"/>
    <x v="0"/>
    <x v="15"/>
    <x v="0"/>
    <s v="Business"/>
    <x v="1"/>
    <s v="Hiking Daypack 20L"/>
    <n v="2"/>
    <n v="93.19"/>
    <n v="0.2"/>
    <n v="45.7"/>
    <x v="2186"/>
    <n v="91.4"/>
    <n v="57.704000000000008"/>
    <n v="0.38700504345959869"/>
    <n v="2026"/>
    <s v="Q4"/>
    <n v="11"/>
    <s v="Nov"/>
  </r>
  <r>
    <n v="465"/>
    <d v="2026-11-04T00:00:00"/>
    <n v="2026"/>
    <x v="3"/>
    <n v="11"/>
    <x v="10"/>
    <x v="1"/>
    <x v="12"/>
    <x v="0"/>
    <s v="Returning"/>
    <x v="4"/>
    <s v="Resistance Band Set"/>
    <n v="3"/>
    <n v="41.29"/>
    <n v="0.05"/>
    <n v="14.43"/>
    <x v="2187"/>
    <n v="43.29"/>
    <n v="74.386500000000012"/>
    <n v="0.63212706020318421"/>
    <n v="2026"/>
    <s v="Q4"/>
    <n v="11"/>
    <s v="Nov"/>
  </r>
  <r>
    <n v="1449"/>
    <d v="2026-11-04T00:00:00"/>
    <n v="2026"/>
    <x v="3"/>
    <n v="11"/>
    <x v="10"/>
    <x v="3"/>
    <x v="8"/>
    <x v="0"/>
    <s v="Returning"/>
    <x v="0"/>
    <s v="Trail Bike Light"/>
    <n v="1"/>
    <n v="50.76"/>
    <n v="0.1"/>
    <n v="22.72"/>
    <x v="2188"/>
    <n v="22.72"/>
    <n v="22.963999999999999"/>
    <n v="0.50267051921898254"/>
    <n v="2026"/>
    <s v="Q4"/>
    <n v="11"/>
    <s v="Nov"/>
  </r>
  <r>
    <n v="1802"/>
    <d v="2026-11-04T00:00:00"/>
    <n v="2026"/>
    <x v="3"/>
    <n v="11"/>
    <x v="10"/>
    <x v="2"/>
    <x v="16"/>
    <x v="2"/>
    <s v="Business"/>
    <x v="2"/>
    <s v="Insulated Bottle"/>
    <n v="1"/>
    <n v="35.94"/>
    <n v="0.05"/>
    <n v="13.39"/>
    <x v="2189"/>
    <n v="13.39"/>
    <n v="20.752999999999993"/>
    <n v="0.60782590867820629"/>
    <n v="2026"/>
    <s v="Q4"/>
    <n v="11"/>
    <s v="Nov"/>
  </r>
  <r>
    <n v="2645"/>
    <d v="2026-11-04T00:00:00"/>
    <n v="2026"/>
    <x v="3"/>
    <n v="11"/>
    <x v="10"/>
    <x v="0"/>
    <x v="15"/>
    <x v="2"/>
    <s v="New"/>
    <x v="1"/>
    <s v="Trekking Poles"/>
    <n v="4"/>
    <n v="70.010000000000005"/>
    <n v="0.05"/>
    <n v="31.43"/>
    <x v="2190"/>
    <n v="125.72"/>
    <n v="140.31800000000001"/>
    <n v="0.52743593020545942"/>
    <n v="2026"/>
    <s v="Q4"/>
    <n v="11"/>
    <s v="Nov"/>
  </r>
  <r>
    <n v="3539"/>
    <d v="2026-11-04T00:00:00"/>
    <n v="2026"/>
    <x v="3"/>
    <n v="11"/>
    <x v="10"/>
    <x v="0"/>
    <x v="15"/>
    <x v="3"/>
    <s v="Returning"/>
    <x v="1"/>
    <s v="Summit Backpack 45L"/>
    <n v="3"/>
    <n v="152.32"/>
    <n v="0.1"/>
    <n v="79.36"/>
    <x v="2191"/>
    <n v="238.07999999999998"/>
    <n v="173.18400000000003"/>
    <n v="0.42110177404295057"/>
    <n v="2026"/>
    <s v="Q4"/>
    <n v="11"/>
    <s v="Nov"/>
  </r>
  <r>
    <n v="4309"/>
    <d v="2026-11-04T00:00:00"/>
    <n v="2026"/>
    <x v="3"/>
    <n v="11"/>
    <x v="10"/>
    <x v="3"/>
    <x v="8"/>
    <x v="0"/>
    <s v="Business"/>
    <x v="0"/>
    <s v="Trail Bike Light"/>
    <n v="1"/>
    <n v="50.32"/>
    <n v="0.05"/>
    <n v="22.46"/>
    <x v="2192"/>
    <n v="22.46"/>
    <n v="25.343999999999994"/>
    <n v="0.53016483976236295"/>
    <n v="2026"/>
    <s v="Q4"/>
    <n v="11"/>
    <s v="Nov"/>
  </r>
  <r>
    <n v="4355"/>
    <d v="2026-11-04T00:00:00"/>
    <n v="2026"/>
    <x v="3"/>
    <n v="11"/>
    <x v="10"/>
    <x v="2"/>
    <x v="2"/>
    <x v="2"/>
    <s v="Returning"/>
    <x v="1"/>
    <s v="Summit Backpack 45L"/>
    <n v="2"/>
    <n v="151.04"/>
    <n v="0.15"/>
    <n v="76.97"/>
    <x v="2193"/>
    <n v="153.94"/>
    <n v="102.82799999999997"/>
    <n v="0.40047046360917243"/>
    <n v="2026"/>
    <s v="Q4"/>
    <n v="11"/>
    <s v="Nov"/>
  </r>
  <r>
    <n v="5052"/>
    <d v="2026-11-04T00:00:00"/>
    <n v="2026"/>
    <x v="3"/>
    <n v="11"/>
    <x v="10"/>
    <x v="0"/>
    <x v="15"/>
    <x v="3"/>
    <s v="Returning"/>
    <x v="0"/>
    <s v="Compact Repair Kit"/>
    <n v="3"/>
    <n v="41.12"/>
    <n v="0.1"/>
    <n v="16.670000000000002"/>
    <x v="2194"/>
    <n v="50.010000000000005"/>
    <n v="61.013999999999982"/>
    <n v="0.54955685257241671"/>
    <n v="2026"/>
    <s v="Q4"/>
    <n v="11"/>
    <s v="Nov"/>
  </r>
  <r>
    <n v="9"/>
    <d v="2026-11-05T00:00:00"/>
    <n v="2026"/>
    <x v="3"/>
    <n v="11"/>
    <x v="10"/>
    <x v="0"/>
    <x v="15"/>
    <x v="0"/>
    <s v="New"/>
    <x v="1"/>
    <s v="Trail Boots"/>
    <n v="1"/>
    <n v="140.59"/>
    <n v="0.1"/>
    <n v="79.510000000000005"/>
    <x v="2195"/>
    <n v="79.510000000000005"/>
    <n v="47.021000000000001"/>
    <n v="0.37161644182058151"/>
    <n v="2026"/>
    <s v="Q4"/>
    <n v="11"/>
    <s v="Nov"/>
  </r>
  <r>
    <n v="703"/>
    <d v="2026-11-05T00:00:00"/>
    <n v="2026"/>
    <x v="3"/>
    <n v="11"/>
    <x v="10"/>
    <x v="1"/>
    <x v="14"/>
    <x v="0"/>
    <s v="Returning"/>
    <x v="2"/>
    <s v="Travel Backpack 35L"/>
    <n v="2"/>
    <n v="160.68"/>
    <n v="0"/>
    <n v="89.49"/>
    <x v="2196"/>
    <n v="178.98"/>
    <n v="142.38000000000002"/>
    <n v="0.4430545182972368"/>
    <n v="2026"/>
    <s v="Q4"/>
    <n v="11"/>
    <s v="Nov"/>
  </r>
  <r>
    <n v="1627"/>
    <d v="2026-11-05T00:00:00"/>
    <n v="2026"/>
    <x v="3"/>
    <n v="11"/>
    <x v="10"/>
    <x v="3"/>
    <x v="4"/>
    <x v="0"/>
    <s v="Returning"/>
    <x v="4"/>
    <s v="Training Mat"/>
    <n v="6"/>
    <n v="49.7"/>
    <n v="0"/>
    <n v="22.34"/>
    <x v="2197"/>
    <n v="134.04"/>
    <n v="164.16000000000005"/>
    <n v="0.55050301810865199"/>
    <n v="2026"/>
    <s v="Q4"/>
    <n v="11"/>
    <s v="Nov"/>
  </r>
  <r>
    <n v="1760"/>
    <d v="2026-11-05T00:00:00"/>
    <n v="2026"/>
    <x v="3"/>
    <n v="11"/>
    <x v="10"/>
    <x v="1"/>
    <x v="11"/>
    <x v="2"/>
    <s v="Returning"/>
    <x v="0"/>
    <s v="Commuter Helmet"/>
    <n v="3"/>
    <n v="80.400000000000006"/>
    <n v="0.05"/>
    <n v="42.82"/>
    <x v="2198"/>
    <n v="128.46"/>
    <n v="100.68"/>
    <n v="0.43938203718250851"/>
    <n v="2026"/>
    <s v="Q4"/>
    <n v="11"/>
    <s v="Nov"/>
  </r>
  <r>
    <n v="2268"/>
    <d v="2026-11-05T00:00:00"/>
    <n v="2026"/>
    <x v="3"/>
    <n v="11"/>
    <x v="10"/>
    <x v="1"/>
    <x v="1"/>
    <x v="2"/>
    <s v="New"/>
    <x v="1"/>
    <s v="Summit Backpack 45L"/>
    <n v="4"/>
    <n v="151.38999999999999"/>
    <n v="0.05"/>
    <n v="80.66"/>
    <x v="2199"/>
    <n v="322.64"/>
    <n v="252.64199999999994"/>
    <n v="0.43916201097896329"/>
    <n v="2026"/>
    <s v="Q4"/>
    <n v="11"/>
    <s v="Nov"/>
  </r>
  <r>
    <n v="2636"/>
    <d v="2026-11-05T00:00:00"/>
    <n v="2026"/>
    <x v="3"/>
    <n v="11"/>
    <x v="10"/>
    <x v="1"/>
    <x v="14"/>
    <x v="2"/>
    <s v="Business"/>
    <x v="2"/>
    <s v="Packing Cube Set"/>
    <n v="2"/>
    <n v="45.44"/>
    <n v="0.05"/>
    <n v="18.2"/>
    <x v="2200"/>
    <n v="36.4"/>
    <n v="49.936"/>
    <n v="0.57839140103780584"/>
    <n v="2026"/>
    <s v="Q4"/>
    <n v="11"/>
    <s v="Nov"/>
  </r>
  <r>
    <n v="3255"/>
    <d v="2026-11-05T00:00:00"/>
    <n v="2026"/>
    <x v="3"/>
    <n v="11"/>
    <x v="10"/>
    <x v="3"/>
    <x v="13"/>
    <x v="0"/>
    <s v="New"/>
    <x v="1"/>
    <s v="Trekking Poles"/>
    <n v="2"/>
    <n v="70.790000000000006"/>
    <n v="0.15"/>
    <n v="33.32"/>
    <x v="2201"/>
    <n v="66.64"/>
    <n v="53.703000000000003"/>
    <n v="0.44624947026416162"/>
    <n v="2026"/>
    <s v="Q4"/>
    <n v="11"/>
    <s v="Nov"/>
  </r>
  <r>
    <n v="4326"/>
    <d v="2026-11-05T00:00:00"/>
    <n v="2026"/>
    <x v="3"/>
    <n v="11"/>
    <x v="10"/>
    <x v="2"/>
    <x v="5"/>
    <x v="2"/>
    <s v="Returning"/>
    <x v="2"/>
    <s v="Insulated Bottle"/>
    <n v="1"/>
    <n v="35.630000000000003"/>
    <n v="0"/>
    <n v="13.47"/>
    <x v="2202"/>
    <n v="13.47"/>
    <n v="22.160000000000004"/>
    <n v="0.62194779680044909"/>
    <n v="2026"/>
    <s v="Q4"/>
    <n v="11"/>
    <s v="Nov"/>
  </r>
  <r>
    <n v="4346"/>
    <d v="2026-11-05T00:00:00"/>
    <n v="2026"/>
    <x v="3"/>
    <n v="11"/>
    <x v="10"/>
    <x v="0"/>
    <x v="15"/>
    <x v="0"/>
    <s v="Business"/>
    <x v="1"/>
    <s v="Trekking Poles"/>
    <n v="3"/>
    <n v="73.010000000000005"/>
    <n v="0.15"/>
    <n v="32.49"/>
    <x v="2203"/>
    <n v="97.47"/>
    <n v="88.705500000000029"/>
    <n v="0.47646172562984934"/>
    <n v="2026"/>
    <s v="Q4"/>
    <n v="11"/>
    <s v="Nov"/>
  </r>
  <r>
    <n v="266"/>
    <d v="2026-11-06T00:00:00"/>
    <n v="2026"/>
    <x v="3"/>
    <n v="11"/>
    <x v="10"/>
    <x v="1"/>
    <x v="1"/>
    <x v="3"/>
    <s v="Business"/>
    <x v="1"/>
    <s v="Hiking Daypack 20L"/>
    <n v="1"/>
    <n v="93.48"/>
    <n v="0.05"/>
    <n v="46.34"/>
    <x v="1120"/>
    <n v="46.34"/>
    <n v="42.465999999999994"/>
    <n v="0.47818841069297113"/>
    <n v="2026"/>
    <s v="Q4"/>
    <n v="11"/>
    <s v="Nov"/>
  </r>
  <r>
    <n v="274"/>
    <d v="2026-11-06T00:00:00"/>
    <n v="2026"/>
    <x v="3"/>
    <n v="11"/>
    <x v="10"/>
    <x v="1"/>
    <x v="1"/>
    <x v="0"/>
    <s v="Business"/>
    <x v="0"/>
    <s v="Commuter Helmet"/>
    <n v="1"/>
    <n v="82.89"/>
    <n v="0"/>
    <n v="41.44"/>
    <x v="2204"/>
    <n v="41.44"/>
    <n v="41.45"/>
    <n v="0.50006032090722652"/>
    <n v="2026"/>
    <s v="Q4"/>
    <n v="11"/>
    <s v="Nov"/>
  </r>
  <r>
    <n v="1135"/>
    <d v="2026-11-06T00:00:00"/>
    <n v="2026"/>
    <x v="3"/>
    <n v="11"/>
    <x v="10"/>
    <x v="3"/>
    <x v="7"/>
    <x v="0"/>
    <s v="New"/>
    <x v="2"/>
    <s v="Insulated Bottle"/>
    <n v="2"/>
    <n v="35.71"/>
    <n v="0.2"/>
    <n v="13.48"/>
    <x v="2205"/>
    <n v="26.96"/>
    <n v="30.176000000000002"/>
    <n v="0.52814337720526461"/>
    <n v="2026"/>
    <s v="Q4"/>
    <n v="11"/>
    <s v="Nov"/>
  </r>
  <r>
    <n v="2166"/>
    <d v="2026-11-06T00:00:00"/>
    <n v="2026"/>
    <x v="3"/>
    <n v="11"/>
    <x v="10"/>
    <x v="3"/>
    <x v="13"/>
    <x v="2"/>
    <s v="New"/>
    <x v="4"/>
    <s v="Resistance Band Set"/>
    <n v="1"/>
    <n v="40.380000000000003"/>
    <n v="0.15"/>
    <n v="14.53"/>
    <x v="2206"/>
    <n v="14.53"/>
    <n v="19.792999999999999"/>
    <n v="0.57666870611543275"/>
    <n v="2026"/>
    <s v="Q4"/>
    <n v="11"/>
    <s v="Nov"/>
  </r>
  <r>
    <n v="3620"/>
    <d v="2026-11-06T00:00:00"/>
    <n v="2026"/>
    <x v="3"/>
    <n v="11"/>
    <x v="10"/>
    <x v="1"/>
    <x v="12"/>
    <x v="3"/>
    <s v="New"/>
    <x v="1"/>
    <s v="Trail Boots"/>
    <n v="1"/>
    <n v="142"/>
    <n v="0.05"/>
    <n v="81.099999999999994"/>
    <x v="2207"/>
    <n v="81.099999999999994"/>
    <n v="53.800000000000011"/>
    <n v="0.39881393624907346"/>
    <n v="2026"/>
    <s v="Q4"/>
    <n v="11"/>
    <s v="Nov"/>
  </r>
  <r>
    <n v="3986"/>
    <d v="2026-11-06T00:00:00"/>
    <n v="2026"/>
    <x v="3"/>
    <n v="11"/>
    <x v="10"/>
    <x v="0"/>
    <x v="15"/>
    <x v="3"/>
    <s v="New"/>
    <x v="2"/>
    <s v="Insulated Bottle"/>
    <n v="2"/>
    <n v="36.29"/>
    <n v="0.15"/>
    <n v="13.93"/>
    <x v="2208"/>
    <n v="27.86"/>
    <n v="33.832999999999998"/>
    <n v="0.54840905775371596"/>
    <n v="2026"/>
    <s v="Q4"/>
    <n v="11"/>
    <s v="Nov"/>
  </r>
  <r>
    <n v="4384"/>
    <d v="2026-11-06T00:00:00"/>
    <n v="2026"/>
    <x v="3"/>
    <n v="11"/>
    <x v="10"/>
    <x v="3"/>
    <x v="8"/>
    <x v="0"/>
    <s v="New"/>
    <x v="3"/>
    <s v="Compact Sleeping Bag"/>
    <n v="1"/>
    <n v="121.66"/>
    <n v="0"/>
    <n v="61.66"/>
    <x v="493"/>
    <n v="61.66"/>
    <n v="60"/>
    <n v="0.49317770836758179"/>
    <n v="2026"/>
    <s v="Q4"/>
    <n v="11"/>
    <s v="Nov"/>
  </r>
  <r>
    <n v="4565"/>
    <d v="2026-11-06T00:00:00"/>
    <n v="2026"/>
    <x v="3"/>
    <n v="11"/>
    <x v="10"/>
    <x v="1"/>
    <x v="14"/>
    <x v="0"/>
    <s v="Returning"/>
    <x v="3"/>
    <s v="Compact Sleeping Bag"/>
    <n v="3"/>
    <n v="124.65"/>
    <n v="0.05"/>
    <n v="62.27"/>
    <x v="2209"/>
    <n v="186.81"/>
    <n v="168.44250000000005"/>
    <n v="0.47414866890451163"/>
    <n v="2026"/>
    <s v="Q4"/>
    <n v="11"/>
    <s v="Nov"/>
  </r>
  <r>
    <n v="4634"/>
    <d v="2026-11-06T00:00:00"/>
    <n v="2026"/>
    <x v="3"/>
    <n v="11"/>
    <x v="10"/>
    <x v="0"/>
    <x v="15"/>
    <x v="0"/>
    <s v="New"/>
    <x v="0"/>
    <s v="Commuter Helmet"/>
    <n v="2"/>
    <n v="80.61"/>
    <n v="0"/>
    <n v="43.72"/>
    <x v="2210"/>
    <n v="87.44"/>
    <n v="73.78"/>
    <n v="0.45763552909068356"/>
    <n v="2026"/>
    <s v="Q4"/>
    <n v="11"/>
    <s v="Nov"/>
  </r>
  <r>
    <n v="104"/>
    <d v="2026-11-07T00:00:00"/>
    <n v="2026"/>
    <x v="3"/>
    <n v="11"/>
    <x v="10"/>
    <x v="1"/>
    <x v="11"/>
    <x v="0"/>
    <s v="New"/>
    <x v="1"/>
    <s v="Summit Backpack 45L"/>
    <n v="1"/>
    <n v="153.96"/>
    <n v="0"/>
    <n v="80.62"/>
    <x v="2211"/>
    <n v="80.62"/>
    <n v="73.34"/>
    <n v="0.47635749545336453"/>
    <n v="2026"/>
    <s v="Q4"/>
    <n v="11"/>
    <s v="Nov"/>
  </r>
  <r>
    <n v="181"/>
    <d v="2026-11-07T00:00:00"/>
    <n v="2026"/>
    <x v="3"/>
    <n v="11"/>
    <x v="10"/>
    <x v="1"/>
    <x v="1"/>
    <x v="2"/>
    <s v="Returning"/>
    <x v="2"/>
    <s v="Insulated Bottle"/>
    <n v="1"/>
    <n v="35.58"/>
    <n v="0"/>
    <n v="13.4"/>
    <x v="1368"/>
    <n v="13.4"/>
    <n v="22.18"/>
    <n v="0.62338392355255767"/>
    <n v="2026"/>
    <s v="Q4"/>
    <n v="11"/>
    <s v="Nov"/>
  </r>
  <r>
    <n v="823"/>
    <d v="2026-11-07T00:00:00"/>
    <n v="2026"/>
    <x v="3"/>
    <n v="11"/>
    <x v="10"/>
    <x v="0"/>
    <x v="0"/>
    <x v="3"/>
    <s v="New"/>
    <x v="4"/>
    <s v="Recovery Roller"/>
    <n v="5"/>
    <n v="36.369999999999997"/>
    <n v="0.15"/>
    <n v="13.65"/>
    <x v="2212"/>
    <n v="68.25"/>
    <n v="86.322499999999991"/>
    <n v="0.55845962250723769"/>
    <n v="2026"/>
    <s v="Q4"/>
    <n v="11"/>
    <s v="Nov"/>
  </r>
  <r>
    <n v="1730"/>
    <d v="2026-11-07T00:00:00"/>
    <n v="2026"/>
    <x v="3"/>
    <n v="11"/>
    <x v="10"/>
    <x v="3"/>
    <x v="4"/>
    <x v="3"/>
    <s v="Returning"/>
    <x v="1"/>
    <s v="Summit Backpack 45L"/>
    <n v="2"/>
    <n v="151.55000000000001"/>
    <n v="0.1"/>
    <n v="80.48"/>
    <x v="301"/>
    <n v="160.96"/>
    <n v="111.83000000000001"/>
    <n v="0.40994904505297114"/>
    <n v="2026"/>
    <s v="Q4"/>
    <n v="11"/>
    <s v="Nov"/>
  </r>
  <r>
    <n v="2710"/>
    <d v="2026-11-07T00:00:00"/>
    <n v="2026"/>
    <x v="3"/>
    <n v="11"/>
    <x v="10"/>
    <x v="0"/>
    <x v="9"/>
    <x v="2"/>
    <s v="New"/>
    <x v="3"/>
    <s v="Portable Camp Stove"/>
    <n v="2"/>
    <n v="80.67"/>
    <n v="0"/>
    <n v="40.5"/>
    <x v="2213"/>
    <n v="81"/>
    <n v="80.34"/>
    <n v="0.49795462997396805"/>
    <n v="2026"/>
    <s v="Q4"/>
    <n v="11"/>
    <s v="Nov"/>
  </r>
  <r>
    <n v="3018"/>
    <d v="2026-11-07T00:00:00"/>
    <n v="2026"/>
    <x v="3"/>
    <n v="11"/>
    <x v="10"/>
    <x v="3"/>
    <x v="7"/>
    <x v="1"/>
    <s v="Business"/>
    <x v="0"/>
    <s v="Commuter Helmet"/>
    <n v="10"/>
    <n v="81.48"/>
    <n v="0.05"/>
    <n v="43.7"/>
    <x v="2214"/>
    <n v="437"/>
    <n v="337.06000000000006"/>
    <n v="0.43544428080510561"/>
    <n v="2026"/>
    <s v="Q4"/>
    <n v="11"/>
    <s v="Nov"/>
  </r>
  <r>
    <n v="3735"/>
    <d v="2026-11-07T00:00:00"/>
    <n v="2026"/>
    <x v="3"/>
    <n v="11"/>
    <x v="10"/>
    <x v="3"/>
    <x v="8"/>
    <x v="2"/>
    <s v="Returning"/>
    <x v="2"/>
    <s v="Travel Backpack 35L"/>
    <n v="2"/>
    <n v="163.58000000000001"/>
    <n v="0.1"/>
    <n v="88.14"/>
    <x v="2215"/>
    <n v="176.28"/>
    <n v="118.16400000000002"/>
    <n v="0.40131230386762851"/>
    <n v="2026"/>
    <s v="Q4"/>
    <n v="11"/>
    <s v="Nov"/>
  </r>
  <r>
    <n v="4460"/>
    <d v="2026-11-07T00:00:00"/>
    <n v="2026"/>
    <x v="3"/>
    <n v="11"/>
    <x v="10"/>
    <x v="0"/>
    <x v="9"/>
    <x v="2"/>
    <s v="Returning"/>
    <x v="1"/>
    <s v="Trekking Poles"/>
    <n v="2"/>
    <n v="71.88"/>
    <n v="0.15"/>
    <n v="31.65"/>
    <x v="2216"/>
    <n v="63.3"/>
    <n v="58.895999999999987"/>
    <n v="0.48197977020524396"/>
    <n v="2026"/>
    <s v="Q4"/>
    <n v="11"/>
    <s v="Nov"/>
  </r>
  <r>
    <n v="319"/>
    <d v="2026-11-08T00:00:00"/>
    <n v="2026"/>
    <x v="3"/>
    <n v="11"/>
    <x v="10"/>
    <x v="3"/>
    <x v="8"/>
    <x v="0"/>
    <s v="Returning"/>
    <x v="2"/>
    <s v="Insulated Bottle"/>
    <n v="2"/>
    <n v="36.299999999999997"/>
    <n v="0.15"/>
    <n v="13.38"/>
    <x v="2217"/>
    <n v="26.76"/>
    <n v="34.949999999999989"/>
    <n v="0.56635877491492448"/>
    <n v="2026"/>
    <s v="Q4"/>
    <n v="11"/>
    <s v="Nov"/>
  </r>
  <r>
    <n v="595"/>
    <d v="2026-11-08T00:00:00"/>
    <n v="2026"/>
    <x v="3"/>
    <n v="11"/>
    <x v="10"/>
    <x v="1"/>
    <x v="12"/>
    <x v="0"/>
    <s v="New"/>
    <x v="4"/>
    <s v="Recovery Roller"/>
    <n v="2"/>
    <n v="36.159999999999997"/>
    <n v="0.1"/>
    <n v="13.79"/>
    <x v="2218"/>
    <n v="27.58"/>
    <n v="37.507999999999996"/>
    <n v="0.57626597836774829"/>
    <n v="2026"/>
    <s v="Q4"/>
    <n v="11"/>
    <s v="Nov"/>
  </r>
  <r>
    <n v="1623"/>
    <d v="2026-11-08T00:00:00"/>
    <n v="2026"/>
    <x v="3"/>
    <n v="11"/>
    <x v="10"/>
    <x v="2"/>
    <x v="5"/>
    <x v="0"/>
    <s v="Returning"/>
    <x v="2"/>
    <s v="Insulated Bottle"/>
    <n v="2"/>
    <n v="35.49"/>
    <n v="0.1"/>
    <n v="13.78"/>
    <x v="2219"/>
    <n v="27.56"/>
    <n v="36.322000000000003"/>
    <n v="0.56857956857956859"/>
    <n v="2026"/>
    <s v="Q4"/>
    <n v="11"/>
    <s v="Nov"/>
  </r>
  <r>
    <n v="2638"/>
    <d v="2026-11-08T00:00:00"/>
    <n v="2026"/>
    <x v="3"/>
    <n v="11"/>
    <x v="10"/>
    <x v="0"/>
    <x v="9"/>
    <x v="0"/>
    <s v="New"/>
    <x v="1"/>
    <s v="Trekking Poles"/>
    <n v="1"/>
    <n v="69.760000000000005"/>
    <n v="0.15"/>
    <n v="32.39"/>
    <x v="2220"/>
    <n v="32.39"/>
    <n v="26.905999999999999"/>
    <n v="0.45375742039935241"/>
    <n v="2026"/>
    <s v="Q4"/>
    <n v="11"/>
    <s v="Nov"/>
  </r>
  <r>
    <n v="2666"/>
    <d v="2026-11-08T00:00:00"/>
    <n v="2026"/>
    <x v="3"/>
    <n v="11"/>
    <x v="10"/>
    <x v="1"/>
    <x v="12"/>
    <x v="2"/>
    <s v="Business"/>
    <x v="3"/>
    <s v="Portable Camp Stove"/>
    <n v="6"/>
    <n v="81.37"/>
    <n v="0"/>
    <n v="39.5"/>
    <x v="2221"/>
    <n v="237"/>
    <n v="251.22000000000003"/>
    <n v="0.5145631067961165"/>
    <n v="2026"/>
    <s v="Q4"/>
    <n v="11"/>
    <s v="Nov"/>
  </r>
  <r>
    <n v="3505"/>
    <d v="2026-11-08T00:00:00"/>
    <n v="2026"/>
    <x v="3"/>
    <n v="11"/>
    <x v="10"/>
    <x v="1"/>
    <x v="12"/>
    <x v="1"/>
    <s v="Returning"/>
    <x v="0"/>
    <s v="Commuter Helmet"/>
    <n v="5"/>
    <n v="82.82"/>
    <n v="0.15"/>
    <n v="43.8"/>
    <x v="2222"/>
    <n v="219"/>
    <n v="132.98499999999996"/>
    <n v="0.37781439549980816"/>
    <n v="2026"/>
    <s v="Q4"/>
    <n v="11"/>
    <s v="Nov"/>
  </r>
  <r>
    <n v="3626"/>
    <d v="2026-11-08T00:00:00"/>
    <n v="2026"/>
    <x v="3"/>
    <n v="11"/>
    <x v="10"/>
    <x v="3"/>
    <x v="13"/>
    <x v="1"/>
    <s v="Business"/>
    <x v="0"/>
    <s v="Trail Bike Light"/>
    <n v="15"/>
    <n v="51.05"/>
    <n v="0.1"/>
    <n v="21.95"/>
    <x v="2223"/>
    <n v="329.25"/>
    <n v="359.92500000000007"/>
    <n v="0.52225486995320491"/>
    <n v="2026"/>
    <s v="Q4"/>
    <n v="11"/>
    <s v="Nov"/>
  </r>
  <r>
    <n v="3801"/>
    <d v="2026-11-08T00:00:00"/>
    <n v="2026"/>
    <x v="3"/>
    <n v="11"/>
    <x v="10"/>
    <x v="0"/>
    <x v="15"/>
    <x v="0"/>
    <s v="Returning"/>
    <x v="0"/>
    <s v="Cycling Pack 12L"/>
    <n v="3"/>
    <n v="101.68"/>
    <n v="0.1"/>
    <n v="51.9"/>
    <x v="2224"/>
    <n v="155.69999999999999"/>
    <n v="118.83600000000001"/>
    <n v="0.43286126409651199"/>
    <n v="2026"/>
    <s v="Q4"/>
    <n v="11"/>
    <s v="Nov"/>
  </r>
  <r>
    <n v="4685"/>
    <d v="2026-11-08T00:00:00"/>
    <n v="2026"/>
    <x v="3"/>
    <n v="11"/>
    <x v="10"/>
    <x v="3"/>
    <x v="13"/>
    <x v="1"/>
    <s v="Business"/>
    <x v="3"/>
    <s v="Portable Camp Stove"/>
    <n v="6"/>
    <n v="80.83"/>
    <n v="0.15"/>
    <n v="39.32"/>
    <x v="2225"/>
    <n v="235.92000000000002"/>
    <n v="176.31299999999999"/>
    <n v="0.42770229457612563"/>
    <n v="2026"/>
    <s v="Q4"/>
    <n v="11"/>
    <s v="Nov"/>
  </r>
  <r>
    <n v="4843"/>
    <d v="2026-11-08T00:00:00"/>
    <n v="2026"/>
    <x v="3"/>
    <n v="11"/>
    <x v="10"/>
    <x v="1"/>
    <x v="12"/>
    <x v="0"/>
    <s v="New"/>
    <x v="3"/>
    <s v="Compact Sleeping Bag"/>
    <n v="6"/>
    <n v="123.67"/>
    <n v="0.15"/>
    <n v="60.55"/>
    <x v="2226"/>
    <n v="363.29999999999995"/>
    <n v="267.41700000000003"/>
    <n v="0.42398888883603902"/>
    <n v="2026"/>
    <s v="Q4"/>
    <n v="11"/>
    <s v="Nov"/>
  </r>
  <r>
    <n v="4890"/>
    <d v="2026-11-08T00:00:00"/>
    <n v="2026"/>
    <x v="3"/>
    <n v="11"/>
    <x v="10"/>
    <x v="0"/>
    <x v="15"/>
    <x v="0"/>
    <s v="New"/>
    <x v="1"/>
    <s v="Hiking Daypack 20L"/>
    <n v="2"/>
    <n v="93.16"/>
    <n v="0.1"/>
    <n v="44.19"/>
    <x v="2227"/>
    <n v="88.38"/>
    <n v="79.307999999999993"/>
    <n v="0.47294976384714471"/>
    <n v="2026"/>
    <s v="Q4"/>
    <n v="11"/>
    <s v="Nov"/>
  </r>
  <r>
    <n v="4913"/>
    <d v="2026-11-08T00:00:00"/>
    <n v="2026"/>
    <x v="3"/>
    <n v="11"/>
    <x v="10"/>
    <x v="2"/>
    <x v="2"/>
    <x v="3"/>
    <s v="New"/>
    <x v="0"/>
    <s v="Commuter Helmet"/>
    <n v="1"/>
    <n v="83.79"/>
    <n v="0.1"/>
    <n v="42.8"/>
    <x v="2228"/>
    <n v="42.8"/>
    <n v="32.611000000000004"/>
    <n v="0.43244354271923197"/>
    <n v="2026"/>
    <s v="Q4"/>
    <n v="11"/>
    <s v="Nov"/>
  </r>
  <r>
    <n v="5079"/>
    <d v="2026-11-08T00:00:00"/>
    <n v="2026"/>
    <x v="3"/>
    <n v="11"/>
    <x v="10"/>
    <x v="2"/>
    <x v="16"/>
    <x v="0"/>
    <s v="New"/>
    <x v="4"/>
    <s v="Weighted Vest"/>
    <n v="1"/>
    <n v="120.98"/>
    <n v="0.1"/>
    <n v="70.59"/>
    <x v="2229"/>
    <n v="70.59"/>
    <n v="38.292000000000002"/>
    <n v="0.35168347385242738"/>
    <n v="2026"/>
    <s v="Q4"/>
    <n v="11"/>
    <s v="Nov"/>
  </r>
  <r>
    <n v="366"/>
    <d v="2026-11-09T00:00:00"/>
    <n v="2026"/>
    <x v="3"/>
    <n v="11"/>
    <x v="10"/>
    <x v="3"/>
    <x v="13"/>
    <x v="2"/>
    <s v="Returning"/>
    <x v="1"/>
    <s v="Summit Backpack 45L"/>
    <n v="1"/>
    <n v="152.05000000000001"/>
    <n v="0.15"/>
    <n v="80.56"/>
    <x v="2230"/>
    <n v="80.56"/>
    <n v="48.682500000000005"/>
    <n v="0.37667562914675901"/>
    <n v="2026"/>
    <s v="Q4"/>
    <n v="11"/>
    <s v="Nov"/>
  </r>
  <r>
    <n v="567"/>
    <d v="2026-11-09T00:00:00"/>
    <n v="2026"/>
    <x v="3"/>
    <n v="11"/>
    <x v="10"/>
    <x v="0"/>
    <x v="9"/>
    <x v="2"/>
    <s v="New"/>
    <x v="2"/>
    <s v="Insulated Bottle"/>
    <n v="3"/>
    <n v="36.14"/>
    <n v="0.1"/>
    <n v="13.23"/>
    <x v="2231"/>
    <n v="39.69"/>
    <n v="57.888000000000005"/>
    <n v="0.59324847814056447"/>
    <n v="2026"/>
    <s v="Q4"/>
    <n v="11"/>
    <s v="Nov"/>
  </r>
  <r>
    <n v="1051"/>
    <d v="2026-11-09T00:00:00"/>
    <n v="2026"/>
    <x v="3"/>
    <n v="11"/>
    <x v="10"/>
    <x v="3"/>
    <x v="13"/>
    <x v="1"/>
    <s v="Business"/>
    <x v="1"/>
    <s v="Hiking Daypack 20L"/>
    <n v="12"/>
    <n v="90.99"/>
    <n v="0.2"/>
    <n v="45.51"/>
    <x v="2232"/>
    <n v="546.12"/>
    <n v="327.3839999999999"/>
    <n v="0.37479393339927458"/>
    <n v="2026"/>
    <s v="Q4"/>
    <n v="11"/>
    <s v="Nov"/>
  </r>
  <r>
    <n v="1934"/>
    <d v="2026-11-09T00:00:00"/>
    <n v="2026"/>
    <x v="3"/>
    <n v="11"/>
    <x v="10"/>
    <x v="3"/>
    <x v="13"/>
    <x v="3"/>
    <s v="Business"/>
    <x v="0"/>
    <s v="Trail Bike Light"/>
    <n v="1"/>
    <n v="50.55"/>
    <n v="0.05"/>
    <n v="22.09"/>
    <x v="2233"/>
    <n v="22.09"/>
    <n v="25.932499999999994"/>
    <n v="0.54000728825029931"/>
    <n v="2026"/>
    <s v="Q4"/>
    <n v="11"/>
    <s v="Nov"/>
  </r>
  <r>
    <n v="2056"/>
    <d v="2026-11-09T00:00:00"/>
    <n v="2026"/>
    <x v="3"/>
    <n v="11"/>
    <x v="10"/>
    <x v="0"/>
    <x v="0"/>
    <x v="2"/>
    <s v="New"/>
    <x v="4"/>
    <s v="Training Mat"/>
    <n v="1"/>
    <n v="51.65"/>
    <n v="0.15"/>
    <n v="21.86"/>
    <x v="2234"/>
    <n v="21.86"/>
    <n v="22.042499999999997"/>
    <n v="0.50207846933545919"/>
    <n v="2026"/>
    <s v="Q4"/>
    <n v="11"/>
    <s v="Nov"/>
  </r>
  <r>
    <n v="2115"/>
    <d v="2026-11-09T00:00:00"/>
    <n v="2026"/>
    <x v="3"/>
    <n v="11"/>
    <x v="10"/>
    <x v="1"/>
    <x v="12"/>
    <x v="0"/>
    <s v="New"/>
    <x v="0"/>
    <s v="Commuter Helmet"/>
    <n v="5"/>
    <n v="82.96"/>
    <n v="0"/>
    <n v="43.55"/>
    <x v="2235"/>
    <n v="217.75"/>
    <n v="197.04999999999995"/>
    <n v="0.47504821600771452"/>
    <n v="2026"/>
    <s v="Q4"/>
    <n v="11"/>
    <s v="Nov"/>
  </r>
  <r>
    <n v="2437"/>
    <d v="2026-11-09T00:00:00"/>
    <n v="2026"/>
    <x v="3"/>
    <n v="11"/>
    <x v="10"/>
    <x v="3"/>
    <x v="4"/>
    <x v="3"/>
    <s v="Business"/>
    <x v="1"/>
    <s v="Trekking Poles"/>
    <n v="1"/>
    <n v="70.3"/>
    <n v="0.05"/>
    <n v="33.31"/>
    <x v="2236"/>
    <n v="33.31"/>
    <n v="33.474999999999994"/>
    <n v="0.50123530732949007"/>
    <n v="2026"/>
    <s v="Q4"/>
    <n v="11"/>
    <s v="Nov"/>
  </r>
  <r>
    <n v="3380"/>
    <d v="2026-11-09T00:00:00"/>
    <n v="2026"/>
    <x v="3"/>
    <n v="11"/>
    <x v="10"/>
    <x v="2"/>
    <x v="2"/>
    <x v="2"/>
    <s v="Returning"/>
    <x v="2"/>
    <s v="Packing Cube Set"/>
    <n v="2"/>
    <n v="47.12"/>
    <n v="0.15"/>
    <n v="18.64"/>
    <x v="2237"/>
    <n v="37.28"/>
    <n v="42.823999999999998"/>
    <n v="0.5346050134824728"/>
    <n v="2026"/>
    <s v="Q4"/>
    <n v="11"/>
    <s v="Nov"/>
  </r>
  <r>
    <n v="3648"/>
    <d v="2026-11-09T00:00:00"/>
    <n v="2026"/>
    <x v="3"/>
    <n v="11"/>
    <x v="10"/>
    <x v="0"/>
    <x v="15"/>
    <x v="3"/>
    <s v="New"/>
    <x v="4"/>
    <s v="Resistance Band Set"/>
    <n v="4"/>
    <n v="39.82"/>
    <n v="0.2"/>
    <n v="14.98"/>
    <x v="2238"/>
    <n v="59.92"/>
    <n v="67.504000000000005"/>
    <n v="0.52975891511803119"/>
    <n v="2026"/>
    <s v="Q4"/>
    <n v="11"/>
    <s v="Nov"/>
  </r>
  <r>
    <n v="3692"/>
    <d v="2026-11-09T00:00:00"/>
    <n v="2026"/>
    <x v="3"/>
    <n v="11"/>
    <x v="10"/>
    <x v="1"/>
    <x v="14"/>
    <x v="0"/>
    <s v="Returning"/>
    <x v="1"/>
    <s v="Summit Backpack 45L"/>
    <n v="4"/>
    <n v="154.27000000000001"/>
    <n v="0.05"/>
    <n v="78.36"/>
    <x v="2239"/>
    <n v="313.44"/>
    <n v="272.786"/>
    <n v="0.46532565938733528"/>
    <n v="2026"/>
    <s v="Q4"/>
    <n v="11"/>
    <s v="Nov"/>
  </r>
  <r>
    <n v="4406"/>
    <d v="2026-11-09T00:00:00"/>
    <n v="2026"/>
    <x v="3"/>
    <n v="11"/>
    <x v="10"/>
    <x v="0"/>
    <x v="0"/>
    <x v="0"/>
    <s v="New"/>
    <x v="1"/>
    <s v="Trail Boots"/>
    <n v="1"/>
    <n v="143.02000000000001"/>
    <n v="0.1"/>
    <n v="79.25"/>
    <x v="2240"/>
    <n v="79.25"/>
    <n v="49.468000000000018"/>
    <n v="0.3843129942976119"/>
    <n v="2026"/>
    <s v="Q4"/>
    <n v="11"/>
    <s v="Nov"/>
  </r>
  <r>
    <n v="4550"/>
    <d v="2026-11-09T00:00:00"/>
    <n v="2026"/>
    <x v="3"/>
    <n v="11"/>
    <x v="10"/>
    <x v="2"/>
    <x v="10"/>
    <x v="2"/>
    <s v="Returning"/>
    <x v="4"/>
    <s v="Recovery Roller"/>
    <n v="1"/>
    <n v="35.36"/>
    <n v="0"/>
    <n v="13.74"/>
    <x v="2241"/>
    <n v="13.74"/>
    <n v="21.619999999999997"/>
    <n v="0.61142533936651577"/>
    <n v="2026"/>
    <s v="Q4"/>
    <n v="11"/>
    <s v="Nov"/>
  </r>
  <r>
    <n v="4855"/>
    <d v="2026-11-09T00:00:00"/>
    <n v="2026"/>
    <x v="3"/>
    <n v="11"/>
    <x v="10"/>
    <x v="1"/>
    <x v="6"/>
    <x v="0"/>
    <s v="Returning"/>
    <x v="1"/>
    <s v="Summit Backpack 45L"/>
    <n v="1"/>
    <n v="156.82"/>
    <n v="0.1"/>
    <n v="77.12"/>
    <x v="2242"/>
    <n v="77.12"/>
    <n v="64.018000000000001"/>
    <n v="0.45358443509189589"/>
    <n v="2026"/>
    <s v="Q4"/>
    <n v="11"/>
    <s v="Nov"/>
  </r>
  <r>
    <n v="5151"/>
    <d v="2026-11-09T00:00:00"/>
    <n v="2026"/>
    <x v="3"/>
    <n v="11"/>
    <x v="10"/>
    <x v="2"/>
    <x v="16"/>
    <x v="1"/>
    <s v="Business"/>
    <x v="4"/>
    <s v="Resistance Band Set"/>
    <n v="10"/>
    <n v="40.98"/>
    <n v="0.1"/>
    <n v="14.6"/>
    <x v="2243"/>
    <n v="146"/>
    <n v="222.82"/>
    <n v="0.60414294235670518"/>
    <n v="2026"/>
    <s v="Q4"/>
    <n v="11"/>
    <s v="Nov"/>
  </r>
  <r>
    <n v="5189"/>
    <d v="2026-11-09T00:00:00"/>
    <n v="2026"/>
    <x v="3"/>
    <n v="11"/>
    <x v="10"/>
    <x v="3"/>
    <x v="8"/>
    <x v="2"/>
    <s v="New"/>
    <x v="1"/>
    <s v="Trail Boots"/>
    <n v="3"/>
    <n v="144.22999999999999"/>
    <n v="0"/>
    <n v="80.959999999999994"/>
    <x v="2244"/>
    <n v="242.88"/>
    <n v="189.80999999999995"/>
    <n v="0.43867433959647778"/>
    <n v="2026"/>
    <s v="Q4"/>
    <n v="11"/>
    <s v="Nov"/>
  </r>
  <r>
    <n v="726"/>
    <d v="2026-11-10T00:00:00"/>
    <n v="2026"/>
    <x v="3"/>
    <n v="11"/>
    <x v="10"/>
    <x v="3"/>
    <x v="7"/>
    <x v="0"/>
    <s v="New"/>
    <x v="1"/>
    <s v="Hiking Daypack 20L"/>
    <n v="1"/>
    <n v="90.23"/>
    <n v="0"/>
    <n v="44.06"/>
    <x v="2245"/>
    <n v="44.06"/>
    <n v="46.17"/>
    <n v="0.51169234179319512"/>
    <n v="2026"/>
    <s v="Q4"/>
    <n v="11"/>
    <s v="Nov"/>
  </r>
  <r>
    <n v="2154"/>
    <d v="2026-11-10T00:00:00"/>
    <n v="2026"/>
    <x v="3"/>
    <n v="11"/>
    <x v="10"/>
    <x v="3"/>
    <x v="7"/>
    <x v="0"/>
    <s v="New"/>
    <x v="1"/>
    <s v="Summit Backpack 45L"/>
    <n v="5"/>
    <n v="152.82"/>
    <n v="0.1"/>
    <n v="80.09"/>
    <x v="2246"/>
    <n v="400.45000000000005"/>
    <n v="287.2399999999999"/>
    <n v="0.417688202533118"/>
    <n v="2026"/>
    <s v="Q4"/>
    <n v="11"/>
    <s v="Nov"/>
  </r>
  <r>
    <n v="4403"/>
    <d v="2026-11-10T00:00:00"/>
    <n v="2026"/>
    <x v="3"/>
    <n v="11"/>
    <x v="10"/>
    <x v="0"/>
    <x v="0"/>
    <x v="0"/>
    <s v="Business"/>
    <x v="2"/>
    <s v="Insulated Bottle"/>
    <n v="2"/>
    <n v="36.61"/>
    <n v="0.05"/>
    <n v="13.31"/>
    <x v="2247"/>
    <n v="26.62"/>
    <n v="42.938999999999993"/>
    <n v="0.61730329648212301"/>
    <n v="2026"/>
    <s v="Q4"/>
    <n v="11"/>
    <s v="Nov"/>
  </r>
  <r>
    <n v="4924"/>
    <d v="2026-11-10T00:00:00"/>
    <n v="2026"/>
    <x v="3"/>
    <n v="11"/>
    <x v="10"/>
    <x v="3"/>
    <x v="8"/>
    <x v="1"/>
    <s v="Business"/>
    <x v="1"/>
    <s v="Summit Backpack 45L"/>
    <n v="12"/>
    <n v="150.75"/>
    <n v="0.1"/>
    <n v="80.569999999999993"/>
    <x v="2248"/>
    <n v="966.83999999999992"/>
    <n v="661.26000000000022"/>
    <n v="0.40615441311958733"/>
    <n v="2026"/>
    <s v="Q4"/>
    <n v="11"/>
    <s v="Nov"/>
  </r>
  <r>
    <n v="25"/>
    <d v="2026-11-11T00:00:00"/>
    <n v="2026"/>
    <x v="3"/>
    <n v="11"/>
    <x v="10"/>
    <x v="0"/>
    <x v="0"/>
    <x v="0"/>
    <s v="Returning"/>
    <x v="1"/>
    <s v="Trail Boots"/>
    <n v="1"/>
    <n v="145.83000000000001"/>
    <n v="0.1"/>
    <n v="79.14"/>
    <x v="2249"/>
    <n v="79.14"/>
    <n v="52.107000000000014"/>
    <n v="0.39701478890946085"/>
    <n v="2026"/>
    <s v="Q4"/>
    <n v="11"/>
    <s v="Nov"/>
  </r>
  <r>
    <n v="252"/>
    <d v="2026-11-11T00:00:00"/>
    <n v="2026"/>
    <x v="3"/>
    <n v="11"/>
    <x v="10"/>
    <x v="0"/>
    <x v="0"/>
    <x v="0"/>
    <s v="Returning"/>
    <x v="2"/>
    <s v="Travel Backpack 35L"/>
    <n v="4"/>
    <n v="162.04"/>
    <n v="0"/>
    <n v="85.77"/>
    <x v="2250"/>
    <n v="343.08"/>
    <n v="305.08"/>
    <n v="0.47068625030856581"/>
    <n v="2026"/>
    <s v="Q4"/>
    <n v="11"/>
    <s v="Nov"/>
  </r>
  <r>
    <n v="1203"/>
    <d v="2026-11-11T00:00:00"/>
    <n v="2026"/>
    <x v="3"/>
    <n v="11"/>
    <x v="10"/>
    <x v="3"/>
    <x v="8"/>
    <x v="2"/>
    <s v="Returning"/>
    <x v="1"/>
    <s v="Trail Boots"/>
    <n v="2"/>
    <n v="141.33000000000001"/>
    <n v="0.05"/>
    <n v="79.739999999999995"/>
    <x v="2251"/>
    <n v="159.47999999999999"/>
    <n v="109.047"/>
    <n v="0.40609324202035552"/>
    <n v="2026"/>
    <s v="Q4"/>
    <n v="11"/>
    <s v="Nov"/>
  </r>
  <r>
    <n v="1567"/>
    <d v="2026-11-11T00:00:00"/>
    <n v="2026"/>
    <x v="3"/>
    <n v="11"/>
    <x v="10"/>
    <x v="2"/>
    <x v="16"/>
    <x v="0"/>
    <s v="Returning"/>
    <x v="3"/>
    <s v="Compact Sleeping Bag"/>
    <n v="1"/>
    <n v="125.11"/>
    <n v="0.1"/>
    <n v="61.65"/>
    <x v="2252"/>
    <n v="61.65"/>
    <n v="50.949000000000005"/>
    <n v="0.45248181600191834"/>
    <n v="2026"/>
    <s v="Q4"/>
    <n v="11"/>
    <s v="Nov"/>
  </r>
  <r>
    <n v="2060"/>
    <d v="2026-11-11T00:00:00"/>
    <n v="2026"/>
    <x v="3"/>
    <n v="11"/>
    <x v="10"/>
    <x v="2"/>
    <x v="5"/>
    <x v="0"/>
    <s v="Business"/>
    <x v="3"/>
    <s v="Compact Sleeping Bag"/>
    <n v="3"/>
    <n v="124.55"/>
    <n v="0.15"/>
    <n v="60.68"/>
    <x v="2253"/>
    <n v="182.04"/>
    <n v="135.56249999999997"/>
    <n v="0.42683070819656643"/>
    <n v="2026"/>
    <s v="Q4"/>
    <n v="11"/>
    <s v="Nov"/>
  </r>
  <r>
    <n v="2485"/>
    <d v="2026-11-11T00:00:00"/>
    <n v="2026"/>
    <x v="3"/>
    <n v="11"/>
    <x v="10"/>
    <x v="2"/>
    <x v="10"/>
    <x v="2"/>
    <s v="Returning"/>
    <x v="1"/>
    <s v="Trail Boots"/>
    <n v="1"/>
    <n v="143.77000000000001"/>
    <n v="0.1"/>
    <n v="81.02"/>
    <x v="2254"/>
    <n v="81.02"/>
    <n v="48.373000000000005"/>
    <n v="0.3738455712441941"/>
    <n v="2026"/>
    <s v="Q4"/>
    <n v="11"/>
    <s v="Nov"/>
  </r>
  <r>
    <n v="3101"/>
    <d v="2026-11-11T00:00:00"/>
    <n v="2026"/>
    <x v="3"/>
    <n v="11"/>
    <x v="10"/>
    <x v="3"/>
    <x v="8"/>
    <x v="0"/>
    <s v="New"/>
    <x v="3"/>
    <s v="Compact Sleeping Bag"/>
    <n v="3"/>
    <n v="124.72"/>
    <n v="0.15"/>
    <n v="60.35"/>
    <x v="2255"/>
    <n v="181.05"/>
    <n v="136.98599999999993"/>
    <n v="0.4307248236048748"/>
    <n v="2026"/>
    <s v="Q4"/>
    <n v="11"/>
    <s v="Nov"/>
  </r>
  <r>
    <n v="3165"/>
    <d v="2026-11-11T00:00:00"/>
    <n v="2026"/>
    <x v="3"/>
    <n v="11"/>
    <x v="10"/>
    <x v="2"/>
    <x v="2"/>
    <x v="2"/>
    <s v="Returning"/>
    <x v="4"/>
    <s v="Recovery Roller"/>
    <n v="1"/>
    <n v="35.729999999999997"/>
    <n v="0.1"/>
    <n v="14.15"/>
    <x v="2256"/>
    <n v="14.15"/>
    <n v="18.006999999999998"/>
    <n v="0.55997139036601673"/>
    <n v="2026"/>
    <s v="Q4"/>
    <n v="11"/>
    <s v="Nov"/>
  </r>
  <r>
    <n v="4179"/>
    <d v="2026-11-11T00:00:00"/>
    <n v="2026"/>
    <x v="3"/>
    <n v="11"/>
    <x v="10"/>
    <x v="2"/>
    <x v="3"/>
    <x v="2"/>
    <s v="Business"/>
    <x v="2"/>
    <s v="Travel Backpack 35L"/>
    <n v="2"/>
    <n v="166.1"/>
    <n v="0.05"/>
    <n v="88.2"/>
    <x v="2257"/>
    <n v="176.4"/>
    <n v="139.18999999999997"/>
    <n v="0.44104692797617157"/>
    <n v="2026"/>
    <s v="Q4"/>
    <n v="11"/>
    <s v="Nov"/>
  </r>
  <r>
    <n v="4829"/>
    <d v="2026-11-11T00:00:00"/>
    <n v="2026"/>
    <x v="3"/>
    <n v="11"/>
    <x v="10"/>
    <x v="2"/>
    <x v="16"/>
    <x v="3"/>
    <s v="New"/>
    <x v="0"/>
    <s v="Commuter Helmet"/>
    <n v="2"/>
    <n v="81.27"/>
    <n v="0.05"/>
    <n v="43.04"/>
    <x v="2258"/>
    <n v="86.08"/>
    <n v="68.332999999999984"/>
    <n v="0.44253398353765544"/>
    <n v="2026"/>
    <s v="Q4"/>
    <n v="11"/>
    <s v="Nov"/>
  </r>
  <r>
    <n v="4943"/>
    <d v="2026-11-11T00:00:00"/>
    <n v="2026"/>
    <x v="3"/>
    <n v="11"/>
    <x v="10"/>
    <x v="0"/>
    <x v="9"/>
    <x v="1"/>
    <s v="Returning"/>
    <x v="3"/>
    <s v="Trail Tent 2P"/>
    <n v="10"/>
    <n v="191.98"/>
    <n v="0.1"/>
    <n v="102.73"/>
    <x v="2259"/>
    <n v="1027.3"/>
    <n v="700.52"/>
    <n v="0.40543575140929033"/>
    <n v="2026"/>
    <s v="Q4"/>
    <n v="11"/>
    <s v="Nov"/>
  </r>
  <r>
    <n v="887"/>
    <d v="2026-11-12T00:00:00"/>
    <n v="2026"/>
    <x v="3"/>
    <n v="11"/>
    <x v="10"/>
    <x v="3"/>
    <x v="8"/>
    <x v="2"/>
    <s v="Returning"/>
    <x v="1"/>
    <s v="Hiking Daypack 20L"/>
    <n v="6"/>
    <n v="89.87"/>
    <n v="0.2"/>
    <n v="44.47"/>
    <x v="2260"/>
    <n v="266.82"/>
    <n v="164.55600000000004"/>
    <n v="0.3814676755313231"/>
    <n v="2026"/>
    <s v="Q4"/>
    <n v="11"/>
    <s v="Nov"/>
  </r>
  <r>
    <n v="1090"/>
    <d v="2026-11-12T00:00:00"/>
    <n v="2026"/>
    <x v="3"/>
    <n v="11"/>
    <x v="10"/>
    <x v="1"/>
    <x v="14"/>
    <x v="3"/>
    <s v="New"/>
    <x v="0"/>
    <s v="Trail Bike Light"/>
    <n v="3"/>
    <n v="51.44"/>
    <n v="0.1"/>
    <n v="23.11"/>
    <x v="2261"/>
    <n v="69.33"/>
    <n v="69.558000000000007"/>
    <n v="0.50082080525315364"/>
    <n v="2026"/>
    <s v="Q4"/>
    <n v="11"/>
    <s v="Nov"/>
  </r>
  <r>
    <n v="2090"/>
    <d v="2026-11-12T00:00:00"/>
    <n v="2026"/>
    <x v="3"/>
    <n v="11"/>
    <x v="10"/>
    <x v="3"/>
    <x v="4"/>
    <x v="3"/>
    <s v="New"/>
    <x v="2"/>
    <s v="Packing Cube Set"/>
    <n v="4"/>
    <n v="46.68"/>
    <n v="0.05"/>
    <n v="17.96"/>
    <x v="2262"/>
    <n v="71.84"/>
    <n v="105.54399999999998"/>
    <n v="0.59500293149325756"/>
    <n v="2026"/>
    <s v="Q4"/>
    <n v="11"/>
    <s v="Nov"/>
  </r>
  <r>
    <n v="2561"/>
    <d v="2026-11-12T00:00:00"/>
    <n v="2026"/>
    <x v="3"/>
    <n v="11"/>
    <x v="10"/>
    <x v="1"/>
    <x v="12"/>
    <x v="2"/>
    <s v="New"/>
    <x v="1"/>
    <s v="Trekking Poles"/>
    <n v="4"/>
    <n v="73.05"/>
    <n v="0.2"/>
    <n v="32.82"/>
    <x v="2263"/>
    <n v="131.28"/>
    <n v="102.47999999999999"/>
    <n v="0.4383983572895277"/>
    <n v="2026"/>
    <s v="Q4"/>
    <n v="11"/>
    <s v="Nov"/>
  </r>
  <r>
    <n v="2855"/>
    <d v="2026-11-12T00:00:00"/>
    <n v="2026"/>
    <x v="3"/>
    <n v="11"/>
    <x v="10"/>
    <x v="2"/>
    <x v="10"/>
    <x v="3"/>
    <s v="New"/>
    <x v="3"/>
    <s v="Compact Sleeping Bag"/>
    <n v="1"/>
    <n v="125.32"/>
    <n v="0.15"/>
    <n v="59.49"/>
    <x v="2264"/>
    <n v="59.49"/>
    <n v="47.031999999999989"/>
    <n v="0.44152381667636725"/>
    <n v="2026"/>
    <s v="Q4"/>
    <n v="11"/>
    <s v="Nov"/>
  </r>
  <r>
    <n v="4421"/>
    <d v="2026-11-12T00:00:00"/>
    <n v="2026"/>
    <x v="3"/>
    <n v="11"/>
    <x v="10"/>
    <x v="1"/>
    <x v="11"/>
    <x v="3"/>
    <s v="Business"/>
    <x v="4"/>
    <s v="Weighted Vest"/>
    <n v="2"/>
    <n v="123.49"/>
    <n v="0.15"/>
    <n v="68.08"/>
    <x v="2265"/>
    <n v="136.16"/>
    <n v="73.772999999999996"/>
    <n v="0.35141211719929694"/>
    <n v="2026"/>
    <s v="Q4"/>
    <n v="11"/>
    <s v="Nov"/>
  </r>
  <r>
    <n v="195"/>
    <d v="2026-11-13T00:00:00"/>
    <n v="2026"/>
    <x v="3"/>
    <n v="11"/>
    <x v="10"/>
    <x v="1"/>
    <x v="12"/>
    <x v="2"/>
    <s v="Returning"/>
    <x v="2"/>
    <s v="Packing Cube Set"/>
    <n v="1"/>
    <n v="47.37"/>
    <n v="0.2"/>
    <n v="18.739999999999998"/>
    <x v="2266"/>
    <n v="18.739999999999998"/>
    <n v="19.156000000000002"/>
    <n v="0.50548870593202455"/>
    <n v="2026"/>
    <s v="Q4"/>
    <n v="11"/>
    <s v="Nov"/>
  </r>
  <r>
    <n v="520"/>
    <d v="2026-11-13T00:00:00"/>
    <n v="2026"/>
    <x v="3"/>
    <n v="11"/>
    <x v="10"/>
    <x v="1"/>
    <x v="12"/>
    <x v="1"/>
    <s v="Business"/>
    <x v="1"/>
    <s v="Hiking Daypack 20L"/>
    <n v="6"/>
    <n v="92.31"/>
    <n v="0.05"/>
    <n v="46.12"/>
    <x v="2267"/>
    <n v="276.71999999999997"/>
    <n v="249.44700000000006"/>
    <n v="0.47408332335551268"/>
    <n v="2026"/>
    <s v="Q4"/>
    <n v="11"/>
    <s v="Nov"/>
  </r>
  <r>
    <n v="646"/>
    <d v="2026-11-13T00:00:00"/>
    <n v="2026"/>
    <x v="3"/>
    <n v="11"/>
    <x v="10"/>
    <x v="2"/>
    <x v="16"/>
    <x v="2"/>
    <s v="Returning"/>
    <x v="0"/>
    <s v="Trail Bike Light"/>
    <n v="1"/>
    <n v="49.53"/>
    <n v="0.1"/>
    <n v="22.18"/>
    <x v="2268"/>
    <n v="22.18"/>
    <n v="22.397000000000006"/>
    <n v="0.50243399062296712"/>
    <n v="2026"/>
    <s v="Q4"/>
    <n v="11"/>
    <s v="Nov"/>
  </r>
  <r>
    <n v="893"/>
    <d v="2026-11-13T00:00:00"/>
    <n v="2026"/>
    <x v="3"/>
    <n v="11"/>
    <x v="10"/>
    <x v="3"/>
    <x v="8"/>
    <x v="0"/>
    <s v="New"/>
    <x v="2"/>
    <s v="Packing Cube Set"/>
    <n v="4"/>
    <n v="47.62"/>
    <n v="0.2"/>
    <n v="18.100000000000001"/>
    <x v="2269"/>
    <n v="72.400000000000006"/>
    <n v="79.98399999999998"/>
    <n v="0.52488450230995376"/>
    <n v="2026"/>
    <s v="Q4"/>
    <n v="11"/>
    <s v="Nov"/>
  </r>
  <r>
    <n v="916"/>
    <d v="2026-11-13T00:00:00"/>
    <n v="2026"/>
    <x v="3"/>
    <n v="11"/>
    <x v="10"/>
    <x v="1"/>
    <x v="6"/>
    <x v="0"/>
    <s v="New"/>
    <x v="0"/>
    <s v="Trail Bike Light"/>
    <n v="4"/>
    <n v="51.93"/>
    <n v="0.05"/>
    <n v="22.62"/>
    <x v="2270"/>
    <n v="90.48"/>
    <n v="106.854"/>
    <n v="0.54148803551339353"/>
    <n v="2026"/>
    <s v="Q4"/>
    <n v="11"/>
    <s v="Nov"/>
  </r>
  <r>
    <n v="1295"/>
    <d v="2026-11-13T00:00:00"/>
    <n v="2026"/>
    <x v="3"/>
    <n v="11"/>
    <x v="10"/>
    <x v="1"/>
    <x v="11"/>
    <x v="3"/>
    <s v="New"/>
    <x v="1"/>
    <s v="Summit Backpack 45L"/>
    <n v="1"/>
    <n v="155.44999999999999"/>
    <n v="0.05"/>
    <n v="77.25"/>
    <x v="2271"/>
    <n v="77.25"/>
    <n v="70.427499999999981"/>
    <n v="0.47690067884410281"/>
    <n v="2026"/>
    <s v="Q4"/>
    <n v="11"/>
    <s v="Nov"/>
  </r>
  <r>
    <n v="3438"/>
    <d v="2026-11-13T00:00:00"/>
    <n v="2026"/>
    <x v="3"/>
    <n v="11"/>
    <x v="10"/>
    <x v="0"/>
    <x v="0"/>
    <x v="0"/>
    <s v="Returning"/>
    <x v="0"/>
    <s v="Compact Repair Kit"/>
    <n v="4"/>
    <n v="40.03"/>
    <n v="0.05"/>
    <n v="16.78"/>
    <x v="2272"/>
    <n v="67.12"/>
    <n v="84.994"/>
    <n v="0.5587519886400989"/>
    <n v="2026"/>
    <s v="Q4"/>
    <n v="11"/>
    <s v="Nov"/>
  </r>
  <r>
    <n v="3573"/>
    <d v="2026-11-13T00:00:00"/>
    <n v="2026"/>
    <x v="3"/>
    <n v="11"/>
    <x v="10"/>
    <x v="0"/>
    <x v="9"/>
    <x v="0"/>
    <s v="Returning"/>
    <x v="1"/>
    <s v="Summit Backpack 45L"/>
    <n v="2"/>
    <n v="152.96"/>
    <n v="0.1"/>
    <n v="79.12"/>
    <x v="2273"/>
    <n v="158.24"/>
    <n v="117.08800000000002"/>
    <n v="0.4252673175267318"/>
    <n v="2026"/>
    <s v="Q4"/>
    <n v="11"/>
    <s v="Nov"/>
  </r>
  <r>
    <n v="4257"/>
    <d v="2026-11-13T00:00:00"/>
    <n v="2026"/>
    <x v="3"/>
    <n v="11"/>
    <x v="10"/>
    <x v="3"/>
    <x v="13"/>
    <x v="2"/>
    <s v="New"/>
    <x v="4"/>
    <s v="Weighted Vest"/>
    <n v="2"/>
    <n v="124.06"/>
    <n v="0.05"/>
    <n v="69.98"/>
    <x v="2274"/>
    <n v="139.96"/>
    <n v="95.753999999999991"/>
    <n v="0.40622958330858577"/>
    <n v="2026"/>
    <s v="Q4"/>
    <n v="11"/>
    <s v="Nov"/>
  </r>
  <r>
    <n v="4389"/>
    <d v="2026-11-13T00:00:00"/>
    <n v="2026"/>
    <x v="3"/>
    <n v="11"/>
    <x v="10"/>
    <x v="2"/>
    <x v="10"/>
    <x v="3"/>
    <s v="New"/>
    <x v="1"/>
    <s v="Summit Backpack 45L"/>
    <n v="1"/>
    <n v="151.66"/>
    <n v="0.1"/>
    <n v="80.209999999999994"/>
    <x v="2275"/>
    <n v="80.209999999999994"/>
    <n v="56.284000000000006"/>
    <n v="0.41235512183685735"/>
    <n v="2026"/>
    <s v="Q4"/>
    <n v="11"/>
    <s v="Nov"/>
  </r>
  <r>
    <n v="4887"/>
    <d v="2026-11-13T00:00:00"/>
    <n v="2026"/>
    <x v="3"/>
    <n v="11"/>
    <x v="10"/>
    <x v="3"/>
    <x v="8"/>
    <x v="0"/>
    <s v="New"/>
    <x v="1"/>
    <s v="Trail Boots"/>
    <n v="2"/>
    <n v="142.30000000000001"/>
    <n v="0.15"/>
    <n v="77.760000000000005"/>
    <x v="2276"/>
    <n v="155.52000000000001"/>
    <n v="86.390000000000015"/>
    <n v="0.35711628291513375"/>
    <n v="2026"/>
    <s v="Q4"/>
    <n v="11"/>
    <s v="Nov"/>
  </r>
  <r>
    <n v="5007"/>
    <d v="2026-11-13T00:00:00"/>
    <n v="2026"/>
    <x v="3"/>
    <n v="11"/>
    <x v="10"/>
    <x v="1"/>
    <x v="14"/>
    <x v="0"/>
    <s v="Business"/>
    <x v="2"/>
    <s v="Travel Backpack 35L"/>
    <n v="4"/>
    <n v="161.97"/>
    <n v="0.05"/>
    <n v="87.2"/>
    <x v="2277"/>
    <n v="348.8"/>
    <n v="266.68599999999998"/>
    <n v="0.4332933649181297"/>
    <n v="2026"/>
    <s v="Q4"/>
    <n v="11"/>
    <s v="Nov"/>
  </r>
  <r>
    <n v="5111"/>
    <d v="2026-11-13T00:00:00"/>
    <n v="2026"/>
    <x v="3"/>
    <n v="11"/>
    <x v="10"/>
    <x v="1"/>
    <x v="14"/>
    <x v="1"/>
    <s v="Business"/>
    <x v="2"/>
    <s v="Carry-On Duffel"/>
    <n v="5"/>
    <n v="133.99"/>
    <n v="0.15"/>
    <n v="65.55"/>
    <x v="2278"/>
    <n v="327.75"/>
    <n v="241.70749999999998"/>
    <n v="0.42445221987593451"/>
    <n v="2026"/>
    <s v="Q4"/>
    <n v="11"/>
    <s v="Nov"/>
  </r>
  <r>
    <n v="5177"/>
    <d v="2026-11-13T00:00:00"/>
    <n v="2026"/>
    <x v="3"/>
    <n v="11"/>
    <x v="10"/>
    <x v="1"/>
    <x v="6"/>
    <x v="2"/>
    <s v="Returning"/>
    <x v="3"/>
    <s v="Portable Camp Stove"/>
    <n v="2"/>
    <n v="83.18"/>
    <n v="0.1"/>
    <n v="40.479999999999997"/>
    <x v="2279"/>
    <n v="80.959999999999994"/>
    <n v="68.764000000000024"/>
    <n v="0.45927172664369115"/>
    <n v="2026"/>
    <s v="Q4"/>
    <n v="11"/>
    <s v="Nov"/>
  </r>
  <r>
    <n v="584"/>
    <d v="2026-11-14T00:00:00"/>
    <n v="2026"/>
    <x v="3"/>
    <n v="11"/>
    <x v="10"/>
    <x v="1"/>
    <x v="12"/>
    <x v="0"/>
    <s v="New"/>
    <x v="1"/>
    <s v="Hiking Daypack 20L"/>
    <n v="1"/>
    <n v="91.95"/>
    <n v="0"/>
    <n v="46.64"/>
    <x v="2280"/>
    <n v="46.64"/>
    <n v="45.31"/>
    <n v="0.49276780859162589"/>
    <n v="2026"/>
    <s v="Q4"/>
    <n v="11"/>
    <s v="Nov"/>
  </r>
  <r>
    <n v="621"/>
    <d v="2026-11-14T00:00:00"/>
    <n v="2026"/>
    <x v="3"/>
    <n v="11"/>
    <x v="10"/>
    <x v="3"/>
    <x v="13"/>
    <x v="1"/>
    <s v="Business"/>
    <x v="2"/>
    <s v="Insulated Bottle"/>
    <n v="5"/>
    <n v="35.68"/>
    <n v="0.15"/>
    <n v="13.48"/>
    <x v="2281"/>
    <n v="67.400000000000006"/>
    <n v="84.240000000000009"/>
    <n v="0.55552624637298864"/>
    <n v="2026"/>
    <s v="Q4"/>
    <n v="11"/>
    <s v="Nov"/>
  </r>
  <r>
    <n v="623"/>
    <d v="2026-11-14T00:00:00"/>
    <n v="2026"/>
    <x v="3"/>
    <n v="11"/>
    <x v="10"/>
    <x v="2"/>
    <x v="16"/>
    <x v="0"/>
    <s v="Returning"/>
    <x v="3"/>
    <s v="Alpine Tent 4P"/>
    <n v="3"/>
    <n v="336.58"/>
    <n v="0.15"/>
    <n v="198.99"/>
    <x v="2282"/>
    <n v="596.97"/>
    <n v="261.30899999999997"/>
    <n v="0.3044569423229509"/>
    <n v="2026"/>
    <s v="Q4"/>
    <n v="11"/>
    <s v="Nov"/>
  </r>
  <r>
    <n v="1431"/>
    <d v="2026-11-14T00:00:00"/>
    <n v="2026"/>
    <x v="3"/>
    <n v="11"/>
    <x v="10"/>
    <x v="2"/>
    <x v="2"/>
    <x v="0"/>
    <s v="New"/>
    <x v="4"/>
    <s v="Recovery Roller"/>
    <n v="2"/>
    <n v="36.979999999999997"/>
    <n v="0.15"/>
    <n v="14.13"/>
    <x v="2283"/>
    <n v="28.26"/>
    <n v="34.605999999999995"/>
    <n v="0.55047243342983487"/>
    <n v="2026"/>
    <s v="Q4"/>
    <n v="11"/>
    <s v="Nov"/>
  </r>
  <r>
    <n v="1520"/>
    <d v="2026-11-14T00:00:00"/>
    <n v="2026"/>
    <x v="3"/>
    <n v="11"/>
    <x v="10"/>
    <x v="3"/>
    <x v="13"/>
    <x v="3"/>
    <s v="New"/>
    <x v="4"/>
    <s v="Recovery Roller"/>
    <n v="2"/>
    <n v="36.15"/>
    <n v="0"/>
    <n v="13.51"/>
    <x v="2284"/>
    <n v="27.02"/>
    <n v="45.28"/>
    <n v="0.62627939142461964"/>
    <n v="2026"/>
    <s v="Q4"/>
    <n v="11"/>
    <s v="Nov"/>
  </r>
  <r>
    <n v="1791"/>
    <d v="2026-11-14T00:00:00"/>
    <n v="2026"/>
    <x v="3"/>
    <n v="11"/>
    <x v="10"/>
    <x v="2"/>
    <x v="2"/>
    <x v="0"/>
    <s v="Business"/>
    <x v="4"/>
    <s v="Weighted Vest"/>
    <n v="1"/>
    <n v="121.86"/>
    <n v="0.05"/>
    <n v="69.900000000000006"/>
    <x v="2285"/>
    <n v="69.900000000000006"/>
    <n v="45.86699999999999"/>
    <n v="0.396200989919407"/>
    <n v="2026"/>
    <s v="Q4"/>
    <n v="11"/>
    <s v="Nov"/>
  </r>
  <r>
    <n v="2191"/>
    <d v="2026-11-14T00:00:00"/>
    <n v="2026"/>
    <x v="3"/>
    <n v="11"/>
    <x v="10"/>
    <x v="2"/>
    <x v="5"/>
    <x v="2"/>
    <s v="Returning"/>
    <x v="0"/>
    <s v="Trail Bike Light"/>
    <n v="6"/>
    <n v="49.85"/>
    <n v="0.05"/>
    <n v="22.68"/>
    <x v="2286"/>
    <n v="136.07999999999998"/>
    <n v="148.065"/>
    <n v="0.52108958454310306"/>
    <n v="2026"/>
    <s v="Q4"/>
    <n v="11"/>
    <s v="Nov"/>
  </r>
  <r>
    <n v="2365"/>
    <d v="2026-11-14T00:00:00"/>
    <n v="2026"/>
    <x v="3"/>
    <n v="11"/>
    <x v="10"/>
    <x v="2"/>
    <x v="5"/>
    <x v="2"/>
    <s v="Business"/>
    <x v="1"/>
    <s v="Hiking Daypack 20L"/>
    <n v="2"/>
    <n v="91.95"/>
    <n v="0.05"/>
    <n v="46.45"/>
    <x v="2287"/>
    <n v="92.9"/>
    <n v="81.804999999999978"/>
    <n v="0.46824647262528252"/>
    <n v="2026"/>
    <s v="Q4"/>
    <n v="11"/>
    <s v="Nov"/>
  </r>
  <r>
    <n v="2603"/>
    <d v="2026-11-14T00:00:00"/>
    <n v="2026"/>
    <x v="3"/>
    <n v="11"/>
    <x v="10"/>
    <x v="3"/>
    <x v="8"/>
    <x v="3"/>
    <s v="Returning"/>
    <x v="0"/>
    <s v="Trail Bike Light"/>
    <n v="2"/>
    <n v="51.71"/>
    <n v="0.15"/>
    <n v="22.93"/>
    <x v="2288"/>
    <n v="45.86"/>
    <n v="42.046999999999997"/>
    <n v="0.47831230732478641"/>
    <n v="2026"/>
    <s v="Q4"/>
    <n v="11"/>
    <s v="Nov"/>
  </r>
  <r>
    <n v="4098"/>
    <d v="2026-11-14T00:00:00"/>
    <n v="2026"/>
    <x v="3"/>
    <n v="11"/>
    <x v="10"/>
    <x v="1"/>
    <x v="1"/>
    <x v="2"/>
    <s v="Returning"/>
    <x v="4"/>
    <s v="Resistance Band Set"/>
    <n v="1"/>
    <n v="41.05"/>
    <n v="0.05"/>
    <n v="14.6"/>
    <x v="2289"/>
    <n v="14.6"/>
    <n v="24.397499999999994"/>
    <n v="0.62561702673248276"/>
    <n v="2026"/>
    <s v="Q4"/>
    <n v="11"/>
    <s v="Nov"/>
  </r>
  <r>
    <n v="1176"/>
    <d v="2026-11-15T00:00:00"/>
    <n v="2026"/>
    <x v="3"/>
    <n v="11"/>
    <x v="10"/>
    <x v="1"/>
    <x v="6"/>
    <x v="1"/>
    <s v="Business"/>
    <x v="3"/>
    <s v="Alpine Tent 4P"/>
    <n v="10"/>
    <n v="333.09"/>
    <n v="0.15"/>
    <n v="197.95"/>
    <x v="2290"/>
    <n v="1979.5"/>
    <n v="851.76499999999942"/>
    <n v="0.30084255624252748"/>
    <n v="2026"/>
    <s v="Q4"/>
    <n v="11"/>
    <s v="Nov"/>
  </r>
  <r>
    <n v="1895"/>
    <d v="2026-11-15T00:00:00"/>
    <n v="2026"/>
    <x v="3"/>
    <n v="11"/>
    <x v="10"/>
    <x v="3"/>
    <x v="4"/>
    <x v="0"/>
    <s v="Business"/>
    <x v="0"/>
    <s v="Trail Bike Light"/>
    <n v="3"/>
    <n v="51.79"/>
    <n v="0.2"/>
    <n v="22.23"/>
    <x v="2291"/>
    <n v="66.69"/>
    <n v="57.606000000000009"/>
    <n v="0.4634581965630431"/>
    <n v="2026"/>
    <s v="Q4"/>
    <n v="11"/>
    <s v="Nov"/>
  </r>
  <r>
    <n v="3385"/>
    <d v="2026-11-15T00:00:00"/>
    <n v="2026"/>
    <x v="3"/>
    <n v="11"/>
    <x v="10"/>
    <x v="1"/>
    <x v="11"/>
    <x v="3"/>
    <s v="New"/>
    <x v="1"/>
    <s v="Trekking Poles"/>
    <n v="1"/>
    <n v="71.040000000000006"/>
    <n v="0.1"/>
    <n v="31.59"/>
    <x v="2292"/>
    <n v="31.59"/>
    <n v="32.346000000000004"/>
    <n v="0.50591216216216217"/>
    <n v="2026"/>
    <s v="Q4"/>
    <n v="11"/>
    <s v="Nov"/>
  </r>
  <r>
    <n v="3581"/>
    <d v="2026-11-15T00:00:00"/>
    <n v="2026"/>
    <x v="3"/>
    <n v="11"/>
    <x v="10"/>
    <x v="3"/>
    <x v="4"/>
    <x v="3"/>
    <s v="Business"/>
    <x v="1"/>
    <s v="Trail Boots"/>
    <n v="2"/>
    <n v="141.21"/>
    <n v="0.1"/>
    <n v="78.31"/>
    <x v="2293"/>
    <n v="156.62"/>
    <n v="97.558000000000021"/>
    <n v="0.38381763960688969"/>
    <n v="2026"/>
    <s v="Q4"/>
    <n v="11"/>
    <s v="Nov"/>
  </r>
  <r>
    <n v="4528"/>
    <d v="2026-11-15T00:00:00"/>
    <n v="2026"/>
    <x v="3"/>
    <n v="11"/>
    <x v="10"/>
    <x v="0"/>
    <x v="15"/>
    <x v="3"/>
    <s v="New"/>
    <x v="1"/>
    <s v="Trail Boots"/>
    <n v="2"/>
    <n v="141.63999999999999"/>
    <n v="0.15"/>
    <n v="80.349999999999994"/>
    <x v="2294"/>
    <n v="160.69999999999999"/>
    <n v="80.087999999999994"/>
    <n v="0.33260793727262156"/>
    <n v="2026"/>
    <s v="Q4"/>
    <n v="11"/>
    <s v="Nov"/>
  </r>
  <r>
    <n v="4633"/>
    <d v="2026-11-15T00:00:00"/>
    <n v="2026"/>
    <x v="3"/>
    <n v="11"/>
    <x v="10"/>
    <x v="2"/>
    <x v="10"/>
    <x v="0"/>
    <s v="Returning"/>
    <x v="1"/>
    <s v="Trekking Poles"/>
    <n v="1"/>
    <n v="71.78"/>
    <n v="0.15"/>
    <n v="32.869999999999997"/>
    <x v="2295"/>
    <n v="32.869999999999997"/>
    <n v="28.143000000000001"/>
    <n v="0.46126235392457349"/>
    <n v="2026"/>
    <s v="Q4"/>
    <n v="11"/>
    <s v="Nov"/>
  </r>
  <r>
    <n v="5195"/>
    <d v="2026-11-15T00:00:00"/>
    <n v="2026"/>
    <x v="3"/>
    <n v="11"/>
    <x v="10"/>
    <x v="2"/>
    <x v="16"/>
    <x v="0"/>
    <s v="Business"/>
    <x v="1"/>
    <s v="Summit Backpack 45L"/>
    <n v="3"/>
    <n v="153.88999999999999"/>
    <n v="0.1"/>
    <n v="80.36"/>
    <x v="2296"/>
    <n v="241.07999999999998"/>
    <n v="174.423"/>
    <n v="0.41978758276113531"/>
    <n v="2026"/>
    <s v="Q4"/>
    <n v="11"/>
    <s v="Nov"/>
  </r>
  <r>
    <n v="2778"/>
    <d v="2026-11-16T00:00:00"/>
    <n v="2026"/>
    <x v="3"/>
    <n v="11"/>
    <x v="10"/>
    <x v="3"/>
    <x v="4"/>
    <x v="3"/>
    <s v="Returning"/>
    <x v="1"/>
    <s v="Trail Boots"/>
    <n v="1"/>
    <n v="145.4"/>
    <n v="0.1"/>
    <n v="77.66"/>
    <x v="2297"/>
    <n v="77.66"/>
    <n v="53.200000000000017"/>
    <n v="0.40654134189209851"/>
    <n v="2026"/>
    <s v="Q4"/>
    <n v="11"/>
    <s v="Nov"/>
  </r>
  <r>
    <n v="341"/>
    <d v="2026-11-17T00:00:00"/>
    <n v="2026"/>
    <x v="3"/>
    <n v="11"/>
    <x v="10"/>
    <x v="3"/>
    <x v="8"/>
    <x v="0"/>
    <s v="Returning"/>
    <x v="2"/>
    <s v="Carry-On Duffel"/>
    <n v="1"/>
    <n v="132.94999999999999"/>
    <n v="0.05"/>
    <n v="65.36"/>
    <x v="2298"/>
    <n v="65.36"/>
    <n v="60.942499999999981"/>
    <n v="0.48251222264009019"/>
    <n v="2026"/>
    <s v="Q4"/>
    <n v="11"/>
    <s v="Nov"/>
  </r>
  <r>
    <n v="374"/>
    <d v="2026-11-17T00:00:00"/>
    <n v="2026"/>
    <x v="3"/>
    <n v="11"/>
    <x v="10"/>
    <x v="3"/>
    <x v="7"/>
    <x v="2"/>
    <s v="Returning"/>
    <x v="4"/>
    <s v="Training Mat"/>
    <n v="1"/>
    <n v="51.34"/>
    <n v="0.15"/>
    <n v="21.37"/>
    <x v="2299"/>
    <n v="21.37"/>
    <n v="22.269000000000002"/>
    <n v="0.5103004193496643"/>
    <n v="2026"/>
    <s v="Q4"/>
    <n v="11"/>
    <s v="Nov"/>
  </r>
  <r>
    <n v="598"/>
    <d v="2026-11-17T00:00:00"/>
    <n v="2026"/>
    <x v="3"/>
    <n v="11"/>
    <x v="10"/>
    <x v="0"/>
    <x v="0"/>
    <x v="0"/>
    <s v="New"/>
    <x v="0"/>
    <s v="Trail Bike Light"/>
    <n v="1"/>
    <n v="49.98"/>
    <n v="0.1"/>
    <n v="22.25"/>
    <x v="2300"/>
    <n v="22.25"/>
    <n v="22.731999999999999"/>
    <n v="0.50535769863500957"/>
    <n v="2026"/>
    <s v="Q4"/>
    <n v="11"/>
    <s v="Nov"/>
  </r>
  <r>
    <n v="690"/>
    <d v="2026-11-17T00:00:00"/>
    <n v="2026"/>
    <x v="3"/>
    <n v="11"/>
    <x v="10"/>
    <x v="3"/>
    <x v="8"/>
    <x v="0"/>
    <s v="Returning"/>
    <x v="2"/>
    <s v="Travel Backpack 35L"/>
    <n v="2"/>
    <n v="168.08"/>
    <n v="0.1"/>
    <n v="87.63"/>
    <x v="2301"/>
    <n v="175.26"/>
    <n v="127.28400000000005"/>
    <n v="0.42071235919403471"/>
    <n v="2026"/>
    <s v="Q4"/>
    <n v="11"/>
    <s v="Nov"/>
  </r>
  <r>
    <n v="1296"/>
    <d v="2026-11-17T00:00:00"/>
    <n v="2026"/>
    <x v="3"/>
    <n v="11"/>
    <x v="10"/>
    <x v="3"/>
    <x v="13"/>
    <x v="0"/>
    <s v="New"/>
    <x v="3"/>
    <s v="Trail Tent 2P"/>
    <n v="1"/>
    <n v="191.85"/>
    <n v="0.15"/>
    <n v="104.41"/>
    <x v="2302"/>
    <n v="104.41"/>
    <n v="58.662499999999994"/>
    <n v="0.35973263425776875"/>
    <n v="2026"/>
    <s v="Q4"/>
    <n v="11"/>
    <s v="Nov"/>
  </r>
  <r>
    <n v="1585"/>
    <d v="2026-11-17T00:00:00"/>
    <n v="2026"/>
    <x v="3"/>
    <n v="11"/>
    <x v="10"/>
    <x v="1"/>
    <x v="14"/>
    <x v="2"/>
    <s v="Returning"/>
    <x v="1"/>
    <s v="Hiking Daypack 20L"/>
    <n v="4"/>
    <n v="93.99"/>
    <n v="0.1"/>
    <n v="44.07"/>
    <x v="2303"/>
    <n v="176.28"/>
    <n v="162.08399999999997"/>
    <n v="0.47902259105578604"/>
    <n v="2026"/>
    <s v="Q4"/>
    <n v="11"/>
    <s v="Nov"/>
  </r>
  <r>
    <n v="2194"/>
    <d v="2026-11-17T00:00:00"/>
    <n v="2026"/>
    <x v="3"/>
    <n v="11"/>
    <x v="10"/>
    <x v="3"/>
    <x v="13"/>
    <x v="0"/>
    <s v="Returning"/>
    <x v="2"/>
    <s v="Insulated Bottle"/>
    <n v="4"/>
    <n v="36.57"/>
    <n v="0.05"/>
    <n v="13.35"/>
    <x v="2304"/>
    <n v="53.4"/>
    <n v="85.566000000000003"/>
    <n v="0.61573334484694098"/>
    <n v="2026"/>
    <s v="Q4"/>
    <n v="11"/>
    <s v="Nov"/>
  </r>
  <r>
    <n v="2221"/>
    <d v="2026-11-17T00:00:00"/>
    <n v="2026"/>
    <x v="3"/>
    <n v="11"/>
    <x v="10"/>
    <x v="1"/>
    <x v="12"/>
    <x v="3"/>
    <s v="Returning"/>
    <x v="0"/>
    <s v="Compact Repair Kit"/>
    <n v="1"/>
    <n v="39.81"/>
    <n v="0.05"/>
    <n v="16.25"/>
    <x v="2305"/>
    <n v="16.25"/>
    <n v="21.569499999999998"/>
    <n v="0.57032747656632155"/>
    <n v="2026"/>
    <s v="Q4"/>
    <n v="11"/>
    <s v="Nov"/>
  </r>
  <r>
    <n v="3836"/>
    <d v="2026-11-17T00:00:00"/>
    <n v="2026"/>
    <x v="3"/>
    <n v="11"/>
    <x v="10"/>
    <x v="3"/>
    <x v="4"/>
    <x v="2"/>
    <s v="Returning"/>
    <x v="1"/>
    <s v="Hiking Daypack 20L"/>
    <n v="1"/>
    <n v="91.43"/>
    <n v="0.1"/>
    <n v="45.06"/>
    <x v="2306"/>
    <n v="45.06"/>
    <n v="37.227000000000004"/>
    <n v="0.45240438951474715"/>
    <n v="2026"/>
    <s v="Q4"/>
    <n v="11"/>
    <s v="Nov"/>
  </r>
  <r>
    <n v="4437"/>
    <d v="2026-11-17T00:00:00"/>
    <n v="2026"/>
    <x v="3"/>
    <n v="11"/>
    <x v="10"/>
    <x v="2"/>
    <x v="2"/>
    <x v="0"/>
    <s v="Returning"/>
    <x v="4"/>
    <s v="Weighted Vest"/>
    <n v="1"/>
    <n v="122.64"/>
    <n v="0"/>
    <n v="68.58"/>
    <x v="2307"/>
    <n v="68.58"/>
    <n v="54.06"/>
    <n v="0.44080234833659493"/>
    <n v="2026"/>
    <s v="Q4"/>
    <n v="11"/>
    <s v="Nov"/>
  </r>
  <r>
    <n v="4735"/>
    <d v="2026-11-17T00:00:00"/>
    <n v="2026"/>
    <x v="3"/>
    <n v="11"/>
    <x v="10"/>
    <x v="1"/>
    <x v="12"/>
    <x v="0"/>
    <s v="Business"/>
    <x v="0"/>
    <s v="Commuter Helmet"/>
    <n v="1"/>
    <n v="80.959999999999994"/>
    <n v="0.1"/>
    <n v="43.86"/>
    <x v="2308"/>
    <n v="43.86"/>
    <n v="29.003999999999991"/>
    <n v="0.39805665349143604"/>
    <n v="2026"/>
    <s v="Q4"/>
    <n v="11"/>
    <s v="Nov"/>
  </r>
  <r>
    <n v="554"/>
    <d v="2026-11-18T00:00:00"/>
    <n v="2026"/>
    <x v="3"/>
    <n v="11"/>
    <x v="10"/>
    <x v="2"/>
    <x v="5"/>
    <x v="3"/>
    <s v="Business"/>
    <x v="4"/>
    <s v="Recovery Roller"/>
    <n v="1"/>
    <n v="36.380000000000003"/>
    <n v="0.05"/>
    <n v="14.06"/>
    <x v="1660"/>
    <n v="14.06"/>
    <n v="20.500999999999998"/>
    <n v="0.59318306761957118"/>
    <n v="2026"/>
    <s v="Q4"/>
    <n v="11"/>
    <s v="Nov"/>
  </r>
  <r>
    <n v="1205"/>
    <d v="2026-11-18T00:00:00"/>
    <n v="2026"/>
    <x v="3"/>
    <n v="11"/>
    <x v="10"/>
    <x v="3"/>
    <x v="13"/>
    <x v="0"/>
    <s v="Returning"/>
    <x v="0"/>
    <s v="Cycling Pack 12L"/>
    <n v="2"/>
    <n v="100.72"/>
    <n v="0.1"/>
    <n v="51.68"/>
    <x v="2309"/>
    <n v="103.36"/>
    <n v="77.935999999999993"/>
    <n v="0.42988262289294854"/>
    <n v="2026"/>
    <s v="Q4"/>
    <n v="11"/>
    <s v="Nov"/>
  </r>
  <r>
    <n v="1979"/>
    <d v="2026-11-18T00:00:00"/>
    <n v="2026"/>
    <x v="3"/>
    <n v="11"/>
    <x v="10"/>
    <x v="1"/>
    <x v="11"/>
    <x v="2"/>
    <s v="Returning"/>
    <x v="3"/>
    <s v="Compact Sleeping Bag"/>
    <n v="3"/>
    <n v="120.29"/>
    <n v="0"/>
    <n v="62.04"/>
    <x v="2310"/>
    <n v="186.12"/>
    <n v="174.75"/>
    <n v="0.48424640452240419"/>
    <n v="2026"/>
    <s v="Q4"/>
    <n v="11"/>
    <s v="Nov"/>
  </r>
  <r>
    <n v="2151"/>
    <d v="2026-11-18T00:00:00"/>
    <n v="2026"/>
    <x v="3"/>
    <n v="11"/>
    <x v="10"/>
    <x v="1"/>
    <x v="1"/>
    <x v="0"/>
    <s v="New"/>
    <x v="3"/>
    <s v="Compact Sleeping Bag"/>
    <n v="2"/>
    <n v="124.18"/>
    <n v="0.15"/>
    <n v="60.72"/>
    <x v="2311"/>
    <n v="121.44"/>
    <n v="89.665999999999997"/>
    <n v="0.42474396748552862"/>
    <n v="2026"/>
    <s v="Q4"/>
    <n v="11"/>
    <s v="Nov"/>
  </r>
  <r>
    <n v="2730"/>
    <d v="2026-11-18T00:00:00"/>
    <n v="2026"/>
    <x v="3"/>
    <n v="11"/>
    <x v="10"/>
    <x v="0"/>
    <x v="0"/>
    <x v="0"/>
    <s v="Returning"/>
    <x v="1"/>
    <s v="Summit Backpack 45L"/>
    <n v="3"/>
    <n v="154.07"/>
    <n v="0.05"/>
    <n v="77.73"/>
    <x v="2312"/>
    <n v="233.19"/>
    <n v="205.90949999999998"/>
    <n v="0.46893585622393102"/>
    <n v="2026"/>
    <s v="Q4"/>
    <n v="11"/>
    <s v="Nov"/>
  </r>
  <r>
    <n v="2779"/>
    <d v="2026-11-18T00:00:00"/>
    <n v="2026"/>
    <x v="3"/>
    <n v="11"/>
    <x v="10"/>
    <x v="0"/>
    <x v="15"/>
    <x v="1"/>
    <s v="Business"/>
    <x v="4"/>
    <s v="Weighted Vest"/>
    <n v="4"/>
    <n v="123.4"/>
    <n v="0.05"/>
    <n v="70.930000000000007"/>
    <x v="2313"/>
    <n v="283.72000000000003"/>
    <n v="185.2"/>
    <n v="0.3949500980977565"/>
    <n v="2026"/>
    <s v="Q4"/>
    <n v="11"/>
    <s v="Nov"/>
  </r>
  <r>
    <n v="2853"/>
    <d v="2026-11-18T00:00:00"/>
    <n v="2026"/>
    <x v="3"/>
    <n v="11"/>
    <x v="10"/>
    <x v="2"/>
    <x v="3"/>
    <x v="0"/>
    <s v="New"/>
    <x v="0"/>
    <s v="Cycling Pack 12L"/>
    <n v="1"/>
    <n v="104.64"/>
    <n v="0"/>
    <n v="50.79"/>
    <x v="2314"/>
    <n v="50.79"/>
    <n v="53.85"/>
    <n v="0.51462155963302758"/>
    <n v="2026"/>
    <s v="Q4"/>
    <n v="11"/>
    <s v="Nov"/>
  </r>
  <r>
    <n v="3825"/>
    <d v="2026-11-18T00:00:00"/>
    <n v="2026"/>
    <x v="3"/>
    <n v="11"/>
    <x v="10"/>
    <x v="3"/>
    <x v="8"/>
    <x v="0"/>
    <s v="New"/>
    <x v="2"/>
    <s v="Packing Cube Set"/>
    <n v="2"/>
    <n v="46.44"/>
    <n v="0.1"/>
    <n v="18.190000000000001"/>
    <x v="2315"/>
    <n v="36.380000000000003"/>
    <n v="47.211999999999996"/>
    <n v="0.56479088908029473"/>
    <n v="2026"/>
    <s v="Q4"/>
    <n v="11"/>
    <s v="Nov"/>
  </r>
  <r>
    <n v="4808"/>
    <d v="2026-11-18T00:00:00"/>
    <n v="2026"/>
    <x v="3"/>
    <n v="11"/>
    <x v="10"/>
    <x v="2"/>
    <x v="16"/>
    <x v="0"/>
    <s v="New"/>
    <x v="3"/>
    <s v="Portable Camp Stove"/>
    <n v="2"/>
    <n v="81.67"/>
    <n v="0.05"/>
    <n v="40.43"/>
    <x v="2316"/>
    <n v="80.86"/>
    <n v="74.313000000000002"/>
    <n v="0.4789041908063903"/>
    <n v="2026"/>
    <s v="Q4"/>
    <n v="11"/>
    <s v="Nov"/>
  </r>
  <r>
    <n v="5131"/>
    <d v="2026-11-18T00:00:00"/>
    <n v="2026"/>
    <x v="3"/>
    <n v="11"/>
    <x v="10"/>
    <x v="3"/>
    <x v="8"/>
    <x v="2"/>
    <s v="New"/>
    <x v="1"/>
    <s v="Trekking Poles"/>
    <n v="3"/>
    <n v="70.599999999999994"/>
    <n v="0.05"/>
    <n v="32.68"/>
    <x v="2317"/>
    <n v="98.039999999999992"/>
    <n v="103.16999999999999"/>
    <n v="0.5127478753541076"/>
    <n v="2026"/>
    <s v="Q4"/>
    <n v="11"/>
    <s v="Nov"/>
  </r>
  <r>
    <n v="1502"/>
    <d v="2026-11-19T00:00:00"/>
    <n v="2026"/>
    <x v="3"/>
    <n v="11"/>
    <x v="10"/>
    <x v="3"/>
    <x v="7"/>
    <x v="3"/>
    <s v="New"/>
    <x v="4"/>
    <s v="Recovery Roller"/>
    <n v="1"/>
    <n v="35.770000000000003"/>
    <n v="0.15"/>
    <n v="13.69"/>
    <x v="2318"/>
    <n v="13.69"/>
    <n v="16.714500000000001"/>
    <n v="0.54973770330049831"/>
    <n v="2026"/>
    <s v="Q4"/>
    <n v="11"/>
    <s v="Nov"/>
  </r>
  <r>
    <n v="2470"/>
    <d v="2026-11-19T00:00:00"/>
    <n v="2026"/>
    <x v="3"/>
    <n v="11"/>
    <x v="10"/>
    <x v="1"/>
    <x v="6"/>
    <x v="2"/>
    <s v="Business"/>
    <x v="1"/>
    <s v="Hiking Daypack 20L"/>
    <n v="1"/>
    <n v="92.13"/>
    <n v="0.15"/>
    <n v="45.85"/>
    <x v="2319"/>
    <n v="45.85"/>
    <n v="32.460499999999989"/>
    <n v="0.41451018701195874"/>
    <n v="2026"/>
    <s v="Q4"/>
    <n v="11"/>
    <s v="Nov"/>
  </r>
  <r>
    <n v="3452"/>
    <d v="2026-11-19T00:00:00"/>
    <n v="2026"/>
    <x v="3"/>
    <n v="11"/>
    <x v="10"/>
    <x v="1"/>
    <x v="12"/>
    <x v="0"/>
    <s v="Returning"/>
    <x v="1"/>
    <s v="Summit Backpack 45L"/>
    <n v="5"/>
    <n v="151.09"/>
    <n v="0.05"/>
    <n v="79.33"/>
    <x v="2320"/>
    <n v="396.65"/>
    <n v="321.02750000000003"/>
    <n v="0.44731442744129507"/>
    <n v="2026"/>
    <s v="Q4"/>
    <n v="11"/>
    <s v="Nov"/>
  </r>
  <r>
    <n v="4207"/>
    <d v="2026-11-19T00:00:00"/>
    <n v="2026"/>
    <x v="3"/>
    <n v="11"/>
    <x v="10"/>
    <x v="1"/>
    <x v="12"/>
    <x v="0"/>
    <s v="New"/>
    <x v="0"/>
    <s v="Cycling Pack 12L"/>
    <n v="2"/>
    <n v="103.99"/>
    <n v="0"/>
    <n v="50.36"/>
    <x v="2321"/>
    <n v="100.72"/>
    <n v="107.25999999999999"/>
    <n v="0.51572266564092695"/>
    <n v="2026"/>
    <s v="Q4"/>
    <n v="11"/>
    <s v="Nov"/>
  </r>
  <r>
    <n v="695"/>
    <d v="2026-11-20T00:00:00"/>
    <n v="2026"/>
    <x v="3"/>
    <n v="11"/>
    <x v="10"/>
    <x v="2"/>
    <x v="3"/>
    <x v="0"/>
    <s v="Returning"/>
    <x v="2"/>
    <s v="Insulated Bottle"/>
    <n v="1"/>
    <n v="36.909999999999997"/>
    <n v="0.1"/>
    <n v="13.43"/>
    <x v="2322"/>
    <n v="13.43"/>
    <n v="19.789000000000001"/>
    <n v="0.59571329660736327"/>
    <n v="2026"/>
    <s v="Q4"/>
    <n v="11"/>
    <s v="Nov"/>
  </r>
  <r>
    <n v="1127"/>
    <d v="2026-11-20T00:00:00"/>
    <n v="2026"/>
    <x v="3"/>
    <n v="11"/>
    <x v="10"/>
    <x v="0"/>
    <x v="0"/>
    <x v="3"/>
    <s v="New"/>
    <x v="0"/>
    <s v="Commuter Helmet"/>
    <n v="2"/>
    <n v="81.02"/>
    <n v="0"/>
    <n v="43.22"/>
    <x v="2323"/>
    <n v="86.44"/>
    <n v="75.599999999999994"/>
    <n v="0.46655146877314241"/>
    <n v="2026"/>
    <s v="Q4"/>
    <n v="11"/>
    <s v="Nov"/>
  </r>
  <r>
    <n v="1174"/>
    <d v="2026-11-20T00:00:00"/>
    <n v="2026"/>
    <x v="3"/>
    <n v="11"/>
    <x v="10"/>
    <x v="0"/>
    <x v="0"/>
    <x v="3"/>
    <s v="New"/>
    <x v="2"/>
    <s v="Travel Backpack 35L"/>
    <n v="3"/>
    <n v="164.36"/>
    <n v="0.05"/>
    <n v="88.7"/>
    <x v="2324"/>
    <n v="266.10000000000002"/>
    <n v="202.32600000000002"/>
    <n v="0.43192734818306416"/>
    <n v="2026"/>
    <s v="Q4"/>
    <n v="11"/>
    <s v="Nov"/>
  </r>
  <r>
    <n v="3968"/>
    <d v="2026-11-20T00:00:00"/>
    <n v="2026"/>
    <x v="3"/>
    <n v="11"/>
    <x v="10"/>
    <x v="1"/>
    <x v="11"/>
    <x v="1"/>
    <s v="Business"/>
    <x v="4"/>
    <s v="Training Mat"/>
    <n v="5"/>
    <n v="51.36"/>
    <n v="0.1"/>
    <n v="22.45"/>
    <x v="2325"/>
    <n v="112.25"/>
    <n v="118.87"/>
    <n v="0.51432156455520939"/>
    <n v="2026"/>
    <s v="Q4"/>
    <n v="11"/>
    <s v="Nov"/>
  </r>
  <r>
    <n v="4049"/>
    <d v="2026-11-20T00:00:00"/>
    <n v="2026"/>
    <x v="3"/>
    <n v="11"/>
    <x v="10"/>
    <x v="2"/>
    <x v="16"/>
    <x v="3"/>
    <s v="Returning"/>
    <x v="2"/>
    <s v="Insulated Bottle"/>
    <n v="1"/>
    <n v="36.590000000000003"/>
    <n v="0"/>
    <n v="13.73"/>
    <x v="1990"/>
    <n v="13.73"/>
    <n v="22.860000000000003"/>
    <n v="0.62476086362394101"/>
    <n v="2026"/>
    <s v="Q4"/>
    <n v="11"/>
    <s v="Nov"/>
  </r>
  <r>
    <n v="3"/>
    <d v="2026-11-21T00:00:00"/>
    <n v="2026"/>
    <x v="3"/>
    <n v="11"/>
    <x v="10"/>
    <x v="3"/>
    <x v="7"/>
    <x v="2"/>
    <s v="Returning"/>
    <x v="3"/>
    <s v="Compact Sleeping Bag"/>
    <n v="5"/>
    <n v="122.33"/>
    <n v="0.15"/>
    <n v="58.98"/>
    <x v="2326"/>
    <n v="294.89999999999998"/>
    <n v="225.00249999999994"/>
    <n v="0.43277826130861069"/>
    <n v="2026"/>
    <s v="Q4"/>
    <n v="11"/>
    <s v="Nov"/>
  </r>
  <r>
    <n v="1603"/>
    <d v="2026-11-21T00:00:00"/>
    <n v="2026"/>
    <x v="3"/>
    <n v="11"/>
    <x v="10"/>
    <x v="3"/>
    <x v="8"/>
    <x v="0"/>
    <s v="Returning"/>
    <x v="3"/>
    <s v="Portable Camp Stove"/>
    <n v="1"/>
    <n v="83.49"/>
    <n v="0.05"/>
    <n v="39.659999999999997"/>
    <x v="2327"/>
    <n v="39.659999999999997"/>
    <n v="39.655499999999989"/>
    <n v="0.49997163227868446"/>
    <n v="2026"/>
    <s v="Q4"/>
    <n v="11"/>
    <s v="Nov"/>
  </r>
  <r>
    <n v="2073"/>
    <d v="2026-11-21T00:00:00"/>
    <n v="2026"/>
    <x v="3"/>
    <n v="11"/>
    <x v="10"/>
    <x v="1"/>
    <x v="12"/>
    <x v="0"/>
    <s v="New"/>
    <x v="0"/>
    <s v="Trail Bike Light"/>
    <n v="2"/>
    <n v="51.48"/>
    <n v="0.1"/>
    <n v="22.51"/>
    <x v="2328"/>
    <n v="45.02"/>
    <n v="47.643999999999998"/>
    <n v="0.51415868082534744"/>
    <n v="2026"/>
    <s v="Q4"/>
    <n v="11"/>
    <s v="Nov"/>
  </r>
  <r>
    <n v="2487"/>
    <d v="2026-11-21T00:00:00"/>
    <n v="2026"/>
    <x v="3"/>
    <n v="11"/>
    <x v="10"/>
    <x v="2"/>
    <x v="2"/>
    <x v="3"/>
    <s v="New"/>
    <x v="3"/>
    <s v="Compact Sleeping Bag"/>
    <n v="1"/>
    <n v="123.43"/>
    <n v="0.15"/>
    <n v="60.8"/>
    <x v="2329"/>
    <n v="60.8"/>
    <n v="44.115500000000011"/>
    <n v="0.42048601017008935"/>
    <n v="2026"/>
    <s v="Q4"/>
    <n v="11"/>
    <s v="Nov"/>
  </r>
  <r>
    <n v="3407"/>
    <d v="2026-11-21T00:00:00"/>
    <n v="2026"/>
    <x v="3"/>
    <n v="11"/>
    <x v="10"/>
    <x v="3"/>
    <x v="7"/>
    <x v="0"/>
    <s v="New"/>
    <x v="2"/>
    <s v="Travel Backpack 35L"/>
    <n v="1"/>
    <n v="164.85"/>
    <n v="0.1"/>
    <n v="89.4"/>
    <x v="2330"/>
    <n v="89.4"/>
    <n v="58.965000000000003"/>
    <n v="0.39743200889697705"/>
    <n v="2026"/>
    <s v="Q4"/>
    <n v="11"/>
    <s v="Nov"/>
  </r>
  <r>
    <n v="4052"/>
    <d v="2026-11-21T00:00:00"/>
    <n v="2026"/>
    <x v="3"/>
    <n v="11"/>
    <x v="10"/>
    <x v="0"/>
    <x v="0"/>
    <x v="0"/>
    <s v="New"/>
    <x v="2"/>
    <s v="Packing Cube Set"/>
    <n v="1"/>
    <n v="46.82"/>
    <n v="0.2"/>
    <n v="18.27"/>
    <x v="2331"/>
    <n v="18.27"/>
    <n v="19.186000000000003"/>
    <n v="0.51222768047842804"/>
    <n v="2026"/>
    <s v="Q4"/>
    <n v="11"/>
    <s v="Nov"/>
  </r>
  <r>
    <n v="119"/>
    <d v="2026-11-22T00:00:00"/>
    <n v="2026"/>
    <x v="3"/>
    <n v="11"/>
    <x v="10"/>
    <x v="0"/>
    <x v="9"/>
    <x v="0"/>
    <s v="New"/>
    <x v="4"/>
    <s v="Resistance Band Set"/>
    <n v="1"/>
    <n v="41.16"/>
    <n v="0.1"/>
    <n v="14.82"/>
    <x v="2332"/>
    <n v="14.82"/>
    <n v="22.223999999999997"/>
    <n v="0.59993521218011014"/>
    <n v="2026"/>
    <s v="Q4"/>
    <n v="11"/>
    <s v="Nov"/>
  </r>
  <r>
    <n v="298"/>
    <d v="2026-11-22T00:00:00"/>
    <n v="2026"/>
    <x v="3"/>
    <n v="11"/>
    <x v="10"/>
    <x v="1"/>
    <x v="12"/>
    <x v="3"/>
    <s v="New"/>
    <x v="3"/>
    <s v="Trail Tent 2P"/>
    <n v="1"/>
    <n v="196.08"/>
    <n v="0.1"/>
    <n v="104.19"/>
    <x v="2333"/>
    <n v="104.19"/>
    <n v="72.282000000000011"/>
    <n v="0.40959472324221408"/>
    <n v="2026"/>
    <s v="Q4"/>
    <n v="11"/>
    <s v="Nov"/>
  </r>
  <r>
    <n v="419"/>
    <d v="2026-11-22T00:00:00"/>
    <n v="2026"/>
    <x v="3"/>
    <n v="11"/>
    <x v="10"/>
    <x v="3"/>
    <x v="8"/>
    <x v="2"/>
    <s v="New"/>
    <x v="3"/>
    <s v="Trail Tent 2P"/>
    <n v="1"/>
    <n v="192.62"/>
    <n v="0.1"/>
    <n v="105.97"/>
    <x v="2334"/>
    <n v="105.97"/>
    <n v="67.388000000000005"/>
    <n v="0.38872160500236508"/>
    <n v="2026"/>
    <s v="Q4"/>
    <n v="11"/>
    <s v="Nov"/>
  </r>
  <r>
    <n v="1181"/>
    <d v="2026-11-22T00:00:00"/>
    <n v="2026"/>
    <x v="3"/>
    <n v="11"/>
    <x v="10"/>
    <x v="1"/>
    <x v="12"/>
    <x v="3"/>
    <s v="New"/>
    <x v="0"/>
    <s v="Cycling Pack 12L"/>
    <n v="2"/>
    <n v="102.87"/>
    <n v="0.05"/>
    <n v="51.69"/>
    <x v="2335"/>
    <n v="103.38"/>
    <n v="92.073000000000008"/>
    <n v="0.4710748875688785"/>
    <n v="2026"/>
    <s v="Q4"/>
    <n v="11"/>
    <s v="Nov"/>
  </r>
  <r>
    <n v="1924"/>
    <d v="2026-11-22T00:00:00"/>
    <n v="2026"/>
    <x v="3"/>
    <n v="11"/>
    <x v="10"/>
    <x v="0"/>
    <x v="15"/>
    <x v="0"/>
    <s v="New"/>
    <x v="0"/>
    <s v="Trail Bike Light"/>
    <n v="3"/>
    <n v="50.99"/>
    <n v="0.2"/>
    <n v="22.53"/>
    <x v="2336"/>
    <n v="67.59"/>
    <n v="54.786000000000001"/>
    <n v="0.44768582074916652"/>
    <n v="2026"/>
    <s v="Q4"/>
    <n v="11"/>
    <s v="Nov"/>
  </r>
  <r>
    <n v="3829"/>
    <d v="2026-11-22T00:00:00"/>
    <n v="2026"/>
    <x v="3"/>
    <n v="11"/>
    <x v="10"/>
    <x v="1"/>
    <x v="12"/>
    <x v="2"/>
    <s v="New"/>
    <x v="0"/>
    <s v="Compact Repair Kit"/>
    <n v="1"/>
    <n v="39.94"/>
    <n v="0.1"/>
    <n v="16.89"/>
    <x v="2337"/>
    <n v="16.89"/>
    <n v="19.055999999999997"/>
    <n v="0.53012852612251704"/>
    <n v="2026"/>
    <s v="Q4"/>
    <n v="11"/>
    <s v="Nov"/>
  </r>
  <r>
    <n v="5065"/>
    <d v="2026-11-22T00:00:00"/>
    <n v="2026"/>
    <x v="3"/>
    <n v="11"/>
    <x v="10"/>
    <x v="3"/>
    <x v="8"/>
    <x v="0"/>
    <s v="New"/>
    <x v="2"/>
    <s v="Travel Backpack 35L"/>
    <n v="2"/>
    <n v="166.15"/>
    <n v="0"/>
    <n v="86.42"/>
    <x v="2338"/>
    <n v="172.84"/>
    <n v="159.46"/>
    <n v="0.47986758952753539"/>
    <n v="2026"/>
    <s v="Q4"/>
    <n v="11"/>
    <s v="Nov"/>
  </r>
  <r>
    <n v="5146"/>
    <d v="2026-11-22T00:00:00"/>
    <n v="2026"/>
    <x v="3"/>
    <n v="11"/>
    <x v="10"/>
    <x v="1"/>
    <x v="6"/>
    <x v="0"/>
    <s v="New"/>
    <x v="4"/>
    <s v="Recovery Roller"/>
    <n v="1"/>
    <n v="35.79"/>
    <n v="0.1"/>
    <n v="14.17"/>
    <x v="2339"/>
    <n v="14.17"/>
    <n v="18.040999999999997"/>
    <n v="0.56008816863804278"/>
    <n v="2026"/>
    <s v="Q4"/>
    <n v="11"/>
    <s v="Nov"/>
  </r>
  <r>
    <n v="320"/>
    <d v="2026-11-23T00:00:00"/>
    <n v="2026"/>
    <x v="3"/>
    <n v="11"/>
    <x v="10"/>
    <x v="2"/>
    <x v="2"/>
    <x v="0"/>
    <s v="New"/>
    <x v="3"/>
    <s v="Trail Tent 2P"/>
    <n v="5"/>
    <n v="196.53"/>
    <n v="0.15"/>
    <n v="105.01"/>
    <x v="2340"/>
    <n v="525.05000000000007"/>
    <n v="310.20249999999987"/>
    <n v="0.37138769414039452"/>
    <n v="2026"/>
    <s v="Q4"/>
    <n v="11"/>
    <s v="Nov"/>
  </r>
  <r>
    <n v="1250"/>
    <d v="2026-11-23T00:00:00"/>
    <n v="2026"/>
    <x v="3"/>
    <n v="11"/>
    <x v="10"/>
    <x v="1"/>
    <x v="12"/>
    <x v="0"/>
    <s v="New"/>
    <x v="2"/>
    <s v="Insulated Bottle"/>
    <n v="6"/>
    <n v="36.35"/>
    <n v="0"/>
    <n v="13.24"/>
    <x v="2341"/>
    <n v="79.44"/>
    <n v="138.66000000000003"/>
    <n v="0.63576341127922975"/>
    <n v="2026"/>
    <s v="Q4"/>
    <n v="11"/>
    <s v="Nov"/>
  </r>
  <r>
    <n v="2584"/>
    <d v="2026-11-23T00:00:00"/>
    <n v="2026"/>
    <x v="3"/>
    <n v="11"/>
    <x v="10"/>
    <x v="1"/>
    <x v="6"/>
    <x v="1"/>
    <s v="Returning"/>
    <x v="3"/>
    <s v="Trail Tent 2P"/>
    <n v="15"/>
    <n v="192.23"/>
    <n v="0.15"/>
    <n v="106.34"/>
    <x v="2342"/>
    <n v="1595.1000000000001"/>
    <n v="855.83249999999975"/>
    <n v="0.34918648310387979"/>
    <n v="2026"/>
    <s v="Q4"/>
    <n v="11"/>
    <s v="Nov"/>
  </r>
  <r>
    <n v="2717"/>
    <d v="2026-11-23T00:00:00"/>
    <n v="2026"/>
    <x v="3"/>
    <n v="11"/>
    <x v="10"/>
    <x v="1"/>
    <x v="12"/>
    <x v="0"/>
    <s v="New"/>
    <x v="2"/>
    <s v="Travel Backpack 35L"/>
    <n v="2"/>
    <n v="167.9"/>
    <n v="0.15"/>
    <n v="89.55"/>
    <x v="2343"/>
    <n v="179.1"/>
    <n v="106.33000000000001"/>
    <n v="0.37252566303471957"/>
    <n v="2026"/>
    <s v="Q4"/>
    <n v="11"/>
    <s v="Nov"/>
  </r>
  <r>
    <n v="2737"/>
    <d v="2026-11-23T00:00:00"/>
    <n v="2026"/>
    <x v="3"/>
    <n v="11"/>
    <x v="10"/>
    <x v="1"/>
    <x v="6"/>
    <x v="0"/>
    <s v="Business"/>
    <x v="3"/>
    <s v="Portable Camp Stove"/>
    <n v="2"/>
    <n v="80.709999999999994"/>
    <n v="0.1"/>
    <n v="39.33"/>
    <x v="2344"/>
    <n v="78.66"/>
    <n v="66.617999999999995"/>
    <n v="0.45855532152149669"/>
    <n v="2026"/>
    <s v="Q4"/>
    <n v="11"/>
    <s v="Nov"/>
  </r>
  <r>
    <n v="3021"/>
    <d v="2026-11-23T00:00:00"/>
    <n v="2026"/>
    <x v="3"/>
    <n v="11"/>
    <x v="10"/>
    <x v="0"/>
    <x v="15"/>
    <x v="0"/>
    <s v="Business"/>
    <x v="1"/>
    <s v="Trekking Poles"/>
    <n v="1"/>
    <n v="71.66"/>
    <n v="0.2"/>
    <n v="31.83"/>
    <x v="2345"/>
    <n v="31.83"/>
    <n v="25.498000000000005"/>
    <n v="0.44477393245883345"/>
    <n v="2026"/>
    <s v="Q4"/>
    <n v="11"/>
    <s v="Nov"/>
  </r>
  <r>
    <n v="5199"/>
    <d v="2026-11-23T00:00:00"/>
    <n v="2026"/>
    <x v="3"/>
    <n v="11"/>
    <x v="10"/>
    <x v="2"/>
    <x v="3"/>
    <x v="0"/>
    <s v="Returning"/>
    <x v="3"/>
    <s v="Compact Sleeping Bag"/>
    <n v="5"/>
    <n v="125.23"/>
    <n v="0.05"/>
    <n v="59.84"/>
    <x v="2346"/>
    <n v="299.20000000000005"/>
    <n v="295.64249999999993"/>
    <n v="0.49700971265503041"/>
    <n v="2026"/>
    <s v="Q4"/>
    <n v="11"/>
    <s v="Nov"/>
  </r>
  <r>
    <n v="1202"/>
    <d v="2026-11-24T00:00:00"/>
    <n v="2026"/>
    <x v="3"/>
    <n v="11"/>
    <x v="10"/>
    <x v="0"/>
    <x v="15"/>
    <x v="3"/>
    <s v="Returning"/>
    <x v="1"/>
    <s v="Hiking Daypack 20L"/>
    <n v="2"/>
    <n v="91.33"/>
    <n v="0.15"/>
    <n v="45.45"/>
    <x v="2347"/>
    <n v="90.9"/>
    <n v="64.36099999999999"/>
    <n v="0.41453423589954974"/>
    <n v="2026"/>
    <s v="Q4"/>
    <n v="11"/>
    <s v="Nov"/>
  </r>
  <r>
    <n v="1365"/>
    <d v="2026-11-24T00:00:00"/>
    <n v="2026"/>
    <x v="3"/>
    <n v="11"/>
    <x v="10"/>
    <x v="0"/>
    <x v="0"/>
    <x v="3"/>
    <s v="New"/>
    <x v="1"/>
    <s v="Summit Backpack 45L"/>
    <n v="4"/>
    <n v="155.91"/>
    <n v="0"/>
    <n v="79.91"/>
    <x v="2348"/>
    <n v="319.64"/>
    <n v="304"/>
    <n v="0.48746071451478418"/>
    <n v="2026"/>
    <s v="Q4"/>
    <n v="11"/>
    <s v="Nov"/>
  </r>
  <r>
    <n v="2575"/>
    <d v="2026-11-24T00:00:00"/>
    <n v="2026"/>
    <x v="3"/>
    <n v="11"/>
    <x v="10"/>
    <x v="2"/>
    <x v="10"/>
    <x v="2"/>
    <s v="Returning"/>
    <x v="4"/>
    <s v="Resistance Band Set"/>
    <n v="1"/>
    <n v="39.42"/>
    <n v="0"/>
    <n v="14.63"/>
    <x v="747"/>
    <n v="14.63"/>
    <n v="24.79"/>
    <n v="0.62886859462201927"/>
    <n v="2026"/>
    <s v="Q4"/>
    <n v="11"/>
    <s v="Nov"/>
  </r>
  <r>
    <n v="2673"/>
    <d v="2026-11-24T00:00:00"/>
    <n v="2026"/>
    <x v="3"/>
    <n v="11"/>
    <x v="10"/>
    <x v="2"/>
    <x v="2"/>
    <x v="0"/>
    <s v="Returning"/>
    <x v="0"/>
    <s v="Trail Bike Light"/>
    <n v="2"/>
    <n v="51.56"/>
    <n v="0.05"/>
    <n v="22.7"/>
    <x v="28"/>
    <n v="45.4"/>
    <n v="52.564"/>
    <n v="0.5365644522477645"/>
    <n v="2026"/>
    <s v="Q4"/>
    <n v="11"/>
    <s v="Nov"/>
  </r>
  <r>
    <n v="4145"/>
    <d v="2026-11-24T00:00:00"/>
    <n v="2026"/>
    <x v="3"/>
    <n v="11"/>
    <x v="10"/>
    <x v="0"/>
    <x v="0"/>
    <x v="0"/>
    <s v="Returning"/>
    <x v="3"/>
    <s v="Compact Sleeping Bag"/>
    <n v="1"/>
    <n v="120.49"/>
    <n v="0.15"/>
    <n v="61.22"/>
    <x v="2349"/>
    <n v="61.22"/>
    <n v="41.1965"/>
    <n v="0.40224475548373556"/>
    <n v="2026"/>
    <s v="Q4"/>
    <n v="11"/>
    <s v="Nov"/>
  </r>
  <r>
    <n v="4610"/>
    <d v="2026-11-24T00:00:00"/>
    <n v="2026"/>
    <x v="3"/>
    <n v="11"/>
    <x v="10"/>
    <x v="2"/>
    <x v="16"/>
    <x v="2"/>
    <s v="Returning"/>
    <x v="1"/>
    <s v="Summit Backpack 45L"/>
    <n v="2"/>
    <n v="153.96"/>
    <n v="0"/>
    <n v="79.33"/>
    <x v="2350"/>
    <n v="158.66"/>
    <n v="149.26000000000002"/>
    <n v="0.48473629514159527"/>
    <n v="2026"/>
    <s v="Q4"/>
    <n v="11"/>
    <s v="Nov"/>
  </r>
  <r>
    <n v="4721"/>
    <d v="2026-11-24T00:00:00"/>
    <n v="2026"/>
    <x v="3"/>
    <n v="11"/>
    <x v="10"/>
    <x v="2"/>
    <x v="16"/>
    <x v="2"/>
    <s v="New"/>
    <x v="0"/>
    <s v="Compact Repair Kit"/>
    <n v="1"/>
    <n v="39.85"/>
    <n v="0"/>
    <n v="16.3"/>
    <x v="2351"/>
    <n v="16.3"/>
    <n v="23.55"/>
    <n v="0.59096612296110418"/>
    <n v="2026"/>
    <s v="Q4"/>
    <n v="11"/>
    <s v="Nov"/>
  </r>
  <r>
    <n v="324"/>
    <d v="2026-11-25T00:00:00"/>
    <n v="2026"/>
    <x v="3"/>
    <n v="11"/>
    <x v="10"/>
    <x v="3"/>
    <x v="13"/>
    <x v="3"/>
    <s v="Returning"/>
    <x v="0"/>
    <s v="Cycling Pack 12L"/>
    <n v="2"/>
    <n v="103.88"/>
    <n v="0.15"/>
    <n v="49.26"/>
    <x v="2352"/>
    <n v="98.52"/>
    <n v="78.075999999999979"/>
    <n v="0.44211646922920106"/>
    <n v="2026"/>
    <s v="Q4"/>
    <n v="11"/>
    <s v="Nov"/>
  </r>
  <r>
    <n v="559"/>
    <d v="2026-11-25T00:00:00"/>
    <n v="2026"/>
    <x v="3"/>
    <n v="11"/>
    <x v="10"/>
    <x v="3"/>
    <x v="7"/>
    <x v="0"/>
    <s v="Returning"/>
    <x v="2"/>
    <s v="Carry-On Duffel"/>
    <n v="2"/>
    <n v="134.19"/>
    <n v="0.1"/>
    <n v="65.39"/>
    <x v="2353"/>
    <n v="130.78"/>
    <n v="110.762"/>
    <n v="0.45856207202060095"/>
    <n v="2026"/>
    <s v="Q4"/>
    <n v="11"/>
    <s v="Nov"/>
  </r>
  <r>
    <n v="1108"/>
    <d v="2026-11-25T00:00:00"/>
    <n v="2026"/>
    <x v="3"/>
    <n v="11"/>
    <x v="10"/>
    <x v="1"/>
    <x v="1"/>
    <x v="3"/>
    <s v="New"/>
    <x v="2"/>
    <s v="Insulated Bottle"/>
    <n v="1"/>
    <n v="37.06"/>
    <n v="0.1"/>
    <n v="13.18"/>
    <x v="2354"/>
    <n v="13.18"/>
    <n v="20.174000000000007"/>
    <n v="0.6048449961024166"/>
    <n v="2026"/>
    <s v="Q4"/>
    <n v="11"/>
    <s v="Nov"/>
  </r>
  <r>
    <n v="1344"/>
    <d v="2026-11-25T00:00:00"/>
    <n v="2026"/>
    <x v="3"/>
    <n v="11"/>
    <x v="10"/>
    <x v="2"/>
    <x v="10"/>
    <x v="0"/>
    <s v="New"/>
    <x v="2"/>
    <s v="Carry-On Duffel"/>
    <n v="4"/>
    <n v="135.21"/>
    <n v="0.05"/>
    <n v="68.64"/>
    <x v="2355"/>
    <n v="274.56"/>
    <n v="239.238"/>
    <n v="0.46562656919645462"/>
    <n v="2026"/>
    <s v="Q4"/>
    <n v="11"/>
    <s v="Nov"/>
  </r>
  <r>
    <n v="1922"/>
    <d v="2026-11-25T00:00:00"/>
    <n v="2026"/>
    <x v="3"/>
    <n v="11"/>
    <x v="10"/>
    <x v="0"/>
    <x v="9"/>
    <x v="3"/>
    <s v="Returning"/>
    <x v="1"/>
    <s v="Trail Boots"/>
    <n v="2"/>
    <n v="145.77000000000001"/>
    <n v="0.1"/>
    <n v="78.14"/>
    <x v="2356"/>
    <n v="156.28"/>
    <n v="106.10600000000002"/>
    <n v="0.40438895367893107"/>
    <n v="2026"/>
    <s v="Q4"/>
    <n v="11"/>
    <s v="Nov"/>
  </r>
  <r>
    <n v="2343"/>
    <d v="2026-11-25T00:00:00"/>
    <n v="2026"/>
    <x v="3"/>
    <n v="11"/>
    <x v="10"/>
    <x v="0"/>
    <x v="15"/>
    <x v="2"/>
    <s v="New"/>
    <x v="3"/>
    <s v="Compact Sleeping Bag"/>
    <n v="1"/>
    <n v="121.53"/>
    <n v="0.15"/>
    <n v="62.14"/>
    <x v="2357"/>
    <n v="62.14"/>
    <n v="41.160499999999999"/>
    <n v="0.39845402490791426"/>
    <n v="2026"/>
    <s v="Q4"/>
    <n v="11"/>
    <s v="Nov"/>
  </r>
  <r>
    <n v="2466"/>
    <d v="2026-11-25T00:00:00"/>
    <n v="2026"/>
    <x v="3"/>
    <n v="11"/>
    <x v="10"/>
    <x v="2"/>
    <x v="2"/>
    <x v="0"/>
    <s v="Business"/>
    <x v="0"/>
    <s v="Compact Repair Kit"/>
    <n v="2"/>
    <n v="40.51"/>
    <n v="0.05"/>
    <n v="16.45"/>
    <x v="2358"/>
    <n v="32.9"/>
    <n v="44.068999999999996"/>
    <n v="0.5725551845548208"/>
    <n v="2026"/>
    <s v="Q4"/>
    <n v="11"/>
    <s v="Nov"/>
  </r>
  <r>
    <n v="2647"/>
    <d v="2026-11-25T00:00:00"/>
    <n v="2026"/>
    <x v="3"/>
    <n v="11"/>
    <x v="10"/>
    <x v="2"/>
    <x v="5"/>
    <x v="0"/>
    <s v="New"/>
    <x v="1"/>
    <s v="Trekking Poles"/>
    <n v="1"/>
    <n v="70.099999999999994"/>
    <n v="0.15"/>
    <n v="32.28"/>
    <x v="2359"/>
    <n v="32.28"/>
    <n v="27.304999999999993"/>
    <n v="0.45825291600234952"/>
    <n v="2026"/>
    <s v="Q4"/>
    <n v="11"/>
    <s v="Nov"/>
  </r>
  <r>
    <n v="2958"/>
    <d v="2026-11-25T00:00:00"/>
    <n v="2026"/>
    <x v="3"/>
    <n v="11"/>
    <x v="10"/>
    <x v="1"/>
    <x v="12"/>
    <x v="3"/>
    <s v="New"/>
    <x v="1"/>
    <s v="Trail Boots"/>
    <n v="1"/>
    <n v="144.25"/>
    <n v="0.1"/>
    <n v="79.55"/>
    <x v="2360"/>
    <n v="79.55"/>
    <n v="50.27500000000002"/>
    <n v="0.38725207009435791"/>
    <n v="2026"/>
    <s v="Q4"/>
    <n v="11"/>
    <s v="Nov"/>
  </r>
  <r>
    <n v="3527"/>
    <d v="2026-11-25T00:00:00"/>
    <n v="2026"/>
    <x v="3"/>
    <n v="11"/>
    <x v="10"/>
    <x v="1"/>
    <x v="6"/>
    <x v="3"/>
    <s v="Returning"/>
    <x v="1"/>
    <s v="Trail Boots"/>
    <n v="4"/>
    <n v="146.19"/>
    <n v="0.1"/>
    <n v="79.569999999999993"/>
    <x v="2361"/>
    <n v="318.27999999999997"/>
    <n v="208.00400000000002"/>
    <n v="0.39523147198090769"/>
    <n v="2026"/>
    <s v="Q4"/>
    <n v="11"/>
    <s v="Nov"/>
  </r>
  <r>
    <n v="3729"/>
    <d v="2026-11-25T00:00:00"/>
    <n v="2026"/>
    <x v="3"/>
    <n v="11"/>
    <x v="10"/>
    <x v="0"/>
    <x v="9"/>
    <x v="0"/>
    <s v="New"/>
    <x v="3"/>
    <s v="Portable Camp Stove"/>
    <n v="1"/>
    <n v="81.89"/>
    <n v="0.05"/>
    <n v="38.33"/>
    <x v="2362"/>
    <n v="38.33"/>
    <n v="39.465499999999992"/>
    <n v="0.50729797996028048"/>
    <n v="2026"/>
    <s v="Q4"/>
    <n v="11"/>
    <s v="Nov"/>
  </r>
  <r>
    <n v="4961"/>
    <d v="2026-11-25T00:00:00"/>
    <n v="2026"/>
    <x v="3"/>
    <n v="11"/>
    <x v="10"/>
    <x v="2"/>
    <x v="2"/>
    <x v="2"/>
    <s v="New"/>
    <x v="3"/>
    <s v="Trail Tent 2P"/>
    <n v="2"/>
    <n v="194.78"/>
    <n v="0.15"/>
    <n v="102.51"/>
    <x v="2363"/>
    <n v="205.02"/>
    <n v="126.10599999999997"/>
    <n v="0.38083992196324051"/>
    <n v="2026"/>
    <s v="Q4"/>
    <n v="11"/>
    <s v="Nov"/>
  </r>
  <r>
    <n v="5034"/>
    <d v="2026-11-25T00:00:00"/>
    <n v="2026"/>
    <x v="3"/>
    <n v="11"/>
    <x v="10"/>
    <x v="1"/>
    <x v="14"/>
    <x v="0"/>
    <s v="Returning"/>
    <x v="1"/>
    <s v="Trail Boots"/>
    <n v="1"/>
    <n v="141.63"/>
    <n v="0.05"/>
    <n v="77.17"/>
    <x v="2364"/>
    <n v="77.17"/>
    <n v="57.378499999999988"/>
    <n v="0.42645217152179321"/>
    <n v="2026"/>
    <s v="Q4"/>
    <n v="11"/>
    <s v="Nov"/>
  </r>
  <r>
    <n v="343"/>
    <d v="2026-11-26T00:00:00"/>
    <n v="2026"/>
    <x v="3"/>
    <n v="11"/>
    <x v="10"/>
    <x v="2"/>
    <x v="16"/>
    <x v="0"/>
    <s v="Returning"/>
    <x v="0"/>
    <s v="Compact Repair Kit"/>
    <n v="1"/>
    <n v="40.86"/>
    <n v="0.05"/>
    <n v="17.14"/>
    <x v="1000"/>
    <n v="17.14"/>
    <n v="21.677"/>
    <n v="0.55844088930107938"/>
    <n v="2026"/>
    <s v="Q4"/>
    <n v="11"/>
    <s v="Nov"/>
  </r>
  <r>
    <n v="405"/>
    <d v="2026-11-26T00:00:00"/>
    <n v="2026"/>
    <x v="3"/>
    <n v="11"/>
    <x v="10"/>
    <x v="3"/>
    <x v="8"/>
    <x v="0"/>
    <s v="New"/>
    <x v="1"/>
    <s v="Trail Boots"/>
    <n v="1"/>
    <n v="141.61000000000001"/>
    <n v="0.05"/>
    <n v="77.7"/>
    <x v="2365"/>
    <n v="77.7"/>
    <n v="56.82950000000001"/>
    <n v="0.42243151130421214"/>
    <n v="2026"/>
    <s v="Q4"/>
    <n v="11"/>
    <s v="Nov"/>
  </r>
  <r>
    <n v="485"/>
    <d v="2026-11-26T00:00:00"/>
    <n v="2026"/>
    <x v="3"/>
    <n v="11"/>
    <x v="10"/>
    <x v="3"/>
    <x v="7"/>
    <x v="0"/>
    <s v="New"/>
    <x v="3"/>
    <s v="Compact Sleeping Bag"/>
    <n v="2"/>
    <n v="122.15"/>
    <n v="0.1"/>
    <n v="61.15"/>
    <x v="2366"/>
    <n v="122.3"/>
    <n v="97.570000000000007"/>
    <n v="0.44376222313185065"/>
    <n v="2026"/>
    <s v="Q4"/>
    <n v="11"/>
    <s v="Nov"/>
  </r>
  <r>
    <n v="807"/>
    <d v="2026-11-26T00:00:00"/>
    <n v="2026"/>
    <x v="3"/>
    <n v="11"/>
    <x v="10"/>
    <x v="2"/>
    <x v="5"/>
    <x v="2"/>
    <s v="Returning"/>
    <x v="2"/>
    <s v="Carry-On Duffel"/>
    <n v="5"/>
    <n v="130.24"/>
    <n v="0.1"/>
    <n v="66.75"/>
    <x v="2367"/>
    <n v="333.75"/>
    <n v="252.33000000000004"/>
    <n v="0.43053849303849306"/>
    <n v="2026"/>
    <s v="Q4"/>
    <n v="11"/>
    <s v="Nov"/>
  </r>
  <r>
    <n v="1666"/>
    <d v="2026-11-26T00:00:00"/>
    <n v="2026"/>
    <x v="3"/>
    <n v="11"/>
    <x v="10"/>
    <x v="0"/>
    <x v="15"/>
    <x v="1"/>
    <s v="Returning"/>
    <x v="0"/>
    <s v="Trail Bike Light"/>
    <n v="3"/>
    <n v="50.18"/>
    <n v="0.1"/>
    <n v="23.12"/>
    <x v="2368"/>
    <n v="69.36"/>
    <n v="66.125999999999991"/>
    <n v="0.4880651875470528"/>
    <n v="2026"/>
    <s v="Q4"/>
    <n v="11"/>
    <s v="Nov"/>
  </r>
  <r>
    <n v="3442"/>
    <d v="2026-11-26T00:00:00"/>
    <n v="2026"/>
    <x v="3"/>
    <n v="11"/>
    <x v="10"/>
    <x v="0"/>
    <x v="9"/>
    <x v="2"/>
    <s v="New"/>
    <x v="4"/>
    <s v="Training Mat"/>
    <n v="2"/>
    <n v="50.93"/>
    <n v="0.15"/>
    <n v="22.35"/>
    <x v="2369"/>
    <n v="44.7"/>
    <n v="41.881"/>
    <n v="0.48372044674928677"/>
    <n v="2026"/>
    <s v="Q4"/>
    <n v="11"/>
    <s v="Nov"/>
  </r>
  <r>
    <n v="4177"/>
    <d v="2026-11-26T00:00:00"/>
    <n v="2026"/>
    <x v="3"/>
    <n v="11"/>
    <x v="10"/>
    <x v="2"/>
    <x v="10"/>
    <x v="0"/>
    <s v="Business"/>
    <x v="0"/>
    <s v="Trail Bike Light"/>
    <n v="1"/>
    <n v="49.6"/>
    <n v="0"/>
    <n v="22.62"/>
    <x v="2370"/>
    <n v="22.62"/>
    <n v="26.98"/>
    <n v="0.5439516129032258"/>
    <n v="2026"/>
    <s v="Q4"/>
    <n v="11"/>
    <s v="Nov"/>
  </r>
  <r>
    <n v="4659"/>
    <d v="2026-11-26T00:00:00"/>
    <n v="2026"/>
    <x v="3"/>
    <n v="11"/>
    <x v="10"/>
    <x v="1"/>
    <x v="11"/>
    <x v="1"/>
    <s v="Business"/>
    <x v="3"/>
    <s v="Portable Camp Stove"/>
    <n v="3"/>
    <n v="83.3"/>
    <n v="0.15"/>
    <n v="38.74"/>
    <x v="2371"/>
    <n v="116.22"/>
    <n v="96.194999999999965"/>
    <n v="0.45286349834051259"/>
    <n v="2026"/>
    <s v="Q4"/>
    <n v="11"/>
    <s v="Nov"/>
  </r>
  <r>
    <n v="4667"/>
    <d v="2026-11-26T00:00:00"/>
    <n v="2026"/>
    <x v="3"/>
    <n v="11"/>
    <x v="10"/>
    <x v="1"/>
    <x v="14"/>
    <x v="3"/>
    <s v="Business"/>
    <x v="2"/>
    <s v="Insulated Bottle"/>
    <n v="1"/>
    <n v="35.89"/>
    <n v="0.05"/>
    <n v="13.53"/>
    <x v="2372"/>
    <n v="13.53"/>
    <n v="20.5655"/>
    <n v="0.60317343931017287"/>
    <n v="2026"/>
    <s v="Q4"/>
    <n v="11"/>
    <s v="Nov"/>
  </r>
  <r>
    <n v="197"/>
    <d v="2026-11-27T00:00:00"/>
    <n v="2026"/>
    <x v="3"/>
    <n v="11"/>
    <x v="10"/>
    <x v="3"/>
    <x v="4"/>
    <x v="2"/>
    <s v="New"/>
    <x v="3"/>
    <s v="Trail Tent 2P"/>
    <n v="1"/>
    <n v="195.32"/>
    <n v="0"/>
    <n v="103.21"/>
    <x v="2373"/>
    <n v="103.21"/>
    <n v="92.11"/>
    <n v="0.47158509113250052"/>
    <n v="2026"/>
    <s v="Q4"/>
    <n v="11"/>
    <s v="Nov"/>
  </r>
  <r>
    <n v="361"/>
    <d v="2026-11-27T00:00:00"/>
    <n v="2026"/>
    <x v="3"/>
    <n v="11"/>
    <x v="10"/>
    <x v="1"/>
    <x v="6"/>
    <x v="0"/>
    <s v="Returning"/>
    <x v="2"/>
    <s v="Insulated Bottle"/>
    <n v="1"/>
    <n v="36.36"/>
    <n v="0.05"/>
    <n v="13.33"/>
    <x v="2374"/>
    <n v="13.33"/>
    <n v="21.211999999999996"/>
    <n v="0.61409298824619307"/>
    <n v="2026"/>
    <s v="Q4"/>
    <n v="11"/>
    <s v="Nov"/>
  </r>
  <r>
    <n v="841"/>
    <d v="2026-11-27T00:00:00"/>
    <n v="2026"/>
    <x v="3"/>
    <n v="11"/>
    <x v="10"/>
    <x v="1"/>
    <x v="12"/>
    <x v="0"/>
    <s v="Returning"/>
    <x v="2"/>
    <s v="Insulated Bottle"/>
    <n v="2"/>
    <n v="35.85"/>
    <n v="0.05"/>
    <n v="13.69"/>
    <x v="2375"/>
    <n v="27.38"/>
    <n v="40.734999999999999"/>
    <n v="0.59803273875064233"/>
    <n v="2026"/>
    <s v="Q4"/>
    <n v="11"/>
    <s v="Nov"/>
  </r>
  <r>
    <n v="903"/>
    <d v="2026-11-27T00:00:00"/>
    <n v="2026"/>
    <x v="3"/>
    <n v="11"/>
    <x v="10"/>
    <x v="3"/>
    <x v="8"/>
    <x v="0"/>
    <s v="New"/>
    <x v="2"/>
    <s v="Packing Cube Set"/>
    <n v="4"/>
    <n v="46.73"/>
    <n v="0"/>
    <n v="17.989999999999998"/>
    <x v="2376"/>
    <n v="71.959999999999994"/>
    <n v="114.96"/>
    <n v="0.61502246950567085"/>
    <n v="2026"/>
    <s v="Q4"/>
    <n v="11"/>
    <s v="Nov"/>
  </r>
  <r>
    <n v="1278"/>
    <d v="2026-11-27T00:00:00"/>
    <n v="2026"/>
    <x v="3"/>
    <n v="11"/>
    <x v="10"/>
    <x v="3"/>
    <x v="13"/>
    <x v="2"/>
    <s v="Returning"/>
    <x v="1"/>
    <s v="Trail Boots"/>
    <n v="3"/>
    <n v="143.72"/>
    <n v="0.15"/>
    <n v="78.56"/>
    <x v="2377"/>
    <n v="235.68"/>
    <n v="130.80599999999998"/>
    <n v="0.35691950033561987"/>
    <n v="2026"/>
    <s v="Q4"/>
    <n v="11"/>
    <s v="Nov"/>
  </r>
  <r>
    <n v="2091"/>
    <d v="2026-11-27T00:00:00"/>
    <n v="2026"/>
    <x v="3"/>
    <n v="11"/>
    <x v="10"/>
    <x v="1"/>
    <x v="12"/>
    <x v="3"/>
    <s v="New"/>
    <x v="4"/>
    <s v="Recovery Roller"/>
    <n v="1"/>
    <n v="35.590000000000003"/>
    <n v="0"/>
    <n v="13.57"/>
    <x v="1717"/>
    <n v="13.57"/>
    <n v="22.020000000000003"/>
    <n v="0.61871312166338865"/>
    <n v="2026"/>
    <s v="Q4"/>
    <n v="11"/>
    <s v="Nov"/>
  </r>
  <r>
    <n v="3070"/>
    <d v="2026-11-27T00:00:00"/>
    <n v="2026"/>
    <x v="3"/>
    <n v="11"/>
    <x v="10"/>
    <x v="3"/>
    <x v="13"/>
    <x v="3"/>
    <s v="Returning"/>
    <x v="1"/>
    <s v="Trekking Poles"/>
    <n v="4"/>
    <n v="71.11"/>
    <n v="0.05"/>
    <n v="32.25"/>
    <x v="2378"/>
    <n v="129"/>
    <n v="141.21799999999996"/>
    <n v="0.52260767232382732"/>
    <n v="2026"/>
    <s v="Q4"/>
    <n v="11"/>
    <s v="Nov"/>
  </r>
  <r>
    <n v="4007"/>
    <d v="2026-11-27T00:00:00"/>
    <n v="2026"/>
    <x v="3"/>
    <n v="11"/>
    <x v="10"/>
    <x v="0"/>
    <x v="9"/>
    <x v="3"/>
    <s v="Business"/>
    <x v="0"/>
    <s v="Trail Bike Light"/>
    <n v="5"/>
    <n v="51.04"/>
    <n v="0"/>
    <n v="22.69"/>
    <x v="2379"/>
    <n v="113.45"/>
    <n v="141.75"/>
    <n v="0.55544670846394983"/>
    <n v="2026"/>
    <s v="Q4"/>
    <n v="11"/>
    <s v="Nov"/>
  </r>
  <r>
    <n v="4488"/>
    <d v="2026-11-27T00:00:00"/>
    <n v="2026"/>
    <x v="3"/>
    <n v="11"/>
    <x v="10"/>
    <x v="1"/>
    <x v="14"/>
    <x v="2"/>
    <s v="Returning"/>
    <x v="2"/>
    <s v="Travel Backpack 35L"/>
    <n v="3"/>
    <n v="161.66"/>
    <n v="0.05"/>
    <n v="88.3"/>
    <x v="2380"/>
    <n v="264.89999999999998"/>
    <n v="195.83100000000002"/>
    <n v="0.42504411467863029"/>
    <n v="2026"/>
    <s v="Q4"/>
    <n v="11"/>
    <s v="Nov"/>
  </r>
  <r>
    <n v="5159"/>
    <d v="2026-11-27T00:00:00"/>
    <n v="2026"/>
    <x v="3"/>
    <n v="11"/>
    <x v="10"/>
    <x v="3"/>
    <x v="13"/>
    <x v="0"/>
    <s v="Business"/>
    <x v="3"/>
    <s v="Portable Camp Stove"/>
    <n v="2"/>
    <n v="80.400000000000006"/>
    <n v="0.15"/>
    <n v="38.869999999999997"/>
    <x v="2381"/>
    <n v="77.739999999999995"/>
    <n v="58.940000000000012"/>
    <n v="0.43122622183201648"/>
    <n v="2026"/>
    <s v="Q4"/>
    <n v="11"/>
    <s v="Nov"/>
  </r>
  <r>
    <n v="669"/>
    <d v="2026-11-28T00:00:00"/>
    <n v="2026"/>
    <x v="3"/>
    <n v="11"/>
    <x v="10"/>
    <x v="2"/>
    <x v="3"/>
    <x v="0"/>
    <s v="Returning"/>
    <x v="4"/>
    <s v="Recovery Roller"/>
    <n v="3"/>
    <n v="36.81"/>
    <n v="0.05"/>
    <n v="13.82"/>
    <x v="2382"/>
    <n v="41.46"/>
    <n v="63.448500000000003"/>
    <n v="0.60479846723573405"/>
    <n v="2026"/>
    <s v="Q4"/>
    <n v="11"/>
    <s v="Nov"/>
  </r>
  <r>
    <n v="686"/>
    <d v="2026-11-28T00:00:00"/>
    <n v="2026"/>
    <x v="3"/>
    <n v="11"/>
    <x v="10"/>
    <x v="1"/>
    <x v="12"/>
    <x v="3"/>
    <s v="Returning"/>
    <x v="2"/>
    <s v="Carry-On Duffel"/>
    <n v="2"/>
    <n v="132.61000000000001"/>
    <n v="0.1"/>
    <n v="67.3"/>
    <x v="2383"/>
    <n v="134.6"/>
    <n v="104.09800000000004"/>
    <n v="0.43610755012610086"/>
    <n v="2026"/>
    <s v="Q4"/>
    <n v="11"/>
    <s v="Nov"/>
  </r>
  <r>
    <n v="990"/>
    <d v="2026-11-28T00:00:00"/>
    <n v="2026"/>
    <x v="3"/>
    <n v="11"/>
    <x v="10"/>
    <x v="0"/>
    <x v="15"/>
    <x v="0"/>
    <s v="Returning"/>
    <x v="0"/>
    <s v="Compact Repair Kit"/>
    <n v="5"/>
    <n v="39.79"/>
    <n v="0.1"/>
    <n v="17.09"/>
    <x v="2384"/>
    <n v="85.45"/>
    <n v="93.605000000000004"/>
    <n v="0.52277233252352628"/>
    <n v="2026"/>
    <s v="Q4"/>
    <n v="11"/>
    <s v="Nov"/>
  </r>
  <r>
    <n v="1134"/>
    <d v="2026-11-28T00:00:00"/>
    <n v="2026"/>
    <x v="3"/>
    <n v="11"/>
    <x v="10"/>
    <x v="3"/>
    <x v="4"/>
    <x v="0"/>
    <s v="Returning"/>
    <x v="2"/>
    <s v="Insulated Bottle"/>
    <n v="2"/>
    <n v="36.119999999999997"/>
    <n v="0.1"/>
    <n v="13.61"/>
    <x v="2385"/>
    <n v="27.22"/>
    <n v="37.795999999999992"/>
    <n v="0.58133382551987201"/>
    <n v="2026"/>
    <s v="Q4"/>
    <n v="11"/>
    <s v="Nov"/>
  </r>
  <r>
    <n v="1770"/>
    <d v="2026-11-28T00:00:00"/>
    <n v="2026"/>
    <x v="3"/>
    <n v="11"/>
    <x v="10"/>
    <x v="3"/>
    <x v="7"/>
    <x v="2"/>
    <s v="Returning"/>
    <x v="1"/>
    <s v="Summit Backpack 45L"/>
    <n v="5"/>
    <n v="153.93"/>
    <n v="0.05"/>
    <n v="77.27"/>
    <x v="2386"/>
    <n v="386.34999999999997"/>
    <n v="344.81750000000005"/>
    <n v="0.4715985051304934"/>
    <n v="2026"/>
    <s v="Q4"/>
    <n v="11"/>
    <s v="Nov"/>
  </r>
  <r>
    <n v="3396"/>
    <d v="2026-11-28T00:00:00"/>
    <n v="2026"/>
    <x v="3"/>
    <n v="11"/>
    <x v="10"/>
    <x v="2"/>
    <x v="3"/>
    <x v="2"/>
    <s v="New"/>
    <x v="4"/>
    <s v="Training Mat"/>
    <n v="3"/>
    <n v="50.67"/>
    <n v="0.05"/>
    <n v="22.25"/>
    <x v="2387"/>
    <n v="66.75"/>
    <n v="77.65949999999998"/>
    <n v="0.53777279195620775"/>
    <n v="2026"/>
    <s v="Q4"/>
    <n v="11"/>
    <s v="Nov"/>
  </r>
  <r>
    <n v="4259"/>
    <d v="2026-11-28T00:00:00"/>
    <n v="2026"/>
    <x v="3"/>
    <n v="11"/>
    <x v="10"/>
    <x v="2"/>
    <x v="3"/>
    <x v="0"/>
    <s v="Returning"/>
    <x v="1"/>
    <s v="Trekking Poles"/>
    <n v="4"/>
    <n v="72.77"/>
    <n v="0"/>
    <n v="32.090000000000003"/>
    <x v="2388"/>
    <n v="128.36000000000001"/>
    <n v="162.71999999999997"/>
    <n v="0.55902157482479031"/>
    <n v="2026"/>
    <s v="Q4"/>
    <n v="11"/>
    <s v="Nov"/>
  </r>
  <r>
    <n v="4440"/>
    <d v="2026-11-28T00:00:00"/>
    <n v="2026"/>
    <x v="3"/>
    <n v="11"/>
    <x v="10"/>
    <x v="2"/>
    <x v="10"/>
    <x v="3"/>
    <s v="New"/>
    <x v="2"/>
    <s v="Packing Cube Set"/>
    <n v="1"/>
    <n v="46.45"/>
    <n v="0.1"/>
    <n v="17.96"/>
    <x v="2389"/>
    <n v="17.96"/>
    <n v="23.845000000000006"/>
    <n v="0.57038631742614521"/>
    <n v="2026"/>
    <s v="Q4"/>
    <n v="11"/>
    <s v="Nov"/>
  </r>
  <r>
    <n v="5115"/>
    <d v="2026-11-28T00:00:00"/>
    <n v="2026"/>
    <x v="3"/>
    <n v="11"/>
    <x v="10"/>
    <x v="0"/>
    <x v="15"/>
    <x v="0"/>
    <s v="New"/>
    <x v="2"/>
    <s v="Travel Backpack 35L"/>
    <n v="1"/>
    <n v="165.75"/>
    <n v="0.2"/>
    <n v="89.16"/>
    <x v="2390"/>
    <n v="89.16"/>
    <n v="43.44"/>
    <n v="0.32760180995475113"/>
    <n v="2026"/>
    <s v="Q4"/>
    <n v="11"/>
    <s v="Nov"/>
  </r>
  <r>
    <n v="5136"/>
    <d v="2026-11-28T00:00:00"/>
    <n v="2026"/>
    <x v="3"/>
    <n v="11"/>
    <x v="10"/>
    <x v="2"/>
    <x v="2"/>
    <x v="3"/>
    <s v="New"/>
    <x v="3"/>
    <s v="Trail Tent 2P"/>
    <n v="4"/>
    <n v="198.02"/>
    <n v="0.05"/>
    <n v="103.82"/>
    <x v="2391"/>
    <n v="415.28"/>
    <n v="337.19600000000003"/>
    <n v="0.44811528872681655"/>
    <n v="2026"/>
    <s v="Q4"/>
    <n v="11"/>
    <s v="Nov"/>
  </r>
  <r>
    <n v="562"/>
    <d v="2026-11-29T00:00:00"/>
    <n v="2026"/>
    <x v="3"/>
    <n v="11"/>
    <x v="10"/>
    <x v="1"/>
    <x v="12"/>
    <x v="0"/>
    <s v="New"/>
    <x v="2"/>
    <s v="Packing Cube Set"/>
    <n v="1"/>
    <n v="46.3"/>
    <n v="0.2"/>
    <n v="18.78"/>
    <x v="2392"/>
    <n v="18.78"/>
    <n v="18.259999999999998"/>
    <n v="0.49298056155507552"/>
    <n v="2026"/>
    <s v="Q4"/>
    <n v="11"/>
    <s v="Nov"/>
  </r>
  <r>
    <n v="806"/>
    <d v="2026-11-29T00:00:00"/>
    <n v="2026"/>
    <x v="3"/>
    <n v="11"/>
    <x v="10"/>
    <x v="0"/>
    <x v="15"/>
    <x v="3"/>
    <s v="Returning"/>
    <x v="4"/>
    <s v="Resistance Band Set"/>
    <n v="1"/>
    <n v="39.659999999999997"/>
    <n v="0"/>
    <n v="14.76"/>
    <x v="2008"/>
    <n v="14.76"/>
    <n v="24.9"/>
    <n v="0.62783661119515888"/>
    <n v="2026"/>
    <s v="Q4"/>
    <n v="11"/>
    <s v="Nov"/>
  </r>
  <r>
    <n v="3150"/>
    <d v="2026-11-29T00:00:00"/>
    <n v="2026"/>
    <x v="3"/>
    <n v="11"/>
    <x v="10"/>
    <x v="1"/>
    <x v="6"/>
    <x v="0"/>
    <s v="New"/>
    <x v="3"/>
    <s v="Portable Camp Stove"/>
    <n v="3"/>
    <n v="80.72"/>
    <n v="0.05"/>
    <n v="39.130000000000003"/>
    <x v="2393"/>
    <n v="117.39000000000001"/>
    <n v="112.66199999999998"/>
    <n v="0.48972406238589528"/>
    <n v="2026"/>
    <s v="Q4"/>
    <n v="11"/>
    <s v="Nov"/>
  </r>
  <r>
    <n v="4847"/>
    <d v="2026-11-29T00:00:00"/>
    <n v="2026"/>
    <x v="3"/>
    <n v="11"/>
    <x v="10"/>
    <x v="1"/>
    <x v="14"/>
    <x v="3"/>
    <s v="New"/>
    <x v="2"/>
    <s v="Insulated Bottle"/>
    <n v="2"/>
    <n v="35.51"/>
    <n v="0.05"/>
    <n v="13.24"/>
    <x v="2394"/>
    <n v="26.48"/>
    <n v="40.98899999999999"/>
    <n v="0.60752345521646967"/>
    <n v="2026"/>
    <s v="Q4"/>
    <n v="11"/>
    <s v="Nov"/>
  </r>
  <r>
    <n v="221"/>
    <d v="2026-11-30T00:00:00"/>
    <n v="2026"/>
    <x v="3"/>
    <n v="11"/>
    <x v="10"/>
    <x v="3"/>
    <x v="8"/>
    <x v="2"/>
    <s v="Business"/>
    <x v="2"/>
    <s v="Carry-On Duffel"/>
    <n v="1"/>
    <n v="132.06"/>
    <n v="0.15"/>
    <n v="67.53"/>
    <x v="2395"/>
    <n v="67.53"/>
    <n v="44.721000000000004"/>
    <n v="0.39840179597509157"/>
    <n v="2026"/>
    <s v="Q4"/>
    <n v="11"/>
    <s v="Nov"/>
  </r>
  <r>
    <n v="630"/>
    <d v="2026-11-30T00:00:00"/>
    <n v="2026"/>
    <x v="3"/>
    <n v="11"/>
    <x v="10"/>
    <x v="3"/>
    <x v="8"/>
    <x v="0"/>
    <s v="Business"/>
    <x v="0"/>
    <s v="Compact Repair Kit"/>
    <n v="3"/>
    <n v="41.07"/>
    <n v="0.1"/>
    <n v="16.86"/>
    <x v="2396"/>
    <n v="50.58"/>
    <n v="60.309000000000012"/>
    <n v="0.54386819251684126"/>
    <n v="2026"/>
    <s v="Q4"/>
    <n v="11"/>
    <s v="Nov"/>
  </r>
  <r>
    <n v="1789"/>
    <d v="2026-11-30T00:00:00"/>
    <n v="2026"/>
    <x v="3"/>
    <n v="11"/>
    <x v="10"/>
    <x v="1"/>
    <x v="12"/>
    <x v="0"/>
    <s v="New"/>
    <x v="1"/>
    <s v="Summit Backpack 45L"/>
    <n v="2"/>
    <n v="151.49"/>
    <n v="0.1"/>
    <n v="81.39"/>
    <x v="2397"/>
    <n v="162.78"/>
    <n v="109.90200000000002"/>
    <n v="0.40304090479019522"/>
    <n v="2026"/>
    <s v="Q4"/>
    <n v="11"/>
    <s v="Nov"/>
  </r>
  <r>
    <n v="1947"/>
    <d v="2026-11-30T00:00:00"/>
    <n v="2026"/>
    <x v="3"/>
    <n v="11"/>
    <x v="10"/>
    <x v="0"/>
    <x v="0"/>
    <x v="2"/>
    <s v="Business"/>
    <x v="4"/>
    <s v="Recovery Roller"/>
    <n v="1"/>
    <n v="35.729999999999997"/>
    <n v="0.2"/>
    <n v="14.33"/>
    <x v="2398"/>
    <n v="14.33"/>
    <n v="14.254"/>
    <n v="0.49867058494262523"/>
    <n v="2026"/>
    <s v="Q4"/>
    <n v="11"/>
    <s v="Nov"/>
  </r>
  <r>
    <n v="2279"/>
    <d v="2026-11-30T00:00:00"/>
    <n v="2026"/>
    <x v="3"/>
    <n v="11"/>
    <x v="10"/>
    <x v="0"/>
    <x v="0"/>
    <x v="2"/>
    <s v="Returning"/>
    <x v="0"/>
    <s v="Trail Bike Light"/>
    <n v="2"/>
    <n v="50.38"/>
    <n v="0.1"/>
    <n v="22.41"/>
    <x v="2399"/>
    <n v="44.82"/>
    <n v="45.864000000000011"/>
    <n v="0.50575625248114342"/>
    <n v="2026"/>
    <s v="Q4"/>
    <n v="11"/>
    <s v="Nov"/>
  </r>
  <r>
    <n v="2439"/>
    <d v="2026-11-30T00:00:00"/>
    <n v="2026"/>
    <x v="3"/>
    <n v="11"/>
    <x v="10"/>
    <x v="0"/>
    <x v="9"/>
    <x v="0"/>
    <s v="Business"/>
    <x v="4"/>
    <s v="Recovery Roller"/>
    <n v="1"/>
    <n v="35.67"/>
    <n v="0.1"/>
    <n v="13.81"/>
    <x v="2400"/>
    <n v="13.81"/>
    <n v="18.292999999999999"/>
    <n v="0.5698221350029592"/>
    <n v="2026"/>
    <s v="Q4"/>
    <n v="11"/>
    <s v="Nov"/>
  </r>
  <r>
    <n v="2540"/>
    <d v="2026-11-30T00:00:00"/>
    <n v="2026"/>
    <x v="3"/>
    <n v="11"/>
    <x v="10"/>
    <x v="1"/>
    <x v="14"/>
    <x v="1"/>
    <s v="Business"/>
    <x v="3"/>
    <s v="Portable Camp Stove"/>
    <n v="12"/>
    <n v="81.150000000000006"/>
    <n v="0.15"/>
    <n v="39.590000000000003"/>
    <x v="2401"/>
    <n v="475.08000000000004"/>
    <n v="352.65"/>
    <n v="0.42604472472907828"/>
    <n v="2026"/>
    <s v="Q4"/>
    <n v="11"/>
    <s v="Nov"/>
  </r>
  <r>
    <n v="2747"/>
    <d v="2026-11-30T00:00:00"/>
    <n v="2026"/>
    <x v="3"/>
    <n v="11"/>
    <x v="10"/>
    <x v="0"/>
    <x v="15"/>
    <x v="2"/>
    <s v="Returning"/>
    <x v="3"/>
    <s v="Trail Tent 2P"/>
    <n v="1"/>
    <n v="194.73"/>
    <n v="0"/>
    <n v="104.48"/>
    <x v="1006"/>
    <n v="104.48"/>
    <n v="90.249999999999986"/>
    <n v="0.46346222975401835"/>
    <n v="2026"/>
    <s v="Q4"/>
    <n v="11"/>
    <s v="Nov"/>
  </r>
  <r>
    <n v="3094"/>
    <d v="2026-11-30T00:00:00"/>
    <n v="2026"/>
    <x v="3"/>
    <n v="11"/>
    <x v="10"/>
    <x v="1"/>
    <x v="1"/>
    <x v="3"/>
    <s v="Business"/>
    <x v="3"/>
    <s v="Compact Sleeping Bag"/>
    <n v="2"/>
    <n v="122.18"/>
    <n v="0.15"/>
    <n v="61.3"/>
    <x v="2402"/>
    <n v="122.6"/>
    <n v="85.106000000000023"/>
    <n v="0.40974261696821479"/>
    <n v="2026"/>
    <s v="Q4"/>
    <n v="11"/>
    <s v="Nov"/>
  </r>
  <r>
    <n v="3359"/>
    <d v="2026-11-30T00:00:00"/>
    <n v="2026"/>
    <x v="3"/>
    <n v="11"/>
    <x v="10"/>
    <x v="3"/>
    <x v="13"/>
    <x v="0"/>
    <s v="Returning"/>
    <x v="3"/>
    <s v="Portable Camp Stove"/>
    <n v="1"/>
    <n v="83.14"/>
    <n v="0"/>
    <n v="39.369999999999997"/>
    <x v="2403"/>
    <n v="39.369999999999997"/>
    <n v="43.77"/>
    <n v="0.52646139042578788"/>
    <n v="2026"/>
    <s v="Q4"/>
    <n v="11"/>
    <s v="Nov"/>
  </r>
  <r>
    <n v="3473"/>
    <d v="2026-11-30T00:00:00"/>
    <n v="2026"/>
    <x v="3"/>
    <n v="11"/>
    <x v="10"/>
    <x v="2"/>
    <x v="5"/>
    <x v="0"/>
    <s v="Returning"/>
    <x v="0"/>
    <s v="Commuter Helmet"/>
    <n v="1"/>
    <n v="80.97"/>
    <n v="0"/>
    <n v="43.64"/>
    <x v="2404"/>
    <n v="43.64"/>
    <n v="37.33"/>
    <n v="0.4610349512164999"/>
    <n v="2026"/>
    <s v="Q4"/>
    <n v="11"/>
    <s v="Nov"/>
  </r>
  <r>
    <n v="3589"/>
    <d v="2026-11-30T00:00:00"/>
    <n v="2026"/>
    <x v="3"/>
    <n v="11"/>
    <x v="10"/>
    <x v="0"/>
    <x v="9"/>
    <x v="0"/>
    <s v="New"/>
    <x v="1"/>
    <s v="Trekking Poles"/>
    <n v="1"/>
    <n v="73.03"/>
    <n v="0"/>
    <n v="32.71"/>
    <x v="2405"/>
    <n v="32.71"/>
    <n v="40.32"/>
    <n v="0.55210187594139393"/>
    <n v="2026"/>
    <s v="Q4"/>
    <n v="11"/>
    <s v="Nov"/>
  </r>
  <r>
    <n v="4689"/>
    <d v="2026-11-30T00:00:00"/>
    <n v="2026"/>
    <x v="3"/>
    <n v="11"/>
    <x v="10"/>
    <x v="2"/>
    <x v="3"/>
    <x v="0"/>
    <s v="Returning"/>
    <x v="2"/>
    <s v="Packing Cube Set"/>
    <n v="1"/>
    <n v="46.81"/>
    <n v="0.05"/>
    <n v="17.87"/>
    <x v="2406"/>
    <n v="17.87"/>
    <n v="26.599500000000003"/>
    <n v="0.59815154206815913"/>
    <n v="2026"/>
    <s v="Q4"/>
    <n v="11"/>
    <s v="Nov"/>
  </r>
  <r>
    <n v="4819"/>
    <d v="2026-11-30T00:00:00"/>
    <n v="2026"/>
    <x v="3"/>
    <n v="11"/>
    <x v="10"/>
    <x v="3"/>
    <x v="7"/>
    <x v="3"/>
    <s v="New"/>
    <x v="1"/>
    <s v="Summit Backpack 45L"/>
    <n v="2"/>
    <n v="153.51"/>
    <n v="0.15"/>
    <n v="81.290000000000006"/>
    <x v="2407"/>
    <n v="162.58000000000001"/>
    <n v="98.386999999999972"/>
    <n v="0.3770093536730697"/>
    <n v="2026"/>
    <s v="Q4"/>
    <n v="11"/>
    <s v="Nov"/>
  </r>
  <r>
    <n v="5167"/>
    <d v="2026-11-30T00:00:00"/>
    <n v="2026"/>
    <x v="3"/>
    <n v="11"/>
    <x v="10"/>
    <x v="2"/>
    <x v="5"/>
    <x v="3"/>
    <s v="New"/>
    <x v="3"/>
    <s v="Trail Tent 2P"/>
    <n v="2"/>
    <n v="197.5"/>
    <n v="0"/>
    <n v="104.47"/>
    <x v="2408"/>
    <n v="208.94"/>
    <n v="186.06"/>
    <n v="0.4710379746835443"/>
    <n v="2026"/>
    <s v="Q4"/>
    <n v="11"/>
    <s v="Nov"/>
  </r>
  <r>
    <n v="38"/>
    <d v="2026-12-01T00:00:00"/>
    <n v="2026"/>
    <x v="3"/>
    <n v="12"/>
    <x v="11"/>
    <x v="3"/>
    <x v="8"/>
    <x v="1"/>
    <s v="Business"/>
    <x v="1"/>
    <s v="Trail Boots"/>
    <n v="8"/>
    <n v="146.55000000000001"/>
    <n v="0.1"/>
    <n v="78.03"/>
    <x v="2409"/>
    <n v="624.24"/>
    <n v="430.92000000000007"/>
    <n v="0.40839303991811671"/>
    <n v="2026"/>
    <s v="Q4"/>
    <n v="12"/>
    <s v="Dec"/>
  </r>
  <r>
    <n v="364"/>
    <d v="2026-12-01T00:00:00"/>
    <n v="2026"/>
    <x v="3"/>
    <n v="12"/>
    <x v="11"/>
    <x v="3"/>
    <x v="13"/>
    <x v="0"/>
    <s v="Business"/>
    <x v="0"/>
    <s v="Trail Bike Light"/>
    <n v="2"/>
    <n v="51.83"/>
    <n v="0.15"/>
    <n v="22.02"/>
    <x v="2410"/>
    <n v="44.04"/>
    <n v="44.070999999999991"/>
    <n v="0.50017591447151888"/>
    <n v="2026"/>
    <s v="Q4"/>
    <n v="12"/>
    <s v="Dec"/>
  </r>
  <r>
    <n v="2040"/>
    <d v="2026-12-01T00:00:00"/>
    <n v="2026"/>
    <x v="3"/>
    <n v="12"/>
    <x v="11"/>
    <x v="1"/>
    <x v="12"/>
    <x v="0"/>
    <s v="New"/>
    <x v="1"/>
    <s v="Trail Boots"/>
    <n v="1"/>
    <n v="140.34"/>
    <n v="0.15"/>
    <n v="79.92"/>
    <x v="2411"/>
    <n v="79.92"/>
    <n v="39.369"/>
    <n v="0.33003043029952467"/>
    <n v="2026"/>
    <s v="Q4"/>
    <n v="12"/>
    <s v="Dec"/>
  </r>
  <r>
    <n v="2899"/>
    <d v="2026-12-01T00:00:00"/>
    <n v="2026"/>
    <x v="3"/>
    <n v="12"/>
    <x v="11"/>
    <x v="0"/>
    <x v="0"/>
    <x v="0"/>
    <s v="New"/>
    <x v="1"/>
    <s v="Summit Backpack 45L"/>
    <n v="1"/>
    <n v="156.44999999999999"/>
    <n v="0"/>
    <n v="80.56"/>
    <x v="2412"/>
    <n v="80.56"/>
    <n v="75.889999999999986"/>
    <n v="0.48507510386705011"/>
    <n v="2026"/>
    <s v="Q4"/>
    <n v="12"/>
    <s v="Dec"/>
  </r>
  <r>
    <n v="3199"/>
    <d v="2026-12-01T00:00:00"/>
    <n v="2026"/>
    <x v="3"/>
    <n v="12"/>
    <x v="11"/>
    <x v="2"/>
    <x v="16"/>
    <x v="3"/>
    <s v="Returning"/>
    <x v="4"/>
    <s v="Resistance Band Set"/>
    <n v="1"/>
    <n v="41.33"/>
    <n v="0"/>
    <n v="15.03"/>
    <x v="1311"/>
    <n v="15.03"/>
    <n v="26.299999999999997"/>
    <n v="0.6363416404548754"/>
    <n v="2026"/>
    <s v="Q4"/>
    <n v="12"/>
    <s v="Dec"/>
  </r>
  <r>
    <n v="4722"/>
    <d v="2026-12-01T00:00:00"/>
    <n v="2026"/>
    <x v="3"/>
    <n v="12"/>
    <x v="11"/>
    <x v="1"/>
    <x v="11"/>
    <x v="2"/>
    <s v="New"/>
    <x v="0"/>
    <s v="Compact Repair Kit"/>
    <n v="1"/>
    <n v="39.479999999999997"/>
    <n v="0.05"/>
    <n v="16.78"/>
    <x v="2413"/>
    <n v="16.78"/>
    <n v="20.725999999999992"/>
    <n v="0.55260491654668575"/>
    <n v="2026"/>
    <s v="Q4"/>
    <n v="12"/>
    <s v="Dec"/>
  </r>
  <r>
    <n v="1423"/>
    <d v="2026-12-02T00:00:00"/>
    <n v="2026"/>
    <x v="3"/>
    <n v="12"/>
    <x v="11"/>
    <x v="2"/>
    <x v="3"/>
    <x v="0"/>
    <s v="Business"/>
    <x v="1"/>
    <s v="Trekking Poles"/>
    <n v="1"/>
    <n v="73.010000000000005"/>
    <n v="0.1"/>
    <n v="31.51"/>
    <x v="2414"/>
    <n v="31.51"/>
    <n v="34.198999999999998"/>
    <n v="0.52046142841924237"/>
    <n v="2026"/>
    <s v="Q4"/>
    <n v="12"/>
    <s v="Dec"/>
  </r>
  <r>
    <n v="1505"/>
    <d v="2026-12-02T00:00:00"/>
    <n v="2026"/>
    <x v="3"/>
    <n v="12"/>
    <x v="11"/>
    <x v="0"/>
    <x v="15"/>
    <x v="0"/>
    <s v="Business"/>
    <x v="4"/>
    <s v="Resistance Band Set"/>
    <n v="2"/>
    <n v="40.86"/>
    <n v="0.05"/>
    <n v="15.06"/>
    <x v="2415"/>
    <n v="30.12"/>
    <n v="47.513999999999996"/>
    <n v="0.6120256588608084"/>
    <n v="2026"/>
    <s v="Q4"/>
    <n v="12"/>
    <s v="Dec"/>
  </r>
  <r>
    <n v="1664"/>
    <d v="2026-12-02T00:00:00"/>
    <n v="2026"/>
    <x v="3"/>
    <n v="12"/>
    <x v="11"/>
    <x v="2"/>
    <x v="5"/>
    <x v="3"/>
    <s v="Returning"/>
    <x v="3"/>
    <s v="Trail Tent 2P"/>
    <n v="6"/>
    <n v="194.79"/>
    <n v="0"/>
    <n v="105.73"/>
    <x v="2416"/>
    <n v="634.38"/>
    <n v="534.36"/>
    <n v="0.45721032907233433"/>
    <n v="2026"/>
    <s v="Q4"/>
    <n v="12"/>
    <s v="Dec"/>
  </r>
  <r>
    <n v="2035"/>
    <d v="2026-12-02T00:00:00"/>
    <n v="2026"/>
    <x v="3"/>
    <n v="12"/>
    <x v="11"/>
    <x v="3"/>
    <x v="13"/>
    <x v="0"/>
    <s v="New"/>
    <x v="3"/>
    <s v="Portable Camp Stove"/>
    <n v="4"/>
    <n v="80.98"/>
    <n v="0.2"/>
    <n v="38.6"/>
    <x v="2417"/>
    <n v="154.4"/>
    <n v="104.73600000000002"/>
    <n v="0.40417387009138062"/>
    <n v="2026"/>
    <s v="Q4"/>
    <n v="12"/>
    <s v="Dec"/>
  </r>
  <r>
    <n v="2094"/>
    <d v="2026-12-02T00:00:00"/>
    <n v="2026"/>
    <x v="3"/>
    <n v="12"/>
    <x v="11"/>
    <x v="0"/>
    <x v="15"/>
    <x v="0"/>
    <s v="New"/>
    <x v="3"/>
    <s v="Trail Tent 2P"/>
    <n v="3"/>
    <n v="196.48"/>
    <n v="0.05"/>
    <n v="107.2"/>
    <x v="2418"/>
    <n v="321.60000000000002"/>
    <n v="238.36799999999994"/>
    <n v="0.42568146751242919"/>
    <n v="2026"/>
    <s v="Q4"/>
    <n v="12"/>
    <s v="Dec"/>
  </r>
  <r>
    <n v="2204"/>
    <d v="2026-12-02T00:00:00"/>
    <n v="2026"/>
    <x v="3"/>
    <n v="12"/>
    <x v="11"/>
    <x v="0"/>
    <x v="9"/>
    <x v="2"/>
    <s v="New"/>
    <x v="2"/>
    <s v="Packing Cube Set"/>
    <n v="2"/>
    <n v="46.63"/>
    <n v="0"/>
    <n v="18.68"/>
    <x v="2419"/>
    <n v="37.36"/>
    <n v="55.900000000000006"/>
    <n v="0.59939952820072917"/>
    <n v="2026"/>
    <s v="Q4"/>
    <n v="12"/>
    <s v="Dec"/>
  </r>
  <r>
    <n v="3921"/>
    <d v="2026-12-02T00:00:00"/>
    <n v="2026"/>
    <x v="3"/>
    <n v="12"/>
    <x v="11"/>
    <x v="2"/>
    <x v="5"/>
    <x v="1"/>
    <s v="Business"/>
    <x v="1"/>
    <s v="Trail Boots"/>
    <n v="12"/>
    <n v="142.93"/>
    <n v="0.1"/>
    <n v="79.81"/>
    <x v="2420"/>
    <n v="957.72"/>
    <n v="585.92399999999998"/>
    <n v="0.37957197384889263"/>
    <n v="2026"/>
    <s v="Q4"/>
    <n v="12"/>
    <s v="Dec"/>
  </r>
  <r>
    <n v="3999"/>
    <d v="2026-12-02T00:00:00"/>
    <n v="2026"/>
    <x v="3"/>
    <n v="12"/>
    <x v="11"/>
    <x v="1"/>
    <x v="12"/>
    <x v="2"/>
    <s v="Returning"/>
    <x v="1"/>
    <s v="Summit Backpack 45L"/>
    <n v="2"/>
    <n v="153.97"/>
    <n v="0"/>
    <n v="79.45"/>
    <x v="2421"/>
    <n v="158.9"/>
    <n v="149.04"/>
    <n v="0.48399038773787101"/>
    <n v="2026"/>
    <s v="Q4"/>
    <n v="12"/>
    <s v="Dec"/>
  </r>
  <r>
    <n v="4546"/>
    <d v="2026-12-02T00:00:00"/>
    <n v="2026"/>
    <x v="3"/>
    <n v="12"/>
    <x v="11"/>
    <x v="3"/>
    <x v="13"/>
    <x v="0"/>
    <s v="Returning"/>
    <x v="3"/>
    <s v="Alpine Tent 4P"/>
    <n v="1"/>
    <n v="344.63"/>
    <n v="0.05"/>
    <n v="189.22"/>
    <x v="2422"/>
    <n v="189.22"/>
    <n v="138.17849999999996"/>
    <n v="0.42204988721695419"/>
    <n v="2026"/>
    <s v="Q4"/>
    <n v="12"/>
    <s v="Dec"/>
  </r>
  <r>
    <n v="158"/>
    <d v="2026-12-03T00:00:00"/>
    <n v="2026"/>
    <x v="3"/>
    <n v="12"/>
    <x v="11"/>
    <x v="3"/>
    <x v="13"/>
    <x v="0"/>
    <s v="New"/>
    <x v="2"/>
    <s v="Packing Cube Set"/>
    <n v="2"/>
    <n v="46.51"/>
    <n v="0.05"/>
    <n v="18.73"/>
    <x v="2423"/>
    <n v="37.46"/>
    <n v="50.908999999999985"/>
    <n v="0.57609568966492763"/>
    <n v="2026"/>
    <s v="Q4"/>
    <n v="12"/>
    <s v="Dec"/>
  </r>
  <r>
    <n v="1972"/>
    <d v="2026-12-03T00:00:00"/>
    <n v="2026"/>
    <x v="3"/>
    <n v="12"/>
    <x v="11"/>
    <x v="0"/>
    <x v="9"/>
    <x v="1"/>
    <s v="Business"/>
    <x v="0"/>
    <s v="Commuter Helmet"/>
    <n v="6"/>
    <n v="80.17"/>
    <n v="0.1"/>
    <n v="42.67"/>
    <x v="2424"/>
    <n v="256.02"/>
    <n v="176.89800000000002"/>
    <n v="0.40861779828974543"/>
    <n v="2026"/>
    <s v="Q4"/>
    <n v="12"/>
    <s v="Dec"/>
  </r>
  <r>
    <n v="3196"/>
    <d v="2026-12-03T00:00:00"/>
    <n v="2026"/>
    <x v="3"/>
    <n v="12"/>
    <x v="11"/>
    <x v="3"/>
    <x v="13"/>
    <x v="0"/>
    <s v="New"/>
    <x v="3"/>
    <s v="Compact Sleeping Bag"/>
    <n v="2"/>
    <n v="124.62"/>
    <n v="0.1"/>
    <n v="58.91"/>
    <x v="2425"/>
    <n v="117.82"/>
    <n v="106.49600000000001"/>
    <n v="0.47475882237557737"/>
    <n v="2026"/>
    <s v="Q4"/>
    <n v="12"/>
    <s v="Dec"/>
  </r>
  <r>
    <n v="3722"/>
    <d v="2026-12-03T00:00:00"/>
    <n v="2026"/>
    <x v="3"/>
    <n v="12"/>
    <x v="11"/>
    <x v="2"/>
    <x v="3"/>
    <x v="0"/>
    <s v="Returning"/>
    <x v="1"/>
    <s v="Trail Boots"/>
    <n v="1"/>
    <n v="144.78"/>
    <n v="0.15"/>
    <n v="81.53"/>
    <x v="2426"/>
    <n v="81.53"/>
    <n v="41.533000000000001"/>
    <n v="0.33749380398657597"/>
    <n v="2026"/>
    <s v="Q4"/>
    <n v="12"/>
    <s v="Dec"/>
  </r>
  <r>
    <n v="4201"/>
    <d v="2026-12-03T00:00:00"/>
    <n v="2026"/>
    <x v="3"/>
    <n v="12"/>
    <x v="11"/>
    <x v="3"/>
    <x v="7"/>
    <x v="0"/>
    <s v="Business"/>
    <x v="2"/>
    <s v="Carry-On Duffel"/>
    <n v="1"/>
    <n v="133.80000000000001"/>
    <n v="0"/>
    <n v="66.349999999999994"/>
    <x v="2427"/>
    <n v="66.349999999999994"/>
    <n v="67.450000000000017"/>
    <n v="0.50411061285500758"/>
    <n v="2026"/>
    <s v="Q4"/>
    <n v="12"/>
    <s v="Dec"/>
  </r>
  <r>
    <n v="4498"/>
    <d v="2026-12-03T00:00:00"/>
    <n v="2026"/>
    <x v="3"/>
    <n v="12"/>
    <x v="11"/>
    <x v="3"/>
    <x v="7"/>
    <x v="2"/>
    <s v="New"/>
    <x v="3"/>
    <s v="Compact Sleeping Bag"/>
    <n v="1"/>
    <n v="124.93"/>
    <n v="0"/>
    <n v="59.41"/>
    <x v="2428"/>
    <n v="59.41"/>
    <n v="65.52000000000001"/>
    <n v="0.52445369406867848"/>
    <n v="2026"/>
    <s v="Q4"/>
    <n v="12"/>
    <s v="Dec"/>
  </r>
  <r>
    <n v="4791"/>
    <d v="2026-12-03T00:00:00"/>
    <n v="2026"/>
    <x v="3"/>
    <n v="12"/>
    <x v="11"/>
    <x v="1"/>
    <x v="12"/>
    <x v="0"/>
    <s v="New"/>
    <x v="1"/>
    <s v="Trekking Poles"/>
    <n v="2"/>
    <n v="70.59"/>
    <n v="0.1"/>
    <n v="32.68"/>
    <x v="2429"/>
    <n v="65.36"/>
    <n v="61.702000000000012"/>
    <n v="0.48560545245628123"/>
    <n v="2026"/>
    <s v="Q4"/>
    <n v="12"/>
    <s v="Dec"/>
  </r>
  <r>
    <n v="614"/>
    <d v="2026-12-04T00:00:00"/>
    <n v="2026"/>
    <x v="3"/>
    <n v="12"/>
    <x v="11"/>
    <x v="3"/>
    <x v="7"/>
    <x v="0"/>
    <s v="Returning"/>
    <x v="1"/>
    <s v="Summit Backpack 45L"/>
    <n v="2"/>
    <n v="151.05000000000001"/>
    <n v="0.15"/>
    <n v="80.36"/>
    <x v="2430"/>
    <n v="160.72"/>
    <n v="96.065000000000026"/>
    <n v="0.37410674299511271"/>
    <n v="2026"/>
    <s v="Q4"/>
    <n v="12"/>
    <s v="Dec"/>
  </r>
  <r>
    <n v="2301"/>
    <d v="2026-12-04T00:00:00"/>
    <n v="2026"/>
    <x v="3"/>
    <n v="12"/>
    <x v="11"/>
    <x v="3"/>
    <x v="7"/>
    <x v="0"/>
    <s v="Returning"/>
    <x v="3"/>
    <s v="Compact Sleeping Bag"/>
    <n v="2"/>
    <n v="120.37"/>
    <n v="0.2"/>
    <n v="59.39"/>
    <x v="2431"/>
    <n v="118.78"/>
    <n v="73.812000000000012"/>
    <n v="0.3832557946332143"/>
    <n v="2026"/>
    <s v="Q4"/>
    <n v="12"/>
    <s v="Dec"/>
  </r>
  <r>
    <n v="4430"/>
    <d v="2026-12-04T00:00:00"/>
    <n v="2026"/>
    <x v="3"/>
    <n v="12"/>
    <x v="11"/>
    <x v="1"/>
    <x v="1"/>
    <x v="0"/>
    <s v="Returning"/>
    <x v="3"/>
    <s v="Trail Tent 2P"/>
    <n v="3"/>
    <n v="193.8"/>
    <n v="0"/>
    <n v="104.55"/>
    <x v="2432"/>
    <n v="313.64999999999998"/>
    <n v="267.75000000000011"/>
    <n v="0.46052631578947378"/>
    <n v="2026"/>
    <s v="Q4"/>
    <n v="12"/>
    <s v="Dec"/>
  </r>
  <r>
    <n v="318"/>
    <d v="2026-12-05T00:00:00"/>
    <n v="2026"/>
    <x v="3"/>
    <n v="12"/>
    <x v="11"/>
    <x v="3"/>
    <x v="13"/>
    <x v="0"/>
    <s v="Business"/>
    <x v="1"/>
    <s v="Trail Boots"/>
    <n v="1"/>
    <n v="146.08000000000001"/>
    <n v="0.1"/>
    <n v="81.540000000000006"/>
    <x v="2433"/>
    <n v="81.540000000000006"/>
    <n v="49.932000000000002"/>
    <n v="0.37979189485213583"/>
    <n v="2026"/>
    <s v="Q4"/>
    <n v="12"/>
    <s v="Dec"/>
  </r>
  <r>
    <n v="782"/>
    <d v="2026-12-05T00:00:00"/>
    <n v="2026"/>
    <x v="3"/>
    <n v="12"/>
    <x v="11"/>
    <x v="3"/>
    <x v="7"/>
    <x v="1"/>
    <s v="Business"/>
    <x v="0"/>
    <s v="Cycling Pack 12L"/>
    <n v="4"/>
    <n v="101.17"/>
    <n v="0.15"/>
    <n v="50.48"/>
    <x v="2434"/>
    <n v="201.92"/>
    <n v="142.05800000000002"/>
    <n v="0.41298571420265257"/>
    <n v="2026"/>
    <s v="Q4"/>
    <n v="12"/>
    <s v="Dec"/>
  </r>
  <r>
    <n v="1402"/>
    <d v="2026-12-05T00:00:00"/>
    <n v="2026"/>
    <x v="3"/>
    <n v="12"/>
    <x v="11"/>
    <x v="1"/>
    <x v="6"/>
    <x v="2"/>
    <s v="New"/>
    <x v="3"/>
    <s v="Compact Sleeping Bag"/>
    <n v="2"/>
    <n v="121.64"/>
    <n v="0"/>
    <n v="61.94"/>
    <x v="2435"/>
    <n v="123.88"/>
    <n v="119.4"/>
    <n v="0.49079250246629402"/>
    <n v="2026"/>
    <s v="Q4"/>
    <n v="12"/>
    <s v="Dec"/>
  </r>
  <r>
    <n v="1824"/>
    <d v="2026-12-05T00:00:00"/>
    <n v="2026"/>
    <x v="3"/>
    <n v="12"/>
    <x v="11"/>
    <x v="1"/>
    <x v="1"/>
    <x v="0"/>
    <s v="Returning"/>
    <x v="2"/>
    <s v="Travel Backpack 35L"/>
    <n v="1"/>
    <n v="165.1"/>
    <n v="0.05"/>
    <n v="85.23"/>
    <x v="2436"/>
    <n v="85.23"/>
    <n v="71.614999999999995"/>
    <n v="0.45659727756702473"/>
    <n v="2026"/>
    <s v="Q4"/>
    <n v="12"/>
    <s v="Dec"/>
  </r>
  <r>
    <n v="2141"/>
    <d v="2026-12-05T00:00:00"/>
    <n v="2026"/>
    <x v="3"/>
    <n v="12"/>
    <x v="11"/>
    <x v="3"/>
    <x v="13"/>
    <x v="0"/>
    <s v="New"/>
    <x v="3"/>
    <s v="Trail Tent 2P"/>
    <n v="3"/>
    <n v="194.07"/>
    <n v="0.1"/>
    <n v="102.37"/>
    <x v="2437"/>
    <n v="307.11"/>
    <n v="216.87900000000002"/>
    <n v="0.4138999101126169"/>
    <n v="2026"/>
    <s v="Q4"/>
    <n v="12"/>
    <s v="Dec"/>
  </r>
  <r>
    <n v="3517"/>
    <d v="2026-12-05T00:00:00"/>
    <n v="2026"/>
    <x v="3"/>
    <n v="12"/>
    <x v="11"/>
    <x v="3"/>
    <x v="13"/>
    <x v="3"/>
    <s v="New"/>
    <x v="1"/>
    <s v="Summit Backpack 45L"/>
    <n v="1"/>
    <n v="152.44"/>
    <n v="0.1"/>
    <n v="76.91"/>
    <x v="2438"/>
    <n v="76.91"/>
    <n v="60.286000000000001"/>
    <n v="0.43941514329863846"/>
    <n v="2026"/>
    <s v="Q4"/>
    <n v="12"/>
    <s v="Dec"/>
  </r>
  <r>
    <n v="4055"/>
    <d v="2026-12-05T00:00:00"/>
    <n v="2026"/>
    <x v="3"/>
    <n v="12"/>
    <x v="11"/>
    <x v="1"/>
    <x v="12"/>
    <x v="0"/>
    <s v="Returning"/>
    <x v="3"/>
    <s v="Compact Sleeping Bag"/>
    <n v="1"/>
    <n v="123.82"/>
    <n v="0.05"/>
    <n v="59.19"/>
    <x v="2439"/>
    <n v="59.19"/>
    <n v="58.438999999999993"/>
    <n v="0.49680775999115862"/>
    <n v="2026"/>
    <s v="Q4"/>
    <n v="12"/>
    <s v="Dec"/>
  </r>
  <r>
    <n v="4168"/>
    <d v="2026-12-05T00:00:00"/>
    <n v="2026"/>
    <x v="3"/>
    <n v="12"/>
    <x v="11"/>
    <x v="0"/>
    <x v="0"/>
    <x v="0"/>
    <s v="New"/>
    <x v="1"/>
    <s v="Trekking Poles"/>
    <n v="4"/>
    <n v="71.12"/>
    <n v="0.05"/>
    <n v="31.93"/>
    <x v="2440"/>
    <n v="127.72"/>
    <n v="142.53600000000003"/>
    <n v="0.52741104730329769"/>
    <n v="2026"/>
    <s v="Q4"/>
    <n v="12"/>
    <s v="Dec"/>
  </r>
  <r>
    <n v="4317"/>
    <d v="2026-12-05T00:00:00"/>
    <n v="2026"/>
    <x v="3"/>
    <n v="12"/>
    <x v="11"/>
    <x v="2"/>
    <x v="16"/>
    <x v="3"/>
    <s v="Returning"/>
    <x v="1"/>
    <s v="Trekking Poles"/>
    <n v="1"/>
    <n v="71.55"/>
    <n v="0.1"/>
    <n v="32.07"/>
    <x v="2441"/>
    <n v="32.07"/>
    <n v="32.324999999999996"/>
    <n v="0.50197996738877237"/>
    <n v="2026"/>
    <s v="Q4"/>
    <n v="12"/>
    <s v="Dec"/>
  </r>
  <r>
    <n v="4879"/>
    <d v="2026-12-05T00:00:00"/>
    <n v="2026"/>
    <x v="3"/>
    <n v="12"/>
    <x v="11"/>
    <x v="2"/>
    <x v="2"/>
    <x v="3"/>
    <s v="Returning"/>
    <x v="1"/>
    <s v="Trekking Poles"/>
    <n v="2"/>
    <n v="70.239999999999995"/>
    <n v="0.1"/>
    <n v="33.29"/>
    <x v="2442"/>
    <n v="66.58"/>
    <n v="59.85199999999999"/>
    <n v="0.47339281194634264"/>
    <n v="2026"/>
    <s v="Q4"/>
    <n v="12"/>
    <s v="Dec"/>
  </r>
  <r>
    <n v="467"/>
    <d v="2026-12-06T00:00:00"/>
    <n v="2026"/>
    <x v="3"/>
    <n v="12"/>
    <x v="11"/>
    <x v="0"/>
    <x v="0"/>
    <x v="3"/>
    <s v="Returning"/>
    <x v="0"/>
    <s v="Trail Bike Light"/>
    <n v="2"/>
    <n v="50.68"/>
    <n v="0.15"/>
    <n v="22.41"/>
    <x v="2443"/>
    <n v="44.82"/>
    <n v="41.335999999999991"/>
    <n v="0.47978086262129155"/>
    <n v="2026"/>
    <s v="Q4"/>
    <n v="12"/>
    <s v="Dec"/>
  </r>
  <r>
    <n v="825"/>
    <d v="2026-12-06T00:00:00"/>
    <n v="2026"/>
    <x v="3"/>
    <n v="12"/>
    <x v="11"/>
    <x v="3"/>
    <x v="7"/>
    <x v="0"/>
    <s v="New"/>
    <x v="0"/>
    <s v="Cycling Pack 12L"/>
    <n v="1"/>
    <n v="101.26"/>
    <n v="0"/>
    <n v="51.7"/>
    <x v="2444"/>
    <n v="51.7"/>
    <n v="49.56"/>
    <n v="0.4894331424056883"/>
    <n v="2026"/>
    <s v="Q4"/>
    <n v="12"/>
    <s v="Dec"/>
  </r>
  <r>
    <n v="2346"/>
    <d v="2026-12-06T00:00:00"/>
    <n v="2026"/>
    <x v="3"/>
    <n v="12"/>
    <x v="11"/>
    <x v="0"/>
    <x v="0"/>
    <x v="3"/>
    <s v="Business"/>
    <x v="2"/>
    <s v="Packing Cube Set"/>
    <n v="2"/>
    <n v="46.01"/>
    <n v="0.05"/>
    <n v="18.399999999999999"/>
    <x v="2445"/>
    <n v="36.799999999999997"/>
    <n v="50.619"/>
    <n v="0.57903888170763795"/>
    <n v="2026"/>
    <s v="Q4"/>
    <n v="12"/>
    <s v="Dec"/>
  </r>
  <r>
    <n v="3095"/>
    <d v="2026-12-06T00:00:00"/>
    <n v="2026"/>
    <x v="3"/>
    <n v="12"/>
    <x v="11"/>
    <x v="1"/>
    <x v="12"/>
    <x v="0"/>
    <s v="New"/>
    <x v="2"/>
    <s v="Carry-On Duffel"/>
    <n v="2"/>
    <n v="131.97999999999999"/>
    <n v="0.1"/>
    <n v="68.02"/>
    <x v="2446"/>
    <n v="136.04"/>
    <n v="101.524"/>
    <n v="0.42735431294303855"/>
    <n v="2026"/>
    <s v="Q4"/>
    <n v="12"/>
    <s v="Dec"/>
  </r>
  <r>
    <n v="3580"/>
    <d v="2026-12-06T00:00:00"/>
    <n v="2026"/>
    <x v="3"/>
    <n v="12"/>
    <x v="11"/>
    <x v="3"/>
    <x v="7"/>
    <x v="2"/>
    <s v="New"/>
    <x v="1"/>
    <s v="Trekking Poles"/>
    <n v="2"/>
    <n v="73.16"/>
    <n v="0.15"/>
    <n v="32.64"/>
    <x v="2447"/>
    <n v="65.28"/>
    <n v="59.091999999999985"/>
    <n v="0.47512301804264617"/>
    <n v="2026"/>
    <s v="Q4"/>
    <n v="12"/>
    <s v="Dec"/>
  </r>
  <r>
    <n v="4672"/>
    <d v="2026-12-06T00:00:00"/>
    <n v="2026"/>
    <x v="3"/>
    <n v="12"/>
    <x v="11"/>
    <x v="1"/>
    <x v="6"/>
    <x v="0"/>
    <s v="Business"/>
    <x v="2"/>
    <s v="Packing Cube Set"/>
    <n v="2"/>
    <n v="47.43"/>
    <n v="0.05"/>
    <n v="18.63"/>
    <x v="2448"/>
    <n v="37.26"/>
    <n v="52.856999999999992"/>
    <n v="0.58653750124837711"/>
    <n v="2026"/>
    <s v="Q4"/>
    <n v="12"/>
    <s v="Dec"/>
  </r>
  <r>
    <n v="533"/>
    <d v="2026-12-07T00:00:00"/>
    <n v="2026"/>
    <x v="3"/>
    <n v="12"/>
    <x v="11"/>
    <x v="0"/>
    <x v="9"/>
    <x v="0"/>
    <s v="New"/>
    <x v="2"/>
    <s v="Insulated Bottle"/>
    <n v="1"/>
    <n v="35.93"/>
    <n v="0.05"/>
    <n v="13.23"/>
    <x v="67"/>
    <n v="13.23"/>
    <n v="20.903499999999998"/>
    <n v="0.6124042363074399"/>
    <n v="2026"/>
    <s v="Q4"/>
    <n v="12"/>
    <s v="Dec"/>
  </r>
  <r>
    <n v="2160"/>
    <d v="2026-12-07T00:00:00"/>
    <n v="2026"/>
    <x v="3"/>
    <n v="12"/>
    <x v="11"/>
    <x v="0"/>
    <x v="15"/>
    <x v="3"/>
    <s v="Returning"/>
    <x v="2"/>
    <s v="Insulated Bottle"/>
    <n v="1"/>
    <n v="35.53"/>
    <n v="0.05"/>
    <n v="13.28"/>
    <x v="2449"/>
    <n v="13.28"/>
    <n v="20.473500000000001"/>
    <n v="0.6065593197742456"/>
    <n v="2026"/>
    <s v="Q4"/>
    <n v="12"/>
    <s v="Dec"/>
  </r>
  <r>
    <n v="2841"/>
    <d v="2026-12-07T00:00:00"/>
    <n v="2026"/>
    <x v="3"/>
    <n v="12"/>
    <x v="11"/>
    <x v="1"/>
    <x v="14"/>
    <x v="0"/>
    <s v="New"/>
    <x v="3"/>
    <s v="Trail Tent 2P"/>
    <n v="3"/>
    <n v="196.97"/>
    <n v="0.15"/>
    <n v="101.88"/>
    <x v="2450"/>
    <n v="305.64"/>
    <n v="196.63349999999997"/>
    <n v="0.39148690902466482"/>
    <n v="2026"/>
    <s v="Q4"/>
    <n v="12"/>
    <s v="Dec"/>
  </r>
  <r>
    <n v="3433"/>
    <d v="2026-12-07T00:00:00"/>
    <n v="2026"/>
    <x v="3"/>
    <n v="12"/>
    <x v="11"/>
    <x v="0"/>
    <x v="0"/>
    <x v="0"/>
    <s v="New"/>
    <x v="2"/>
    <s v="Insulated Bottle"/>
    <n v="2"/>
    <n v="37.020000000000003"/>
    <n v="0.2"/>
    <n v="13.39"/>
    <x v="2451"/>
    <n v="26.78"/>
    <n v="32.452000000000005"/>
    <n v="0.5478795245813074"/>
    <n v="2026"/>
    <s v="Q4"/>
    <n v="12"/>
    <s v="Dec"/>
  </r>
  <r>
    <n v="3763"/>
    <d v="2026-12-07T00:00:00"/>
    <n v="2026"/>
    <x v="3"/>
    <n v="12"/>
    <x v="11"/>
    <x v="1"/>
    <x v="14"/>
    <x v="0"/>
    <s v="New"/>
    <x v="2"/>
    <s v="Packing Cube Set"/>
    <n v="4"/>
    <n v="47.22"/>
    <n v="0"/>
    <n v="18.420000000000002"/>
    <x v="2452"/>
    <n v="73.680000000000007"/>
    <n v="115.19999999999999"/>
    <n v="0.60991105463786521"/>
    <n v="2026"/>
    <s v="Q4"/>
    <n v="12"/>
    <s v="Dec"/>
  </r>
  <r>
    <n v="706"/>
    <d v="2026-12-08T00:00:00"/>
    <n v="2026"/>
    <x v="3"/>
    <n v="12"/>
    <x v="11"/>
    <x v="1"/>
    <x v="12"/>
    <x v="2"/>
    <s v="Returning"/>
    <x v="2"/>
    <s v="Packing Cube Set"/>
    <n v="4"/>
    <n v="46.48"/>
    <n v="0.1"/>
    <n v="18.66"/>
    <x v="2453"/>
    <n v="74.64"/>
    <n v="92.688000000000002"/>
    <n v="0.55393000573723461"/>
    <n v="2026"/>
    <s v="Q4"/>
    <n v="12"/>
    <s v="Dec"/>
  </r>
  <r>
    <n v="1086"/>
    <d v="2026-12-08T00:00:00"/>
    <n v="2026"/>
    <x v="3"/>
    <n v="12"/>
    <x v="11"/>
    <x v="3"/>
    <x v="13"/>
    <x v="1"/>
    <s v="Business"/>
    <x v="1"/>
    <s v="Trail Boots"/>
    <n v="12"/>
    <n v="146.99"/>
    <n v="0.15"/>
    <n v="79.239999999999995"/>
    <x v="2454"/>
    <n v="950.87999999999988"/>
    <n v="548.41800000000012"/>
    <n v="0.36578318653129671"/>
    <n v="2026"/>
    <s v="Q4"/>
    <n v="12"/>
    <s v="Dec"/>
  </r>
  <r>
    <n v="1204"/>
    <d v="2026-12-08T00:00:00"/>
    <n v="2026"/>
    <x v="3"/>
    <n v="12"/>
    <x v="11"/>
    <x v="2"/>
    <x v="10"/>
    <x v="0"/>
    <s v="New"/>
    <x v="4"/>
    <s v="Resistance Band Set"/>
    <n v="1"/>
    <n v="40.29"/>
    <n v="0"/>
    <n v="15.07"/>
    <x v="2455"/>
    <n v="15.07"/>
    <n v="25.22"/>
    <n v="0.62596177711590961"/>
    <n v="2026"/>
    <s v="Q4"/>
    <n v="12"/>
    <s v="Dec"/>
  </r>
  <r>
    <n v="1451"/>
    <d v="2026-12-08T00:00:00"/>
    <n v="2026"/>
    <x v="3"/>
    <n v="12"/>
    <x v="11"/>
    <x v="0"/>
    <x v="0"/>
    <x v="1"/>
    <s v="Business"/>
    <x v="3"/>
    <s v="Compact Sleeping Bag"/>
    <n v="4"/>
    <n v="125.82"/>
    <n v="0.15"/>
    <n v="61.39"/>
    <x v="2456"/>
    <n v="245.56"/>
    <n v="182.22799999999995"/>
    <n v="0.42597735326844133"/>
    <n v="2026"/>
    <s v="Q4"/>
    <n v="12"/>
    <s v="Dec"/>
  </r>
  <r>
    <n v="1650"/>
    <d v="2026-12-08T00:00:00"/>
    <n v="2026"/>
    <x v="3"/>
    <n v="12"/>
    <x v="11"/>
    <x v="1"/>
    <x v="1"/>
    <x v="0"/>
    <s v="New"/>
    <x v="2"/>
    <s v="Insulated Bottle"/>
    <n v="3"/>
    <n v="36.25"/>
    <n v="0"/>
    <n v="13.67"/>
    <x v="2457"/>
    <n v="41.01"/>
    <n v="67.740000000000009"/>
    <n v="0.62289655172413805"/>
    <n v="2026"/>
    <s v="Q4"/>
    <n v="12"/>
    <s v="Dec"/>
  </r>
  <r>
    <n v="1740"/>
    <d v="2026-12-08T00:00:00"/>
    <n v="2026"/>
    <x v="3"/>
    <n v="12"/>
    <x v="11"/>
    <x v="2"/>
    <x v="10"/>
    <x v="3"/>
    <s v="Returning"/>
    <x v="2"/>
    <s v="Travel Backpack 35L"/>
    <n v="1"/>
    <n v="165.29"/>
    <n v="0.05"/>
    <n v="89.92"/>
    <x v="2458"/>
    <n v="89.92"/>
    <n v="67.105499999999992"/>
    <n v="0.42735415585366704"/>
    <n v="2026"/>
    <s v="Q4"/>
    <n v="12"/>
    <s v="Dec"/>
  </r>
  <r>
    <n v="3191"/>
    <d v="2026-12-08T00:00:00"/>
    <n v="2026"/>
    <x v="3"/>
    <n v="12"/>
    <x v="11"/>
    <x v="3"/>
    <x v="8"/>
    <x v="0"/>
    <s v="New"/>
    <x v="3"/>
    <s v="Portable Camp Stove"/>
    <n v="1"/>
    <n v="82.89"/>
    <n v="0.15"/>
    <n v="38.51"/>
    <x v="2459"/>
    <n v="38.51"/>
    <n v="31.946500000000007"/>
    <n v="0.45342161475520365"/>
    <n v="2026"/>
    <s v="Q4"/>
    <n v="12"/>
    <s v="Dec"/>
  </r>
  <r>
    <n v="3662"/>
    <d v="2026-12-08T00:00:00"/>
    <n v="2026"/>
    <x v="3"/>
    <n v="12"/>
    <x v="11"/>
    <x v="1"/>
    <x v="6"/>
    <x v="0"/>
    <s v="Business"/>
    <x v="3"/>
    <s v="Trail Tent 2P"/>
    <n v="1"/>
    <n v="199.66"/>
    <n v="0"/>
    <n v="103.15"/>
    <x v="2460"/>
    <n v="103.15"/>
    <n v="96.509999999999991"/>
    <n v="0.48337173194430527"/>
    <n v="2026"/>
    <s v="Q4"/>
    <n v="12"/>
    <s v="Dec"/>
  </r>
  <r>
    <n v="3922"/>
    <d v="2026-12-08T00:00:00"/>
    <n v="2026"/>
    <x v="3"/>
    <n v="12"/>
    <x v="11"/>
    <x v="3"/>
    <x v="8"/>
    <x v="2"/>
    <s v="New"/>
    <x v="1"/>
    <s v="Trail Boots"/>
    <n v="2"/>
    <n v="146.25"/>
    <n v="0.05"/>
    <n v="77.3"/>
    <x v="2461"/>
    <n v="154.6"/>
    <n v="123.27500000000001"/>
    <n v="0.44363472784525421"/>
    <n v="2026"/>
    <s v="Q4"/>
    <n v="12"/>
    <s v="Dec"/>
  </r>
  <r>
    <n v="4022"/>
    <d v="2026-12-08T00:00:00"/>
    <n v="2026"/>
    <x v="3"/>
    <n v="12"/>
    <x v="11"/>
    <x v="0"/>
    <x v="9"/>
    <x v="3"/>
    <s v="Returning"/>
    <x v="3"/>
    <s v="Alpine Tent 4P"/>
    <n v="1"/>
    <n v="333.51"/>
    <n v="0.2"/>
    <n v="199.91"/>
    <x v="2462"/>
    <n v="199.91"/>
    <n v="66.897999999999996"/>
    <n v="0.25073461065635211"/>
    <n v="2026"/>
    <s v="Q4"/>
    <n v="12"/>
    <s v="Dec"/>
  </r>
  <r>
    <n v="4366"/>
    <d v="2026-12-08T00:00:00"/>
    <n v="2026"/>
    <x v="3"/>
    <n v="12"/>
    <x v="11"/>
    <x v="1"/>
    <x v="12"/>
    <x v="2"/>
    <s v="New"/>
    <x v="1"/>
    <s v="Summit Backpack 45L"/>
    <n v="1"/>
    <n v="151.97"/>
    <n v="0.05"/>
    <n v="80.239999999999995"/>
    <x v="2463"/>
    <n v="80.239999999999995"/>
    <n v="64.131500000000003"/>
    <n v="0.44421163456776441"/>
    <n v="2026"/>
    <s v="Q4"/>
    <n v="12"/>
    <s v="Dec"/>
  </r>
  <r>
    <n v="4880"/>
    <d v="2026-12-08T00:00:00"/>
    <n v="2026"/>
    <x v="3"/>
    <n v="12"/>
    <x v="11"/>
    <x v="3"/>
    <x v="13"/>
    <x v="2"/>
    <s v="New"/>
    <x v="0"/>
    <s v="Compact Repair Kit"/>
    <n v="1"/>
    <n v="41.07"/>
    <n v="0"/>
    <n v="16.600000000000001"/>
    <x v="2464"/>
    <n v="16.600000000000001"/>
    <n v="24.47"/>
    <n v="0.59581202824446067"/>
    <n v="2026"/>
    <s v="Q4"/>
    <n v="12"/>
    <s v="Dec"/>
  </r>
  <r>
    <n v="5127"/>
    <d v="2026-12-08T00:00:00"/>
    <n v="2026"/>
    <x v="3"/>
    <n v="12"/>
    <x v="11"/>
    <x v="1"/>
    <x v="11"/>
    <x v="3"/>
    <s v="Returning"/>
    <x v="3"/>
    <s v="Compact Sleeping Bag"/>
    <n v="1"/>
    <n v="122.65"/>
    <n v="0"/>
    <n v="58.9"/>
    <x v="2465"/>
    <n v="58.9"/>
    <n v="63.750000000000007"/>
    <n v="0.51977170811251527"/>
    <n v="2026"/>
    <s v="Q4"/>
    <n v="12"/>
    <s v="Dec"/>
  </r>
  <r>
    <n v="13"/>
    <d v="2026-12-09T00:00:00"/>
    <n v="2026"/>
    <x v="3"/>
    <n v="12"/>
    <x v="11"/>
    <x v="1"/>
    <x v="6"/>
    <x v="0"/>
    <s v="Returning"/>
    <x v="1"/>
    <s v="Trail Boots"/>
    <n v="6"/>
    <n v="143.16"/>
    <n v="0.15"/>
    <n v="80.349999999999994"/>
    <x v="2466"/>
    <n v="482.09999999999997"/>
    <n v="248.01600000000002"/>
    <n v="0.33969396643820987"/>
    <n v="2026"/>
    <s v="Q4"/>
    <n v="12"/>
    <s v="Dec"/>
  </r>
  <r>
    <n v="102"/>
    <d v="2026-12-09T00:00:00"/>
    <n v="2026"/>
    <x v="3"/>
    <n v="12"/>
    <x v="11"/>
    <x v="2"/>
    <x v="5"/>
    <x v="2"/>
    <s v="New"/>
    <x v="1"/>
    <s v="Trail Boots"/>
    <n v="3"/>
    <n v="142.75"/>
    <n v="0.1"/>
    <n v="81.739999999999995"/>
    <x v="2467"/>
    <n v="245.21999999999997"/>
    <n v="140.20500000000004"/>
    <n v="0.3637672698968672"/>
    <n v="2026"/>
    <s v="Q4"/>
    <n v="12"/>
    <s v="Dec"/>
  </r>
  <r>
    <n v="519"/>
    <d v="2026-12-09T00:00:00"/>
    <n v="2026"/>
    <x v="3"/>
    <n v="12"/>
    <x v="11"/>
    <x v="1"/>
    <x v="12"/>
    <x v="2"/>
    <s v="Returning"/>
    <x v="4"/>
    <s v="Recovery Roller"/>
    <n v="2"/>
    <n v="36.03"/>
    <n v="0.1"/>
    <n v="13.54"/>
    <x v="2468"/>
    <n v="27.08"/>
    <n v="37.774000000000001"/>
    <n v="0.58244672649335427"/>
    <n v="2026"/>
    <s v="Q4"/>
    <n v="12"/>
    <s v="Dec"/>
  </r>
  <r>
    <n v="522"/>
    <d v="2026-12-09T00:00:00"/>
    <n v="2026"/>
    <x v="3"/>
    <n v="12"/>
    <x v="11"/>
    <x v="0"/>
    <x v="15"/>
    <x v="2"/>
    <s v="Returning"/>
    <x v="2"/>
    <s v="Carry-On Duffel"/>
    <n v="2"/>
    <n v="133.4"/>
    <n v="0"/>
    <n v="67.69"/>
    <x v="2469"/>
    <n v="135.38"/>
    <n v="131.42000000000002"/>
    <n v="0.49257871064467768"/>
    <n v="2026"/>
    <s v="Q4"/>
    <n v="12"/>
    <s v="Dec"/>
  </r>
  <r>
    <n v="798"/>
    <d v="2026-12-09T00:00:00"/>
    <n v="2026"/>
    <x v="3"/>
    <n v="12"/>
    <x v="11"/>
    <x v="2"/>
    <x v="2"/>
    <x v="2"/>
    <s v="Returning"/>
    <x v="3"/>
    <s v="Trail Tent 2P"/>
    <n v="3"/>
    <n v="199.31"/>
    <n v="0.05"/>
    <n v="101.19"/>
    <x v="2470"/>
    <n v="303.57"/>
    <n v="264.46350000000001"/>
    <n v="0.46557729429690325"/>
    <n v="2026"/>
    <s v="Q4"/>
    <n v="12"/>
    <s v="Dec"/>
  </r>
  <r>
    <n v="1746"/>
    <d v="2026-12-09T00:00:00"/>
    <n v="2026"/>
    <x v="3"/>
    <n v="12"/>
    <x v="11"/>
    <x v="1"/>
    <x v="11"/>
    <x v="0"/>
    <s v="Business"/>
    <x v="2"/>
    <s v="Packing Cube Set"/>
    <n v="1"/>
    <n v="47.44"/>
    <n v="0.15"/>
    <n v="17.899999999999999"/>
    <x v="2471"/>
    <n v="17.899999999999999"/>
    <n v="22.423999999999999"/>
    <n v="0.55609562543398472"/>
    <n v="2026"/>
    <s v="Q4"/>
    <n v="12"/>
    <s v="Dec"/>
  </r>
  <r>
    <n v="3412"/>
    <d v="2026-12-09T00:00:00"/>
    <n v="2026"/>
    <x v="3"/>
    <n v="12"/>
    <x v="11"/>
    <x v="0"/>
    <x v="0"/>
    <x v="1"/>
    <s v="Business"/>
    <x v="1"/>
    <s v="Trail Boots"/>
    <n v="10"/>
    <n v="145.30000000000001"/>
    <n v="0.1"/>
    <n v="79.7"/>
    <x v="2472"/>
    <n v="797"/>
    <n v="510.70000000000005"/>
    <n v="0.39053299686472437"/>
    <n v="2026"/>
    <s v="Q4"/>
    <n v="12"/>
    <s v="Dec"/>
  </r>
  <r>
    <n v="175"/>
    <d v="2026-12-10T00:00:00"/>
    <n v="2026"/>
    <x v="3"/>
    <n v="12"/>
    <x v="11"/>
    <x v="0"/>
    <x v="0"/>
    <x v="3"/>
    <s v="New"/>
    <x v="0"/>
    <s v="Commuter Helmet"/>
    <n v="1"/>
    <n v="81.010000000000005"/>
    <n v="0.2"/>
    <n v="41.51"/>
    <x v="2473"/>
    <n v="41.51"/>
    <n v="23.298000000000009"/>
    <n v="0.35949265522774976"/>
    <n v="2026"/>
    <s v="Q4"/>
    <n v="12"/>
    <s v="Dec"/>
  </r>
  <r>
    <n v="1014"/>
    <d v="2026-12-10T00:00:00"/>
    <n v="2026"/>
    <x v="3"/>
    <n v="12"/>
    <x v="11"/>
    <x v="3"/>
    <x v="7"/>
    <x v="3"/>
    <s v="New"/>
    <x v="2"/>
    <s v="Insulated Bottle"/>
    <n v="2"/>
    <n v="35.619999999999997"/>
    <n v="0"/>
    <n v="13.62"/>
    <x v="2474"/>
    <n v="27.24"/>
    <n v="44"/>
    <n v="0.61763054463784395"/>
    <n v="2026"/>
    <s v="Q4"/>
    <n v="12"/>
    <s v="Dec"/>
  </r>
  <r>
    <n v="1763"/>
    <d v="2026-12-10T00:00:00"/>
    <n v="2026"/>
    <x v="3"/>
    <n v="12"/>
    <x v="11"/>
    <x v="0"/>
    <x v="0"/>
    <x v="0"/>
    <s v="New"/>
    <x v="0"/>
    <s v="Trail Bike Light"/>
    <n v="2"/>
    <n v="49.88"/>
    <n v="0.05"/>
    <n v="22.31"/>
    <x v="2475"/>
    <n v="44.62"/>
    <n v="50.152000000000008"/>
    <n v="0.52918583547883347"/>
    <n v="2026"/>
    <s v="Q4"/>
    <n v="12"/>
    <s v="Dec"/>
  </r>
  <r>
    <n v="1863"/>
    <d v="2026-12-10T00:00:00"/>
    <n v="2026"/>
    <x v="3"/>
    <n v="12"/>
    <x v="11"/>
    <x v="3"/>
    <x v="7"/>
    <x v="3"/>
    <s v="Returning"/>
    <x v="0"/>
    <s v="Cycling Pack 12L"/>
    <n v="1"/>
    <n v="101.18"/>
    <n v="0.05"/>
    <n v="49.12"/>
    <x v="2476"/>
    <n v="49.12"/>
    <n v="47.000999999999998"/>
    <n v="0.48897743469169069"/>
    <n v="2026"/>
    <s v="Q4"/>
    <n v="12"/>
    <s v="Dec"/>
  </r>
  <r>
    <n v="3466"/>
    <d v="2026-12-10T00:00:00"/>
    <n v="2026"/>
    <x v="3"/>
    <n v="12"/>
    <x v="11"/>
    <x v="1"/>
    <x v="12"/>
    <x v="2"/>
    <s v="Business"/>
    <x v="4"/>
    <s v="Recovery Roller"/>
    <n v="2"/>
    <n v="36.64"/>
    <n v="0"/>
    <n v="13.7"/>
    <x v="2477"/>
    <n v="27.4"/>
    <n v="45.88"/>
    <n v="0.62609170305676853"/>
    <n v="2026"/>
    <s v="Q4"/>
    <n v="12"/>
    <s v="Dec"/>
  </r>
  <r>
    <n v="3630"/>
    <d v="2026-12-10T00:00:00"/>
    <n v="2026"/>
    <x v="3"/>
    <n v="12"/>
    <x v="11"/>
    <x v="1"/>
    <x v="12"/>
    <x v="2"/>
    <s v="Returning"/>
    <x v="0"/>
    <s v="Compact Repair Kit"/>
    <n v="3"/>
    <n v="39.979999999999997"/>
    <n v="0.1"/>
    <n v="16.989999999999998"/>
    <x v="2478"/>
    <n v="50.97"/>
    <n v="56.975999999999999"/>
    <n v="0.52781946528819967"/>
    <n v="2026"/>
    <s v="Q4"/>
    <n v="12"/>
    <s v="Dec"/>
  </r>
  <r>
    <n v="3633"/>
    <d v="2026-12-10T00:00:00"/>
    <n v="2026"/>
    <x v="3"/>
    <n v="12"/>
    <x v="11"/>
    <x v="3"/>
    <x v="4"/>
    <x v="3"/>
    <s v="Business"/>
    <x v="1"/>
    <s v="Trail Boots"/>
    <n v="3"/>
    <n v="144.16"/>
    <n v="0"/>
    <n v="77.36"/>
    <x v="2479"/>
    <n v="232.07999999999998"/>
    <n v="200.40000000000003"/>
    <n v="0.46337402885682583"/>
    <n v="2026"/>
    <s v="Q4"/>
    <n v="12"/>
    <s v="Dec"/>
  </r>
  <r>
    <n v="4"/>
    <d v="2026-12-11T00:00:00"/>
    <n v="2026"/>
    <x v="3"/>
    <n v="12"/>
    <x v="11"/>
    <x v="3"/>
    <x v="4"/>
    <x v="0"/>
    <s v="New"/>
    <x v="0"/>
    <s v="Cycling Pack 12L"/>
    <n v="1"/>
    <n v="102.98"/>
    <n v="0.1"/>
    <n v="51.45"/>
    <x v="2480"/>
    <n v="51.45"/>
    <n v="41.231999999999999"/>
    <n v="0.4448760277076455"/>
    <n v="2026"/>
    <s v="Q4"/>
    <n v="12"/>
    <s v="Dec"/>
  </r>
  <r>
    <n v="70"/>
    <d v="2026-12-11T00:00:00"/>
    <n v="2026"/>
    <x v="3"/>
    <n v="12"/>
    <x v="11"/>
    <x v="3"/>
    <x v="13"/>
    <x v="0"/>
    <s v="New"/>
    <x v="4"/>
    <s v="Weighted Vest"/>
    <n v="2"/>
    <n v="122.49"/>
    <n v="0.15"/>
    <n v="70.930000000000007"/>
    <x v="2481"/>
    <n v="141.86000000000001"/>
    <n v="66.372999999999962"/>
    <n v="0.31874390706564265"/>
    <n v="2026"/>
    <s v="Q4"/>
    <n v="12"/>
    <s v="Dec"/>
  </r>
  <r>
    <n v="948"/>
    <d v="2026-12-11T00:00:00"/>
    <n v="2026"/>
    <x v="3"/>
    <n v="12"/>
    <x v="11"/>
    <x v="1"/>
    <x v="11"/>
    <x v="3"/>
    <s v="New"/>
    <x v="1"/>
    <s v="Trail Boots"/>
    <n v="1"/>
    <n v="141.74"/>
    <n v="0.15"/>
    <n v="78.97"/>
    <x v="2482"/>
    <n v="78.97"/>
    <n v="41.509"/>
    <n v="0.34453307215365336"/>
    <n v="2026"/>
    <s v="Q4"/>
    <n v="12"/>
    <s v="Dec"/>
  </r>
  <r>
    <n v="1957"/>
    <d v="2026-12-11T00:00:00"/>
    <n v="2026"/>
    <x v="3"/>
    <n v="12"/>
    <x v="11"/>
    <x v="3"/>
    <x v="7"/>
    <x v="0"/>
    <s v="Returning"/>
    <x v="0"/>
    <s v="Compact Repair Kit"/>
    <n v="6"/>
    <n v="39.44"/>
    <n v="0.1"/>
    <n v="16.89"/>
    <x v="2483"/>
    <n v="101.34"/>
    <n v="111.636"/>
    <n v="0.52417173766058145"/>
    <n v="2026"/>
    <s v="Q4"/>
    <n v="12"/>
    <s v="Dec"/>
  </r>
  <r>
    <n v="3097"/>
    <d v="2026-12-11T00:00:00"/>
    <n v="2026"/>
    <x v="3"/>
    <n v="12"/>
    <x v="11"/>
    <x v="2"/>
    <x v="3"/>
    <x v="2"/>
    <s v="Returning"/>
    <x v="0"/>
    <s v="Trail Bike Light"/>
    <n v="1"/>
    <n v="49.64"/>
    <n v="0.1"/>
    <n v="22"/>
    <x v="2484"/>
    <n v="22"/>
    <n v="22.676000000000002"/>
    <n v="0.50756558331094992"/>
    <n v="2026"/>
    <s v="Q4"/>
    <n v="12"/>
    <s v="Dec"/>
  </r>
  <r>
    <n v="3649"/>
    <d v="2026-12-11T00:00:00"/>
    <n v="2026"/>
    <x v="3"/>
    <n v="12"/>
    <x v="11"/>
    <x v="2"/>
    <x v="2"/>
    <x v="0"/>
    <s v="New"/>
    <x v="2"/>
    <s v="Travel Backpack 35L"/>
    <n v="1"/>
    <n v="164.29"/>
    <n v="0.05"/>
    <n v="88.66"/>
    <x v="2485"/>
    <n v="88.66"/>
    <n v="67.41549999999998"/>
    <n v="0.43194159237035917"/>
    <n v="2026"/>
    <s v="Q4"/>
    <n v="12"/>
    <s v="Dec"/>
  </r>
  <r>
    <n v="3963"/>
    <d v="2026-12-11T00:00:00"/>
    <n v="2026"/>
    <x v="3"/>
    <n v="12"/>
    <x v="11"/>
    <x v="3"/>
    <x v="8"/>
    <x v="0"/>
    <s v="Returning"/>
    <x v="2"/>
    <s v="Insulated Bottle"/>
    <n v="1"/>
    <n v="35.81"/>
    <n v="0"/>
    <n v="13.28"/>
    <x v="2486"/>
    <n v="13.28"/>
    <n v="22.53"/>
    <n v="0.62915386763473891"/>
    <n v="2026"/>
    <s v="Q4"/>
    <n v="12"/>
    <s v="Dec"/>
  </r>
  <r>
    <n v="4305"/>
    <d v="2026-12-11T00:00:00"/>
    <n v="2026"/>
    <x v="3"/>
    <n v="12"/>
    <x v="11"/>
    <x v="0"/>
    <x v="9"/>
    <x v="2"/>
    <s v="New"/>
    <x v="4"/>
    <s v="Resistance Band Set"/>
    <n v="1"/>
    <n v="41.31"/>
    <n v="0.05"/>
    <n v="14.56"/>
    <x v="2487"/>
    <n v="14.56"/>
    <n v="24.6845"/>
    <n v="0.62899259768884808"/>
    <n v="2026"/>
    <s v="Q4"/>
    <n v="12"/>
    <s v="Dec"/>
  </r>
  <r>
    <n v="4942"/>
    <d v="2026-12-11T00:00:00"/>
    <n v="2026"/>
    <x v="3"/>
    <n v="12"/>
    <x v="11"/>
    <x v="3"/>
    <x v="13"/>
    <x v="3"/>
    <s v="New"/>
    <x v="2"/>
    <s v="Insulated Bottle"/>
    <n v="3"/>
    <n v="36.6"/>
    <n v="0.15"/>
    <n v="13.95"/>
    <x v="2488"/>
    <n v="41.849999999999994"/>
    <n v="51.480000000000018"/>
    <n v="0.55159112825458068"/>
    <n v="2026"/>
    <s v="Q4"/>
    <n v="12"/>
    <s v="Dec"/>
  </r>
  <r>
    <n v="19"/>
    <d v="2026-12-12T00:00:00"/>
    <n v="2026"/>
    <x v="3"/>
    <n v="12"/>
    <x v="11"/>
    <x v="1"/>
    <x v="1"/>
    <x v="0"/>
    <s v="New"/>
    <x v="0"/>
    <s v="Trail Bike Light"/>
    <n v="5"/>
    <n v="49.59"/>
    <n v="0"/>
    <n v="22.63"/>
    <x v="2489"/>
    <n v="113.14999999999999"/>
    <n v="134.80000000000001"/>
    <n v="0.54365799556362171"/>
    <n v="2026"/>
    <s v="Q4"/>
    <n v="12"/>
    <s v="Dec"/>
  </r>
  <r>
    <n v="4963"/>
    <d v="2026-12-12T00:00:00"/>
    <n v="2026"/>
    <x v="3"/>
    <n v="12"/>
    <x v="11"/>
    <x v="0"/>
    <x v="0"/>
    <x v="0"/>
    <s v="New"/>
    <x v="1"/>
    <s v="Trekking Poles"/>
    <n v="5"/>
    <n v="72.3"/>
    <n v="0.05"/>
    <n v="31.73"/>
    <x v="2490"/>
    <n v="158.65"/>
    <n v="184.77500000000001"/>
    <n v="0.53803596127247577"/>
    <n v="2026"/>
    <s v="Q4"/>
    <n v="12"/>
    <s v="Dec"/>
  </r>
  <r>
    <n v="5110"/>
    <d v="2026-12-12T00:00:00"/>
    <n v="2026"/>
    <x v="3"/>
    <n v="12"/>
    <x v="11"/>
    <x v="3"/>
    <x v="4"/>
    <x v="0"/>
    <s v="New"/>
    <x v="0"/>
    <s v="Trail Bike Light"/>
    <n v="1"/>
    <n v="51.57"/>
    <n v="0.1"/>
    <n v="23.11"/>
    <x v="2491"/>
    <n v="23.11"/>
    <n v="23.303000000000004"/>
    <n v="0.5020791588563549"/>
    <n v="2026"/>
    <s v="Q4"/>
    <n v="12"/>
    <s v="Dec"/>
  </r>
  <r>
    <n v="10"/>
    <d v="2026-12-13T00:00:00"/>
    <n v="2026"/>
    <x v="3"/>
    <n v="12"/>
    <x v="11"/>
    <x v="0"/>
    <x v="0"/>
    <x v="0"/>
    <s v="Returning"/>
    <x v="2"/>
    <s v="Insulated Bottle"/>
    <n v="3"/>
    <n v="35.380000000000003"/>
    <n v="0"/>
    <n v="13.51"/>
    <x v="1689"/>
    <n v="40.53"/>
    <n v="65.610000000000014"/>
    <n v="0.61814584511023185"/>
    <n v="2026"/>
    <s v="Q4"/>
    <n v="12"/>
    <s v="Dec"/>
  </r>
  <r>
    <n v="216"/>
    <d v="2026-12-13T00:00:00"/>
    <n v="2026"/>
    <x v="3"/>
    <n v="12"/>
    <x v="11"/>
    <x v="2"/>
    <x v="2"/>
    <x v="0"/>
    <s v="Business"/>
    <x v="0"/>
    <s v="Commuter Helmet"/>
    <n v="1"/>
    <n v="83.08"/>
    <n v="0.15"/>
    <n v="42.91"/>
    <x v="2492"/>
    <n v="42.91"/>
    <n v="27.707999999999998"/>
    <n v="0.39236455294684075"/>
    <n v="2026"/>
    <s v="Q4"/>
    <n v="12"/>
    <s v="Dec"/>
  </r>
  <r>
    <n v="1937"/>
    <d v="2026-12-13T00:00:00"/>
    <n v="2026"/>
    <x v="3"/>
    <n v="12"/>
    <x v="11"/>
    <x v="1"/>
    <x v="12"/>
    <x v="1"/>
    <s v="Business"/>
    <x v="3"/>
    <s v="Compact Sleeping Bag"/>
    <n v="3"/>
    <n v="120.5"/>
    <n v="0.15"/>
    <n v="61.44"/>
    <x v="2493"/>
    <n v="184.32"/>
    <n v="122.95499999999998"/>
    <n v="0.40014644862094212"/>
    <n v="2026"/>
    <s v="Q4"/>
    <n v="12"/>
    <s v="Dec"/>
  </r>
  <r>
    <n v="4720"/>
    <d v="2026-12-13T00:00:00"/>
    <n v="2026"/>
    <x v="3"/>
    <n v="12"/>
    <x v="11"/>
    <x v="0"/>
    <x v="0"/>
    <x v="0"/>
    <s v="New"/>
    <x v="1"/>
    <s v="Trekking Poles"/>
    <n v="3"/>
    <n v="73.040000000000006"/>
    <n v="0.1"/>
    <n v="31.78"/>
    <x v="2494"/>
    <n v="95.34"/>
    <n v="101.86799999999999"/>
    <n v="0.51655105269563095"/>
    <n v="2026"/>
    <s v="Q4"/>
    <n v="12"/>
    <s v="Dec"/>
  </r>
  <r>
    <n v="91"/>
    <d v="2026-12-14T00:00:00"/>
    <n v="2026"/>
    <x v="3"/>
    <n v="12"/>
    <x v="11"/>
    <x v="1"/>
    <x v="1"/>
    <x v="0"/>
    <s v="Returning"/>
    <x v="3"/>
    <s v="Alpine Tent 4P"/>
    <n v="2"/>
    <n v="339.95"/>
    <n v="0"/>
    <n v="195.78"/>
    <x v="2495"/>
    <n v="391.56"/>
    <n v="288.33999999999997"/>
    <n v="0.42409177820267685"/>
    <n v="2026"/>
    <s v="Q4"/>
    <n v="12"/>
    <s v="Dec"/>
  </r>
  <r>
    <n v="505"/>
    <d v="2026-12-14T00:00:00"/>
    <n v="2026"/>
    <x v="3"/>
    <n v="12"/>
    <x v="11"/>
    <x v="0"/>
    <x v="15"/>
    <x v="3"/>
    <s v="Returning"/>
    <x v="3"/>
    <s v="Trail Tent 2P"/>
    <n v="2"/>
    <n v="199.43"/>
    <n v="0.05"/>
    <n v="106.58"/>
    <x v="2496"/>
    <n v="213.16"/>
    <n v="165.75699999999998"/>
    <n v="0.4374493622613923"/>
    <n v="2026"/>
    <s v="Q4"/>
    <n v="12"/>
    <s v="Dec"/>
  </r>
  <r>
    <n v="640"/>
    <d v="2026-12-14T00:00:00"/>
    <n v="2026"/>
    <x v="3"/>
    <n v="12"/>
    <x v="11"/>
    <x v="0"/>
    <x v="15"/>
    <x v="0"/>
    <s v="Returning"/>
    <x v="4"/>
    <s v="Training Mat"/>
    <n v="2"/>
    <n v="51.77"/>
    <n v="0.05"/>
    <n v="21.76"/>
    <x v="2497"/>
    <n v="43.52"/>
    <n v="54.842999999999996"/>
    <n v="0.55755721155312465"/>
    <n v="2026"/>
    <s v="Q4"/>
    <n v="12"/>
    <s v="Dec"/>
  </r>
  <r>
    <n v="1408"/>
    <d v="2026-12-14T00:00:00"/>
    <n v="2026"/>
    <x v="3"/>
    <n v="12"/>
    <x v="11"/>
    <x v="1"/>
    <x v="1"/>
    <x v="0"/>
    <s v="New"/>
    <x v="2"/>
    <s v="Travel Backpack 35L"/>
    <n v="1"/>
    <n v="161.53"/>
    <n v="0"/>
    <n v="87.43"/>
    <x v="2498"/>
    <n v="87.43"/>
    <n v="74.099999999999994"/>
    <n v="0.45873831486411187"/>
    <n v="2026"/>
    <s v="Q4"/>
    <n v="12"/>
    <s v="Dec"/>
  </r>
  <r>
    <n v="2074"/>
    <d v="2026-12-14T00:00:00"/>
    <n v="2026"/>
    <x v="3"/>
    <n v="12"/>
    <x v="11"/>
    <x v="1"/>
    <x v="12"/>
    <x v="1"/>
    <s v="Business"/>
    <x v="1"/>
    <s v="Trail Boots"/>
    <n v="4"/>
    <n v="145.85"/>
    <n v="0.1"/>
    <n v="79.47"/>
    <x v="2499"/>
    <n v="317.88"/>
    <n v="207.17999999999995"/>
    <n v="0.39458347617415146"/>
    <n v="2026"/>
    <s v="Q4"/>
    <n v="12"/>
    <s v="Dec"/>
  </r>
  <r>
    <n v="2639"/>
    <d v="2026-12-14T00:00:00"/>
    <n v="2026"/>
    <x v="3"/>
    <n v="12"/>
    <x v="11"/>
    <x v="3"/>
    <x v="13"/>
    <x v="0"/>
    <s v="Returning"/>
    <x v="3"/>
    <s v="Trail Tent 2P"/>
    <n v="1"/>
    <n v="197.18"/>
    <n v="0"/>
    <n v="105.28"/>
    <x v="2500"/>
    <n v="105.28"/>
    <n v="91.9"/>
    <n v="0.46607160969672384"/>
    <n v="2026"/>
    <s v="Q4"/>
    <n v="12"/>
    <s v="Dec"/>
  </r>
  <r>
    <n v="2694"/>
    <d v="2026-12-14T00:00:00"/>
    <n v="2026"/>
    <x v="3"/>
    <n v="12"/>
    <x v="11"/>
    <x v="3"/>
    <x v="7"/>
    <x v="0"/>
    <s v="New"/>
    <x v="3"/>
    <s v="Compact Sleeping Bag"/>
    <n v="1"/>
    <n v="124.9"/>
    <n v="0"/>
    <n v="62.16"/>
    <x v="2501"/>
    <n v="62.16"/>
    <n v="62.740000000000009"/>
    <n v="0.50232185748598879"/>
    <n v="2026"/>
    <s v="Q4"/>
    <n v="12"/>
    <s v="Dec"/>
  </r>
  <r>
    <n v="2797"/>
    <d v="2026-12-14T00:00:00"/>
    <n v="2026"/>
    <x v="3"/>
    <n v="12"/>
    <x v="11"/>
    <x v="2"/>
    <x v="16"/>
    <x v="2"/>
    <s v="New"/>
    <x v="1"/>
    <s v="Trekking Poles"/>
    <n v="2"/>
    <n v="70.239999999999995"/>
    <n v="0.1"/>
    <n v="32.130000000000003"/>
    <x v="2442"/>
    <n v="64.260000000000005"/>
    <n v="62.171999999999983"/>
    <n v="0.49174259681093385"/>
    <n v="2026"/>
    <s v="Q4"/>
    <n v="12"/>
    <s v="Dec"/>
  </r>
  <r>
    <n v="2811"/>
    <d v="2026-12-14T00:00:00"/>
    <n v="2026"/>
    <x v="3"/>
    <n v="12"/>
    <x v="11"/>
    <x v="1"/>
    <x v="11"/>
    <x v="2"/>
    <s v="Business"/>
    <x v="1"/>
    <s v="Trail Boots"/>
    <n v="5"/>
    <n v="145.6"/>
    <n v="0.15"/>
    <n v="81.180000000000007"/>
    <x v="2502"/>
    <n v="405.90000000000003"/>
    <n v="212.89999999999992"/>
    <n v="0.34405300581771159"/>
    <n v="2026"/>
    <s v="Q4"/>
    <n v="12"/>
    <s v="Dec"/>
  </r>
  <r>
    <n v="4037"/>
    <d v="2026-12-14T00:00:00"/>
    <n v="2026"/>
    <x v="3"/>
    <n v="12"/>
    <x v="11"/>
    <x v="3"/>
    <x v="8"/>
    <x v="2"/>
    <s v="Returning"/>
    <x v="1"/>
    <s v="Summit Backpack 45L"/>
    <n v="1"/>
    <n v="152.4"/>
    <n v="0.05"/>
    <n v="77.98"/>
    <x v="2503"/>
    <n v="77.98"/>
    <n v="66.8"/>
    <n v="0.46138969470921398"/>
    <n v="2026"/>
    <s v="Q4"/>
    <n v="12"/>
    <s v="Dec"/>
  </r>
  <r>
    <n v="4629"/>
    <d v="2026-12-14T00:00:00"/>
    <n v="2026"/>
    <x v="3"/>
    <n v="12"/>
    <x v="11"/>
    <x v="2"/>
    <x v="2"/>
    <x v="0"/>
    <s v="New"/>
    <x v="2"/>
    <s v="Insulated Bottle"/>
    <n v="1"/>
    <n v="36.17"/>
    <n v="0.05"/>
    <n v="13.87"/>
    <x v="2504"/>
    <n v="13.87"/>
    <n v="20.491500000000002"/>
    <n v="0.59635056676803988"/>
    <n v="2026"/>
    <s v="Q4"/>
    <n v="12"/>
    <s v="Dec"/>
  </r>
  <r>
    <n v="2455"/>
    <d v="2026-12-15T00:00:00"/>
    <n v="2026"/>
    <x v="3"/>
    <n v="12"/>
    <x v="11"/>
    <x v="1"/>
    <x v="12"/>
    <x v="0"/>
    <s v="Returning"/>
    <x v="3"/>
    <s v="Compact Sleeping Bag"/>
    <n v="3"/>
    <n v="126.21"/>
    <n v="0.1"/>
    <n v="60.65"/>
    <x v="2505"/>
    <n v="181.95"/>
    <n v="158.81700000000001"/>
    <n v="0.46605745274630467"/>
    <n v="2026"/>
    <s v="Q4"/>
    <n v="12"/>
    <s v="Dec"/>
  </r>
  <r>
    <n v="3184"/>
    <d v="2026-12-15T00:00:00"/>
    <n v="2026"/>
    <x v="3"/>
    <n v="12"/>
    <x v="11"/>
    <x v="3"/>
    <x v="13"/>
    <x v="1"/>
    <s v="Returning"/>
    <x v="1"/>
    <s v="Trail Boots"/>
    <n v="6"/>
    <n v="143.72999999999999"/>
    <n v="0.15"/>
    <n v="77.27"/>
    <x v="2506"/>
    <n v="463.62"/>
    <n v="269.40299999999991"/>
    <n v="0.36752325643260847"/>
    <n v="2026"/>
    <s v="Q4"/>
    <n v="12"/>
    <s v="Dec"/>
  </r>
  <r>
    <n v="3363"/>
    <d v="2026-12-15T00:00:00"/>
    <n v="2026"/>
    <x v="3"/>
    <n v="12"/>
    <x v="11"/>
    <x v="1"/>
    <x v="12"/>
    <x v="3"/>
    <s v="New"/>
    <x v="1"/>
    <s v="Trail Boots"/>
    <n v="4"/>
    <n v="146.38999999999999"/>
    <n v="0"/>
    <n v="78.95"/>
    <x v="2507"/>
    <n v="315.8"/>
    <n v="269.75999999999993"/>
    <n v="0.46068720541020552"/>
    <n v="2026"/>
    <s v="Q4"/>
    <n v="12"/>
    <s v="Dec"/>
  </r>
  <r>
    <n v="3373"/>
    <d v="2026-12-15T00:00:00"/>
    <n v="2026"/>
    <x v="3"/>
    <n v="12"/>
    <x v="11"/>
    <x v="1"/>
    <x v="12"/>
    <x v="3"/>
    <s v="Returning"/>
    <x v="1"/>
    <s v="Hiking Daypack 20L"/>
    <n v="2"/>
    <n v="89.84"/>
    <n v="0.05"/>
    <n v="45.17"/>
    <x v="2508"/>
    <n v="90.34"/>
    <n v="80.355999999999995"/>
    <n v="0.47075502647982376"/>
    <n v="2026"/>
    <s v="Q4"/>
    <n v="12"/>
    <s v="Dec"/>
  </r>
  <r>
    <n v="3799"/>
    <d v="2026-12-15T00:00:00"/>
    <n v="2026"/>
    <x v="3"/>
    <n v="12"/>
    <x v="11"/>
    <x v="2"/>
    <x v="10"/>
    <x v="2"/>
    <s v="New"/>
    <x v="4"/>
    <s v="Training Mat"/>
    <n v="3"/>
    <n v="49.67"/>
    <n v="0.05"/>
    <n v="21.5"/>
    <x v="2509"/>
    <n v="64.5"/>
    <n v="77.059499999999986"/>
    <n v="0.54436120500566898"/>
    <n v="2026"/>
    <s v="Q4"/>
    <n v="12"/>
    <s v="Dec"/>
  </r>
  <r>
    <n v="5002"/>
    <d v="2026-12-15T00:00:00"/>
    <n v="2026"/>
    <x v="3"/>
    <n v="12"/>
    <x v="11"/>
    <x v="1"/>
    <x v="14"/>
    <x v="1"/>
    <s v="Business"/>
    <x v="1"/>
    <s v="Hiking Daypack 20L"/>
    <n v="4"/>
    <n v="94.3"/>
    <n v="0.1"/>
    <n v="44.36"/>
    <x v="2510"/>
    <n v="177.44"/>
    <n v="162.04000000000002"/>
    <n v="0.47731825144338402"/>
    <n v="2026"/>
    <s v="Q4"/>
    <n v="12"/>
    <s v="Dec"/>
  </r>
  <r>
    <n v="2896"/>
    <d v="2026-12-16T00:00:00"/>
    <n v="2026"/>
    <x v="3"/>
    <n v="12"/>
    <x v="11"/>
    <x v="1"/>
    <x v="12"/>
    <x v="2"/>
    <s v="Business"/>
    <x v="4"/>
    <s v="Recovery Roller"/>
    <n v="2"/>
    <n v="36.020000000000003"/>
    <n v="0.1"/>
    <n v="13.59"/>
    <x v="2511"/>
    <n v="27.18"/>
    <n v="37.656000000000013"/>
    <n v="0.58078845086063302"/>
    <n v="2026"/>
    <s v="Q4"/>
    <n v="12"/>
    <s v="Dec"/>
  </r>
  <r>
    <n v="3334"/>
    <d v="2026-12-16T00:00:00"/>
    <n v="2026"/>
    <x v="3"/>
    <n v="12"/>
    <x v="11"/>
    <x v="1"/>
    <x v="14"/>
    <x v="0"/>
    <s v="Returning"/>
    <x v="1"/>
    <s v="Summit Backpack 45L"/>
    <n v="1"/>
    <n v="154.12"/>
    <n v="0"/>
    <n v="77.45"/>
    <x v="2512"/>
    <n v="77.45"/>
    <n v="76.67"/>
    <n v="0.49746950428237735"/>
    <n v="2026"/>
    <s v="Q4"/>
    <n v="12"/>
    <s v="Dec"/>
  </r>
  <r>
    <n v="3469"/>
    <d v="2026-12-16T00:00:00"/>
    <n v="2026"/>
    <x v="3"/>
    <n v="12"/>
    <x v="11"/>
    <x v="0"/>
    <x v="9"/>
    <x v="0"/>
    <s v="Returning"/>
    <x v="1"/>
    <s v="Summit Backpack 45L"/>
    <n v="1"/>
    <n v="150.88"/>
    <n v="0.05"/>
    <n v="81.02"/>
    <x v="2513"/>
    <n v="81.02"/>
    <n v="62.315999999999988"/>
    <n v="0.43475470223809787"/>
    <n v="2026"/>
    <s v="Q4"/>
    <n v="12"/>
    <s v="Dec"/>
  </r>
  <r>
    <n v="569"/>
    <d v="2026-12-17T00:00:00"/>
    <n v="2026"/>
    <x v="3"/>
    <n v="12"/>
    <x v="11"/>
    <x v="2"/>
    <x v="2"/>
    <x v="3"/>
    <s v="New"/>
    <x v="0"/>
    <s v="Compact Repair Kit"/>
    <n v="2"/>
    <n v="40.479999999999997"/>
    <n v="0"/>
    <n v="16.23"/>
    <x v="2514"/>
    <n v="32.46"/>
    <n v="48.499999999999993"/>
    <n v="0.5990612648221344"/>
    <n v="2026"/>
    <s v="Q4"/>
    <n v="12"/>
    <s v="Dec"/>
  </r>
  <r>
    <n v="2404"/>
    <d v="2026-12-17T00:00:00"/>
    <n v="2026"/>
    <x v="3"/>
    <n v="12"/>
    <x v="11"/>
    <x v="2"/>
    <x v="10"/>
    <x v="3"/>
    <s v="Business"/>
    <x v="2"/>
    <s v="Travel Backpack 35L"/>
    <n v="3"/>
    <n v="163.34"/>
    <n v="0.1"/>
    <n v="88.53"/>
    <x v="2515"/>
    <n v="265.59000000000003"/>
    <n v="175.42799999999994"/>
    <n v="0.39777968246194023"/>
    <n v="2026"/>
    <s v="Q4"/>
    <n v="12"/>
    <s v="Dec"/>
  </r>
  <r>
    <n v="4682"/>
    <d v="2026-12-17T00:00:00"/>
    <n v="2026"/>
    <x v="3"/>
    <n v="12"/>
    <x v="11"/>
    <x v="3"/>
    <x v="4"/>
    <x v="2"/>
    <s v="New"/>
    <x v="4"/>
    <s v="Resistance Band Set"/>
    <n v="2"/>
    <n v="40.89"/>
    <n v="0"/>
    <n v="14.95"/>
    <x v="508"/>
    <n v="29.9"/>
    <n v="51.88"/>
    <n v="0.63438493519197847"/>
    <n v="2026"/>
    <s v="Q4"/>
    <n v="12"/>
    <s v="Dec"/>
  </r>
  <r>
    <n v="4888"/>
    <d v="2026-12-17T00:00:00"/>
    <n v="2026"/>
    <x v="3"/>
    <n v="12"/>
    <x v="11"/>
    <x v="2"/>
    <x v="2"/>
    <x v="3"/>
    <s v="New"/>
    <x v="4"/>
    <s v="Resistance Band Set"/>
    <n v="1"/>
    <n v="40.159999999999997"/>
    <n v="0.15"/>
    <n v="14.46"/>
    <x v="2516"/>
    <n v="14.46"/>
    <n v="19.675999999999995"/>
    <n v="0.576400281228029"/>
    <n v="2026"/>
    <s v="Q4"/>
    <n v="12"/>
    <s v="Dec"/>
  </r>
  <r>
    <n v="4923"/>
    <d v="2026-12-17T00:00:00"/>
    <n v="2026"/>
    <x v="3"/>
    <n v="12"/>
    <x v="11"/>
    <x v="3"/>
    <x v="13"/>
    <x v="0"/>
    <s v="New"/>
    <x v="3"/>
    <s v="Portable Camp Stove"/>
    <n v="2"/>
    <n v="79.86"/>
    <n v="0"/>
    <n v="39.049999999999997"/>
    <x v="2517"/>
    <n v="78.099999999999994"/>
    <n v="81.62"/>
    <n v="0.51101928374655647"/>
    <n v="2026"/>
    <s v="Q4"/>
    <n v="12"/>
    <s v="Dec"/>
  </r>
  <r>
    <n v="131"/>
    <d v="2026-12-18T00:00:00"/>
    <n v="2026"/>
    <x v="3"/>
    <n v="12"/>
    <x v="11"/>
    <x v="1"/>
    <x v="11"/>
    <x v="3"/>
    <s v="Returning"/>
    <x v="3"/>
    <s v="Compact Sleeping Bag"/>
    <n v="2"/>
    <n v="123.42"/>
    <n v="0.1"/>
    <n v="60.03"/>
    <x v="1303"/>
    <n v="120.06"/>
    <n v="102.096"/>
    <n v="0.45956895154756117"/>
    <n v="2026"/>
    <s v="Q4"/>
    <n v="12"/>
    <s v="Dec"/>
  </r>
  <r>
    <n v="349"/>
    <d v="2026-12-18T00:00:00"/>
    <n v="2026"/>
    <x v="3"/>
    <n v="12"/>
    <x v="11"/>
    <x v="2"/>
    <x v="2"/>
    <x v="0"/>
    <s v="Returning"/>
    <x v="2"/>
    <s v="Packing Cube Set"/>
    <n v="1"/>
    <n v="47.61"/>
    <n v="0.05"/>
    <n v="18.18"/>
    <x v="2518"/>
    <n v="18.18"/>
    <n v="27.049499999999995"/>
    <n v="0.59804994527907662"/>
    <n v="2026"/>
    <s v="Q4"/>
    <n v="12"/>
    <s v="Dec"/>
  </r>
  <r>
    <n v="1131"/>
    <d v="2026-12-18T00:00:00"/>
    <n v="2026"/>
    <x v="3"/>
    <n v="12"/>
    <x v="11"/>
    <x v="3"/>
    <x v="8"/>
    <x v="0"/>
    <s v="Returning"/>
    <x v="1"/>
    <s v="Hiking Daypack 20L"/>
    <n v="2"/>
    <n v="93.88"/>
    <n v="0.1"/>
    <n v="45.89"/>
    <x v="2519"/>
    <n v="91.78"/>
    <n v="77.204000000000008"/>
    <n v="0.45687165648818823"/>
    <n v="2026"/>
    <s v="Q4"/>
    <n v="12"/>
    <s v="Dec"/>
  </r>
  <r>
    <n v="2738"/>
    <d v="2026-12-18T00:00:00"/>
    <n v="2026"/>
    <x v="3"/>
    <n v="12"/>
    <x v="11"/>
    <x v="1"/>
    <x v="11"/>
    <x v="0"/>
    <s v="New"/>
    <x v="1"/>
    <s v="Trail Boots"/>
    <n v="3"/>
    <n v="145.43"/>
    <n v="0.05"/>
    <n v="81.72"/>
    <x v="2520"/>
    <n v="245.16"/>
    <n v="169.31550000000001"/>
    <n v="0.40850544845232106"/>
    <n v="2026"/>
    <s v="Q4"/>
    <n v="12"/>
    <s v="Dec"/>
  </r>
  <r>
    <n v="4400"/>
    <d v="2026-12-18T00:00:00"/>
    <n v="2026"/>
    <x v="3"/>
    <n v="12"/>
    <x v="11"/>
    <x v="3"/>
    <x v="4"/>
    <x v="0"/>
    <s v="Returning"/>
    <x v="2"/>
    <s v="Insulated Bottle"/>
    <n v="2"/>
    <n v="36.89"/>
    <n v="0.1"/>
    <n v="13.74"/>
    <x v="2521"/>
    <n v="27.48"/>
    <n v="38.921999999999997"/>
    <n v="0.58615704346254627"/>
    <n v="2026"/>
    <s v="Q4"/>
    <n v="12"/>
    <s v="Dec"/>
  </r>
  <r>
    <n v="3122"/>
    <d v="2026-12-19T00:00:00"/>
    <n v="2026"/>
    <x v="3"/>
    <n v="12"/>
    <x v="11"/>
    <x v="0"/>
    <x v="0"/>
    <x v="3"/>
    <s v="Returning"/>
    <x v="1"/>
    <s v="Trail Boots"/>
    <n v="1"/>
    <n v="145.44"/>
    <n v="0.1"/>
    <n v="80.42"/>
    <x v="2522"/>
    <n v="80.42"/>
    <n v="50.476000000000013"/>
    <n v="0.38561911746730232"/>
    <n v="2026"/>
    <s v="Q4"/>
    <n v="12"/>
    <s v="Dec"/>
  </r>
  <r>
    <n v="4572"/>
    <d v="2026-12-19T00:00:00"/>
    <n v="2026"/>
    <x v="3"/>
    <n v="12"/>
    <x v="11"/>
    <x v="0"/>
    <x v="15"/>
    <x v="0"/>
    <s v="New"/>
    <x v="4"/>
    <s v="Training Mat"/>
    <n v="2"/>
    <n v="51.56"/>
    <n v="0"/>
    <n v="21.9"/>
    <x v="836"/>
    <n v="43.8"/>
    <n v="59.320000000000007"/>
    <n v="0.57525213343677273"/>
    <n v="2026"/>
    <s v="Q4"/>
    <n v="12"/>
    <s v="Dec"/>
  </r>
  <r>
    <n v="4783"/>
    <d v="2026-12-19T00:00:00"/>
    <n v="2026"/>
    <x v="3"/>
    <n v="12"/>
    <x v="11"/>
    <x v="3"/>
    <x v="7"/>
    <x v="0"/>
    <s v="New"/>
    <x v="3"/>
    <s v="Compact Sleeping Bag"/>
    <n v="2"/>
    <n v="122"/>
    <n v="0.15"/>
    <n v="60.01"/>
    <x v="2523"/>
    <n v="120.02"/>
    <n v="87.38000000000001"/>
    <n v="0.4213114754098361"/>
    <n v="2026"/>
    <s v="Q4"/>
    <n v="12"/>
    <s v="Dec"/>
  </r>
  <r>
    <n v="5055"/>
    <d v="2026-12-19T00:00:00"/>
    <n v="2026"/>
    <x v="3"/>
    <n v="12"/>
    <x v="11"/>
    <x v="2"/>
    <x v="3"/>
    <x v="3"/>
    <s v="New"/>
    <x v="1"/>
    <s v="Trekking Poles"/>
    <n v="1"/>
    <n v="71.89"/>
    <n v="0.15"/>
    <n v="32.409999999999997"/>
    <x v="2524"/>
    <n v="32.409999999999997"/>
    <n v="28.6965"/>
    <n v="0.46961452545964832"/>
    <n v="2026"/>
    <s v="Q4"/>
    <n v="12"/>
    <s v="Dec"/>
  </r>
  <r>
    <n v="5100"/>
    <d v="2026-12-19T00:00:00"/>
    <n v="2026"/>
    <x v="3"/>
    <n v="12"/>
    <x v="11"/>
    <x v="2"/>
    <x v="5"/>
    <x v="0"/>
    <s v="Returning"/>
    <x v="1"/>
    <s v="Trekking Poles"/>
    <n v="2"/>
    <n v="70.59"/>
    <n v="0.15"/>
    <n v="31.56"/>
    <x v="2525"/>
    <n v="63.12"/>
    <n v="56.883000000000003"/>
    <n v="0.47401314967125824"/>
    <n v="2026"/>
    <s v="Q4"/>
    <n v="12"/>
    <s v="Dec"/>
  </r>
  <r>
    <n v="488"/>
    <d v="2026-12-20T00:00:00"/>
    <n v="2026"/>
    <x v="3"/>
    <n v="12"/>
    <x v="11"/>
    <x v="3"/>
    <x v="7"/>
    <x v="0"/>
    <s v="Returning"/>
    <x v="1"/>
    <s v="Trail Boots"/>
    <n v="4"/>
    <n v="141.91"/>
    <n v="0.05"/>
    <n v="80.260000000000005"/>
    <x v="2526"/>
    <n v="321.04000000000002"/>
    <n v="218.2179999999999"/>
    <n v="0.40466344495584661"/>
    <n v="2026"/>
    <s v="Q4"/>
    <n v="12"/>
    <s v="Dec"/>
  </r>
  <r>
    <n v="710"/>
    <d v="2026-12-20T00:00:00"/>
    <n v="2026"/>
    <x v="3"/>
    <n v="12"/>
    <x v="11"/>
    <x v="1"/>
    <x v="6"/>
    <x v="1"/>
    <s v="Business"/>
    <x v="1"/>
    <s v="Trail Boots"/>
    <n v="3"/>
    <n v="140.4"/>
    <n v="0.2"/>
    <n v="81.760000000000005"/>
    <x v="2527"/>
    <n v="245.28000000000003"/>
    <n v="91.68"/>
    <n v="0.27207977207977208"/>
    <n v="2026"/>
    <s v="Q4"/>
    <n v="12"/>
    <s v="Dec"/>
  </r>
  <r>
    <n v="1009"/>
    <d v="2026-12-20T00:00:00"/>
    <n v="2026"/>
    <x v="3"/>
    <n v="12"/>
    <x v="11"/>
    <x v="3"/>
    <x v="13"/>
    <x v="3"/>
    <s v="Returning"/>
    <x v="1"/>
    <s v="Trekking Poles"/>
    <n v="2"/>
    <n v="72.349999999999994"/>
    <n v="0.15"/>
    <n v="32.44"/>
    <x v="2528"/>
    <n v="64.88"/>
    <n v="58.114999999999995"/>
    <n v="0.47249888206837676"/>
    <n v="2026"/>
    <s v="Q4"/>
    <n v="12"/>
    <s v="Dec"/>
  </r>
  <r>
    <n v="1231"/>
    <d v="2026-12-20T00:00:00"/>
    <n v="2026"/>
    <x v="3"/>
    <n v="12"/>
    <x v="11"/>
    <x v="3"/>
    <x v="8"/>
    <x v="0"/>
    <s v="New"/>
    <x v="3"/>
    <s v="Compact Sleeping Bag"/>
    <n v="4"/>
    <n v="120.8"/>
    <n v="0.1"/>
    <n v="59.93"/>
    <x v="2529"/>
    <n v="239.72"/>
    <n v="195.16"/>
    <n v="0.44876747608535689"/>
    <n v="2026"/>
    <s v="Q4"/>
    <n v="12"/>
    <s v="Dec"/>
  </r>
  <r>
    <n v="1445"/>
    <d v="2026-12-20T00:00:00"/>
    <n v="2026"/>
    <x v="3"/>
    <n v="12"/>
    <x v="11"/>
    <x v="3"/>
    <x v="7"/>
    <x v="0"/>
    <s v="New"/>
    <x v="1"/>
    <s v="Trekking Poles"/>
    <n v="1"/>
    <n v="71.23"/>
    <n v="0"/>
    <n v="31.63"/>
    <x v="2530"/>
    <n v="31.63"/>
    <n v="39.600000000000009"/>
    <n v="0.55594552856942303"/>
    <n v="2026"/>
    <s v="Q4"/>
    <n v="12"/>
    <s v="Dec"/>
  </r>
  <r>
    <n v="2842"/>
    <d v="2026-12-20T00:00:00"/>
    <n v="2026"/>
    <x v="3"/>
    <n v="12"/>
    <x v="11"/>
    <x v="2"/>
    <x v="10"/>
    <x v="1"/>
    <s v="Business"/>
    <x v="0"/>
    <s v="Trail Bike Light"/>
    <n v="5"/>
    <n v="51.02"/>
    <n v="0.05"/>
    <n v="22.56"/>
    <x v="2531"/>
    <n v="112.8"/>
    <n v="129.54500000000002"/>
    <n v="0.5345478553302111"/>
    <n v="2026"/>
    <s v="Q4"/>
    <n v="12"/>
    <s v="Dec"/>
  </r>
  <r>
    <n v="3783"/>
    <d v="2026-12-20T00:00:00"/>
    <n v="2026"/>
    <x v="3"/>
    <n v="12"/>
    <x v="11"/>
    <x v="2"/>
    <x v="2"/>
    <x v="3"/>
    <s v="New"/>
    <x v="2"/>
    <s v="Carry-On Duffel"/>
    <n v="1"/>
    <n v="130.52000000000001"/>
    <n v="0.1"/>
    <n v="66.09"/>
    <x v="2532"/>
    <n v="66.09"/>
    <n v="51.378000000000014"/>
    <n v="0.43737869036673821"/>
    <n v="2026"/>
    <s v="Q4"/>
    <n v="12"/>
    <s v="Dec"/>
  </r>
  <r>
    <n v="4484"/>
    <d v="2026-12-20T00:00:00"/>
    <n v="2026"/>
    <x v="3"/>
    <n v="12"/>
    <x v="11"/>
    <x v="1"/>
    <x v="14"/>
    <x v="0"/>
    <s v="Returning"/>
    <x v="0"/>
    <s v="Commuter Helmet"/>
    <n v="2"/>
    <n v="79.87"/>
    <n v="0.15"/>
    <n v="41.9"/>
    <x v="2533"/>
    <n v="83.8"/>
    <n v="51.978999999999999"/>
    <n v="0.38282061290773978"/>
    <n v="2026"/>
    <s v="Q4"/>
    <n v="12"/>
    <s v="Dec"/>
  </r>
  <r>
    <n v="4597"/>
    <d v="2026-12-20T00:00:00"/>
    <n v="2026"/>
    <x v="3"/>
    <n v="12"/>
    <x v="11"/>
    <x v="3"/>
    <x v="13"/>
    <x v="0"/>
    <s v="Returning"/>
    <x v="1"/>
    <s v="Trekking Poles"/>
    <n v="3"/>
    <n v="71.3"/>
    <n v="0.1"/>
    <n v="32.93"/>
    <x v="2534"/>
    <n v="98.789999999999992"/>
    <n v="93.72"/>
    <n v="0.48683185289075892"/>
    <n v="2026"/>
    <s v="Q4"/>
    <n v="12"/>
    <s v="Dec"/>
  </r>
  <r>
    <n v="4917"/>
    <d v="2026-12-20T00:00:00"/>
    <n v="2026"/>
    <x v="3"/>
    <n v="12"/>
    <x v="11"/>
    <x v="0"/>
    <x v="9"/>
    <x v="0"/>
    <s v="Returning"/>
    <x v="3"/>
    <s v="Compact Sleeping Bag"/>
    <n v="2"/>
    <n v="122.95"/>
    <n v="0.1"/>
    <n v="59.79"/>
    <x v="2535"/>
    <n v="119.58"/>
    <n v="101.73"/>
    <n v="0.45967195336857802"/>
    <n v="2026"/>
    <s v="Q4"/>
    <n v="12"/>
    <s v="Dec"/>
  </r>
  <r>
    <n v="629"/>
    <d v="2026-12-21T00:00:00"/>
    <n v="2026"/>
    <x v="3"/>
    <n v="12"/>
    <x v="11"/>
    <x v="3"/>
    <x v="13"/>
    <x v="0"/>
    <s v="Business"/>
    <x v="4"/>
    <s v="Training Mat"/>
    <n v="2"/>
    <n v="50.04"/>
    <n v="0.05"/>
    <n v="22.43"/>
    <x v="2536"/>
    <n v="44.86"/>
    <n v="50.215999999999994"/>
    <n v="0.52816694013210486"/>
    <n v="2026"/>
    <s v="Q4"/>
    <n v="12"/>
    <s v="Dec"/>
  </r>
  <r>
    <n v="1373"/>
    <d v="2026-12-21T00:00:00"/>
    <n v="2026"/>
    <x v="3"/>
    <n v="12"/>
    <x v="11"/>
    <x v="1"/>
    <x v="1"/>
    <x v="3"/>
    <s v="Returning"/>
    <x v="3"/>
    <s v="Portable Camp Stove"/>
    <n v="1"/>
    <n v="80.92"/>
    <n v="0.05"/>
    <n v="40.14"/>
    <x v="2537"/>
    <n v="40.14"/>
    <n v="36.733999999999995"/>
    <n v="0.47784686630069978"/>
    <n v="2026"/>
    <s v="Q4"/>
    <n v="12"/>
    <s v="Dec"/>
  </r>
  <r>
    <n v="1668"/>
    <d v="2026-12-21T00:00:00"/>
    <n v="2026"/>
    <x v="3"/>
    <n v="12"/>
    <x v="11"/>
    <x v="2"/>
    <x v="5"/>
    <x v="0"/>
    <s v="Business"/>
    <x v="0"/>
    <s v="Trail Bike Light"/>
    <n v="6"/>
    <n v="50.35"/>
    <n v="0.15"/>
    <n v="22.91"/>
    <x v="2430"/>
    <n v="137.46"/>
    <n v="119.32500000000002"/>
    <n v="0.46468835796483443"/>
    <n v="2026"/>
    <s v="Q4"/>
    <n v="12"/>
    <s v="Dec"/>
  </r>
  <r>
    <n v="2646"/>
    <d v="2026-12-21T00:00:00"/>
    <n v="2026"/>
    <x v="3"/>
    <n v="12"/>
    <x v="11"/>
    <x v="1"/>
    <x v="1"/>
    <x v="0"/>
    <s v="Returning"/>
    <x v="4"/>
    <s v="Recovery Roller"/>
    <n v="1"/>
    <n v="35.799999999999997"/>
    <n v="0.05"/>
    <n v="14.12"/>
    <x v="2538"/>
    <n v="14.12"/>
    <n v="19.89"/>
    <n v="0.58482799176712741"/>
    <n v="2026"/>
    <s v="Q4"/>
    <n v="12"/>
    <s v="Dec"/>
  </r>
  <r>
    <n v="3044"/>
    <d v="2026-12-21T00:00:00"/>
    <n v="2026"/>
    <x v="3"/>
    <n v="12"/>
    <x v="11"/>
    <x v="1"/>
    <x v="6"/>
    <x v="1"/>
    <s v="Business"/>
    <x v="0"/>
    <s v="Compact Repair Kit"/>
    <n v="4"/>
    <n v="40.64"/>
    <n v="0.1"/>
    <n v="16.260000000000002"/>
    <x v="2539"/>
    <n v="65.040000000000006"/>
    <n v="81.263999999999996"/>
    <n v="0.55544619422572172"/>
    <n v="2026"/>
    <s v="Q4"/>
    <n v="12"/>
    <s v="Dec"/>
  </r>
  <r>
    <n v="3065"/>
    <d v="2026-12-21T00:00:00"/>
    <n v="2026"/>
    <x v="3"/>
    <n v="12"/>
    <x v="11"/>
    <x v="2"/>
    <x v="10"/>
    <x v="0"/>
    <s v="New"/>
    <x v="3"/>
    <s v="Portable Camp Stove"/>
    <n v="3"/>
    <n v="81.510000000000005"/>
    <n v="0.05"/>
    <n v="39.9"/>
    <x v="2540"/>
    <n v="119.69999999999999"/>
    <n v="112.60350000000003"/>
    <n v="0.48472580051527425"/>
    <n v="2026"/>
    <s v="Q4"/>
    <n v="12"/>
    <s v="Dec"/>
  </r>
  <r>
    <n v="3365"/>
    <d v="2026-12-21T00:00:00"/>
    <n v="2026"/>
    <x v="3"/>
    <n v="12"/>
    <x v="11"/>
    <x v="3"/>
    <x v="7"/>
    <x v="2"/>
    <s v="New"/>
    <x v="4"/>
    <s v="Weighted Vest"/>
    <n v="2"/>
    <n v="122.4"/>
    <n v="0.1"/>
    <n v="71.09"/>
    <x v="2541"/>
    <n v="142.18"/>
    <n v="78.140000000000015"/>
    <n v="0.35466594045025424"/>
    <n v="2026"/>
    <s v="Q4"/>
    <n v="12"/>
    <s v="Dec"/>
  </r>
  <r>
    <n v="4042"/>
    <d v="2026-12-21T00:00:00"/>
    <n v="2026"/>
    <x v="3"/>
    <n v="12"/>
    <x v="11"/>
    <x v="0"/>
    <x v="9"/>
    <x v="3"/>
    <s v="Returning"/>
    <x v="2"/>
    <s v="Packing Cube Set"/>
    <n v="1"/>
    <n v="45.94"/>
    <n v="0.05"/>
    <n v="18.100000000000001"/>
    <x v="2542"/>
    <n v="18.100000000000001"/>
    <n v="25.542999999999992"/>
    <n v="0.58527140664024002"/>
    <n v="2026"/>
    <s v="Q4"/>
    <n v="12"/>
    <s v="Dec"/>
  </r>
  <r>
    <n v="4635"/>
    <d v="2026-12-21T00:00:00"/>
    <n v="2026"/>
    <x v="3"/>
    <n v="12"/>
    <x v="11"/>
    <x v="3"/>
    <x v="13"/>
    <x v="1"/>
    <s v="Returning"/>
    <x v="3"/>
    <s v="Trail Tent 2P"/>
    <n v="15"/>
    <n v="196.89"/>
    <n v="0.15"/>
    <n v="105.09"/>
    <x v="2543"/>
    <n v="1576.3500000000001"/>
    <n v="933.99749999999972"/>
    <n v="0.37205904760197533"/>
    <n v="2026"/>
    <s v="Q4"/>
    <n v="12"/>
    <s v="Dec"/>
  </r>
  <r>
    <n v="4748"/>
    <d v="2026-12-21T00:00:00"/>
    <n v="2026"/>
    <x v="3"/>
    <n v="12"/>
    <x v="11"/>
    <x v="3"/>
    <x v="13"/>
    <x v="2"/>
    <s v="Business"/>
    <x v="0"/>
    <s v="Trail Bike Light"/>
    <n v="1"/>
    <n v="51.18"/>
    <n v="0.05"/>
    <n v="22.98"/>
    <x v="2544"/>
    <n v="22.98"/>
    <n v="25.640999999999995"/>
    <n v="0.52736471894860237"/>
    <n v="2026"/>
    <s v="Q4"/>
    <n v="12"/>
    <s v="Dec"/>
  </r>
  <r>
    <n v="342"/>
    <d v="2026-12-22T00:00:00"/>
    <n v="2026"/>
    <x v="3"/>
    <n v="12"/>
    <x v="11"/>
    <x v="1"/>
    <x v="6"/>
    <x v="2"/>
    <s v="New"/>
    <x v="0"/>
    <s v="Compact Repair Kit"/>
    <n v="3"/>
    <n v="40.78"/>
    <n v="0.15"/>
    <n v="16.73"/>
    <x v="2545"/>
    <n v="50.19"/>
    <n v="53.799000000000007"/>
    <n v="0.51735279693044456"/>
    <n v="2026"/>
    <s v="Q4"/>
    <n v="12"/>
    <s v="Dec"/>
  </r>
  <r>
    <n v="676"/>
    <d v="2026-12-22T00:00:00"/>
    <n v="2026"/>
    <x v="3"/>
    <n v="12"/>
    <x v="11"/>
    <x v="2"/>
    <x v="3"/>
    <x v="3"/>
    <s v="Returning"/>
    <x v="3"/>
    <s v="Trail Tent 2P"/>
    <n v="1"/>
    <n v="195.63"/>
    <n v="0.05"/>
    <n v="102.13"/>
    <x v="2546"/>
    <n v="102.13"/>
    <n v="83.718499999999977"/>
    <n v="0.45046637449320276"/>
    <n v="2026"/>
    <s v="Q4"/>
    <n v="12"/>
    <s v="Dec"/>
  </r>
  <r>
    <n v="1912"/>
    <d v="2026-12-22T00:00:00"/>
    <n v="2026"/>
    <x v="3"/>
    <n v="12"/>
    <x v="11"/>
    <x v="2"/>
    <x v="5"/>
    <x v="1"/>
    <s v="Returning"/>
    <x v="2"/>
    <s v="Carry-On Duffel"/>
    <n v="10"/>
    <n v="134.86000000000001"/>
    <n v="0.1"/>
    <n v="65.3"/>
    <x v="2547"/>
    <n v="653"/>
    <n v="560.74000000000024"/>
    <n v="0.46199350767050612"/>
    <n v="2026"/>
    <s v="Q4"/>
    <n v="12"/>
    <s v="Dec"/>
  </r>
  <r>
    <n v="2065"/>
    <d v="2026-12-22T00:00:00"/>
    <n v="2026"/>
    <x v="3"/>
    <n v="12"/>
    <x v="11"/>
    <x v="3"/>
    <x v="4"/>
    <x v="0"/>
    <s v="New"/>
    <x v="0"/>
    <s v="Commuter Helmet"/>
    <n v="1"/>
    <n v="83.15"/>
    <n v="0"/>
    <n v="42.3"/>
    <x v="2548"/>
    <n v="42.3"/>
    <n v="40.850000000000009"/>
    <n v="0.49128081779915822"/>
    <n v="2026"/>
    <s v="Q4"/>
    <n v="12"/>
    <s v="Dec"/>
  </r>
  <r>
    <n v="3136"/>
    <d v="2026-12-22T00:00:00"/>
    <n v="2026"/>
    <x v="3"/>
    <n v="12"/>
    <x v="11"/>
    <x v="1"/>
    <x v="6"/>
    <x v="3"/>
    <s v="Business"/>
    <x v="0"/>
    <s v="Commuter Helmet"/>
    <n v="1"/>
    <n v="81.599999999999994"/>
    <n v="0.15"/>
    <n v="42"/>
    <x v="2549"/>
    <n v="42"/>
    <n v="27.36"/>
    <n v="0.3944636678200692"/>
    <n v="2026"/>
    <s v="Q4"/>
    <n v="12"/>
    <s v="Dec"/>
  </r>
  <r>
    <n v="3423"/>
    <d v="2026-12-22T00:00:00"/>
    <n v="2026"/>
    <x v="3"/>
    <n v="12"/>
    <x v="11"/>
    <x v="3"/>
    <x v="7"/>
    <x v="2"/>
    <s v="Business"/>
    <x v="2"/>
    <s v="Packing Cube Set"/>
    <n v="5"/>
    <n v="47.67"/>
    <n v="0.1"/>
    <n v="17.84"/>
    <x v="2550"/>
    <n v="89.2"/>
    <n v="125.31500000000001"/>
    <n v="0.5841782625923595"/>
    <n v="2026"/>
    <s v="Q4"/>
    <n v="12"/>
    <s v="Dec"/>
  </r>
  <r>
    <n v="3746"/>
    <d v="2026-12-22T00:00:00"/>
    <n v="2026"/>
    <x v="3"/>
    <n v="12"/>
    <x v="11"/>
    <x v="3"/>
    <x v="7"/>
    <x v="2"/>
    <s v="Business"/>
    <x v="0"/>
    <s v="Trail Bike Light"/>
    <n v="2"/>
    <n v="50.96"/>
    <n v="0.15"/>
    <n v="22.59"/>
    <x v="2551"/>
    <n v="45.18"/>
    <n v="41.452000000000005"/>
    <n v="0.47848370117277683"/>
    <n v="2026"/>
    <s v="Q4"/>
    <n v="12"/>
    <s v="Dec"/>
  </r>
  <r>
    <n v="1198"/>
    <d v="2026-12-23T00:00:00"/>
    <n v="2026"/>
    <x v="3"/>
    <n v="12"/>
    <x v="11"/>
    <x v="3"/>
    <x v="7"/>
    <x v="2"/>
    <s v="New"/>
    <x v="2"/>
    <s v="Packing Cube Set"/>
    <n v="5"/>
    <n v="47.69"/>
    <n v="0.05"/>
    <n v="18.23"/>
    <x v="2552"/>
    <n v="91.15"/>
    <n v="135.37749999999997"/>
    <n v="0.59762059794064726"/>
    <n v="2026"/>
    <s v="Q4"/>
    <n v="12"/>
    <s v="Dec"/>
  </r>
  <r>
    <n v="2123"/>
    <d v="2026-12-23T00:00:00"/>
    <n v="2026"/>
    <x v="3"/>
    <n v="12"/>
    <x v="11"/>
    <x v="3"/>
    <x v="8"/>
    <x v="0"/>
    <s v="Returning"/>
    <x v="1"/>
    <s v="Hiking Daypack 20L"/>
    <n v="1"/>
    <n v="91.08"/>
    <n v="0.2"/>
    <n v="46.14"/>
    <x v="2553"/>
    <n v="46.14"/>
    <n v="26.724000000000004"/>
    <n v="0.36676548089591571"/>
    <n v="2026"/>
    <s v="Q4"/>
    <n v="12"/>
    <s v="Dec"/>
  </r>
  <r>
    <n v="2586"/>
    <d v="2026-12-23T00:00:00"/>
    <n v="2026"/>
    <x v="3"/>
    <n v="12"/>
    <x v="11"/>
    <x v="1"/>
    <x v="14"/>
    <x v="2"/>
    <s v="New"/>
    <x v="1"/>
    <s v="Trail Boots"/>
    <n v="1"/>
    <n v="143.84"/>
    <n v="0.15"/>
    <n v="78.17"/>
    <x v="2554"/>
    <n v="78.17"/>
    <n v="44.093999999999994"/>
    <n v="0.360645815612118"/>
    <n v="2026"/>
    <s v="Q4"/>
    <n v="12"/>
    <s v="Dec"/>
  </r>
  <r>
    <n v="3048"/>
    <d v="2026-12-23T00:00:00"/>
    <n v="2026"/>
    <x v="3"/>
    <n v="12"/>
    <x v="11"/>
    <x v="1"/>
    <x v="6"/>
    <x v="0"/>
    <s v="New"/>
    <x v="0"/>
    <s v="Cycling Pack 12L"/>
    <n v="1"/>
    <n v="102.66"/>
    <n v="0.05"/>
    <n v="49.2"/>
    <x v="2555"/>
    <n v="49.2"/>
    <n v="48.326999999999984"/>
    <n v="0.4955243163431664"/>
    <n v="2026"/>
    <s v="Q4"/>
    <n v="12"/>
    <s v="Dec"/>
  </r>
  <r>
    <n v="3838"/>
    <d v="2026-12-23T00:00:00"/>
    <n v="2026"/>
    <x v="3"/>
    <n v="12"/>
    <x v="11"/>
    <x v="1"/>
    <x v="11"/>
    <x v="2"/>
    <s v="New"/>
    <x v="4"/>
    <s v="Resistance Band Set"/>
    <n v="2"/>
    <n v="40.32"/>
    <n v="0"/>
    <n v="14.39"/>
    <x v="2556"/>
    <n v="28.78"/>
    <n v="51.86"/>
    <n v="0.64310515873015872"/>
    <n v="2026"/>
    <s v="Q4"/>
    <n v="12"/>
    <s v="Dec"/>
  </r>
  <r>
    <n v="4718"/>
    <d v="2026-12-23T00:00:00"/>
    <n v="2026"/>
    <x v="3"/>
    <n v="12"/>
    <x v="11"/>
    <x v="0"/>
    <x v="0"/>
    <x v="2"/>
    <s v="Returning"/>
    <x v="1"/>
    <s v="Summit Backpack 45L"/>
    <n v="1"/>
    <n v="157.58000000000001"/>
    <n v="0.1"/>
    <n v="80.37"/>
    <x v="2557"/>
    <n v="80.37"/>
    <n v="61.451999999999998"/>
    <n v="0.43330371874603374"/>
    <n v="2026"/>
    <s v="Q4"/>
    <n v="12"/>
    <s v="Dec"/>
  </r>
  <r>
    <n v="4844"/>
    <d v="2026-12-23T00:00:00"/>
    <n v="2026"/>
    <x v="3"/>
    <n v="12"/>
    <x v="11"/>
    <x v="1"/>
    <x v="14"/>
    <x v="0"/>
    <s v="New"/>
    <x v="4"/>
    <s v="Recovery Roller"/>
    <n v="1"/>
    <n v="36.4"/>
    <n v="0"/>
    <n v="14.22"/>
    <x v="2558"/>
    <n v="14.22"/>
    <n v="22.18"/>
    <n v="0.6093406593406594"/>
    <n v="2026"/>
    <s v="Q4"/>
    <n v="12"/>
    <s v="Dec"/>
  </r>
  <r>
    <n v="678"/>
    <d v="2026-12-24T00:00:00"/>
    <n v="2026"/>
    <x v="3"/>
    <n v="12"/>
    <x v="11"/>
    <x v="1"/>
    <x v="11"/>
    <x v="0"/>
    <s v="Business"/>
    <x v="1"/>
    <s v="Trail Boots"/>
    <n v="1"/>
    <n v="142.15"/>
    <n v="0.05"/>
    <n v="80.5"/>
    <x v="2559"/>
    <n v="80.5"/>
    <n v="54.54249999999999"/>
    <n v="0.40389136753244342"/>
    <n v="2026"/>
    <s v="Q4"/>
    <n v="12"/>
    <s v="Dec"/>
  </r>
  <r>
    <n v="1706"/>
    <d v="2026-12-24T00:00:00"/>
    <n v="2026"/>
    <x v="3"/>
    <n v="12"/>
    <x v="11"/>
    <x v="0"/>
    <x v="0"/>
    <x v="0"/>
    <s v="Returning"/>
    <x v="3"/>
    <s v="Alpine Tent 4P"/>
    <n v="2"/>
    <n v="332.38"/>
    <n v="0.05"/>
    <n v="192.16"/>
    <x v="2560"/>
    <n v="384.32"/>
    <n v="247.20199999999994"/>
    <n v="0.39143846136793331"/>
    <n v="2026"/>
    <s v="Q4"/>
    <n v="12"/>
    <s v="Dec"/>
  </r>
  <r>
    <n v="3034"/>
    <d v="2026-12-24T00:00:00"/>
    <n v="2026"/>
    <x v="3"/>
    <n v="12"/>
    <x v="11"/>
    <x v="1"/>
    <x v="1"/>
    <x v="2"/>
    <s v="New"/>
    <x v="3"/>
    <s v="Compact Sleeping Bag"/>
    <n v="1"/>
    <n v="122.18"/>
    <n v="0.15"/>
    <n v="61.28"/>
    <x v="2561"/>
    <n v="61.28"/>
    <n v="42.573000000000008"/>
    <n v="0.40993519686479934"/>
    <n v="2026"/>
    <s v="Q4"/>
    <n v="12"/>
    <s v="Dec"/>
  </r>
  <r>
    <n v="3883"/>
    <d v="2026-12-24T00:00:00"/>
    <n v="2026"/>
    <x v="3"/>
    <n v="12"/>
    <x v="11"/>
    <x v="0"/>
    <x v="0"/>
    <x v="0"/>
    <s v="New"/>
    <x v="3"/>
    <s v="Compact Sleeping Bag"/>
    <n v="1"/>
    <n v="125.66"/>
    <n v="0.15"/>
    <n v="60.6"/>
    <x v="2562"/>
    <n v="60.6"/>
    <n v="46.210999999999991"/>
    <n v="0.43264270533933763"/>
    <n v="2026"/>
    <s v="Q4"/>
    <n v="12"/>
    <s v="Dec"/>
  </r>
  <r>
    <n v="4342"/>
    <d v="2026-12-24T00:00:00"/>
    <n v="2026"/>
    <x v="3"/>
    <n v="12"/>
    <x v="11"/>
    <x v="3"/>
    <x v="4"/>
    <x v="0"/>
    <s v="Returning"/>
    <x v="2"/>
    <s v="Packing Cube Set"/>
    <n v="2"/>
    <n v="47.38"/>
    <n v="0.05"/>
    <n v="18.850000000000001"/>
    <x v="2563"/>
    <n v="37.700000000000003"/>
    <n v="52.322000000000003"/>
    <n v="0.58121348114905247"/>
    <n v="2026"/>
    <s v="Q4"/>
    <n v="12"/>
    <s v="Dec"/>
  </r>
  <r>
    <n v="4468"/>
    <d v="2026-12-24T00:00:00"/>
    <n v="2026"/>
    <x v="3"/>
    <n v="12"/>
    <x v="11"/>
    <x v="0"/>
    <x v="0"/>
    <x v="0"/>
    <s v="Business"/>
    <x v="3"/>
    <s v="Portable Camp Stove"/>
    <n v="1"/>
    <n v="80.8"/>
    <n v="0.05"/>
    <n v="38.33"/>
    <x v="2564"/>
    <n v="38.33"/>
    <n v="38.429999999999993"/>
    <n v="0.50065138092756645"/>
    <n v="2026"/>
    <s v="Q4"/>
    <n v="12"/>
    <s v="Dec"/>
  </r>
  <r>
    <n v="7"/>
    <d v="2026-12-25T00:00:00"/>
    <n v="2026"/>
    <x v="3"/>
    <n v="12"/>
    <x v="11"/>
    <x v="3"/>
    <x v="8"/>
    <x v="0"/>
    <s v="Returning"/>
    <x v="0"/>
    <s v="Cycling Pack 12L"/>
    <n v="5"/>
    <n v="103.52"/>
    <n v="0.1"/>
    <n v="49.1"/>
    <x v="2565"/>
    <n v="245.5"/>
    <n v="220.34000000000003"/>
    <n v="0.47299501974927016"/>
    <n v="2026"/>
    <s v="Q4"/>
    <n v="12"/>
    <s v="Dec"/>
  </r>
  <r>
    <n v="658"/>
    <d v="2026-12-25T00:00:00"/>
    <n v="2026"/>
    <x v="3"/>
    <n v="12"/>
    <x v="11"/>
    <x v="1"/>
    <x v="6"/>
    <x v="2"/>
    <s v="Business"/>
    <x v="1"/>
    <s v="Summit Backpack 45L"/>
    <n v="2"/>
    <n v="153.38999999999999"/>
    <n v="0.05"/>
    <n v="78.06"/>
    <x v="2566"/>
    <n v="156.12"/>
    <n v="135.32099999999997"/>
    <n v="0.46431696295305047"/>
    <n v="2026"/>
    <s v="Q4"/>
    <n v="12"/>
    <s v="Dec"/>
  </r>
  <r>
    <n v="1192"/>
    <d v="2026-12-25T00:00:00"/>
    <n v="2026"/>
    <x v="3"/>
    <n v="12"/>
    <x v="11"/>
    <x v="3"/>
    <x v="13"/>
    <x v="1"/>
    <s v="Business"/>
    <x v="4"/>
    <s v="Resistance Band Set"/>
    <n v="6"/>
    <n v="39.49"/>
    <n v="0.05"/>
    <n v="14.49"/>
    <x v="2567"/>
    <n v="86.94"/>
    <n v="138.15299999999999"/>
    <n v="0.61375964601298127"/>
    <n v="2026"/>
    <s v="Q4"/>
    <n v="12"/>
    <s v="Dec"/>
  </r>
  <r>
    <n v="3852"/>
    <d v="2026-12-25T00:00:00"/>
    <n v="2026"/>
    <x v="3"/>
    <n v="12"/>
    <x v="11"/>
    <x v="2"/>
    <x v="2"/>
    <x v="2"/>
    <s v="Business"/>
    <x v="4"/>
    <s v="Recovery Roller"/>
    <n v="1"/>
    <n v="35.54"/>
    <n v="0.1"/>
    <n v="13.63"/>
    <x v="2568"/>
    <n v="13.63"/>
    <n v="18.356000000000002"/>
    <n v="0.5738760707809667"/>
    <n v="2026"/>
    <s v="Q4"/>
    <n v="12"/>
    <s v="Dec"/>
  </r>
  <r>
    <n v="4507"/>
    <d v="2026-12-25T00:00:00"/>
    <n v="2026"/>
    <x v="3"/>
    <n v="12"/>
    <x v="11"/>
    <x v="1"/>
    <x v="12"/>
    <x v="3"/>
    <s v="Returning"/>
    <x v="2"/>
    <s v="Travel Backpack 35L"/>
    <n v="2"/>
    <n v="167.21"/>
    <n v="0.05"/>
    <n v="88.23"/>
    <x v="2569"/>
    <n v="176.46"/>
    <n v="141.239"/>
    <n v="0.44456860109726504"/>
    <n v="2026"/>
    <s v="Q4"/>
    <n v="12"/>
    <s v="Dec"/>
  </r>
  <r>
    <n v="260"/>
    <d v="2026-12-26T00:00:00"/>
    <n v="2026"/>
    <x v="3"/>
    <n v="12"/>
    <x v="11"/>
    <x v="2"/>
    <x v="2"/>
    <x v="0"/>
    <s v="Business"/>
    <x v="1"/>
    <s v="Trekking Poles"/>
    <n v="1"/>
    <n v="71.89"/>
    <n v="0.1"/>
    <n v="31.88"/>
    <x v="2570"/>
    <n v="31.88"/>
    <n v="32.821000000000012"/>
    <n v="0.50727191233520363"/>
    <n v="2026"/>
    <s v="Q4"/>
    <n v="12"/>
    <s v="Dec"/>
  </r>
  <r>
    <n v="1659"/>
    <d v="2026-12-26T00:00:00"/>
    <n v="2026"/>
    <x v="3"/>
    <n v="12"/>
    <x v="11"/>
    <x v="0"/>
    <x v="15"/>
    <x v="2"/>
    <s v="New"/>
    <x v="2"/>
    <s v="Carry-On Duffel"/>
    <n v="1"/>
    <n v="133.56"/>
    <n v="0.05"/>
    <n v="68.739999999999995"/>
    <x v="2571"/>
    <n v="68.739999999999995"/>
    <n v="58.141999999999996"/>
    <n v="0.4582367869358932"/>
    <n v="2026"/>
    <s v="Q4"/>
    <n v="12"/>
    <s v="Dec"/>
  </r>
  <r>
    <n v="3188"/>
    <d v="2026-12-26T00:00:00"/>
    <n v="2026"/>
    <x v="3"/>
    <n v="12"/>
    <x v="11"/>
    <x v="3"/>
    <x v="7"/>
    <x v="3"/>
    <s v="New"/>
    <x v="3"/>
    <s v="Compact Sleeping Bag"/>
    <n v="2"/>
    <n v="122.28"/>
    <n v="0.1"/>
    <n v="61.64"/>
    <x v="2572"/>
    <n v="123.28"/>
    <n v="96.824000000000012"/>
    <n v="0.43990113764402283"/>
    <n v="2026"/>
    <s v="Q4"/>
    <n v="12"/>
    <s v="Dec"/>
  </r>
  <r>
    <n v="3673"/>
    <d v="2026-12-26T00:00:00"/>
    <n v="2026"/>
    <x v="3"/>
    <n v="12"/>
    <x v="11"/>
    <x v="0"/>
    <x v="15"/>
    <x v="0"/>
    <s v="Business"/>
    <x v="4"/>
    <s v="Resistance Band Set"/>
    <n v="1"/>
    <n v="40.619999999999997"/>
    <n v="0"/>
    <n v="14.62"/>
    <x v="2573"/>
    <n v="14.62"/>
    <n v="26"/>
    <n v="0.64007877892663712"/>
    <n v="2026"/>
    <s v="Q4"/>
    <n v="12"/>
    <s v="Dec"/>
  </r>
  <r>
    <n v="3805"/>
    <d v="2026-12-26T00:00:00"/>
    <n v="2026"/>
    <x v="3"/>
    <n v="12"/>
    <x v="11"/>
    <x v="3"/>
    <x v="4"/>
    <x v="1"/>
    <s v="Business"/>
    <x v="2"/>
    <s v="Packing Cube Set"/>
    <n v="8"/>
    <n v="45.54"/>
    <n v="0.15"/>
    <n v="18.54"/>
    <x v="2574"/>
    <n v="148.32"/>
    <n v="161.35199999999998"/>
    <n v="0.52104161822831896"/>
    <n v="2026"/>
    <s v="Q4"/>
    <n v="12"/>
    <s v="Dec"/>
  </r>
  <r>
    <n v="3945"/>
    <d v="2026-12-26T00:00:00"/>
    <n v="2026"/>
    <x v="3"/>
    <n v="12"/>
    <x v="11"/>
    <x v="3"/>
    <x v="13"/>
    <x v="1"/>
    <s v="Business"/>
    <x v="0"/>
    <s v="Trail Bike Light"/>
    <n v="4"/>
    <n v="50.96"/>
    <n v="0.1"/>
    <n v="22.14"/>
    <x v="2575"/>
    <n v="88.56"/>
    <n v="94.896000000000015"/>
    <n v="0.51726844583987441"/>
    <n v="2026"/>
    <s v="Q4"/>
    <n v="12"/>
    <s v="Dec"/>
  </r>
  <r>
    <n v="4266"/>
    <d v="2026-12-26T00:00:00"/>
    <n v="2026"/>
    <x v="3"/>
    <n v="12"/>
    <x v="11"/>
    <x v="1"/>
    <x v="1"/>
    <x v="0"/>
    <s v="New"/>
    <x v="0"/>
    <s v="Compact Repair Kit"/>
    <n v="4"/>
    <n v="40.19"/>
    <n v="0.15"/>
    <n v="16.55"/>
    <x v="2576"/>
    <n v="66.2"/>
    <n v="70.445999999999984"/>
    <n v="0.51553649576277383"/>
    <n v="2026"/>
    <s v="Q4"/>
    <n v="12"/>
    <s v="Dec"/>
  </r>
  <r>
    <n v="606"/>
    <d v="2026-12-27T00:00:00"/>
    <n v="2026"/>
    <x v="3"/>
    <n v="12"/>
    <x v="11"/>
    <x v="1"/>
    <x v="12"/>
    <x v="0"/>
    <s v="New"/>
    <x v="3"/>
    <s v="Alpine Tent 4P"/>
    <n v="3"/>
    <n v="333.84"/>
    <n v="0"/>
    <n v="193.05"/>
    <x v="2577"/>
    <n v="579.15000000000009"/>
    <n v="422.36999999999989"/>
    <n v="0.42172897196261672"/>
    <n v="2026"/>
    <s v="Q4"/>
    <n v="12"/>
    <s v="Dec"/>
  </r>
  <r>
    <n v="1166"/>
    <d v="2026-12-27T00:00:00"/>
    <n v="2026"/>
    <x v="3"/>
    <n v="12"/>
    <x v="11"/>
    <x v="2"/>
    <x v="16"/>
    <x v="3"/>
    <s v="Returning"/>
    <x v="3"/>
    <s v="Trail Tent 2P"/>
    <n v="2"/>
    <n v="198.94"/>
    <n v="0.15"/>
    <n v="102.32"/>
    <x v="2578"/>
    <n v="204.64"/>
    <n v="133.55799999999999"/>
    <n v="0.39491067362905752"/>
    <n v="2026"/>
    <s v="Q4"/>
    <n v="12"/>
    <s v="Dec"/>
  </r>
  <r>
    <n v="1913"/>
    <d v="2026-12-27T00:00:00"/>
    <n v="2026"/>
    <x v="3"/>
    <n v="12"/>
    <x v="11"/>
    <x v="2"/>
    <x v="5"/>
    <x v="3"/>
    <s v="New"/>
    <x v="4"/>
    <s v="Recovery Roller"/>
    <n v="3"/>
    <n v="35.979999999999997"/>
    <n v="0"/>
    <n v="13.6"/>
    <x v="2579"/>
    <n v="40.799999999999997"/>
    <n v="67.14"/>
    <n v="0.62201222901612008"/>
    <n v="2026"/>
    <s v="Q4"/>
    <n v="12"/>
    <s v="Dec"/>
  </r>
  <r>
    <n v="2402"/>
    <d v="2026-12-27T00:00:00"/>
    <n v="2026"/>
    <x v="3"/>
    <n v="12"/>
    <x v="11"/>
    <x v="1"/>
    <x v="14"/>
    <x v="3"/>
    <s v="New"/>
    <x v="2"/>
    <s v="Carry-On Duffel"/>
    <n v="6"/>
    <n v="133.4"/>
    <n v="0.1"/>
    <n v="66.3"/>
    <x v="2580"/>
    <n v="397.79999999999995"/>
    <n v="322.56000000000017"/>
    <n v="0.44777611194402817"/>
    <n v="2026"/>
    <s v="Q4"/>
    <n v="12"/>
    <s v="Dec"/>
  </r>
  <r>
    <n v="3192"/>
    <d v="2026-12-27T00:00:00"/>
    <n v="2026"/>
    <x v="3"/>
    <n v="12"/>
    <x v="11"/>
    <x v="3"/>
    <x v="7"/>
    <x v="0"/>
    <s v="Returning"/>
    <x v="1"/>
    <s v="Hiking Daypack 20L"/>
    <n v="2"/>
    <n v="93.45"/>
    <n v="0"/>
    <n v="45.75"/>
    <x v="2581"/>
    <n v="91.5"/>
    <n v="95.4"/>
    <n v="0.5104333868378812"/>
    <n v="2026"/>
    <s v="Q4"/>
    <n v="12"/>
    <s v="Dec"/>
  </r>
  <r>
    <n v="3721"/>
    <d v="2026-12-27T00:00:00"/>
    <n v="2026"/>
    <x v="3"/>
    <n v="12"/>
    <x v="11"/>
    <x v="2"/>
    <x v="5"/>
    <x v="3"/>
    <s v="New"/>
    <x v="4"/>
    <s v="Training Mat"/>
    <n v="1"/>
    <n v="49.79"/>
    <n v="0.2"/>
    <n v="21.87"/>
    <x v="2582"/>
    <n v="21.87"/>
    <n v="17.962"/>
    <n v="0.45094396465153641"/>
    <n v="2026"/>
    <s v="Q4"/>
    <n v="12"/>
    <s v="Dec"/>
  </r>
  <r>
    <n v="3882"/>
    <d v="2026-12-27T00:00:00"/>
    <n v="2026"/>
    <x v="3"/>
    <n v="12"/>
    <x v="11"/>
    <x v="3"/>
    <x v="8"/>
    <x v="3"/>
    <s v="Returning"/>
    <x v="1"/>
    <s v="Trekking Poles"/>
    <n v="3"/>
    <n v="70.430000000000007"/>
    <n v="0.1"/>
    <n v="32.869999999999997"/>
    <x v="2583"/>
    <n v="98.609999999999985"/>
    <n v="91.551000000000045"/>
    <n v="0.48143941186678674"/>
    <n v="2026"/>
    <s v="Q4"/>
    <n v="12"/>
    <s v="Dec"/>
  </r>
  <r>
    <n v="4945"/>
    <d v="2026-12-27T00:00:00"/>
    <n v="2026"/>
    <x v="3"/>
    <n v="12"/>
    <x v="11"/>
    <x v="2"/>
    <x v="2"/>
    <x v="0"/>
    <s v="Business"/>
    <x v="3"/>
    <s v="Portable Camp Stove"/>
    <n v="2"/>
    <n v="82.04"/>
    <n v="0.1"/>
    <n v="38.880000000000003"/>
    <x v="2584"/>
    <n v="77.760000000000005"/>
    <n v="69.91200000000002"/>
    <n v="0.47342759629449055"/>
    <n v="2026"/>
    <s v="Q4"/>
    <n v="12"/>
    <s v="Dec"/>
  </r>
  <r>
    <n v="5084"/>
    <d v="2026-12-27T00:00:00"/>
    <n v="2026"/>
    <x v="3"/>
    <n v="12"/>
    <x v="11"/>
    <x v="1"/>
    <x v="11"/>
    <x v="3"/>
    <s v="Returning"/>
    <x v="2"/>
    <s v="Insulated Bottle"/>
    <n v="1"/>
    <n v="35.409999999999997"/>
    <n v="0.2"/>
    <n v="13.54"/>
    <x v="2585"/>
    <n v="13.54"/>
    <n v="14.788"/>
    <n v="0.5220276757977973"/>
    <n v="2026"/>
    <s v="Q4"/>
    <n v="12"/>
    <s v="Dec"/>
  </r>
  <r>
    <n v="246"/>
    <d v="2026-12-28T00:00:00"/>
    <n v="2026"/>
    <x v="3"/>
    <n v="12"/>
    <x v="11"/>
    <x v="3"/>
    <x v="7"/>
    <x v="3"/>
    <s v="Business"/>
    <x v="0"/>
    <s v="Compact Repair Kit"/>
    <n v="1"/>
    <n v="41.06"/>
    <n v="0.1"/>
    <n v="16.23"/>
    <x v="2586"/>
    <n v="16.23"/>
    <n v="20.724"/>
    <n v="0.5608053255398604"/>
    <n v="2026"/>
    <s v="Q4"/>
    <n v="12"/>
    <s v="Dec"/>
  </r>
  <r>
    <n v="537"/>
    <d v="2026-12-28T00:00:00"/>
    <n v="2026"/>
    <x v="3"/>
    <n v="12"/>
    <x v="11"/>
    <x v="3"/>
    <x v="8"/>
    <x v="1"/>
    <s v="Business"/>
    <x v="1"/>
    <s v="Hiking Daypack 20L"/>
    <n v="12"/>
    <n v="90.29"/>
    <n v="0.1"/>
    <n v="45.76"/>
    <x v="2587"/>
    <n v="549.12"/>
    <n v="426.01200000000006"/>
    <n v="0.43687623829389255"/>
    <n v="2026"/>
    <s v="Q4"/>
    <n v="12"/>
    <s v="Dec"/>
  </r>
  <r>
    <n v="968"/>
    <d v="2026-12-28T00:00:00"/>
    <n v="2026"/>
    <x v="3"/>
    <n v="12"/>
    <x v="11"/>
    <x v="1"/>
    <x v="12"/>
    <x v="2"/>
    <s v="New"/>
    <x v="0"/>
    <s v="Cycling Pack 12L"/>
    <n v="1"/>
    <n v="103.13"/>
    <n v="0.15"/>
    <n v="50.06"/>
    <x v="2588"/>
    <n v="50.06"/>
    <n v="37.600499999999997"/>
    <n v="0.42893321393329947"/>
    <n v="2026"/>
    <s v="Q4"/>
    <n v="12"/>
    <s v="Dec"/>
  </r>
  <r>
    <n v="1234"/>
    <d v="2026-12-28T00:00:00"/>
    <n v="2026"/>
    <x v="3"/>
    <n v="12"/>
    <x v="11"/>
    <x v="3"/>
    <x v="13"/>
    <x v="0"/>
    <s v="Returning"/>
    <x v="0"/>
    <s v="Commuter Helmet"/>
    <n v="1"/>
    <n v="81.39"/>
    <n v="0.05"/>
    <n v="43.54"/>
    <x v="2589"/>
    <n v="43.54"/>
    <n v="33.780499999999996"/>
    <n v="0.43688931137279247"/>
    <n v="2026"/>
    <s v="Q4"/>
    <n v="12"/>
    <s v="Dec"/>
  </r>
  <r>
    <n v="2061"/>
    <d v="2026-12-28T00:00:00"/>
    <n v="2026"/>
    <x v="3"/>
    <n v="12"/>
    <x v="11"/>
    <x v="0"/>
    <x v="15"/>
    <x v="3"/>
    <s v="Returning"/>
    <x v="3"/>
    <s v="Alpine Tent 4P"/>
    <n v="2"/>
    <n v="342.78"/>
    <n v="0"/>
    <n v="197.89"/>
    <x v="2590"/>
    <n v="395.78"/>
    <n v="289.77999999999997"/>
    <n v="0.4226909387945621"/>
    <n v="2026"/>
    <s v="Q4"/>
    <n v="12"/>
    <s v="Dec"/>
  </r>
  <r>
    <n v="2219"/>
    <d v="2026-12-28T00:00:00"/>
    <n v="2026"/>
    <x v="3"/>
    <n v="12"/>
    <x v="11"/>
    <x v="1"/>
    <x v="14"/>
    <x v="0"/>
    <s v="Returning"/>
    <x v="1"/>
    <s v="Trail Boots"/>
    <n v="1"/>
    <n v="147"/>
    <n v="0.15"/>
    <n v="79.58"/>
    <x v="2591"/>
    <n v="79.58"/>
    <n v="45.370000000000005"/>
    <n v="0.36310524209683875"/>
    <n v="2026"/>
    <s v="Q4"/>
    <n v="12"/>
    <s v="Dec"/>
  </r>
  <r>
    <n v="2651"/>
    <d v="2026-12-28T00:00:00"/>
    <n v="2026"/>
    <x v="3"/>
    <n v="12"/>
    <x v="11"/>
    <x v="0"/>
    <x v="15"/>
    <x v="0"/>
    <s v="New"/>
    <x v="2"/>
    <s v="Packing Cube Set"/>
    <n v="1"/>
    <n v="45.69"/>
    <n v="0.2"/>
    <n v="18.829999999999998"/>
    <x v="2592"/>
    <n v="18.829999999999998"/>
    <n v="17.722000000000001"/>
    <n v="0.48484351061501429"/>
    <n v="2026"/>
    <s v="Q4"/>
    <n v="12"/>
    <s v="Dec"/>
  </r>
  <r>
    <n v="3173"/>
    <d v="2026-12-28T00:00:00"/>
    <n v="2026"/>
    <x v="3"/>
    <n v="12"/>
    <x v="11"/>
    <x v="1"/>
    <x v="12"/>
    <x v="3"/>
    <s v="Returning"/>
    <x v="0"/>
    <s v="Compact Repair Kit"/>
    <n v="1"/>
    <n v="39.69"/>
    <n v="0"/>
    <n v="17.09"/>
    <x v="2593"/>
    <n v="17.09"/>
    <n v="22.599999999999998"/>
    <n v="0.56941295036533135"/>
    <n v="2026"/>
    <s v="Q4"/>
    <n v="12"/>
    <s v="Dec"/>
  </r>
  <r>
    <n v="3409"/>
    <d v="2026-12-28T00:00:00"/>
    <n v="2026"/>
    <x v="3"/>
    <n v="12"/>
    <x v="11"/>
    <x v="3"/>
    <x v="4"/>
    <x v="0"/>
    <s v="New"/>
    <x v="3"/>
    <s v="Compact Sleeping Bag"/>
    <n v="5"/>
    <n v="122.42"/>
    <n v="0"/>
    <n v="60.8"/>
    <x v="2594"/>
    <n v="304"/>
    <n v="308.10000000000002"/>
    <n v="0.50334912595981052"/>
    <n v="2026"/>
    <s v="Q4"/>
    <n v="12"/>
    <s v="Dec"/>
  </r>
  <r>
    <n v="3535"/>
    <d v="2026-12-28T00:00:00"/>
    <n v="2026"/>
    <x v="3"/>
    <n v="12"/>
    <x v="11"/>
    <x v="1"/>
    <x v="6"/>
    <x v="2"/>
    <s v="New"/>
    <x v="2"/>
    <s v="Insulated Bottle"/>
    <n v="1"/>
    <n v="37.03"/>
    <n v="0.15"/>
    <n v="13.53"/>
    <x v="2595"/>
    <n v="13.53"/>
    <n v="17.945500000000003"/>
    <n v="0.57014185636447401"/>
    <n v="2026"/>
    <s v="Q4"/>
    <n v="12"/>
    <s v="Dec"/>
  </r>
  <r>
    <n v="5134"/>
    <d v="2026-12-28T00:00:00"/>
    <n v="2026"/>
    <x v="3"/>
    <n v="12"/>
    <x v="11"/>
    <x v="1"/>
    <x v="14"/>
    <x v="2"/>
    <s v="Returning"/>
    <x v="1"/>
    <s v="Hiking Daypack 20L"/>
    <n v="1"/>
    <n v="90.99"/>
    <n v="0.05"/>
    <n v="44.78"/>
    <x v="2596"/>
    <n v="44.78"/>
    <n v="41.660499999999985"/>
    <n v="0.48195579618350187"/>
    <n v="2026"/>
    <s v="Q4"/>
    <n v="12"/>
    <s v="Dec"/>
  </r>
  <r>
    <n v="2011"/>
    <d v="2026-12-29T00:00:00"/>
    <n v="2026"/>
    <x v="3"/>
    <n v="12"/>
    <x v="11"/>
    <x v="1"/>
    <x v="11"/>
    <x v="0"/>
    <s v="Returning"/>
    <x v="1"/>
    <s v="Hiking Daypack 20L"/>
    <n v="1"/>
    <n v="90.81"/>
    <n v="0.1"/>
    <n v="46.53"/>
    <x v="2597"/>
    <n v="46.53"/>
    <n v="35.198999999999998"/>
    <n v="0.43067944059024332"/>
    <n v="2026"/>
    <s v="Q4"/>
    <n v="12"/>
    <s v="Dec"/>
  </r>
  <r>
    <n v="2477"/>
    <d v="2026-12-29T00:00:00"/>
    <n v="2026"/>
    <x v="3"/>
    <n v="12"/>
    <x v="11"/>
    <x v="0"/>
    <x v="15"/>
    <x v="2"/>
    <s v="New"/>
    <x v="0"/>
    <s v="Compact Repair Kit"/>
    <n v="1"/>
    <n v="41.28"/>
    <n v="0.15"/>
    <n v="16.41"/>
    <x v="2598"/>
    <n v="16.41"/>
    <n v="18.678000000000001"/>
    <n v="0.53231874145006841"/>
    <n v="2026"/>
    <s v="Q4"/>
    <n v="12"/>
    <s v="Dec"/>
  </r>
  <r>
    <n v="2745"/>
    <d v="2026-12-29T00:00:00"/>
    <n v="2026"/>
    <x v="3"/>
    <n v="12"/>
    <x v="11"/>
    <x v="3"/>
    <x v="13"/>
    <x v="3"/>
    <s v="Business"/>
    <x v="2"/>
    <s v="Packing Cube Set"/>
    <n v="1"/>
    <n v="46.07"/>
    <n v="0"/>
    <n v="18.420000000000002"/>
    <x v="2599"/>
    <n v="18.420000000000002"/>
    <n v="27.65"/>
    <n v="0.60017364879531143"/>
    <n v="2026"/>
    <s v="Q4"/>
    <n v="12"/>
    <s v="Dec"/>
  </r>
  <r>
    <n v="4427"/>
    <d v="2026-12-29T00:00:00"/>
    <n v="2026"/>
    <x v="3"/>
    <n v="12"/>
    <x v="11"/>
    <x v="1"/>
    <x v="12"/>
    <x v="2"/>
    <s v="Business"/>
    <x v="1"/>
    <s v="Trail Boots"/>
    <n v="1"/>
    <n v="147.29"/>
    <n v="0.1"/>
    <n v="78.2"/>
    <x v="2600"/>
    <n v="78.2"/>
    <n v="54.361000000000004"/>
    <n v="0.4100829052285363"/>
    <n v="2026"/>
    <s v="Q4"/>
    <n v="12"/>
    <s v="Dec"/>
  </r>
  <r>
    <n v="377"/>
    <d v="2026-12-30T00:00:00"/>
    <n v="2026"/>
    <x v="3"/>
    <n v="12"/>
    <x v="11"/>
    <x v="3"/>
    <x v="13"/>
    <x v="0"/>
    <s v="New"/>
    <x v="0"/>
    <s v="Compact Repair Kit"/>
    <n v="1"/>
    <n v="40.82"/>
    <n v="0.1"/>
    <n v="17.2"/>
    <x v="2601"/>
    <n v="17.2"/>
    <n v="19.538"/>
    <n v="0.53181991398551909"/>
    <n v="2026"/>
    <s v="Q4"/>
    <n v="12"/>
    <s v="Dec"/>
  </r>
  <r>
    <n v="1530"/>
    <d v="2026-12-30T00:00:00"/>
    <n v="2026"/>
    <x v="3"/>
    <n v="12"/>
    <x v="11"/>
    <x v="3"/>
    <x v="7"/>
    <x v="0"/>
    <s v="New"/>
    <x v="4"/>
    <s v="Training Mat"/>
    <n v="3"/>
    <n v="50.72"/>
    <n v="0"/>
    <n v="22.3"/>
    <x v="2602"/>
    <n v="66.900000000000006"/>
    <n v="85.259999999999991"/>
    <n v="0.56033123028391163"/>
    <n v="2026"/>
    <s v="Q4"/>
    <n v="12"/>
    <s v="Dec"/>
  </r>
  <r>
    <n v="2135"/>
    <d v="2026-12-30T00:00:00"/>
    <n v="2026"/>
    <x v="3"/>
    <n v="12"/>
    <x v="11"/>
    <x v="1"/>
    <x v="12"/>
    <x v="3"/>
    <s v="Business"/>
    <x v="3"/>
    <s v="Trail Tent 2P"/>
    <n v="3"/>
    <n v="194.7"/>
    <n v="0.1"/>
    <n v="102.62"/>
    <x v="2603"/>
    <n v="307.86"/>
    <n v="217.82999999999993"/>
    <n v="0.41436968555612613"/>
    <n v="2026"/>
    <s v="Q4"/>
    <n v="12"/>
    <s v="Dec"/>
  </r>
  <r>
    <n v="2916"/>
    <d v="2026-12-30T00:00:00"/>
    <n v="2026"/>
    <x v="3"/>
    <n v="12"/>
    <x v="11"/>
    <x v="1"/>
    <x v="6"/>
    <x v="2"/>
    <s v="New"/>
    <x v="2"/>
    <s v="Insulated Bottle"/>
    <n v="1"/>
    <n v="36.64"/>
    <n v="0.05"/>
    <n v="13.59"/>
    <x v="2604"/>
    <n v="13.59"/>
    <n v="21.218"/>
    <n v="0.60957251206619167"/>
    <n v="2026"/>
    <s v="Q4"/>
    <n v="12"/>
    <s v="Dec"/>
  </r>
  <r>
    <n v="3449"/>
    <d v="2026-12-30T00:00:00"/>
    <n v="2026"/>
    <x v="3"/>
    <n v="12"/>
    <x v="11"/>
    <x v="2"/>
    <x v="10"/>
    <x v="3"/>
    <s v="Returning"/>
    <x v="3"/>
    <s v="Trail Tent 2P"/>
    <n v="6"/>
    <n v="192.9"/>
    <n v="0.2"/>
    <n v="106.89"/>
    <x v="2605"/>
    <n v="641.34"/>
    <n v="284.58000000000004"/>
    <n v="0.30734836702954899"/>
    <n v="2026"/>
    <s v="Q4"/>
    <n v="12"/>
    <s v="Dec"/>
  </r>
  <r>
    <n v="3498"/>
    <d v="2026-12-30T00:00:00"/>
    <n v="2026"/>
    <x v="3"/>
    <n v="12"/>
    <x v="11"/>
    <x v="3"/>
    <x v="7"/>
    <x v="3"/>
    <s v="Returning"/>
    <x v="1"/>
    <s v="Trekking Poles"/>
    <n v="2"/>
    <n v="71.56"/>
    <n v="0.1"/>
    <n v="32.99"/>
    <x v="2606"/>
    <n v="65.98"/>
    <n v="62.828000000000017"/>
    <n v="0.4877647351096206"/>
    <n v="2026"/>
    <s v="Q4"/>
    <n v="12"/>
    <s v="Dec"/>
  </r>
  <r>
    <n v="4851"/>
    <d v="2026-12-30T00:00:00"/>
    <n v="2026"/>
    <x v="3"/>
    <n v="12"/>
    <x v="11"/>
    <x v="3"/>
    <x v="13"/>
    <x v="3"/>
    <s v="New"/>
    <x v="0"/>
    <s v="Compact Repair Kit"/>
    <n v="1"/>
    <n v="40.270000000000003"/>
    <n v="0.1"/>
    <n v="16.63"/>
    <x v="2607"/>
    <n v="16.63"/>
    <n v="19.613000000000003"/>
    <n v="0.54115277432883602"/>
    <n v="2026"/>
    <s v="Q4"/>
    <n v="12"/>
    <s v="Dec"/>
  </r>
  <r>
    <n v="4926"/>
    <d v="2026-12-30T00:00:00"/>
    <n v="2026"/>
    <x v="3"/>
    <n v="12"/>
    <x v="11"/>
    <x v="3"/>
    <x v="7"/>
    <x v="2"/>
    <s v="Business"/>
    <x v="0"/>
    <s v="Commuter Helmet"/>
    <n v="6"/>
    <n v="81.180000000000007"/>
    <n v="0.05"/>
    <n v="43.3"/>
    <x v="2608"/>
    <n v="259.79999999999995"/>
    <n v="202.92600000000004"/>
    <n v="0.43854462468069666"/>
    <n v="2026"/>
    <s v="Q4"/>
    <n v="12"/>
    <s v="Dec"/>
  </r>
  <r>
    <n v="5035"/>
    <d v="2026-12-30T00:00:00"/>
    <n v="2026"/>
    <x v="3"/>
    <n v="12"/>
    <x v="11"/>
    <x v="1"/>
    <x v="12"/>
    <x v="0"/>
    <s v="New"/>
    <x v="0"/>
    <s v="Cycling Pack 12L"/>
    <n v="2"/>
    <n v="101.73"/>
    <n v="0.1"/>
    <n v="49.3"/>
    <x v="2609"/>
    <n v="98.6"/>
    <n v="84.51400000000001"/>
    <n v="0.46153762137247839"/>
    <n v="2026"/>
    <s v="Q4"/>
    <n v="12"/>
    <s v="Dec"/>
  </r>
  <r>
    <n v="5135"/>
    <d v="2026-12-30T00:00:00"/>
    <n v="2026"/>
    <x v="3"/>
    <n v="12"/>
    <x v="11"/>
    <x v="2"/>
    <x v="10"/>
    <x v="0"/>
    <s v="New"/>
    <x v="0"/>
    <s v="Trail Bike Light"/>
    <n v="5"/>
    <n v="51.78"/>
    <n v="0.15"/>
    <n v="22.37"/>
    <x v="2610"/>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AC7112-4B43-4BE1-B6DE-23744E265F84}" name="Total_transaction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24">
    <pivotField dataField="1" showAll="0"/>
    <pivotField numFmtId="166" showAll="0"/>
    <pivotField numFmtId="1" showAll="0"/>
    <pivotField showAll="0">
      <items count="5">
        <item x="0"/>
        <item x="1"/>
        <item x="2"/>
        <item x="3"/>
        <item t="default"/>
      </items>
    </pivotField>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4" showAll="0"/>
    <pivotField numFmtId="9" showAll="0"/>
    <pivotField numFmtId="164" showAll="0"/>
    <pivotField numFmtId="164" showAll="0"/>
    <pivotField numFmtId="164" showAll="0"/>
    <pivotField numFmtId="164" showAll="0"/>
    <pivotField numFmtId="165" showAll="0"/>
    <pivotField numFmtId="1" showAll="0"/>
    <pivotField showAll="0"/>
    <pivotField numFmtId="1" showAll="0"/>
    <pivotField showAll="0"/>
  </pivotFields>
  <rowItems count="1">
    <i/>
  </rowItems>
  <colItems count="1">
    <i/>
  </colItems>
  <dataFields count="1">
    <dataField name="Count of ID" fld="0" subtotal="count" baseField="0" baseItem="0"/>
  </dataFields>
  <formats count="1">
    <format dxfId="56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9633FF-AD7E-4909-8A9D-65684C7718A2}" name="Chaneel wise 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8:J13" firstHeaderRow="1" firstDataRow="1" firstDataCol="1"/>
  <pivotFields count="24">
    <pivotField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4" showAll="0"/>
    <pivotField numFmtId="9" showAll="0"/>
    <pivotField numFmtId="164" showAll="0"/>
    <pivotField dataField="1" numFmtId="164" showAll="0"/>
    <pivotField numFmtId="164" showAll="0"/>
    <pivotField numFmtId="164" showAll="0"/>
    <pivotField numFmtId="165"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8"/>
  </dataFields>
  <formats count="1">
    <format dxfId="564">
      <pivotArea outline="0" collapsedLevelsAreSubtotals="1" fieldPosition="0"/>
    </format>
  </formats>
  <chartFormats count="11">
    <chartFormat chart="2"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8" count="1" selected="0">
            <x v="0"/>
          </reference>
        </references>
      </pivotArea>
    </chartFormat>
    <chartFormat chart="21" format="8">
      <pivotArea type="data" outline="0" fieldPosition="0">
        <references count="2">
          <reference field="4294967294" count="1" selected="0">
            <x v="0"/>
          </reference>
          <reference field="8" count="1" selected="0">
            <x v="1"/>
          </reference>
        </references>
      </pivotArea>
    </chartFormat>
    <chartFormat chart="21" format="9">
      <pivotArea type="data" outline="0" fieldPosition="0">
        <references count="2">
          <reference field="4294967294" count="1" selected="0">
            <x v="0"/>
          </reference>
          <reference field="8" count="1" selected="0">
            <x v="2"/>
          </reference>
        </references>
      </pivotArea>
    </chartFormat>
    <chartFormat chart="21"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D1B491-DBFC-4D69-9F07-C83B70A8EBB0}" name="Total_unit_sol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24">
    <pivotField showAll="0"/>
    <pivotField numFmtId="166" showAll="0"/>
    <pivotField numFmtId="1" showAll="0"/>
    <pivotField showAll="0">
      <items count="5">
        <item x="0"/>
        <item x="1"/>
        <item x="2"/>
        <item x="3"/>
        <item t="default"/>
      </items>
    </pivotField>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dataField="1" numFmtId="1" showAll="0"/>
    <pivotField numFmtId="164" showAll="0"/>
    <pivotField numFmtId="9" showAll="0"/>
    <pivotField numFmtId="164" showAll="0"/>
    <pivotField numFmtId="164" showAll="0"/>
    <pivotField numFmtId="164" showAll="0"/>
    <pivotField numFmtId="164" showAll="0"/>
    <pivotField numFmtId="165" showAll="0"/>
    <pivotField numFmtId="1" showAll="0"/>
    <pivotField showAll="0"/>
    <pivotField numFmtId="1" showAll="0"/>
    <pivotField showAll="0"/>
  </pivotFields>
  <rowItems count="1">
    <i/>
  </rowItems>
  <colItems count="1">
    <i/>
  </colItems>
  <dataFields count="1">
    <dataField name="Sum of Units Sold" fld="12" baseField="0" baseItem="0"/>
  </dataFields>
  <formats count="1">
    <format dxfId="5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72C3B2-E303-4C39-BB84-E194EBE6D498}" name="Gross_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24">
    <pivotField showAll="0"/>
    <pivotField numFmtId="166" showAll="0"/>
    <pivotField numFmtId="1" showAll="0"/>
    <pivotField showAll="0">
      <items count="5">
        <item x="0"/>
        <item x="1"/>
        <item x="2"/>
        <item x="3"/>
        <item t="default"/>
      </items>
    </pivotField>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4" showAll="0"/>
    <pivotField numFmtId="9" showAll="0"/>
    <pivotField numFmtId="164" showAll="0"/>
    <pivotField numFmtId="164" showAll="0"/>
    <pivotField numFmtId="164" showAll="0"/>
    <pivotField dataField="1" numFmtId="164" showAll="0"/>
    <pivotField numFmtId="165" showAll="0"/>
    <pivotField numFmtId="1" showAll="0"/>
    <pivotField showAll="0"/>
    <pivotField numFmtId="1" showAll="0"/>
    <pivotField showAll="0"/>
  </pivotFields>
  <rowItems count="1">
    <i/>
  </rowItems>
  <colItems count="1">
    <i/>
  </colItems>
  <dataFields count="1">
    <dataField name="Sum of Gross Profit" fld="18" baseField="0" baseItem="0" numFmtId="169"/>
  </dataFields>
  <formats count="1">
    <format dxfId="5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483EA6-B4DA-42F3-8EC3-B172BAAE1713}" name="top 5 country 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8:F14" firstHeaderRow="1" firstDataRow="1" firstDataCol="1"/>
  <pivotFields count="24">
    <pivotField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 showAll="0"/>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4" showAll="0"/>
    <pivotField numFmtId="9" showAll="0"/>
    <pivotField numFmtId="164" showAll="0"/>
    <pivotField dataField="1" numFmtId="164" showAll="0"/>
    <pivotField numFmtId="164" showAll="0"/>
    <pivotField numFmtId="164" showAll="0"/>
    <pivotField numFmtId="165" showAll="0"/>
    <pivotField numFmtId="1" showAll="0"/>
    <pivotField showAll="0"/>
    <pivotField numFmtId="1" showAll="0"/>
    <pivotField showAll="0"/>
  </pivotFields>
  <rowFields count="1">
    <field x="7"/>
  </rowFields>
  <rowItems count="6">
    <i>
      <x v="5"/>
    </i>
    <i>
      <x v="6"/>
    </i>
    <i>
      <x v="9"/>
    </i>
    <i>
      <x v="13"/>
    </i>
    <i>
      <x v="16"/>
    </i>
    <i t="grand">
      <x/>
    </i>
  </rowItems>
  <colItems count="1">
    <i/>
  </colItems>
  <dataFields count="1">
    <dataField name="Total Revenue" fld="16" baseField="5" baseItem="0" numFmtId="168"/>
  </dataFields>
  <formats count="2">
    <format dxfId="568">
      <pivotArea outline="0" collapsedLevelsAreSubtotals="1" fieldPosition="0"/>
    </format>
    <format dxfId="567">
      <pivotArea collapsedLevelsAreSubtotals="1" fieldPosition="0">
        <references count="1">
          <reference field="7" count="5">
            <x v="5"/>
            <x v="6"/>
            <x v="8"/>
            <x v="13"/>
            <x v="16"/>
          </reference>
        </references>
      </pivotArea>
    </format>
  </formats>
  <chartFormats count="5">
    <chartFormat chart="2"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118A85-8D7C-45FA-BEE6-9DCE609ED36F}" name="Total_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6" showAll="0"/>
    <pivotField numFmtId="1" showAll="0"/>
    <pivotField showAll="0">
      <items count="5">
        <item x="0"/>
        <item x="1"/>
        <item x="2"/>
        <item x="3"/>
        <item t="default"/>
      </items>
    </pivotField>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4" showAll="0"/>
    <pivotField numFmtId="9" showAll="0"/>
    <pivotField numFmtId="164" showAll="0"/>
    <pivotField dataField="1" numFmtId="164" showAll="0"/>
    <pivotField numFmtId="164" showAll="0"/>
    <pivotField numFmtId="164" showAll="0"/>
    <pivotField numFmtId="165" showAll="0"/>
    <pivotField numFmtId="1" showAll="0"/>
    <pivotField showAll="0"/>
    <pivotField numFmtId="1" showAll="0"/>
    <pivotField showAll="0"/>
  </pivotFields>
  <rowItems count="1">
    <i/>
  </rowItems>
  <colItems count="1">
    <i/>
  </colItems>
  <dataFields count="1">
    <dataField name="Sum of Revenue" fld="16" baseField="0" baseItem="0" numFmtId="168"/>
  </dataFields>
  <formats count="1">
    <format dxfId="56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8494A3-5C0B-4C62-93A1-9180EBF006C3}" name="Monthly Revenue &amp; 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8:C21" firstHeaderRow="0" firstDataRow="1" firstDataCol="1"/>
  <pivotFields count="24">
    <pivotField showAll="0"/>
    <pivotField numFmtId="166" showAll="0"/>
    <pivotField numFmtId="1" showAll="0"/>
    <pivotField showAll="0">
      <items count="5">
        <item x="0"/>
        <item x="1"/>
        <item x="2"/>
        <item x="3"/>
        <item t="default"/>
      </items>
    </pivotField>
    <pivotField numFmtId="1"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4" showAll="0"/>
    <pivotField numFmtId="9" showAll="0"/>
    <pivotField numFmtId="164" showAll="0"/>
    <pivotField dataField="1" numFmtId="164" showAll="0"/>
    <pivotField numFmtId="164" showAll="0"/>
    <pivotField dataField="1" numFmtId="164" showAll="0"/>
    <pivotField numFmtId="165"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8"/>
    <dataField name="Total Gross Profit" fld="18" baseField="5" baseItem="0"/>
  </dataFields>
  <formats count="3">
    <format dxfId="572">
      <pivotArea outline="0" collapsedLevelsAreSubtotals="1" fieldPosition="0"/>
    </format>
    <format dxfId="571">
      <pivotArea collapsedLevelsAreSubtotals="1" fieldPosition="0">
        <references count="2">
          <reference field="4294967294" count="1" selected="0">
            <x v="1"/>
          </reference>
          <reference field="5" count="0"/>
        </references>
      </pivotArea>
    </format>
    <format dxfId="570">
      <pivotArea collapsedLevelsAreSubtotals="1" fieldPosition="0">
        <references count="2">
          <reference field="4294967294" count="1" selected="0">
            <x v="0"/>
          </reference>
          <reference field="5" count="0"/>
        </references>
      </pivotArea>
    </format>
  </format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B46CB35-CC08-4709-A9B1-AF9F7098848C}" name="COG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3:L4" firstHeaderRow="1" firstDataRow="1" firstDataCol="0"/>
  <pivotFields count="24">
    <pivotField showAll="0"/>
    <pivotField numFmtId="166" showAll="0"/>
    <pivotField numFmtId="1" showAll="0"/>
    <pivotField showAll="0">
      <items count="5">
        <item x="0"/>
        <item x="1"/>
        <item x="2"/>
        <item x="3"/>
        <item t="default"/>
      </items>
    </pivotField>
    <pivotField numFmtId="1"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h="1" x="3"/>
        <item h="1" x="0"/>
        <item h="1" x="4"/>
        <item h="1" x="1"/>
        <item x="2"/>
        <item t="default"/>
      </items>
    </pivotField>
    <pivotField showAll="0"/>
    <pivotField numFmtId="1" showAll="0"/>
    <pivotField numFmtId="164" showAll="0"/>
    <pivotField numFmtId="9" showAll="0"/>
    <pivotField numFmtId="164" showAll="0"/>
    <pivotField numFmtId="164" showAll="0"/>
    <pivotField dataField="1" numFmtId="164" showAll="0"/>
    <pivotField numFmtId="164" showAll="0"/>
    <pivotField numFmtId="165" showAll="0"/>
    <pivotField numFmtId="1" showAll="0"/>
    <pivotField showAll="0"/>
    <pivotField numFmtId="1" showAll="0"/>
    <pivotField showAll="0"/>
  </pivotFields>
  <rowItems count="1">
    <i/>
  </rowItems>
  <colItems count="1">
    <i/>
  </colItems>
  <dataFields count="1">
    <dataField name="Sum of COGS" fld="17" baseField="0" baseItem="0" numFmtId="169"/>
  </dataFields>
  <formats count="1">
    <format dxfId="5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87CAC3-76B0-4EA4-BB1F-2CDFF90D3FCD}" name="Country wise map"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9">
  <location ref="P8:Q25" firstHeaderRow="1" firstDataRow="1" firstDataCol="1"/>
  <pivotFields count="24">
    <pivotField compact="0" outline="0" showAll="0"/>
    <pivotField compact="0" numFmtId="166" outline="0" showAll="0"/>
    <pivotField compact="0" numFmtId="1" outline="0" showAll="0"/>
    <pivotField compact="0" outline="0" showAll="0">
      <items count="5">
        <item x="0"/>
        <item x="1"/>
        <item x="2"/>
        <item x="3"/>
        <item t="default"/>
      </items>
    </pivotField>
    <pivotField compact="0" numFmtId="1" outline="0" showAll="0"/>
    <pivotField compact="0" outline="0" showAll="0" nonAutoSortDefault="1">
      <items count="13">
        <item x="0"/>
        <item x="1"/>
        <item x="2"/>
        <item x="3"/>
        <item x="4"/>
        <item x="5"/>
        <item x="6"/>
        <item x="7"/>
        <item x="8"/>
        <item x="9"/>
        <item x="10"/>
        <item x="11"/>
        <item t="default"/>
      </items>
    </pivotField>
    <pivotField compact="0" outline="0" showAll="0">
      <items count="5">
        <item x="1"/>
        <item x="2"/>
        <item x="0"/>
        <item x="3"/>
        <item t="default"/>
      </items>
    </pivotField>
    <pivotField axis="axisRow" compact="0" outline="0" showAll="0">
      <items count="18">
        <item x="6"/>
        <item x="4"/>
        <item x="1"/>
        <item x="5"/>
        <item x="10"/>
        <item x="13"/>
        <item x="12"/>
        <item x="3"/>
        <item x="15"/>
        <item x="7"/>
        <item x="16"/>
        <item x="14"/>
        <item x="9"/>
        <item x="0"/>
        <item x="2"/>
        <item x="11"/>
        <item x="8"/>
        <item t="default"/>
      </items>
    </pivotField>
    <pivotField compact="0" outline="0" showAll="0"/>
    <pivotField compact="0" outline="0" showAll="0"/>
    <pivotField compact="0" outline="0" showAll="0">
      <items count="6">
        <item h="1" x="3"/>
        <item h="1" x="0"/>
        <item h="1" x="4"/>
        <item h="1" x="1"/>
        <item x="2"/>
        <item t="default"/>
      </items>
    </pivotField>
    <pivotField compact="0" outline="0" showAll="0"/>
    <pivotField compact="0" numFmtId="1" outline="0" showAll="0"/>
    <pivotField compact="0" numFmtId="164" outline="0" showAll="0"/>
    <pivotField compact="0" numFmtId="9" outline="0" showAll="0"/>
    <pivotField compact="0" numFmtId="164" outline="0" showAll="0"/>
    <pivotField dataField="1" compact="0" numFmtId="164" outline="0" showAll="0">
      <items count="2612">
        <item x="2585"/>
        <item x="2398"/>
        <item x="1664"/>
        <item x="2318"/>
        <item x="1161"/>
        <item x="1710"/>
        <item x="2595"/>
        <item x="42"/>
        <item x="2568"/>
        <item x="477"/>
        <item x="1627"/>
        <item x="2400"/>
        <item x="2256"/>
        <item x="2339"/>
        <item x="1034"/>
        <item x="1860"/>
        <item x="1028"/>
        <item x="825"/>
        <item x="785"/>
        <item x="258"/>
        <item x="1111"/>
        <item x="1056"/>
        <item x="1135"/>
        <item x="1387"/>
        <item x="202"/>
        <item x="1604"/>
        <item x="721"/>
        <item x="549"/>
        <item x="2322"/>
        <item x="790"/>
        <item x="2180"/>
        <item x="1281"/>
        <item x="2354"/>
        <item x="605"/>
        <item x="368"/>
        <item x="363"/>
        <item x="2029"/>
        <item x="1141"/>
        <item x="2015"/>
        <item x="85"/>
        <item x="1753"/>
        <item x="1457"/>
        <item x="2449"/>
        <item x="679"/>
        <item x="303"/>
        <item x="1786"/>
        <item x="557"/>
        <item x="432"/>
        <item x="2538"/>
        <item x="147"/>
        <item x="2372"/>
        <item x="1155"/>
        <item x="67"/>
        <item x="2516"/>
        <item x="2189"/>
        <item x="655"/>
        <item x="1884"/>
        <item x="2206"/>
        <item x="1896"/>
        <item x="1957"/>
        <item x="2504"/>
        <item x="1764"/>
        <item x="18"/>
        <item x="1561"/>
        <item x="2374"/>
        <item x="1660"/>
        <item x="2080"/>
        <item x="276"/>
        <item x="1330"/>
        <item x="358"/>
        <item x="873"/>
        <item x="1726"/>
        <item x="2123"/>
        <item x="682"/>
        <item x="2604"/>
        <item x="902"/>
        <item x="1872"/>
        <item x="864"/>
        <item x="2598"/>
        <item x="1053"/>
        <item x="5"/>
        <item x="2241"/>
        <item x="288"/>
        <item x="251"/>
        <item x="498"/>
        <item x="160"/>
        <item x="699"/>
        <item x="1360"/>
        <item x="297"/>
        <item x="1322"/>
        <item x="1368"/>
        <item x="1717"/>
        <item x="1449"/>
        <item x="1019"/>
        <item x="2202"/>
        <item x="1606"/>
        <item x="185"/>
        <item x="506"/>
        <item x="1992"/>
        <item x="112"/>
        <item x="1512"/>
        <item x="1072"/>
        <item x="1356"/>
        <item x="2486"/>
        <item x="1834"/>
        <item x="1775"/>
        <item x="95"/>
        <item x="2337"/>
        <item x="2182"/>
        <item x="982"/>
        <item x="1196"/>
        <item x="1143"/>
        <item x="146"/>
        <item x="1015"/>
        <item x="83"/>
        <item x="1461"/>
        <item x="1264"/>
        <item x="2607"/>
        <item x="712"/>
        <item x="437"/>
        <item x="235"/>
        <item x="2017"/>
        <item x="1483"/>
        <item x="454"/>
        <item x="238"/>
        <item x="2558"/>
        <item x="48"/>
        <item x="174"/>
        <item x="2039"/>
        <item x="1961"/>
        <item x="2592"/>
        <item x="641"/>
        <item x="1530"/>
        <item x="1990"/>
        <item x="177"/>
        <item x="1563"/>
        <item x="663"/>
        <item x="823"/>
        <item x="277"/>
        <item x="656"/>
        <item x="1767"/>
        <item x="842"/>
        <item x="2601"/>
        <item x="1122"/>
        <item x="2115"/>
        <item x="2113"/>
        <item x="1338"/>
        <item x="1750"/>
        <item x="2077"/>
        <item x="2093"/>
        <item x="1448"/>
        <item x="616"/>
        <item x="1152"/>
        <item x="360"/>
        <item x="2586"/>
        <item x="1723"/>
        <item x="2392"/>
        <item x="2332"/>
        <item x="2157"/>
        <item x="1320"/>
        <item x="136"/>
        <item x="758"/>
        <item x="2331"/>
        <item x="2413"/>
        <item x="433"/>
        <item x="331"/>
        <item x="1787"/>
        <item x="1108"/>
        <item x="2305"/>
        <item x="1426"/>
        <item x="640"/>
        <item x="2266"/>
        <item x="1453"/>
        <item x="314"/>
        <item x="1686"/>
        <item x="1207"/>
        <item x="1536"/>
        <item x="310"/>
        <item x="2104"/>
        <item x="395"/>
        <item x="1575"/>
        <item x="1241"/>
        <item x="1678"/>
        <item x="1877"/>
        <item x="953"/>
        <item x="430"/>
        <item x="1000"/>
        <item x="1688"/>
        <item x="896"/>
        <item x="227"/>
        <item x="2289"/>
        <item x="321"/>
        <item x="1521"/>
        <item x="340"/>
        <item x="1507"/>
        <item x="954"/>
        <item x="916"/>
        <item x="2487"/>
        <item x="747"/>
        <item x="2118"/>
        <item x="383"/>
        <item x="752"/>
        <item x="133"/>
        <item x="1693"/>
        <item x="991"/>
        <item x="2153"/>
        <item x="2008"/>
        <item x="2593"/>
        <item x="1171"/>
        <item x="2009"/>
        <item x="2582"/>
        <item x="2351"/>
        <item x="1420"/>
        <item x="1285"/>
        <item x="316"/>
        <item x="14"/>
        <item x="694"/>
        <item x="1811"/>
        <item x="925"/>
        <item x="484"/>
        <item x="1460"/>
        <item x="1191"/>
        <item x="98"/>
        <item x="2455"/>
        <item x="2471"/>
        <item x="1168"/>
        <item x="308"/>
        <item x="457"/>
        <item x="968"/>
        <item x="921"/>
        <item x="2573"/>
        <item x="1203"/>
        <item x="64"/>
        <item x="2063"/>
        <item x="1752"/>
        <item x="1350"/>
        <item x="295"/>
        <item x="1204"/>
        <item x="1759"/>
        <item x="611"/>
        <item x="2464"/>
        <item x="307"/>
        <item x="492"/>
        <item x="1247"/>
        <item x="471"/>
        <item x="575"/>
        <item x="1532"/>
        <item x="1516"/>
        <item x="1311"/>
        <item x="1262"/>
        <item x="1918"/>
        <item x="2389"/>
        <item x="293"/>
        <item x="1967"/>
        <item x="1192"/>
        <item x="652"/>
        <item x="1193"/>
        <item x="1180"/>
        <item x="2035"/>
        <item x="1535"/>
        <item x="1890"/>
        <item x="1146"/>
        <item x="155"/>
        <item x="981"/>
        <item x="1271"/>
        <item x="932"/>
        <item x="1232"/>
        <item x="2299"/>
        <item x="2542"/>
        <item x="1060"/>
        <item x="2234"/>
        <item x="903"/>
        <item x="1585"/>
        <item x="2068"/>
        <item x="1641"/>
        <item x="577"/>
        <item x="2406"/>
        <item x="2268"/>
        <item x="13"/>
        <item x="2484"/>
        <item x="403"/>
        <item x="2181"/>
        <item x="339"/>
        <item x="1554"/>
        <item x="296"/>
        <item x="2300"/>
        <item x="1866"/>
        <item x="1867"/>
        <item x="1088"/>
        <item x="1845"/>
        <item x="2518"/>
        <item x="1321"/>
        <item x="834"/>
        <item x="232"/>
        <item x="1038"/>
        <item x="1178"/>
        <item x="2188"/>
        <item x="795"/>
        <item x="412"/>
        <item x="465"/>
        <item x="1052"/>
        <item x="2025"/>
        <item x="2599"/>
        <item x="973"/>
        <item x="1814"/>
        <item x="911"/>
        <item x="1827"/>
        <item x="741"/>
        <item x="817"/>
        <item x="2491"/>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3"/>
        <item x="686"/>
        <item x="1407"/>
        <item x="491"/>
        <item x="1819"/>
        <item x="1365"/>
        <item x="544"/>
        <item x="443"/>
        <item x="2544"/>
        <item x="1105"/>
        <item x="1818"/>
        <item x="1537"/>
        <item x="458"/>
        <item x="1446"/>
        <item x="2370"/>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5"/>
        <item x="2451"/>
        <item x="2220"/>
        <item x="2359"/>
        <item x="1732"/>
        <item x="2072"/>
        <item x="1740"/>
        <item x="1103"/>
        <item x="2295"/>
        <item x="2524"/>
        <item x="2208"/>
        <item x="2217"/>
        <item x="1381"/>
        <item x="2283"/>
        <item x="1642"/>
        <item x="176"/>
        <item x="2049"/>
        <item x="1394"/>
        <item x="2172"/>
        <item x="216"/>
        <item x="1927"/>
        <item x="2219"/>
        <item x="2292"/>
        <item x="627"/>
        <item x="624"/>
        <item x="2441"/>
        <item x="2570"/>
        <item x="2473"/>
        <item x="2511"/>
        <item x="2468"/>
        <item x="2385"/>
        <item x="1517"/>
        <item x="2218"/>
        <item x="897"/>
        <item x="1587"/>
        <item x="141"/>
        <item x="2414"/>
        <item x="666"/>
        <item x="2092"/>
        <item x="574"/>
        <item x="1363"/>
        <item x="732"/>
        <item x="1018"/>
        <item x="2521"/>
        <item x="1953"/>
        <item x="1822"/>
        <item x="524"/>
        <item x="2236"/>
        <item x="1362"/>
        <item x="612"/>
        <item x="429"/>
        <item x="1417"/>
        <item x="1063"/>
        <item x="2394"/>
        <item x="623"/>
        <item x="123"/>
        <item x="550"/>
        <item x="2375"/>
        <item x="2155"/>
        <item x="705"/>
        <item x="638"/>
        <item x="999"/>
        <item x="1712"/>
        <item x="1615"/>
        <item x="334"/>
        <item x="1951"/>
        <item x="1085"/>
        <item x="1781"/>
        <item x="725"/>
        <item x="910"/>
        <item x="170"/>
        <item x="324"/>
        <item x="2549"/>
        <item x="1921"/>
        <item x="1499"/>
        <item x="2247"/>
        <item x="21"/>
        <item x="1169"/>
        <item x="1431"/>
        <item x="2"/>
        <item x="1542"/>
        <item x="1100"/>
        <item x="1755"/>
        <item x="182"/>
        <item x="866"/>
        <item x="840"/>
        <item x="929"/>
        <item x="899"/>
        <item x="673"/>
        <item x="1124"/>
        <item x="1988"/>
        <item x="127"/>
        <item x="1879"/>
        <item x="2459"/>
        <item x="927"/>
        <item x="1529"/>
        <item x="1201"/>
        <item x="2492"/>
        <item x="835"/>
        <item x="690"/>
        <item x="2024"/>
        <item x="355"/>
        <item x="992"/>
        <item x="1609"/>
        <item x="576"/>
        <item x="2050"/>
        <item x="2126"/>
        <item x="1783"/>
        <item x="1174"/>
        <item x="2530"/>
        <item x="2474"/>
        <item x="1082"/>
        <item x="876"/>
        <item x="100"/>
        <item x="24"/>
        <item x="1399"/>
        <item x="792"/>
        <item x="88"/>
        <item x="1789"/>
        <item x="1804"/>
        <item x="737"/>
        <item x="1929"/>
        <item x="1513"/>
        <item x="631"/>
        <item x="91"/>
        <item x="1523"/>
        <item x="1644"/>
        <item x="1617"/>
        <item x="1385"/>
        <item x="396"/>
        <item x="533"/>
        <item x="90"/>
        <item x="92"/>
        <item x="270"/>
        <item x="1229"/>
        <item x="1469"/>
        <item x="2284"/>
        <item x="309"/>
        <item x="895"/>
        <item x="32"/>
        <item x="1496"/>
        <item x="1583"/>
        <item x="1588"/>
        <item x="388"/>
        <item x="569"/>
        <item x="1543"/>
        <item x="1005"/>
        <item x="1761"/>
        <item x="775"/>
        <item x="2308"/>
        <item x="2553"/>
        <item x="1635"/>
        <item x="259"/>
        <item x="505"/>
        <item x="2405"/>
        <item x="950"/>
        <item x="1745"/>
        <item x="853"/>
        <item x="394"/>
        <item x="964"/>
        <item x="464"/>
        <item x="2477"/>
        <item x="1829"/>
        <item x="1922"/>
        <item x="2151"/>
        <item x="469"/>
        <item x="564"/>
        <item x="1147"/>
        <item x="1706"/>
        <item x="917"/>
        <item x="266"/>
        <item x="1411"/>
        <item x="1721"/>
        <item x="1292"/>
        <item x="1445"/>
        <item x="65"/>
        <item x="2065"/>
        <item x="1050"/>
        <item x="1838"/>
        <item x="653"/>
        <item x="1805"/>
        <item x="1714"/>
        <item x="1797"/>
        <item x="1260"/>
        <item x="531"/>
        <item x="1358"/>
        <item x="2228"/>
        <item x="658"/>
        <item x="1924"/>
        <item x="2054"/>
        <item x="1097"/>
        <item x="44"/>
        <item x="142"/>
        <item x="1423"/>
        <item x="1708"/>
        <item x="105"/>
        <item x="1334"/>
        <item x="1462"/>
        <item x="1044"/>
        <item x="2564"/>
        <item x="57"/>
        <item x="2537"/>
        <item x="1437"/>
        <item x="2358"/>
        <item x="1544"/>
        <item x="1442"/>
        <item x="536"/>
        <item x="408"/>
        <item x="723"/>
        <item x="2589"/>
        <item x="193"/>
        <item x="2415"/>
        <item x="634"/>
        <item x="428"/>
        <item x="201"/>
        <item x="1374"/>
        <item x="2362"/>
        <item x="1888"/>
        <item x="1741"/>
        <item x="1746"/>
        <item x="1312"/>
        <item x="1033"/>
        <item x="2319"/>
        <item x="106"/>
        <item x="1167"/>
        <item x="236"/>
        <item x="1372"/>
        <item x="2047"/>
        <item x="782"/>
        <item x="1936"/>
        <item x="377"/>
        <item x="2327"/>
        <item x="80"/>
        <item x="1830"/>
        <item x="1511"/>
        <item x="1344"/>
        <item x="1616"/>
        <item x="1343"/>
        <item x="1069"/>
        <item x="1643"/>
        <item x="1971"/>
        <item x="751"/>
        <item x="1045"/>
        <item x="313"/>
        <item x="455"/>
        <item x="2237"/>
        <item x="382"/>
        <item x="988"/>
        <item x="750"/>
        <item x="2088"/>
        <item x="364"/>
        <item x="1832"/>
        <item x="2156"/>
        <item x="246"/>
        <item x="1677"/>
        <item x="2103"/>
        <item x="2086"/>
        <item x="2556"/>
        <item x="208"/>
        <item x="753"/>
        <item x="713"/>
        <item x="754"/>
        <item x="1215"/>
        <item x="2514"/>
        <item x="2404"/>
        <item x="590"/>
        <item x="585"/>
        <item x="1724"/>
        <item x="1093"/>
        <item x="743"/>
        <item x="617"/>
        <item x="472"/>
        <item x="1570"/>
        <item x="2071"/>
        <item x="947"/>
        <item x="250"/>
        <item x="178"/>
        <item x="1941"/>
        <item x="1795"/>
        <item x="1672"/>
        <item x="1274"/>
        <item x="1837"/>
        <item x="955"/>
        <item x="660"/>
        <item x="1032"/>
        <item x="2597"/>
        <item x="508"/>
        <item x="646"/>
        <item x="1315"/>
        <item x="242"/>
        <item x="1883"/>
        <item x="833"/>
        <item x="580"/>
        <item x="959"/>
        <item x="609"/>
        <item x="192"/>
        <item x="461"/>
        <item x="1010"/>
        <item x="522"/>
        <item x="2106"/>
        <item x="2306"/>
        <item x="874"/>
        <item x="204"/>
        <item x="1558"/>
        <item x="166"/>
        <item x="275"/>
        <item x="1810"/>
        <item x="1003"/>
        <item x="887"/>
        <item x="563"/>
        <item x="1552"/>
        <item x="769"/>
        <item x="2204"/>
        <item x="2055"/>
        <item x="1349"/>
        <item x="1470"/>
        <item x="2403"/>
        <item x="2548"/>
        <item x="906"/>
        <item x="2082"/>
        <item x="678"/>
        <item x="1408"/>
        <item x="537"/>
        <item x="527"/>
        <item x="2315"/>
        <item x="400"/>
        <item x="1895"/>
        <item x="1335"/>
        <item x="1854"/>
        <item x="540"/>
        <item x="1392"/>
        <item x="58"/>
        <item x="1757"/>
        <item x="1375"/>
        <item x="1451"/>
        <item x="1669"/>
        <item x="1153"/>
        <item x="1651"/>
        <item x="2443"/>
        <item x="2200"/>
        <item x="1520"/>
        <item x="1208"/>
        <item x="2596"/>
        <item x="2369"/>
        <item x="2551"/>
        <item x="419"/>
        <item x="1506"/>
        <item x="2445"/>
        <item x="2588"/>
        <item x="740"/>
        <item x="386"/>
        <item x="2288"/>
        <item x="69"/>
        <item x="2410"/>
        <item x="661"/>
        <item x="1447"/>
        <item x="2423"/>
        <item x="951"/>
        <item x="1173"/>
        <item x="1577"/>
        <item x="1120"/>
        <item x="1319"/>
        <item x="1355"/>
        <item x="2026"/>
        <item x="1478"/>
        <item x="2563"/>
        <item x="367"/>
        <item x="2076"/>
        <item x="2448"/>
        <item x="1524"/>
        <item x="2245"/>
        <item x="446"/>
        <item x="1077"/>
        <item x="206"/>
        <item x="554"/>
        <item x="561"/>
        <item x="567"/>
        <item x="1630"/>
        <item x="1736"/>
        <item x="2399"/>
        <item x="1037"/>
        <item x="1793"/>
        <item x="1310"/>
        <item x="63"/>
        <item x="49"/>
        <item x="709"/>
        <item x="1658"/>
        <item x="832"/>
        <item x="884"/>
        <item x="2179"/>
        <item x="1371"/>
        <item x="1697"/>
        <item x="1409"/>
        <item x="116"/>
        <item x="467"/>
        <item x="1613"/>
        <item x="1602"/>
        <item x="2280"/>
        <item x="2053"/>
        <item x="2154"/>
        <item x="738"/>
        <item x="979"/>
        <item x="765"/>
        <item x="43"/>
        <item x="2014"/>
        <item x="2328"/>
        <item x="2480"/>
        <item x="643"/>
        <item x="1430"/>
        <item x="822"/>
        <item x="2002"/>
        <item x="4"/>
        <item x="2163"/>
        <item x="426"/>
        <item x="2419"/>
        <item x="1041"/>
        <item x="594"/>
        <item x="2488"/>
        <item x="278"/>
        <item x="2011"/>
        <item x="22"/>
        <item x="1527"/>
        <item x="1993"/>
        <item x="1106"/>
        <item x="1679"/>
        <item x="2109"/>
        <item x="555"/>
        <item x="159"/>
        <item x="19"/>
        <item x="1715"/>
        <item x="1214"/>
        <item x="1428"/>
        <item x="107"/>
        <item x="1256"/>
        <item x="53"/>
        <item x="318"/>
        <item x="1843"/>
        <item x="2475"/>
        <item x="1557"/>
        <item x="115"/>
        <item x="2536"/>
        <item x="857"/>
        <item x="1699"/>
        <item x="1958"/>
        <item x="1144"/>
        <item x="422"/>
        <item x="1390"/>
        <item x="1727"/>
        <item x="2476"/>
        <item x="240"/>
        <item x="2041"/>
        <item x="882"/>
        <item x="773"/>
        <item x="1389"/>
        <item x="1495"/>
        <item x="742"/>
        <item x="1026"/>
        <item x="889"/>
        <item x="2133"/>
        <item x="2036"/>
        <item x="2555"/>
        <item x="2231"/>
        <item x="613"/>
        <item x="485"/>
        <item x="1778"/>
        <item x="140"/>
        <item x="1218"/>
        <item x="1891"/>
        <item x="28"/>
        <item x="424"/>
        <item x="2497"/>
        <item x="1510"/>
        <item x="1655"/>
        <item x="253"/>
        <item x="707"/>
        <item x="1347"/>
        <item x="330"/>
        <item x="84"/>
        <item x="431"/>
        <item x="718"/>
        <item x="1711"/>
        <item x="978"/>
        <item x="434"/>
        <item x="181"/>
        <item x="1977"/>
        <item x="877"/>
        <item x="1514"/>
        <item x="2045"/>
        <item x="516"/>
        <item x="2444"/>
        <item x="2142"/>
        <item x="1533"/>
        <item x="415"/>
        <item x="1206"/>
        <item x="333"/>
        <item x="1376"/>
        <item x="1505"/>
        <item x="974"/>
        <item x="1298"/>
        <item x="996"/>
        <item x="772"/>
        <item x="1210"/>
        <item x="1223"/>
        <item x="405"/>
        <item x="938"/>
        <item x="329"/>
        <item x="794"/>
        <item x="1025"/>
        <item x="798"/>
        <item x="241"/>
        <item x="2349"/>
        <item x="588"/>
        <item x="908"/>
        <item x="389"/>
        <item x="744"/>
        <item x="626"/>
        <item x="838"/>
        <item x="526"/>
        <item x="1148"/>
        <item x="1954"/>
        <item x="836"/>
        <item x="29"/>
        <item x="2357"/>
        <item x="1481"/>
        <item x="2056"/>
        <item x="101"/>
        <item x="1938"/>
        <item x="1419"/>
        <item x="1291"/>
        <item x="2145"/>
        <item x="2137"/>
        <item x="1790"/>
        <item x="41"/>
        <item x="1239"/>
        <item x="1324"/>
        <item x="1600"/>
        <item x="120"/>
        <item x="1342"/>
        <item x="1295"/>
        <item x="1725"/>
        <item x="2561"/>
        <item x="2061"/>
        <item x="2545"/>
        <item x="880"/>
        <item x="667"/>
        <item x="71"/>
        <item x="217"/>
        <item x="79"/>
        <item x="2314"/>
        <item x="1566"/>
        <item x="855"/>
        <item x="2074"/>
        <item x="2382"/>
        <item x="596"/>
        <item x="2329"/>
        <item x="1934"/>
        <item x="2141"/>
        <item x="66"/>
        <item x="1463"/>
        <item x="152"/>
        <item x="1689"/>
        <item x="1068"/>
        <item x="2264"/>
        <item x="1391"/>
        <item x="579"/>
        <item x="2562"/>
        <item x="1366"/>
        <item x="919"/>
        <item x="2051"/>
        <item x="311"/>
        <item x="1538"/>
        <item x="2579"/>
        <item x="2478"/>
        <item x="475"/>
        <item x="589"/>
        <item x="861"/>
        <item x="2457"/>
        <item x="2229"/>
        <item x="378"/>
        <item x="1632"/>
        <item x="1474"/>
        <item x="267"/>
        <item x="1055"/>
        <item x="688"/>
        <item x="1352"/>
        <item x="494"/>
        <item x="2396"/>
        <item x="1316"/>
        <item x="1314"/>
        <item x="2194"/>
        <item x="2395"/>
        <item x="1942"/>
        <item x="239"/>
        <item x="271"/>
        <item x="2252"/>
        <item x="1855"/>
        <item x="164"/>
        <item x="1599"/>
        <item x="2132"/>
        <item x="695"/>
        <item x="2285"/>
        <item x="969"/>
        <item x="2003"/>
        <item x="1596"/>
        <item x="2042"/>
        <item x="87"/>
        <item x="345"/>
        <item x="1713"/>
        <item x="1158"/>
        <item x="700"/>
        <item x="2532"/>
        <item x="2439"/>
        <item x="2187"/>
        <item x="282"/>
        <item x="1084"/>
        <item x="294"/>
        <item x="905"/>
        <item x="784"/>
        <item x="2139"/>
        <item x="2411"/>
        <item x="128"/>
        <item x="1568"/>
        <item x="338"/>
        <item x="2525"/>
        <item x="1466"/>
        <item x="1631"/>
        <item x="1525"/>
        <item x="2201"/>
        <item x="2482"/>
        <item x="135"/>
        <item x="391"/>
        <item x="948"/>
        <item x="924"/>
        <item x="1410"/>
        <item x="803"/>
        <item x="1492"/>
        <item x="708"/>
        <item x="2034"/>
        <item x="2171"/>
        <item x="791"/>
        <item x="1186"/>
        <item x="1092"/>
        <item x="1776"/>
        <item x="493"/>
        <item x="319"/>
        <item x="1576"/>
        <item x="2060"/>
        <item x="797"/>
        <item x="2216"/>
        <item x="2554"/>
        <item x="722"/>
        <item x="2336"/>
        <item x="1432"/>
        <item x="868"/>
        <item x="983"/>
        <item x="2307"/>
        <item x="2465"/>
        <item x="2528"/>
        <item x="50"/>
        <item x="1142"/>
        <item x="2426"/>
        <item x="2131"/>
        <item x="1011"/>
        <item x="2070"/>
        <item x="2031"/>
        <item x="2101"/>
        <item x="1559"/>
        <item x="1107"/>
        <item x="2110"/>
        <item x="481"/>
        <item x="760"/>
        <item x="1064"/>
        <item x="1984"/>
        <item x="1479"/>
        <item x="913"/>
        <item x="157"/>
        <item x="936"/>
        <item x="1900"/>
        <item x="961"/>
        <item x="551"/>
        <item x="2291"/>
        <item x="305"/>
        <item x="2447"/>
        <item x="1849"/>
        <item x="1175"/>
        <item x="1905"/>
        <item x="720"/>
        <item x="196"/>
        <item x="670"/>
        <item x="438"/>
        <item x="2501"/>
        <item x="2428"/>
        <item x="2591"/>
        <item x="1700"/>
        <item x="1682"/>
        <item x="692"/>
        <item x="986"/>
        <item x="894"/>
        <item x="349"/>
        <item x="1902"/>
        <item x="1995"/>
        <item x="2125"/>
        <item x="1195"/>
        <item x="2298"/>
        <item x="1109"/>
        <item x="2442"/>
        <item x="2195"/>
        <item x="1820"/>
        <item x="915"/>
        <item x="2571"/>
        <item x="402"/>
        <item x="2429"/>
        <item x="1945"/>
        <item x="2238"/>
        <item x="859"/>
        <item x="2069"/>
        <item x="1364"/>
        <item x="2167"/>
        <item x="56"/>
        <item x="2162"/>
        <item x="1130"/>
        <item x="1228"/>
        <item x="52"/>
        <item x="456"/>
        <item x="1119"/>
        <item x="2240"/>
        <item x="2606"/>
        <item x="1747"/>
        <item x="2230"/>
        <item x="727"/>
        <item x="1833"/>
        <item x="2254"/>
        <item x="2108"/>
        <item x="1293"/>
        <item x="2360"/>
        <item x="875"/>
        <item x="420"/>
        <item x="1317"/>
        <item x="827"/>
        <item x="463"/>
        <item x="1807"/>
        <item x="878"/>
        <item x="560"/>
        <item x="2297"/>
        <item x="2522"/>
        <item x="1653"/>
        <item x="2249"/>
        <item x="607"/>
        <item x="2433"/>
        <item x="583"/>
        <item x="870"/>
        <item x="994"/>
        <item x="1328"/>
        <item x="937"/>
        <item x="249"/>
        <item x="1926"/>
        <item x="1139"/>
        <item x="2600"/>
        <item x="2390"/>
        <item x="715"/>
        <item x="1405"/>
        <item x="1266"/>
        <item x="1962"/>
        <item x="110"/>
        <item x="2427"/>
        <item x="1791"/>
        <item x="131"/>
        <item x="802"/>
        <item x="1564"/>
        <item x="2365"/>
        <item x="2364"/>
        <item x="470"/>
        <item x="683"/>
        <item x="975"/>
        <item x="650"/>
        <item x="1662"/>
        <item x="637"/>
        <item x="2207"/>
        <item x="150"/>
        <item x="552"/>
        <item x="2559"/>
        <item x="1808"/>
        <item x="621"/>
        <item x="2159"/>
        <item x="1230"/>
        <item x="191"/>
        <item x="635"/>
        <item x="1253"/>
        <item x="1282"/>
        <item x="2368"/>
        <item x="2533"/>
        <item x="598"/>
        <item x="1994"/>
        <item x="651"/>
        <item x="47"/>
        <item x="399"/>
        <item x="2033"/>
        <item x="1301"/>
        <item x="2275"/>
        <item x="2576"/>
        <item x="2381"/>
        <item x="1572"/>
        <item x="1440"/>
        <item x="2438"/>
        <item x="373"/>
        <item x="603"/>
        <item x="1928"/>
        <item x="767"/>
        <item x="397"/>
        <item x="1611"/>
        <item x="1001"/>
        <item x="1027"/>
        <item x="1255"/>
        <item x="1950"/>
        <item x="256"/>
        <item x="783"/>
        <item x="1952"/>
        <item x="1607"/>
        <item x="1170"/>
        <item x="2261"/>
        <item x="2304"/>
        <item x="2177"/>
        <item x="2048"/>
        <item x="2084"/>
        <item x="863"/>
        <item x="943"/>
        <item x="1959"/>
        <item x="362"/>
        <item x="2062"/>
        <item x="1128"/>
        <item x="1454"/>
        <item x="213"/>
        <item x="149"/>
        <item x="1290"/>
        <item x="1439"/>
        <item x="1236"/>
        <item x="645"/>
        <item x="2052"/>
        <item x="2242"/>
        <item x="45"/>
        <item x="2509"/>
        <item x="1429"/>
        <item x="322"/>
        <item x="1796"/>
        <item x="2043"/>
        <item x="2557"/>
        <item x="1265"/>
        <item x="946"/>
        <item x="1836"/>
        <item x="1287"/>
        <item x="1395"/>
        <item x="1840"/>
        <item x="1774"/>
        <item x="1912"/>
        <item x="1177"/>
        <item x="1597"/>
        <item x="341"/>
        <item x="1254"/>
        <item x="1183"/>
        <item x="956"/>
        <item x="186"/>
        <item x="2513"/>
        <item x="1748"/>
        <item x="848"/>
        <item x="622"/>
        <item x="1560"/>
        <item x="1383"/>
        <item x="1412"/>
        <item x="1126"/>
        <item x="2038"/>
        <item x="299"/>
        <item x="2463"/>
        <item x="2387"/>
        <item x="1683"/>
        <item x="51"/>
        <item x="776"/>
        <item x="801"/>
        <item x="503"/>
        <item x="1749"/>
        <item x="1571"/>
        <item x="354"/>
        <item x="2503"/>
        <item x="814"/>
        <item x="393"/>
        <item x="1709"/>
        <item x="35"/>
        <item x="119"/>
        <item x="1040"/>
        <item x="381"/>
        <item x="1398"/>
        <item x="1815"/>
        <item x="2344"/>
        <item x="962"/>
        <item x="114"/>
        <item x="352"/>
        <item x="1799"/>
        <item x="1150"/>
        <item x="710"/>
        <item x="1125"/>
        <item x="966"/>
        <item x="479"/>
        <item x="1443"/>
        <item x="839"/>
        <item x="1163"/>
        <item x="1869"/>
        <item x="1985"/>
        <item x="1769"/>
        <item x="761"/>
        <item x="2539"/>
        <item x="1899"/>
        <item x="923"/>
        <item x="290"/>
        <item x="1546"/>
        <item x="317"/>
        <item x="1046"/>
        <item x="165"/>
        <item x="1369"/>
        <item x="111"/>
        <item x="1684"/>
        <item x="2161"/>
        <item x="1801"/>
        <item x="1728"/>
        <item x="1948"/>
        <item x="292"/>
        <item x="2584"/>
        <item x="2271"/>
        <item x="1638"/>
        <item x="845"/>
        <item x="1121"/>
        <item x="1245"/>
        <item x="2330"/>
        <item x="1149"/>
        <item x="591"/>
        <item x="639"/>
        <item x="2186"/>
        <item x="1233"/>
        <item x="819"/>
        <item x="717"/>
        <item x="1067"/>
        <item x="2279"/>
        <item x="126"/>
        <item x="1198"/>
        <item x="40"/>
        <item x="633"/>
        <item x="642"/>
        <item x="442"/>
        <item x="2281"/>
        <item x="451"/>
        <item x="1434"/>
        <item x="175"/>
        <item x="662"/>
        <item x="2272"/>
        <item x="2602"/>
        <item x="2269"/>
        <item x="1450"/>
        <item x="1574"/>
        <item x="1065"/>
        <item x="1477"/>
        <item x="1083"/>
        <item x="243"/>
        <item x="234"/>
        <item x="1612"/>
        <item x="1986"/>
        <item x="883"/>
        <item x="846"/>
        <item x="2121"/>
        <item x="15"/>
        <item x="410"/>
        <item x="184"/>
        <item x="33"/>
        <item x="1370"/>
        <item x="1704"/>
        <item x="1414"/>
        <item x="879"/>
        <item x="2211"/>
        <item x="618"/>
        <item x="1043"/>
        <item x="787"/>
        <item x="2512"/>
        <item x="1197"/>
        <item x="680"/>
        <item x="2258"/>
        <item x="2040"/>
        <item x="226"/>
        <item x="54"/>
        <item x="2212"/>
        <item x="781"/>
        <item x="933"/>
        <item x="701"/>
        <item x="1487"/>
        <item x="942"/>
        <item x="829"/>
        <item x="272"/>
        <item x="2067"/>
        <item x="2316"/>
        <item x="2347"/>
        <item x="1441"/>
        <item x="1086"/>
        <item x="681"/>
        <item x="941"/>
        <item x="1659"/>
        <item x="559"/>
        <item x="572"/>
        <item x="1080"/>
        <item x="2485"/>
        <item x="1216"/>
        <item x="1637"/>
        <item x="920"/>
        <item x="703"/>
        <item x="2412"/>
        <item x="1573"/>
        <item x="2066"/>
        <item x="1903"/>
        <item x="2436"/>
        <item x="1716"/>
        <item x="2458"/>
        <item x="711"/>
        <item x="1013"/>
        <item x="2032"/>
        <item x="546"/>
        <item x="2165"/>
        <item x="244"/>
        <item x="1665"/>
        <item x="1157"/>
        <item x="1162"/>
        <item x="448"/>
        <item x="1648"/>
        <item x="2517"/>
        <item x="31"/>
        <item x="891"/>
        <item x="1773"/>
        <item x="967"/>
        <item x="2030"/>
        <item x="380"/>
        <item x="1812"/>
        <item x="1785"/>
        <item x="325"/>
        <item x="2210"/>
        <item x="1140"/>
        <item x="1614"/>
        <item x="2213"/>
        <item x="759"/>
        <item x="2498"/>
        <item x="1259"/>
        <item x="816"/>
        <item x="188"/>
        <item x="1224"/>
        <item x="1623"/>
        <item x="2147"/>
        <item x="2323"/>
        <item x="1821"/>
        <item x="1964"/>
        <item x="534"/>
        <item x="1075"/>
        <item x="23"/>
        <item x="327"/>
        <item x="1515"/>
        <item x="1522"/>
        <item x="1133"/>
        <item x="2302"/>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3"/>
        <item x="1421"/>
        <item x="1200"/>
        <item x="1882"/>
        <item x="2227"/>
        <item x="850"/>
        <item x="2016"/>
        <item x="2519"/>
        <item x="375"/>
        <item x="1036"/>
        <item x="2508"/>
        <item x="1539"/>
        <item x="1234"/>
        <item x="1998"/>
        <item x="332"/>
        <item x="1354"/>
        <item x="423"/>
        <item x="971"/>
        <item x="2334"/>
        <item x="210"/>
        <item x="143"/>
        <item x="800"/>
        <item x="2287"/>
        <item x="279"/>
        <item x="1187"/>
        <item x="2333"/>
        <item x="2352"/>
        <item x="113"/>
        <item x="2262"/>
        <item x="1393"/>
        <item x="2173"/>
        <item x="1908"/>
        <item x="1160"/>
        <item x="1707"/>
        <item x="1668"/>
        <item x="407"/>
        <item x="2384"/>
        <item x="287"/>
        <item x="1268"/>
        <item x="2091"/>
        <item x="17"/>
        <item x="1578"/>
        <item x="1099"/>
        <item x="779"/>
        <item x="1966"/>
        <item x="1887"/>
        <item x="2309"/>
        <item x="2176"/>
        <item x="1636"/>
        <item x="1333"/>
        <item x="922"/>
        <item x="1504"/>
        <item x="1619"/>
        <item x="2609"/>
        <item x="763"/>
        <item x="813"/>
        <item x="1851"/>
        <item x="730"/>
        <item x="2575"/>
        <item x="1743"/>
        <item x="1004"/>
        <item x="548"/>
        <item x="1634"/>
        <item x="904"/>
        <item x="1605"/>
        <item x="187"/>
        <item x="1734"/>
        <item x="1480"/>
        <item x="1307"/>
        <item x="684"/>
        <item x="2546"/>
        <item x="274"/>
        <item x="804"/>
        <item x="1729"/>
        <item x="2203"/>
        <item x="1603"/>
        <item x="46"/>
        <item x="2581"/>
        <item x="2376"/>
        <item x="480"/>
        <item x="659"/>
        <item x="869"/>
        <item x="2168"/>
        <item x="2079"/>
        <item x="907"/>
        <item x="1875"/>
        <item x="2174"/>
        <item x="1061"/>
        <item x="892"/>
        <item x="2452"/>
        <item x="1940"/>
        <item x="347"/>
        <item x="96"/>
        <item x="2583"/>
        <item x="1270"/>
        <item x="1550"/>
        <item x="280"/>
        <item x="2122"/>
        <item x="1095"/>
        <item x="2534"/>
        <item x="2431"/>
        <item x="1348"/>
        <item x="2099"/>
        <item x="1621"/>
        <item x="353"/>
        <item x="849"/>
        <item x="671"/>
        <item x="365"/>
        <item x="1590"/>
        <item x="1824"/>
        <item x="1618"/>
        <item x="1006"/>
        <item x="934"/>
        <item x="1386"/>
        <item x="1357"/>
        <item x="1671"/>
        <item x="952"/>
        <item x="2373"/>
        <item x="2335"/>
        <item x="1048"/>
        <item x="2114"/>
        <item x="237"/>
        <item x="346"/>
        <item x="593"/>
        <item x="328"/>
        <item x="1009"/>
        <item x="483"/>
        <item x="1582"/>
        <item x="406"/>
        <item x="1402"/>
        <item x="125"/>
        <item x="918"/>
        <item x="1112"/>
        <item x="2500"/>
        <item x="2494"/>
        <item x="1528"/>
        <item x="2270"/>
        <item x="1722"/>
        <item x="1589"/>
        <item x="497"/>
        <item x="76"/>
        <item x="2020"/>
        <item x="2460"/>
        <item x="124"/>
        <item x="1930"/>
        <item x="1880"/>
        <item x="366"/>
        <item x="2001"/>
        <item x="1705"/>
        <item x="1244"/>
        <item x="812"/>
        <item x="1438"/>
        <item x="628"/>
        <item x="1850"/>
        <item x="2317"/>
        <item x="2124"/>
        <item x="500"/>
        <item x="1844"/>
        <item x="168"/>
        <item x="1137"/>
        <item x="289"/>
        <item x="674"/>
        <item x="595"/>
        <item x="211"/>
        <item x="1816"/>
        <item x="1222"/>
        <item x="1184"/>
        <item x="1132"/>
        <item x="793"/>
        <item x="487"/>
        <item x="489"/>
        <item x="1825"/>
        <item x="1115"/>
        <item x="1304"/>
        <item x="409"/>
        <item x="2119"/>
        <item x="435"/>
        <item x="808"/>
        <item x="384"/>
        <item x="1332"/>
        <item x="2523"/>
        <item x="2402"/>
        <item x="2321"/>
        <item x="1628"/>
        <item x="815"/>
        <item x="2481"/>
        <item x="1601"/>
        <item x="2265"/>
        <item x="1999"/>
        <item x="1919"/>
        <item x="2311"/>
        <item x="1076"/>
        <item x="2371"/>
        <item x="556"/>
        <item x="1549"/>
        <item x="2107"/>
        <item x="2483"/>
        <item x="1351"/>
        <item x="474"/>
        <item x="2140"/>
        <item x="1275"/>
        <item x="1272"/>
        <item x="2550"/>
        <item x="1459"/>
        <item x="729"/>
        <item x="1367"/>
        <item x="1415"/>
        <item x="77"/>
        <item x="644"/>
        <item x="1598"/>
        <item x="608"/>
        <item x="2341"/>
        <item x="1562"/>
        <item x="1772"/>
        <item x="1217"/>
        <item x="1694"/>
        <item x="2366"/>
        <item x="2610"/>
        <item x="2572"/>
        <item x="2541"/>
        <item x="281"/>
        <item x="390"/>
        <item x="2535"/>
        <item x="102"/>
        <item x="145"/>
        <item x="2022"/>
        <item x="1303"/>
        <item x="1323"/>
        <item x="2010"/>
        <item x="1345"/>
        <item x="306"/>
        <item x="2425"/>
        <item x="16"/>
        <item x="2567"/>
        <item x="521"/>
        <item x="2018"/>
        <item x="2552"/>
        <item x="1911"/>
        <item x="252"/>
        <item x="604"/>
        <item x="1159"/>
        <item x="269"/>
        <item x="2198"/>
        <item x="528"/>
        <item x="2393"/>
        <item x="1042"/>
        <item x="523"/>
        <item x="1870"/>
        <item x="2325"/>
        <item x="1996"/>
        <item x="865"/>
        <item x="118"/>
        <item x="858"/>
        <item x="2129"/>
        <item x="413"/>
        <item x="1856"/>
        <item x="1489"/>
        <item x="2540"/>
        <item x="586"/>
        <item x="530"/>
        <item x="418"/>
        <item x="2263"/>
        <item x="940"/>
        <item x="1933"/>
        <item x="1181"/>
        <item x="1455"/>
        <item x="1839"/>
        <item x="2274"/>
        <item x="2128"/>
        <item x="733"/>
        <item x="173"/>
        <item x="1473"/>
        <item x="2446"/>
        <item x="421"/>
        <item x="1991"/>
        <item x="2013"/>
        <item x="2383"/>
        <item x="501"/>
        <item x="886"/>
        <item x="1199"/>
        <item x="134"/>
        <item x="963"/>
        <item x="2294"/>
        <item x="218"/>
        <item x="513"/>
        <item x="2160"/>
        <item x="1057"/>
        <item x="2094"/>
        <item x="2353"/>
        <item x="2276"/>
        <item x="1974"/>
        <item x="1382"/>
        <item x="2531"/>
        <item x="820"/>
        <item x="37"/>
        <item x="1859"/>
        <item x="1261"/>
        <item x="1336"/>
        <item x="2435"/>
        <item x="1865"/>
        <item x="197"/>
        <item x="614"/>
        <item x="1337"/>
        <item x="117"/>
        <item x="255"/>
        <item x="247"/>
        <item x="153"/>
        <item x="25"/>
        <item x="1548"/>
        <item x="1853"/>
        <item x="130"/>
        <item x="462"/>
        <item x="539"/>
        <item x="1309"/>
        <item x="1892"/>
        <item x="745"/>
        <item x="851"/>
        <item x="2489"/>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3"/>
        <item x="515"/>
        <item x="2379"/>
        <item x="183"/>
        <item x="2193"/>
        <item x="2430"/>
        <item x="350"/>
        <item x="264"/>
        <item x="1828"/>
        <item x="1847"/>
        <item x="993"/>
        <item x="2143"/>
        <item x="2417"/>
        <item x="510"/>
        <item x="1231"/>
        <item x="374"/>
        <item x="2407"/>
        <item x="1871"/>
        <item x="337"/>
        <item x="582"/>
        <item x="821"/>
        <item x="649"/>
        <item x="2356"/>
        <item x="1910"/>
        <item x="404"/>
        <item x="1327"/>
        <item x="195"/>
        <item x="496"/>
        <item x="122"/>
        <item x="2190"/>
        <item x="1104"/>
        <item x="2469"/>
        <item x="2462"/>
        <item x="154"/>
        <item x="519"/>
        <item x="562"/>
        <item x="1780"/>
        <item x="2251"/>
        <item x="214"/>
        <item x="1024"/>
        <item x="2097"/>
        <item x="1289"/>
        <item x="1923"/>
        <item x="1901"/>
        <item x="1373"/>
        <item x="2378"/>
        <item x="2440"/>
        <item x="336"/>
        <item x="1490"/>
        <item x="958"/>
        <item x="597"/>
        <item x="1695"/>
        <item x="2102"/>
        <item x="60"/>
        <item x="2397"/>
        <item x="301"/>
        <item x="805"/>
        <item x="230"/>
        <item x="1226"/>
        <item x="62"/>
        <item x="1486"/>
        <item x="2224"/>
        <item x="1555"/>
        <item x="1116"/>
        <item x="1610"/>
        <item x="2273"/>
        <item x="12"/>
        <item x="401"/>
        <item x="1858"/>
        <item x="359"/>
        <item x="1283"/>
        <item x="1325"/>
        <item x="1156"/>
        <item x="1580"/>
        <item x="2461"/>
        <item x="55"/>
        <item x="1016"/>
        <item x="273"/>
        <item x="1881"/>
        <item x="1656"/>
        <item x="1943"/>
        <item x="2083"/>
        <item x="1594"/>
        <item x="1976"/>
        <item x="148"/>
        <item x="369"/>
        <item x="852"/>
        <item x="1760"/>
        <item x="449"/>
        <item x="1012"/>
        <item x="1049"/>
        <item x="1802"/>
        <item x="1279"/>
        <item x="587"/>
        <item x="1848"/>
        <item x="714"/>
        <item x="2286"/>
        <item x="1735"/>
        <item x="1779"/>
        <item x="2343"/>
        <item x="1117"/>
        <item x="860"/>
        <item x="2004"/>
        <item x="1205"/>
        <item x="856"/>
        <item x="1654"/>
        <item x="1593"/>
        <item x="1221"/>
        <item x="888"/>
        <item x="1472"/>
        <item x="728"/>
        <item x="1794"/>
        <item x="1102"/>
        <item x="1079"/>
        <item x="2388"/>
        <item x="1547"/>
        <item x="2566"/>
        <item x="1400"/>
        <item x="1242"/>
        <item x="1742"/>
        <item x="1765"/>
        <item x="2117"/>
        <item x="837"/>
        <item x="1471"/>
        <item x="1110"/>
        <item x="1893"/>
        <item x="1680"/>
        <item x="1413"/>
        <item x="444"/>
        <item x="1059"/>
        <item x="2215"/>
        <item x="630"/>
        <item x="1674"/>
        <item x="1452"/>
        <item x="1359"/>
        <item x="762"/>
        <item x="1581"/>
        <item x="2197"/>
        <item x="647"/>
        <item x="1639"/>
        <item x="1145"/>
        <item x="547"/>
        <item x="2301"/>
        <item x="2112"/>
        <item x="300"/>
        <item x="1485"/>
        <item x="939"/>
        <item x="1975"/>
        <item x="1227"/>
        <item x="219"/>
        <item x="543"/>
        <item x="1237"/>
        <item x="228"/>
        <item x="2087"/>
        <item x="2493"/>
        <item x="1809"/>
        <item x="2350"/>
        <item x="2421"/>
        <item x="163"/>
        <item x="172"/>
        <item x="2574"/>
        <item x="532"/>
        <item x="27"/>
        <item x="1189"/>
        <item x="1138"/>
        <item x="414"/>
        <item x="73"/>
        <item x="957"/>
        <item x="749"/>
        <item x="1701"/>
        <item x="286"/>
        <item x="788"/>
        <item x="121"/>
        <item x="323"/>
        <item x="1297"/>
        <item x="1531"/>
        <item x="2257"/>
        <item x="2253"/>
        <item x="2569"/>
        <item x="2255"/>
        <item x="1842"/>
        <item x="1553"/>
        <item x="1"/>
        <item x="2196"/>
        <item x="1252"/>
        <item x="768"/>
        <item x="1534"/>
        <item x="2169"/>
        <item x="89"/>
        <item x="1624"/>
        <item x="1817"/>
        <item x="945"/>
        <item x="949"/>
        <item x="2422"/>
        <item x="1720"/>
        <item x="283"/>
        <item x="344"/>
        <item x="1035"/>
        <item x="1294"/>
        <item x="731"/>
        <item x="2059"/>
        <item x="2363"/>
        <item x="439"/>
        <item x="687"/>
        <item x="1608"/>
        <item x="9"/>
        <item x="2338"/>
        <item x="1703"/>
        <item x="697"/>
        <item x="39"/>
        <item x="545"/>
        <item x="1894"/>
        <item x="987"/>
        <item x="1154"/>
        <item x="1666"/>
        <item x="2012"/>
        <item x="1021"/>
        <item x="2527"/>
        <item x="1978"/>
        <item x="1030"/>
        <item x="1823"/>
        <item x="2578"/>
        <item x="1456"/>
        <item x="2303"/>
        <item x="2185"/>
        <item x="223"/>
        <item x="2510"/>
        <item x="2096"/>
        <item x="698"/>
        <item x="2505"/>
        <item x="693"/>
        <item x="2490"/>
        <item x="2434"/>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10"/>
        <item x="862"/>
        <item x="1494"/>
        <item x="1318"/>
        <item x="189"/>
        <item x="1488"/>
        <item x="844"/>
        <item x="1273"/>
        <item x="1248"/>
        <item x="129"/>
        <item x="1250"/>
        <item x="2377"/>
        <item x="441"/>
        <item x="2243"/>
        <item x="1482"/>
        <item x="302"/>
        <item x="2085"/>
        <item x="203"/>
        <item x="392"/>
        <item x="1403"/>
        <item x="326"/>
        <item x="257"/>
        <item x="566"/>
        <item x="1907"/>
        <item x="502"/>
        <item x="854"/>
        <item x="1645"/>
        <item x="284"/>
        <item x="615"/>
        <item x="167"/>
        <item x="1626"/>
        <item x="843"/>
        <item x="387"/>
        <item x="984"/>
        <item x="2496"/>
        <item x="1685"/>
        <item x="1584"/>
        <item x="1509"/>
        <item x="535"/>
        <item x="1916"/>
        <item x="668"/>
        <item x="2136"/>
        <item x="1904"/>
        <item x="1981"/>
        <item x="1284"/>
        <item x="2467"/>
        <item x="342"/>
        <item x="1980"/>
        <item x="1263"/>
        <item x="818"/>
        <item x="11"/>
        <item x="1202"/>
        <item x="1784"/>
        <item x="706"/>
        <item x="1475"/>
        <item x="1667"/>
        <item x="1633"/>
        <item x="212"/>
        <item x="990"/>
        <item x="1313"/>
        <item x="689"/>
        <item x="541"/>
        <item x="2098"/>
        <item x="2408"/>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20"/>
        <item x="702"/>
        <item x="2116"/>
        <item x="2235"/>
        <item x="370"/>
        <item x="2296"/>
        <item x="1379"/>
        <item x="1353"/>
        <item x="1089"/>
        <item x="1329"/>
        <item x="976"/>
        <item x="826"/>
        <item x="459"/>
        <item x="1008"/>
        <item x="2456"/>
        <item x="139"/>
        <item x="1897"/>
        <item x="1296"/>
        <item x="291"/>
        <item x="2260"/>
        <item x="789"/>
        <item x="1519"/>
        <item x="2479"/>
        <item x="2244"/>
        <item x="2424"/>
        <item x="436"/>
        <item x="2529"/>
        <item x="514"/>
        <item x="261"/>
        <item x="871"/>
        <item x="1101"/>
        <item x="1788"/>
        <item x="2312"/>
        <item x="1251"/>
        <item x="285"/>
        <item x="2515"/>
        <item x="268"/>
        <item x="1331"/>
        <item x="601"/>
        <item x="8"/>
        <item x="265"/>
        <item x="1182"/>
        <item x="1278"/>
        <item x="425"/>
        <item x="542"/>
        <item x="1127"/>
        <item x="1987"/>
        <item x="1286"/>
        <item x="1647"/>
        <item x="1416"/>
        <item x="675"/>
        <item x="1151"/>
        <item x="1878"/>
        <item x="2380"/>
        <item x="1852"/>
        <item x="1500"/>
        <item x="811"/>
        <item x="2608"/>
        <item x="68"/>
        <item x="209"/>
        <item x="1758"/>
        <item x="315"/>
        <item x="704"/>
        <item x="2565"/>
        <item x="1418"/>
        <item x="1017"/>
        <item x="2324"/>
        <item x="1396"/>
        <item x="2313"/>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50"/>
        <item x="1476"/>
        <item x="512"/>
        <item x="482"/>
        <item x="1640"/>
        <item x="260"/>
        <item x="1873"/>
        <item x="2044"/>
        <item x="2355"/>
        <item x="225"/>
        <item x="3"/>
        <item x="361"/>
        <item x="1663"/>
        <item x="1277"/>
        <item x="2326"/>
        <item x="2027"/>
        <item x="1649"/>
        <item x="1777"/>
        <item x="1074"/>
        <item x="716"/>
        <item x="1768"/>
        <item x="486"/>
        <item x="2146"/>
        <item x="1497"/>
        <item x="806"/>
        <item x="1569"/>
        <item x="2437"/>
        <item x="1308"/>
        <item x="2138"/>
        <item x="2006"/>
        <item x="985"/>
        <item x="2499"/>
        <item x="648"/>
        <item x="2603"/>
        <item x="2267"/>
        <item x="2361"/>
        <item x="2166"/>
        <item x="1947"/>
        <item x="2000"/>
        <item x="1508"/>
        <item x="466"/>
        <item x="1690"/>
        <item x="2526"/>
        <item x="2037"/>
        <item x="1731"/>
        <item x="1094"/>
        <item x="881"/>
        <item x="1131"/>
        <item x="771"/>
        <item x="1070"/>
        <item x="1681"/>
        <item x="1425"/>
        <item x="2175"/>
        <item x="385"/>
        <item x="245"/>
        <item x="137"/>
        <item x="1979"/>
        <item x="509"/>
        <item x="1090"/>
        <item x="99"/>
        <item x="1915"/>
        <item x="2418"/>
        <item x="1868"/>
        <item x="1185"/>
        <item x="619"/>
        <item x="1841"/>
        <item x="207"/>
        <item x="901"/>
        <item x="1493"/>
        <item x="930"/>
        <item x="2470"/>
        <item x="1937"/>
        <item x="2278"/>
        <item x="926"/>
        <item x="1246"/>
        <item x="828"/>
        <item x="1925"/>
        <item x="1982"/>
        <item x="2199"/>
        <item x="810"/>
        <item x="1404"/>
        <item x="909"/>
        <item x="1972"/>
        <item x="665"/>
        <item x="1465"/>
        <item x="1384"/>
        <item x="2432"/>
        <item x="20"/>
        <item x="417"/>
        <item x="2507"/>
        <item x="2367"/>
        <item x="2239"/>
        <item x="1931"/>
        <item x="1427"/>
        <item x="2184"/>
        <item x="371"/>
        <item x="872"/>
        <item x="1885"/>
        <item x="1388"/>
        <item x="2346"/>
        <item x="766"/>
        <item x="1657"/>
        <item x="158"/>
        <item x="735"/>
        <item x="138"/>
        <item x="1269"/>
        <item x="2183"/>
        <item x="1813"/>
        <item x="1586"/>
        <item x="1718"/>
        <item x="1864"/>
        <item x="755"/>
        <item x="2090"/>
        <item x="198"/>
        <item x="161"/>
        <item x="2594"/>
        <item x="1113"/>
        <item x="224"/>
        <item x="1766"/>
        <item x="2277"/>
        <item x="320"/>
        <item x="1467"/>
        <item x="1739"/>
        <item x="1556"/>
        <item x="1190"/>
        <item x="2502"/>
        <item x="632"/>
        <item x="2134"/>
        <item x="1906"/>
        <item x="1022"/>
        <item x="2348"/>
        <item x="1913"/>
        <item x="1673"/>
        <item x="2178"/>
        <item x="376"/>
        <item x="2226"/>
        <item x="944"/>
        <item x="2560"/>
        <item x="1087"/>
        <item x="1751"/>
        <item x="2250"/>
        <item x="2120"/>
        <item x="1567"/>
        <item x="1406"/>
        <item x="960"/>
        <item x="1194"/>
        <item x="525"/>
        <item x="104"/>
        <item x="1299"/>
        <item x="1629"/>
        <item x="1965"/>
        <item x="2135"/>
        <item x="222"/>
        <item x="1874"/>
        <item x="2495"/>
        <item x="298"/>
        <item x="61"/>
        <item x="1078"/>
        <item x="2590"/>
        <item x="2246"/>
        <item x="2223"/>
        <item x="1209"/>
        <item x="1898"/>
        <item x="1806"/>
        <item x="1676"/>
        <item x="7"/>
        <item x="220"/>
        <item x="1136"/>
        <item x="1257"/>
        <item x="156"/>
        <item x="1914"/>
        <item x="719"/>
        <item x="2095"/>
        <item x="824"/>
        <item x="1054"/>
        <item x="335"/>
        <item x="2127"/>
        <item x="2320"/>
        <item x="2580"/>
        <item x="774"/>
        <item x="1306"/>
        <item x="2466"/>
        <item x="2386"/>
        <item x="2506"/>
        <item x="1970"/>
        <item x="928"/>
        <item x="970"/>
        <item x="2391"/>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401"/>
        <item x="1591"/>
        <item x="2340"/>
        <item x="1062"/>
        <item x="606"/>
        <item x="2282"/>
        <item x="70"/>
        <item x="2152"/>
        <item x="2232"/>
        <item x="194"/>
        <item x="885"/>
        <item x="1997"/>
        <item x="1744"/>
        <item x="529"/>
        <item x="190"/>
        <item x="169"/>
        <item x="2605"/>
        <item x="2078"/>
        <item x="205"/>
        <item x="97"/>
        <item x="398"/>
        <item x="1498"/>
        <item x="893"/>
        <item x="2023"/>
        <item x="2587"/>
        <item x="1565"/>
        <item x="1436"/>
        <item x="1166"/>
        <item x="1165"/>
        <item x="2158"/>
        <item x="900"/>
        <item x="1267"/>
        <item x="2577"/>
        <item x="1989"/>
        <item x="1249"/>
        <item x="1134"/>
        <item x="1339"/>
        <item x="2409"/>
        <item x="676"/>
        <item x="450"/>
        <item x="356"/>
        <item x="1909"/>
        <item x="584"/>
        <item x="507"/>
        <item x="2416"/>
        <item x="1081"/>
        <item x="780"/>
        <item x="411"/>
        <item x="2073"/>
        <item x="2547"/>
        <item x="600"/>
        <item x="1831"/>
        <item x="1212"/>
        <item x="179"/>
        <item x="734"/>
        <item x="476"/>
        <item x="2021"/>
        <item x="1983"/>
        <item x="1826"/>
        <item x="2472"/>
        <item x="2064"/>
        <item x="997"/>
        <item x="726"/>
        <item x="1770"/>
        <item x="1675"/>
        <item x="78"/>
        <item x="1652"/>
        <item x="151"/>
        <item x="468"/>
        <item x="1956"/>
        <item x="132"/>
        <item x="1219"/>
        <item x="30"/>
        <item x="1692"/>
        <item x="447"/>
        <item x="2454"/>
        <item x="757"/>
        <item x="1595"/>
        <item x="2420"/>
        <item x="1235"/>
        <item x="599"/>
        <item x="1491"/>
        <item x="2105"/>
        <item x="2248"/>
        <item x="231"/>
        <item x="2259"/>
        <item x="657"/>
        <item x="669"/>
        <item x="34"/>
        <item x="2342"/>
        <item x="2170"/>
        <item x="2543"/>
        <item x="2290"/>
        <item x="1096"/>
        <item x="200"/>
        <item x="103"/>
        <item x="1002"/>
        <item x="995"/>
        <item t="default"/>
      </items>
    </pivotField>
    <pivotField compact="0" numFmtId="164" outline="0" showAll="0"/>
    <pivotField compact="0" numFmtId="164" outline="0" showAll="0"/>
    <pivotField compact="0" numFmtId="165" outline="0" showAll="0"/>
    <pivotField compact="0" numFmtId="1" outline="0" showAll="0"/>
    <pivotField compact="0" outline="0" showAll="0"/>
    <pivotField compact="0" numFmtId="1" outline="0" showAll="0"/>
    <pivotField compact="0" outline="0" showAll="0"/>
  </pivotFields>
  <rowFields count="1">
    <field x="7"/>
  </rowFields>
  <rowItems count="17">
    <i>
      <x/>
    </i>
    <i>
      <x v="1"/>
    </i>
    <i>
      <x v="2"/>
    </i>
    <i>
      <x v="3"/>
    </i>
    <i>
      <x v="4"/>
    </i>
    <i>
      <x v="5"/>
    </i>
    <i>
      <x v="6"/>
    </i>
    <i>
      <x v="7"/>
    </i>
    <i>
      <x v="8"/>
    </i>
    <i>
      <x v="9"/>
    </i>
    <i>
      <x v="10"/>
    </i>
    <i>
      <x v="11"/>
    </i>
    <i>
      <x v="12"/>
    </i>
    <i>
      <x v="13"/>
    </i>
    <i>
      <x v="14"/>
    </i>
    <i>
      <x v="15"/>
    </i>
    <i>
      <x v="16"/>
    </i>
  </rowItems>
  <colItems count="1">
    <i/>
  </colItems>
  <dataFields count="1">
    <dataField name="Sum of Revenue" fld="16" baseField="0" baseItem="0"/>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FDDC71-BF25-4B2F-AD8F-2CCF276035D8}" name="Region wise rev"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L8:M13" firstHeaderRow="1" firstDataRow="1" firstDataCol="1"/>
  <pivotFields count="24">
    <pivotField showAll="0"/>
    <pivotField numFmtId="166" showAll="0"/>
    <pivotField numFmtId="1" showAll="0"/>
    <pivotField showAll="0">
      <items count="5">
        <item x="0"/>
        <item x="1"/>
        <item x="2"/>
        <item x="3"/>
        <item t="default"/>
      </items>
    </pivotField>
    <pivotField numFmtId="1"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h="1" x="3"/>
        <item h="1" x="0"/>
        <item h="1" x="4"/>
        <item h="1" x="1"/>
        <item x="2"/>
        <item t="default"/>
      </items>
    </pivotField>
    <pivotField showAll="0"/>
    <pivotField numFmtId="1" showAll="0"/>
    <pivotField numFmtId="164" showAll="0"/>
    <pivotField numFmtId="9" showAll="0"/>
    <pivotField numFmtId="164" showAll="0"/>
    <pivotField dataField="1" numFmtId="164" showAll="0"/>
    <pivotField numFmtId="164" showAll="0"/>
    <pivotField numFmtId="164" showAll="0"/>
    <pivotField numFmtId="165"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68"/>
  </dataFields>
  <formats count="1">
    <format dxfId="574">
      <pivotArea outline="0" collapsedLevelsAreSubtotals="1" fieldPosition="0"/>
    </format>
  </formats>
  <chartFormats count="15">
    <chartFormat chart="2"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6" count="1" selected="0">
            <x v="0"/>
          </reference>
        </references>
      </pivotArea>
    </chartFormat>
    <chartFormat chart="26" format="8">
      <pivotArea type="data" outline="0" fieldPosition="0">
        <references count="2">
          <reference field="4294967294" count="1" selected="0">
            <x v="0"/>
          </reference>
          <reference field="6" count="1" selected="0">
            <x v="1"/>
          </reference>
        </references>
      </pivotArea>
    </chartFormat>
    <chartFormat chart="26" format="9">
      <pivotArea type="data" outline="0" fieldPosition="0">
        <references count="2">
          <reference field="4294967294" count="1" selected="0">
            <x v="0"/>
          </reference>
          <reference field="6" count="1" selected="0">
            <x v="2"/>
          </reference>
        </references>
      </pivotArea>
    </chartFormat>
    <chartFormat chart="26"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1C6E977-54FD-4674-AAC9-1B8901FEC616}" sourceName="Product Category">
  <pivotTables>
    <pivotTable tabId="2" name="top 5 country revenue"/>
    <pivotTable tabId="2" name="Monthly Revenue &amp; profit"/>
    <pivotTable tabId="2" name="Chaneel wise revenue"/>
    <pivotTable tabId="2" name="COGS"/>
    <pivotTable tabId="2" name="Country wise map"/>
    <pivotTable tabId="2" name="Gross_profit"/>
    <pivotTable tabId="2" name="Region wise rev"/>
    <pivotTable tabId="2" name="Total_Revenue"/>
    <pivotTable tabId="2" name="Total_transactions"/>
    <pivotTable tabId="2" name="Total_unit_sold"/>
  </pivotTables>
  <data>
    <tabular pivotCacheId="669719267">
      <items count="5">
        <i x="3"/>
        <i x="0"/>
        <i x="4"/>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D765D36-4D9B-4416-ABC8-3C6C8DB2202A}" sourceName="Country">
  <pivotTables>
    <pivotTable tabId="2" name="Monthly Revenue &amp; profit"/>
    <pivotTable tabId="2" name="Chaneel wise revenue"/>
    <pivotTable tabId="2" name="COGS"/>
    <pivotTable tabId="2" name="Country wise map"/>
    <pivotTable tabId="2" name="Gross_profit"/>
    <pivotTable tabId="2" name="Region wise rev"/>
    <pivotTable tabId="2" name="top 5 country revenue"/>
    <pivotTable tabId="2" name="Total_Revenue"/>
    <pivotTable tabId="2" name="Total_transactions"/>
    <pivotTable tabId="2" name="Total_unit_sold"/>
  </pivotTables>
  <data>
    <tabular pivotCacheId="669719267">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776A1633-AD7D-48E1-80E3-E156D8B2509A}" sourceName="Quarter">
  <pivotTables>
    <pivotTable tabId="2" name="Monthly Revenue &amp; profit"/>
    <pivotTable tabId="2" name="Chaneel wise revenue"/>
    <pivotTable tabId="2" name="COGS"/>
    <pivotTable tabId="2" name="Country wise map"/>
    <pivotTable tabId="2" name="Gross_profit"/>
    <pivotTable tabId="2" name="Region wise rev"/>
    <pivotTable tabId="2" name="top 5 country revenue"/>
    <pivotTable tabId="2" name="Total_Revenue"/>
    <pivotTable tabId="2" name="Total_transactions"/>
    <pivotTable tabId="2" name="Total_unit_sold"/>
  </pivotTables>
  <data>
    <tabular pivotCacheId="66971926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E8C6585E-CDE3-4CC0-A094-40B3543FC209}" cache="Slicer_Product_Category" caption="Product Category" rowHeight="257175"/>
  <slicer name="Country" xr10:uid="{45AA0A36-FE0A-4ABF-8B98-84C078ACBEB7}" cache="Slicer_Country" caption="Country" rowHeight="257175"/>
  <slicer name="Quarter" xr10:uid="{9AFF0FB8-CC7F-48E3-8D61-54C2AF5B2892}" cache="Slicer_Quarter" caption="Quart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562" dataDxfId="561">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560"/>
    <tableColumn id="2" xr3:uid="{99F5FD81-8F5C-4B7A-810D-BB7E4869701E}" name="Order Date" dataDxfId="559"/>
    <tableColumn id="1" xr3:uid="{81F2B4D0-AC62-41AE-9A7A-247E6009BE1D}" name="Year" dataDxfId="558">
      <calculatedColumnFormula>YEAR(SalesDataTable[[#This Row],[Order Date]])</calculatedColumnFormula>
    </tableColumn>
    <tableColumn id="24" xr3:uid="{E4B4354E-AB4C-4021-A0F5-A11EAA1B43E8}" name="Quarter" dataDxfId="557">
      <calculatedColumnFormula>"Q"&amp;ROUNDUP(MONTH(SalesDataTable[[#This Row],[Order Date]])/3,0)</calculatedColumnFormula>
    </tableColumn>
    <tableColumn id="22" xr3:uid="{FBF032A8-3B8D-48BA-9CF8-DF331DCD2D23}" name="Month Number" dataDxfId="556">
      <calculatedColumnFormula>MONTH(SalesDataTable[[#This Row],[Order Date]])</calculatedColumnFormula>
    </tableColumn>
    <tableColumn id="23" xr3:uid="{05BB51DC-A938-44AE-8696-A4CE05325D2F}" name="Month" dataDxfId="555">
      <calculatedColumnFormula>TEXT(SalesDataTable[[#This Row],[Order Date]],"MMM")</calculatedColumnFormula>
    </tableColumn>
    <tableColumn id="3" xr3:uid="{BABD2837-4996-49F4-B8FC-F980EA4C9534}" name="Region" dataDxfId="554"/>
    <tableColumn id="4" xr3:uid="{ED840ADB-B6D0-4386-8CC3-66DEA65BED3E}" name="Country" dataDxfId="553"/>
    <tableColumn id="5" xr3:uid="{C21A7B37-6F6C-4361-82C1-4670F9FDBEC2}" name="Sales Channel" dataDxfId="552"/>
    <tableColumn id="6" xr3:uid="{84080584-6B54-4896-A4DE-A87DFF0731C6}" name="Customer Type" dataDxfId="551"/>
    <tableColumn id="7" xr3:uid="{0B005238-5F14-4C46-B503-7F3DFF36170E}" name="Product Category" dataDxfId="550"/>
    <tableColumn id="8" xr3:uid="{B930794A-6484-4BE3-BBD2-E8771691DFAD}" name="Product" dataDxfId="549"/>
    <tableColumn id="9" xr3:uid="{5CA4DF7A-9AF5-4D9D-9D5A-DDED3D0A7E80}" name="Units Sold" dataDxfId="548"/>
    <tableColumn id="10" xr3:uid="{6756035F-A4CB-4AFF-BFF3-3610B142F0EE}" name="Unit Price" dataDxfId="547"/>
    <tableColumn id="11" xr3:uid="{B694F18E-F9BD-40E2-A356-3F67136CB960}" name="Discount %" dataDxfId="546"/>
    <tableColumn id="12" xr3:uid="{15D4CF49-FA19-4C44-A023-7C629B44C0DB}" name="Unit Cost" dataDxfId="545"/>
    <tableColumn id="13" xr3:uid="{3D8A84CF-5674-491F-8F81-BB5FC7A74D30}" name="Revenue" dataDxfId="544">
      <calculatedColumnFormula>M2*N2*(1-O2)</calculatedColumnFormula>
    </tableColumn>
    <tableColumn id="14" xr3:uid="{455060E3-F1BA-493D-AC17-8D56984B9F5C}" name="COGS" dataDxfId="543">
      <calculatedColumnFormula>M2*P2</calculatedColumnFormula>
    </tableColumn>
    <tableColumn id="15" xr3:uid="{89F4A687-84DC-4069-9C8B-9548E670D916}" name="Gross Profit" dataDxfId="542">
      <calculatedColumnFormula>Q2-R2</calculatedColumnFormula>
    </tableColumn>
    <tableColumn id="16" xr3:uid="{F7B6CDDB-7E56-4D6C-91A8-8CE6DC05EA92}" name="Gross Margin %" dataDxfId="541">
      <calculatedColumnFormula>IFERROR(S2/Q2,0)</calculatedColumnFormula>
    </tableColumn>
    <tableColumn id="17" xr3:uid="{08206B5F-132F-48A2-8A7D-C8ED29DE854B}" name="Year2" dataDxfId="540">
      <calculatedColumnFormula>YEAR(SalesDataTable[[#This Row],[Order Date]])</calculatedColumnFormula>
    </tableColumn>
    <tableColumn id="18" xr3:uid="{530C4447-0E80-44A0-80E4-83BFF5397AA3}" name="Quarter2" dataDxfId="539">
      <calculatedColumnFormula>"Q"&amp;ROUNDUP(MONTH(SalesDataTable[[#This Row],[Order Date]])/3,0)</calculatedColumnFormula>
    </tableColumn>
    <tableColumn id="19" xr3:uid="{64306A9E-3E61-4C1D-8A04-5C3C05269760}" name="MonthNo" dataDxfId="538">
      <calculatedColumnFormula>MONTH(SalesDataTable[[#This Row],[Order Date]])</calculatedColumnFormula>
    </tableColumn>
    <tableColumn id="20" xr3:uid="{053C1C3B-A83C-4691-96F2-805F5CEED276}" name="Month2" dataDxfId="537">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29A37-0543-41D0-A8DF-B1998ADDAF80}">
  <dimension ref="A3:T25"/>
  <sheetViews>
    <sheetView topLeftCell="A4" workbookViewId="0">
      <selection activeCell="P14" sqref="P13:Q14"/>
      <pivotSelection pane="bottomRight" showHeader="1" extendable="1" axis="axisRow" start="5" max="17" activeRow="13" activeCol="15" previousRow="12" previousCol="15" click="1" r:id="rId9">
        <pivotArea dataOnly="0" outline="0" axis="axisRow" fieldPosition="0">
          <references count="1">
            <reference field="7" count="2">
              <x v="4"/>
              <x v="5"/>
            </reference>
          </references>
        </pivotArea>
      </pivotSelection>
    </sheetView>
  </sheetViews>
  <sheetFormatPr defaultRowHeight="15"/>
  <cols>
    <col min="1" max="1" width="13.42578125" bestFit="1" customWidth="1"/>
    <col min="2" max="2" width="14" bestFit="1" customWidth="1"/>
    <col min="3" max="3" width="16.7109375" bestFit="1" customWidth="1"/>
    <col min="4" max="4" width="18.7109375" bestFit="1" customWidth="1"/>
    <col min="5" max="5" width="15.140625" bestFit="1" customWidth="1"/>
    <col min="6" max="6" width="14" bestFit="1" customWidth="1"/>
    <col min="8" max="8" width="17" bestFit="1" customWidth="1"/>
    <col min="9" max="9" width="14" bestFit="1" customWidth="1"/>
    <col min="10" max="11" width="11.28515625" bestFit="1" customWidth="1"/>
    <col min="12" max="12" width="15.5703125" bestFit="1" customWidth="1"/>
    <col min="13" max="13" width="14" bestFit="1" customWidth="1"/>
    <col min="16" max="16" width="15.140625" bestFit="1" customWidth="1"/>
    <col min="17" max="17" width="15.85546875" bestFit="1" customWidth="1"/>
    <col min="19" max="19" width="15.140625" bestFit="1" customWidth="1"/>
  </cols>
  <sheetData>
    <row r="3" spans="1:20">
      <c r="A3" t="s">
        <v>77</v>
      </c>
      <c r="D3" t="s">
        <v>78</v>
      </c>
      <c r="F3" s="21" t="s">
        <v>91</v>
      </c>
      <c r="H3" t="s">
        <v>92</v>
      </c>
      <c r="J3" t="s">
        <v>93</v>
      </c>
      <c r="L3" t="s">
        <v>94</v>
      </c>
    </row>
    <row r="4" spans="1:20">
      <c r="A4" s="23">
        <v>123724.48549999995</v>
      </c>
      <c r="D4" s="24">
        <v>59076.955499999982</v>
      </c>
      <c r="F4" s="20">
        <f>D4/A4</f>
        <v>0.47748798680597465</v>
      </c>
      <c r="H4" s="15">
        <v>1405</v>
      </c>
      <c r="J4" s="15">
        <v>579</v>
      </c>
      <c r="L4" s="24">
        <v>64647.53</v>
      </c>
    </row>
    <row r="8" spans="1:20">
      <c r="A8" s="16" t="s">
        <v>95</v>
      </c>
      <c r="B8" t="s">
        <v>97</v>
      </c>
      <c r="C8" t="s">
        <v>98</v>
      </c>
      <c r="E8" s="16" t="s">
        <v>95</v>
      </c>
      <c r="F8" t="s">
        <v>97</v>
      </c>
      <c r="I8" s="16" t="s">
        <v>95</v>
      </c>
      <c r="J8" t="s">
        <v>97</v>
      </c>
      <c r="L8" s="16" t="s">
        <v>95</v>
      </c>
      <c r="M8" t="s">
        <v>97</v>
      </c>
      <c r="P8" s="16" t="s">
        <v>56</v>
      </c>
      <c r="Q8" t="s">
        <v>77</v>
      </c>
      <c r="S8" t="str">
        <f>P8</f>
        <v>Country</v>
      </c>
      <c r="T8" t="str">
        <f>Q8</f>
        <v>Sum of Revenue</v>
      </c>
    </row>
    <row r="9" spans="1:20">
      <c r="A9" s="25" t="s">
        <v>79</v>
      </c>
      <c r="B9" s="26">
        <v>7690.9389999999994</v>
      </c>
      <c r="C9" s="26">
        <v>3728.1789999999987</v>
      </c>
      <c r="E9" s="25" t="s">
        <v>47</v>
      </c>
      <c r="F9" s="26">
        <v>8911.0779999999959</v>
      </c>
      <c r="I9" s="25" t="s">
        <v>8</v>
      </c>
      <c r="J9" s="23">
        <v>35596.459499999997</v>
      </c>
      <c r="L9" s="25" t="s">
        <v>6</v>
      </c>
      <c r="M9" s="23">
        <v>33279.668999999994</v>
      </c>
      <c r="P9" t="s">
        <v>27</v>
      </c>
      <c r="Q9" s="23">
        <v>5722.6549999999997</v>
      </c>
      <c r="S9" t="str">
        <f t="shared" ref="S9:S25" si="0">P9</f>
        <v>Austria</v>
      </c>
      <c r="T9">
        <f t="shared" ref="T9:T25" si="1">Q9</f>
        <v>5722.6549999999997</v>
      </c>
    </row>
    <row r="10" spans="1:20">
      <c r="A10" s="25" t="s">
        <v>80</v>
      </c>
      <c r="B10" s="26">
        <v>4716.7249999999995</v>
      </c>
      <c r="C10" s="26">
        <v>2328.5250000000001</v>
      </c>
      <c r="E10" s="25" t="s">
        <v>43</v>
      </c>
      <c r="F10" s="26">
        <v>13076.888000000004</v>
      </c>
      <c r="I10" s="25" t="s">
        <v>28</v>
      </c>
      <c r="J10" s="23">
        <v>16042.492499999998</v>
      </c>
      <c r="L10" s="25" t="s">
        <v>11</v>
      </c>
      <c r="M10" s="23">
        <v>23670.513500000008</v>
      </c>
      <c r="P10" t="s">
        <v>21</v>
      </c>
      <c r="Q10" s="23">
        <v>7164.9895000000015</v>
      </c>
      <c r="S10" t="str">
        <f t="shared" si="0"/>
        <v>Belgium</v>
      </c>
      <c r="T10">
        <f t="shared" si="1"/>
        <v>7164.9895000000015</v>
      </c>
    </row>
    <row r="11" spans="1:20">
      <c r="A11" s="25" t="s">
        <v>81</v>
      </c>
      <c r="B11" s="26">
        <v>9788.1504999999979</v>
      </c>
      <c r="C11" s="26">
        <v>4758.2104999999992</v>
      </c>
      <c r="E11" s="25" t="s">
        <v>31</v>
      </c>
      <c r="F11" s="23">
        <v>11284.0625</v>
      </c>
      <c r="I11" s="25" t="s">
        <v>2</v>
      </c>
      <c r="J11" s="23">
        <v>50971.949499999952</v>
      </c>
      <c r="L11" s="25" t="s">
        <v>0</v>
      </c>
      <c r="M11" s="23">
        <v>25763.140500000016</v>
      </c>
      <c r="P11" t="s">
        <v>7</v>
      </c>
      <c r="Q11" s="23">
        <v>4154.4904999999999</v>
      </c>
      <c r="S11" t="str">
        <f t="shared" si="0"/>
        <v>Czechia</v>
      </c>
      <c r="T11">
        <f t="shared" si="1"/>
        <v>4154.4904999999999</v>
      </c>
    </row>
    <row r="12" spans="1:20">
      <c r="A12" s="25" t="s">
        <v>82</v>
      </c>
      <c r="B12" s="26">
        <v>11632.140499999998</v>
      </c>
      <c r="C12" s="26">
        <v>5663.9105</v>
      </c>
      <c r="E12" s="25" t="s">
        <v>1</v>
      </c>
      <c r="F12" s="26">
        <v>11983.046500000002</v>
      </c>
      <c r="I12" s="25" t="s">
        <v>19</v>
      </c>
      <c r="J12" s="23">
        <v>21113.584000000006</v>
      </c>
      <c r="L12" s="25" t="s">
        <v>20</v>
      </c>
      <c r="M12" s="23">
        <v>41011.162499999969</v>
      </c>
      <c r="P12" t="s">
        <v>25</v>
      </c>
      <c r="Q12" s="23">
        <v>6249.1695</v>
      </c>
      <c r="S12" t="str">
        <f t="shared" si="0"/>
        <v>Denmark</v>
      </c>
      <c r="T12">
        <f t="shared" si="1"/>
        <v>6249.1695</v>
      </c>
    </row>
    <row r="13" spans="1:20">
      <c r="A13" s="25" t="s">
        <v>83</v>
      </c>
      <c r="B13" s="26">
        <v>11456.432000000001</v>
      </c>
      <c r="C13" s="26">
        <v>5478.8120000000008</v>
      </c>
      <c r="E13" s="25" t="s">
        <v>33</v>
      </c>
      <c r="F13" s="26">
        <v>13651.032499999999</v>
      </c>
      <c r="I13" s="25" t="s">
        <v>96</v>
      </c>
      <c r="J13" s="23">
        <v>123724.48549999995</v>
      </c>
      <c r="L13" s="25" t="s">
        <v>96</v>
      </c>
      <c r="M13" s="23">
        <v>123724.48549999998</v>
      </c>
      <c r="P13" t="s">
        <v>39</v>
      </c>
      <c r="Q13" s="23">
        <v>6197.8824999999997</v>
      </c>
      <c r="S13" t="str">
        <f t="shared" si="0"/>
        <v>Finland</v>
      </c>
      <c r="T13">
        <f t="shared" si="1"/>
        <v>6197.8824999999997</v>
      </c>
    </row>
    <row r="14" spans="1:20">
      <c r="A14" s="25" t="s">
        <v>84</v>
      </c>
      <c r="B14" s="26">
        <v>15533.516000000003</v>
      </c>
      <c r="C14" s="26">
        <v>7209.8760000000011</v>
      </c>
      <c r="E14" s="25" t="s">
        <v>96</v>
      </c>
      <c r="F14" s="23">
        <v>58906.107500000006</v>
      </c>
      <c r="P14" t="s">
        <v>47</v>
      </c>
      <c r="Q14" s="23">
        <v>8911.0779999999959</v>
      </c>
      <c r="S14" t="str">
        <f t="shared" si="0"/>
        <v>France</v>
      </c>
      <c r="T14">
        <f t="shared" si="1"/>
        <v>8911.0779999999959</v>
      </c>
    </row>
    <row r="15" spans="1:20">
      <c r="A15" s="25" t="s">
        <v>85</v>
      </c>
      <c r="B15" s="26">
        <v>13706.538</v>
      </c>
      <c r="C15" s="26">
        <v>6335.5879999999997</v>
      </c>
      <c r="P15" t="s">
        <v>43</v>
      </c>
      <c r="Q15" s="23">
        <v>13076.888000000004</v>
      </c>
      <c r="S15" t="str">
        <f t="shared" si="0"/>
        <v>Germany</v>
      </c>
      <c r="T15">
        <f t="shared" si="1"/>
        <v>13076.888000000004</v>
      </c>
    </row>
    <row r="16" spans="1:20">
      <c r="A16" s="25" t="s">
        <v>86</v>
      </c>
      <c r="B16" s="26">
        <v>12214.656499999999</v>
      </c>
      <c r="C16" s="26">
        <v>5947.4764999999989</v>
      </c>
      <c r="P16" t="s">
        <v>18</v>
      </c>
      <c r="Q16" s="23">
        <v>3264.9740000000002</v>
      </c>
      <c r="S16" t="str">
        <f t="shared" si="0"/>
        <v>Ireland</v>
      </c>
      <c r="T16">
        <f t="shared" si="1"/>
        <v>3264.9740000000002</v>
      </c>
    </row>
    <row r="17" spans="1:20">
      <c r="A17" s="25" t="s">
        <v>87</v>
      </c>
      <c r="B17" s="26">
        <v>9723.3945000000022</v>
      </c>
      <c r="C17" s="26">
        <v>4635.7445000000007</v>
      </c>
      <c r="P17" t="s">
        <v>50</v>
      </c>
      <c r="Q17" s="23">
        <v>6390.2385000000013</v>
      </c>
      <c r="S17" t="str">
        <f t="shared" si="0"/>
        <v>Italy</v>
      </c>
      <c r="T17">
        <f t="shared" si="1"/>
        <v>6390.2385000000013</v>
      </c>
    </row>
    <row r="18" spans="1:20">
      <c r="A18" s="25" t="s">
        <v>88</v>
      </c>
      <c r="B18" s="26">
        <v>9519.5870000000014</v>
      </c>
      <c r="C18" s="26">
        <v>4447.3769999999995</v>
      </c>
      <c r="P18" t="s">
        <v>31</v>
      </c>
      <c r="Q18" s="23">
        <v>11284.0625</v>
      </c>
      <c r="S18" t="str">
        <f t="shared" si="0"/>
        <v>Netherlands</v>
      </c>
      <c r="T18">
        <f t="shared" si="1"/>
        <v>11284.0625</v>
      </c>
    </row>
    <row r="19" spans="1:20">
      <c r="A19" s="25" t="s">
        <v>89</v>
      </c>
      <c r="B19" s="26">
        <v>11029.907499999999</v>
      </c>
      <c r="C19" s="26">
        <v>5201.6574999999975</v>
      </c>
      <c r="P19" t="s">
        <v>52</v>
      </c>
      <c r="Q19" s="23">
        <v>3538.1545000000006</v>
      </c>
      <c r="S19" t="str">
        <f t="shared" si="0"/>
        <v>Norway</v>
      </c>
      <c r="T19">
        <f t="shared" si="1"/>
        <v>3538.1545000000006</v>
      </c>
    </row>
    <row r="20" spans="1:20">
      <c r="A20" s="25" t="s">
        <v>90</v>
      </c>
      <c r="B20" s="26">
        <v>6712.4990000000007</v>
      </c>
      <c r="C20" s="26">
        <v>3341.5990000000006</v>
      </c>
      <c r="P20" t="s">
        <v>49</v>
      </c>
      <c r="Q20" s="23">
        <v>6731.6179999999986</v>
      </c>
      <c r="S20" t="str">
        <f t="shared" si="0"/>
        <v>Poland</v>
      </c>
      <c r="T20">
        <f t="shared" si="1"/>
        <v>6731.6179999999986</v>
      </c>
    </row>
    <row r="21" spans="1:20">
      <c r="A21" s="25" t="s">
        <v>96</v>
      </c>
      <c r="B21" s="23">
        <v>123724.4855</v>
      </c>
      <c r="C21" s="23">
        <v>59076.955499999996</v>
      </c>
      <c r="P21" t="s">
        <v>36</v>
      </c>
      <c r="Q21" s="23">
        <v>7389.8554999999988</v>
      </c>
      <c r="S21" t="str">
        <f t="shared" si="0"/>
        <v>Portugal</v>
      </c>
      <c r="T21">
        <f t="shared" si="1"/>
        <v>7389.8554999999988</v>
      </c>
    </row>
    <row r="22" spans="1:20">
      <c r="P22" t="s">
        <v>1</v>
      </c>
      <c r="Q22" s="23">
        <v>11983.046500000002</v>
      </c>
      <c r="S22" t="str">
        <f t="shared" si="0"/>
        <v>Spain</v>
      </c>
      <c r="T22">
        <f t="shared" si="1"/>
        <v>11983.046500000002</v>
      </c>
    </row>
    <row r="23" spans="1:20">
      <c r="P23" t="s">
        <v>12</v>
      </c>
      <c r="Q23" s="23">
        <v>4420.3330000000005</v>
      </c>
      <c r="S23" t="str">
        <f t="shared" si="0"/>
        <v>Sweden</v>
      </c>
      <c r="T23">
        <f t="shared" si="1"/>
        <v>4420.3330000000005</v>
      </c>
    </row>
    <row r="24" spans="1:20">
      <c r="P24" t="s">
        <v>41</v>
      </c>
      <c r="Q24" s="23">
        <v>3594.0174999999995</v>
      </c>
      <c r="S24" t="str">
        <f t="shared" si="0"/>
        <v>Switzerland</v>
      </c>
      <c r="T24">
        <f t="shared" si="1"/>
        <v>3594.0174999999995</v>
      </c>
    </row>
    <row r="25" spans="1:20">
      <c r="P25" t="s">
        <v>33</v>
      </c>
      <c r="Q25" s="23">
        <v>13651.032499999999</v>
      </c>
      <c r="S25" t="str">
        <f t="shared" si="0"/>
        <v>United Kingdom</v>
      </c>
      <c r="T25">
        <f t="shared" si="1"/>
        <v>13651.032499999999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E908A-60C9-46AF-A70D-A4B1039CFF1C}">
  <dimension ref="A1:Y43"/>
  <sheetViews>
    <sheetView showGridLines="0" zoomScale="69" zoomScaleNormal="69" workbookViewId="0">
      <selection activeCell="X24" sqref="X24"/>
    </sheetView>
  </sheetViews>
  <sheetFormatPr defaultRowHeight="15"/>
  <sheetData>
    <row r="1" spans="1:23">
      <c r="A1" s="22"/>
      <c r="B1" s="22"/>
      <c r="C1" s="22"/>
      <c r="D1" s="22"/>
      <c r="E1" s="22"/>
      <c r="F1" s="22"/>
      <c r="G1" s="22"/>
      <c r="H1" s="22"/>
      <c r="I1" s="22"/>
      <c r="J1" s="22"/>
      <c r="K1" s="22"/>
      <c r="L1" s="22"/>
      <c r="M1" s="22"/>
      <c r="N1" s="22"/>
      <c r="O1" s="22"/>
      <c r="P1" s="22"/>
      <c r="Q1" s="22"/>
      <c r="R1" s="22"/>
      <c r="S1" s="22"/>
      <c r="T1" s="22"/>
      <c r="U1" s="22"/>
      <c r="V1" s="22"/>
      <c r="W1" s="22"/>
    </row>
    <row r="2" spans="1:23">
      <c r="A2" s="22"/>
      <c r="B2" s="22"/>
      <c r="C2" s="22"/>
      <c r="D2" s="22"/>
      <c r="E2" s="22"/>
      <c r="F2" s="22"/>
      <c r="G2" s="22"/>
      <c r="H2" s="22"/>
      <c r="I2" s="22"/>
      <c r="J2" s="22"/>
      <c r="K2" s="22"/>
      <c r="L2" s="22"/>
      <c r="M2" s="22"/>
      <c r="N2" s="22"/>
      <c r="O2" s="22"/>
      <c r="P2" s="22"/>
      <c r="Q2" s="22"/>
      <c r="R2" s="22"/>
      <c r="S2" s="22"/>
      <c r="T2" s="22"/>
      <c r="U2" s="22"/>
      <c r="V2" s="22"/>
      <c r="W2" s="22"/>
    </row>
    <row r="3" spans="1:23" ht="14.25" customHeight="1">
      <c r="A3" s="22"/>
      <c r="B3" s="22"/>
      <c r="C3" s="22"/>
      <c r="D3" s="22"/>
      <c r="E3" s="22"/>
      <c r="F3" s="22"/>
      <c r="G3" s="22"/>
      <c r="H3" s="22"/>
      <c r="I3" s="22"/>
      <c r="J3" s="22"/>
      <c r="K3" s="22"/>
      <c r="L3" s="22"/>
      <c r="M3" s="22"/>
      <c r="N3" s="22"/>
      <c r="O3" s="22"/>
      <c r="P3" s="22"/>
      <c r="Q3" s="22"/>
      <c r="R3" s="22"/>
      <c r="S3" s="22"/>
      <c r="T3" s="22"/>
      <c r="U3" s="22"/>
      <c r="V3" s="22"/>
      <c r="W3" s="22"/>
    </row>
    <row r="4" spans="1:23">
      <c r="A4" s="22"/>
      <c r="B4" s="22"/>
      <c r="C4" s="22"/>
      <c r="D4" s="22"/>
      <c r="E4" s="22"/>
      <c r="F4" s="22"/>
      <c r="G4" s="22"/>
      <c r="H4" s="22"/>
      <c r="I4" s="22"/>
      <c r="J4" s="22"/>
      <c r="K4" s="22"/>
      <c r="L4" s="22"/>
      <c r="M4" s="22"/>
      <c r="N4" s="22"/>
      <c r="O4" s="22"/>
      <c r="P4" s="22"/>
      <c r="Q4" s="22"/>
      <c r="R4" s="22"/>
      <c r="S4" s="22"/>
      <c r="T4" s="22"/>
      <c r="U4" s="22"/>
      <c r="V4" s="22"/>
      <c r="W4" s="22"/>
    </row>
    <row r="5" spans="1:23">
      <c r="A5" s="22"/>
      <c r="B5" s="22"/>
      <c r="C5" s="22"/>
      <c r="D5" s="22"/>
      <c r="E5" s="22"/>
      <c r="F5" s="22"/>
      <c r="G5" s="22"/>
      <c r="H5" s="22"/>
      <c r="I5" s="22"/>
      <c r="J5" s="22"/>
      <c r="K5" s="22"/>
      <c r="L5" s="22"/>
      <c r="M5" s="22"/>
      <c r="N5" s="22"/>
      <c r="O5" s="22"/>
      <c r="P5" s="22"/>
      <c r="Q5" s="22"/>
      <c r="R5" s="22"/>
      <c r="S5" s="22"/>
      <c r="T5" s="22"/>
      <c r="U5" s="22"/>
      <c r="V5" s="22"/>
      <c r="W5" s="22"/>
    </row>
    <row r="6" spans="1:23">
      <c r="A6" s="22"/>
      <c r="B6" s="22"/>
      <c r="C6" s="22"/>
      <c r="D6" s="22"/>
      <c r="E6" s="22"/>
      <c r="F6" s="22"/>
      <c r="G6" s="22"/>
      <c r="H6" s="22"/>
      <c r="I6" s="22"/>
      <c r="J6" s="22"/>
      <c r="K6" s="22"/>
      <c r="L6" s="22"/>
      <c r="M6" s="22"/>
      <c r="N6" s="22"/>
      <c r="O6" s="22"/>
      <c r="P6" s="22"/>
      <c r="Q6" s="22"/>
      <c r="R6" s="22"/>
      <c r="S6" s="22"/>
      <c r="T6" s="22"/>
      <c r="U6" s="22"/>
      <c r="V6" s="22"/>
      <c r="W6" s="22"/>
    </row>
    <row r="7" spans="1:23">
      <c r="A7" s="22"/>
      <c r="B7" s="22"/>
      <c r="C7" s="22"/>
      <c r="D7" s="22"/>
      <c r="E7" s="22"/>
      <c r="F7" s="22"/>
      <c r="G7" s="22"/>
      <c r="H7" s="22"/>
      <c r="I7" s="22"/>
      <c r="J7" s="22"/>
      <c r="K7" s="22"/>
      <c r="L7" s="22"/>
      <c r="M7" s="22"/>
      <c r="N7" s="22"/>
      <c r="O7" s="22"/>
      <c r="P7" s="22"/>
      <c r="Q7" s="22"/>
      <c r="R7" s="22"/>
      <c r="S7" s="22"/>
      <c r="T7" s="22"/>
      <c r="U7" s="22"/>
      <c r="V7" s="22"/>
      <c r="W7" s="22"/>
    </row>
    <row r="8" spans="1:23">
      <c r="A8" s="22"/>
      <c r="B8" s="22"/>
      <c r="C8" s="22"/>
      <c r="D8" s="22"/>
      <c r="E8" s="22"/>
      <c r="F8" s="22"/>
      <c r="G8" s="22"/>
      <c r="H8" s="22"/>
      <c r="I8" s="22"/>
      <c r="J8" s="22"/>
      <c r="K8" s="22"/>
      <c r="L8" s="22"/>
      <c r="M8" s="22"/>
      <c r="N8" s="22"/>
      <c r="O8" s="22"/>
      <c r="P8" s="22"/>
      <c r="Q8" s="22"/>
      <c r="R8" s="22"/>
      <c r="S8" s="22"/>
      <c r="T8" s="22"/>
      <c r="U8" s="22"/>
      <c r="V8" s="22"/>
      <c r="W8" s="22"/>
    </row>
    <row r="9" spans="1:23">
      <c r="A9" s="22"/>
      <c r="B9" s="22"/>
      <c r="C9" s="22"/>
      <c r="D9" s="22"/>
      <c r="E9" s="22"/>
      <c r="F9" s="22"/>
      <c r="G9" s="22"/>
      <c r="H9" s="22"/>
      <c r="I9" s="22"/>
      <c r="J9" s="22"/>
      <c r="K9" s="22"/>
      <c r="L9" s="22"/>
      <c r="M9" s="22"/>
      <c r="N9" s="22"/>
      <c r="O9" s="22"/>
      <c r="P9" s="22"/>
      <c r="Q9" s="22"/>
      <c r="R9" s="22"/>
      <c r="S9" s="22"/>
      <c r="T9" s="22"/>
      <c r="U9" s="22"/>
      <c r="V9" s="22"/>
      <c r="W9" s="22"/>
    </row>
    <row r="10" spans="1:23">
      <c r="A10" s="22"/>
      <c r="B10" s="22"/>
      <c r="C10" s="22"/>
      <c r="D10" s="22"/>
      <c r="E10" s="22"/>
      <c r="F10" s="22"/>
      <c r="G10" s="22"/>
      <c r="H10" s="22"/>
      <c r="I10" s="22"/>
      <c r="J10" s="22"/>
      <c r="K10" s="22"/>
      <c r="L10" s="22"/>
      <c r="M10" s="22"/>
      <c r="N10" s="22"/>
      <c r="O10" s="22"/>
      <c r="P10" s="22"/>
      <c r="Q10" s="22"/>
      <c r="R10" s="22"/>
      <c r="S10" s="22"/>
      <c r="T10" s="22"/>
      <c r="U10" s="22"/>
      <c r="V10" s="22"/>
      <c r="W10" s="22"/>
    </row>
    <row r="11" spans="1:23">
      <c r="A11" s="22"/>
      <c r="B11" s="22"/>
      <c r="C11" s="22"/>
      <c r="D11" s="22"/>
      <c r="E11" s="22"/>
      <c r="F11" s="22"/>
      <c r="G11" s="22"/>
      <c r="H11" s="22"/>
      <c r="I11" s="22"/>
      <c r="J11" s="22"/>
      <c r="K11" s="22"/>
      <c r="L11" s="22"/>
      <c r="M11" s="22"/>
      <c r="N11" s="22"/>
      <c r="O11" s="22"/>
      <c r="P11" s="22"/>
      <c r="Q11" s="22"/>
      <c r="R11" s="22"/>
      <c r="S11" s="22"/>
      <c r="T11" s="22"/>
      <c r="U11" s="22"/>
      <c r="V11" s="22"/>
      <c r="W11" s="22"/>
    </row>
    <row r="12" spans="1:23">
      <c r="A12" s="22"/>
      <c r="B12" s="22"/>
      <c r="C12" s="22"/>
      <c r="D12" s="22"/>
      <c r="E12" s="22"/>
      <c r="F12" s="22"/>
      <c r="G12" s="22"/>
      <c r="H12" s="22"/>
      <c r="I12" s="22"/>
      <c r="J12" s="22"/>
      <c r="K12" s="22"/>
      <c r="L12" s="22"/>
      <c r="M12" s="22"/>
      <c r="N12" s="22"/>
      <c r="O12" s="22"/>
      <c r="P12" s="22"/>
      <c r="Q12" s="22"/>
      <c r="R12" s="22"/>
      <c r="S12" s="22"/>
      <c r="T12" s="22"/>
      <c r="U12" s="22"/>
      <c r="V12" s="22"/>
      <c r="W12" s="22"/>
    </row>
    <row r="13" spans="1:23">
      <c r="A13" s="22"/>
      <c r="B13" s="22"/>
      <c r="C13" s="22"/>
      <c r="D13" s="22"/>
      <c r="E13" s="22"/>
      <c r="F13" s="22"/>
      <c r="G13" s="22"/>
      <c r="H13" s="22"/>
      <c r="I13" s="22"/>
      <c r="J13" s="22"/>
      <c r="K13" s="22"/>
      <c r="L13" s="22"/>
      <c r="M13" s="22"/>
      <c r="N13" s="22"/>
      <c r="O13" s="22"/>
      <c r="P13" s="22"/>
      <c r="Q13" s="22"/>
      <c r="R13" s="22"/>
      <c r="S13" s="22"/>
      <c r="T13" s="22"/>
      <c r="U13" s="22"/>
      <c r="V13" s="22"/>
      <c r="W13" s="22"/>
    </row>
    <row r="14" spans="1:23">
      <c r="A14" s="22"/>
      <c r="B14" s="22"/>
      <c r="C14" s="22"/>
      <c r="D14" s="22"/>
      <c r="E14" s="22"/>
      <c r="F14" s="22"/>
      <c r="G14" s="22"/>
      <c r="H14" s="22"/>
      <c r="I14" s="22"/>
      <c r="J14" s="22"/>
      <c r="K14" s="22"/>
      <c r="L14" s="22"/>
      <c r="M14" s="22"/>
      <c r="N14" s="22"/>
      <c r="O14" s="22"/>
      <c r="P14" s="22"/>
      <c r="Q14" s="22"/>
      <c r="R14" s="22"/>
      <c r="S14" s="22"/>
      <c r="T14" s="22"/>
      <c r="U14" s="22"/>
      <c r="V14" s="22"/>
      <c r="W14" s="22"/>
    </row>
    <row r="15" spans="1:23">
      <c r="A15" s="22"/>
      <c r="B15" s="22"/>
      <c r="C15" s="22"/>
      <c r="D15" s="22"/>
      <c r="E15" s="22"/>
      <c r="F15" s="22"/>
      <c r="G15" s="22"/>
      <c r="H15" s="22"/>
      <c r="I15" s="22"/>
      <c r="J15" s="22"/>
      <c r="K15" s="22"/>
      <c r="L15" s="22"/>
      <c r="M15" s="22"/>
      <c r="N15" s="22"/>
      <c r="O15" s="22"/>
      <c r="P15" s="22"/>
      <c r="Q15" s="22"/>
      <c r="R15" s="22"/>
      <c r="S15" s="22"/>
      <c r="T15" s="22"/>
      <c r="U15" s="22"/>
      <c r="V15" s="22"/>
      <c r="W15" s="22"/>
    </row>
    <row r="16" spans="1:23">
      <c r="A16" s="22"/>
      <c r="B16" s="22"/>
      <c r="C16" s="22"/>
      <c r="D16" s="22"/>
      <c r="E16" s="22"/>
      <c r="F16" s="22"/>
      <c r="G16" s="22"/>
      <c r="H16" s="22"/>
      <c r="I16" s="22"/>
      <c r="J16" s="22"/>
      <c r="K16" s="22"/>
      <c r="L16" s="22"/>
      <c r="M16" s="22"/>
      <c r="N16" s="22"/>
      <c r="O16" s="22"/>
      <c r="P16" s="22"/>
      <c r="Q16" s="22"/>
      <c r="R16" s="22"/>
      <c r="S16" s="22"/>
      <c r="T16" s="22"/>
      <c r="U16" s="22"/>
      <c r="V16" s="22"/>
      <c r="W16" s="22"/>
    </row>
    <row r="17" spans="1:25">
      <c r="A17" s="22"/>
      <c r="B17" s="22"/>
      <c r="C17" s="22"/>
      <c r="D17" s="22"/>
      <c r="E17" s="22"/>
      <c r="F17" s="22"/>
      <c r="G17" s="22"/>
      <c r="H17" s="22"/>
      <c r="I17" s="22"/>
      <c r="J17" s="22"/>
      <c r="K17" s="22"/>
      <c r="L17" s="22"/>
      <c r="M17" s="22"/>
      <c r="N17" s="22"/>
      <c r="O17" s="22"/>
      <c r="P17" s="22"/>
      <c r="Q17" s="22"/>
      <c r="R17" s="22"/>
      <c r="S17" s="22"/>
      <c r="T17" s="22"/>
      <c r="U17" s="22"/>
      <c r="V17" s="22"/>
      <c r="W17" s="22"/>
    </row>
    <row r="18" spans="1:25">
      <c r="A18" s="22"/>
      <c r="B18" s="22"/>
      <c r="C18" s="22"/>
      <c r="D18" s="22"/>
      <c r="E18" s="22"/>
      <c r="F18" s="22"/>
      <c r="G18" s="22"/>
      <c r="H18" s="22"/>
      <c r="I18" s="22"/>
      <c r="J18" s="22"/>
      <c r="K18" s="22"/>
      <c r="L18" s="22"/>
      <c r="M18" s="22"/>
      <c r="N18" s="22"/>
      <c r="O18" s="22"/>
      <c r="P18" s="22"/>
      <c r="Q18" s="22"/>
      <c r="R18" s="22"/>
      <c r="S18" s="22"/>
      <c r="T18" s="22"/>
      <c r="U18" s="22"/>
      <c r="V18" s="22"/>
      <c r="W18" s="22"/>
    </row>
    <row r="19" spans="1:25">
      <c r="A19" s="22"/>
      <c r="B19" s="22"/>
      <c r="C19" s="22"/>
      <c r="D19" s="22"/>
      <c r="E19" s="22"/>
      <c r="F19" s="22"/>
      <c r="G19" s="22"/>
      <c r="H19" s="22"/>
      <c r="I19" s="22"/>
      <c r="J19" s="22"/>
      <c r="K19" s="22"/>
      <c r="L19" s="22"/>
      <c r="M19" s="22"/>
      <c r="N19" s="22"/>
      <c r="O19" s="22"/>
      <c r="P19" s="22"/>
      <c r="Q19" s="22"/>
      <c r="R19" s="22"/>
      <c r="S19" s="22"/>
      <c r="T19" s="22"/>
      <c r="U19" s="22"/>
      <c r="V19" s="22"/>
      <c r="W19" s="22"/>
    </row>
    <row r="20" spans="1:25">
      <c r="A20" s="22"/>
      <c r="B20" s="22"/>
      <c r="C20" s="22"/>
      <c r="D20" s="22"/>
      <c r="E20" s="22"/>
      <c r="F20" s="22"/>
      <c r="G20" s="22"/>
      <c r="H20" s="22"/>
      <c r="I20" s="22"/>
      <c r="J20" s="22"/>
      <c r="K20" s="22"/>
      <c r="L20" s="22"/>
      <c r="M20" s="22"/>
      <c r="N20" s="22"/>
      <c r="O20" s="22"/>
      <c r="P20" s="22"/>
      <c r="Q20" s="22"/>
      <c r="R20" s="22"/>
      <c r="S20" s="22"/>
      <c r="T20" s="22"/>
      <c r="U20" s="22"/>
      <c r="V20" s="22"/>
      <c r="W20" s="22"/>
    </row>
    <row r="21" spans="1:25">
      <c r="A21" s="22"/>
      <c r="B21" s="22"/>
      <c r="C21" s="22"/>
      <c r="D21" s="22"/>
      <c r="E21" s="22"/>
      <c r="F21" s="22"/>
      <c r="G21" s="22"/>
      <c r="H21" s="22"/>
      <c r="I21" s="22"/>
      <c r="J21" s="22"/>
      <c r="K21" s="22"/>
      <c r="L21" s="22"/>
      <c r="M21" s="22"/>
      <c r="N21" s="22"/>
      <c r="O21" s="22"/>
      <c r="P21" s="22"/>
      <c r="Q21" s="22"/>
      <c r="R21" s="22"/>
      <c r="S21" s="22"/>
      <c r="T21" s="22"/>
      <c r="U21" s="22"/>
      <c r="V21" s="22"/>
      <c r="W21" s="22"/>
    </row>
    <row r="22" spans="1:25">
      <c r="A22" s="22"/>
      <c r="B22" s="22"/>
      <c r="C22" s="22"/>
      <c r="D22" s="22"/>
      <c r="E22" s="22"/>
      <c r="F22" s="22"/>
      <c r="G22" s="22"/>
      <c r="H22" s="22"/>
      <c r="I22" s="22"/>
      <c r="J22" s="22"/>
      <c r="K22" s="22"/>
      <c r="L22" s="22"/>
      <c r="M22" s="22"/>
      <c r="N22" s="22"/>
      <c r="O22" s="22"/>
      <c r="P22" s="22"/>
      <c r="Q22" s="22"/>
      <c r="R22" s="22"/>
      <c r="S22" s="22"/>
      <c r="T22" s="22"/>
      <c r="U22" s="22"/>
      <c r="V22" s="22"/>
      <c r="W22" s="22"/>
    </row>
    <row r="23" spans="1:25">
      <c r="A23" s="22"/>
      <c r="B23" s="22"/>
      <c r="C23" s="22"/>
      <c r="D23" s="22"/>
      <c r="E23" s="22"/>
      <c r="F23" s="22"/>
      <c r="G23" s="22"/>
      <c r="H23" s="22"/>
      <c r="I23" s="22"/>
      <c r="J23" s="22"/>
      <c r="K23" s="22"/>
      <c r="L23" s="22"/>
      <c r="M23" s="22"/>
      <c r="N23" s="22"/>
      <c r="O23" s="22"/>
      <c r="P23" s="22"/>
      <c r="Q23" s="22"/>
      <c r="R23" s="22"/>
      <c r="S23" s="22"/>
      <c r="T23" s="22"/>
      <c r="U23" s="22"/>
      <c r="V23" s="22"/>
      <c r="W23" s="22"/>
    </row>
    <row r="24" spans="1:25">
      <c r="A24" s="22"/>
      <c r="B24" s="22"/>
      <c r="C24" s="22"/>
      <c r="D24" s="22"/>
      <c r="E24" s="22"/>
      <c r="F24" s="22"/>
      <c r="G24" s="22"/>
      <c r="H24" s="22"/>
      <c r="I24" s="22"/>
      <c r="J24" s="22"/>
      <c r="K24" s="22"/>
      <c r="L24" s="22"/>
      <c r="M24" s="22"/>
      <c r="N24" s="22"/>
      <c r="O24" s="22"/>
      <c r="P24" s="22"/>
      <c r="Q24" s="22"/>
      <c r="R24" s="22"/>
      <c r="S24" s="22"/>
      <c r="T24" s="22"/>
      <c r="U24" s="22"/>
      <c r="V24" s="22"/>
      <c r="W24" s="22"/>
    </row>
    <row r="25" spans="1:25" s="22" customFormat="1">
      <c r="X25" s="27"/>
      <c r="Y25" s="27"/>
    </row>
    <row r="26" spans="1:25" s="22" customFormat="1">
      <c r="X26" s="27"/>
      <c r="Y26" s="27"/>
    </row>
    <row r="27" spans="1:25" s="22" customFormat="1">
      <c r="X27" s="27"/>
      <c r="Y27" s="27"/>
    </row>
    <row r="28" spans="1:25" s="22" customFormat="1">
      <c r="X28" s="27"/>
      <c r="Y28" s="27"/>
    </row>
    <row r="29" spans="1:25" s="22" customFormat="1">
      <c r="X29" s="27"/>
      <c r="Y29" s="27"/>
    </row>
    <row r="30" spans="1:25" s="22" customFormat="1">
      <c r="X30" s="27"/>
      <c r="Y30" s="27"/>
    </row>
    <row r="31" spans="1:25" s="22" customFormat="1">
      <c r="X31" s="27"/>
      <c r="Y31" s="27"/>
    </row>
    <row r="32" spans="1:25" s="22" customFormat="1">
      <c r="X32" s="27"/>
      <c r="Y32" s="27"/>
    </row>
    <row r="33" spans="24:25" s="22" customFormat="1">
      <c r="X33" s="27"/>
      <c r="Y33" s="27"/>
    </row>
    <row r="34" spans="24:25" s="22" customFormat="1">
      <c r="X34" s="27"/>
      <c r="Y34" s="27"/>
    </row>
    <row r="35" spans="24:25" s="22" customFormat="1">
      <c r="X35" s="27"/>
      <c r="Y35" s="27"/>
    </row>
    <row r="36" spans="24:25" s="22" customFormat="1">
      <c r="X36" s="27"/>
      <c r="Y36" s="27"/>
    </row>
    <row r="37" spans="24:25" s="22" customFormat="1">
      <c r="X37" s="27"/>
      <c r="Y37" s="27"/>
    </row>
    <row r="38" spans="24:25" s="22" customFormat="1">
      <c r="X38" s="27"/>
      <c r="Y38" s="27"/>
    </row>
    <row r="39" spans="24:25" s="22" customFormat="1">
      <c r="X39" s="27"/>
      <c r="Y39" s="27"/>
    </row>
    <row r="40" spans="24:25" s="22" customFormat="1">
      <c r="X40" s="27"/>
      <c r="Y40" s="27"/>
    </row>
    <row r="41" spans="24:25" s="22" customFormat="1">
      <c r="X41" s="27"/>
      <c r="Y41" s="27"/>
    </row>
    <row r="42" spans="24:25" s="22" customFormat="1">
      <c r="X42" s="27"/>
      <c r="Y42" s="27"/>
    </row>
    <row r="43" spans="24:25" s="22" customFormat="1">
      <c r="X43" s="27"/>
      <c r="Y43" s="2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abSelected="1" workbookViewId="0">
      <selection activeCell="F15" sqref="F15"/>
    </sheetView>
  </sheetViews>
  <sheetFormatPr defaultColWidth="9.7109375" defaultRowHeight="15"/>
  <cols>
    <col min="1" max="1" width="5.42578125" bestFit="1" customWidth="1"/>
    <col min="2" max="2" width="19.140625" style="12" bestFit="1" customWidth="1"/>
    <col min="3" max="6" width="13.28515625" style="14" customWidth="1"/>
    <col min="7" max="7" width="15.7109375" bestFit="1" customWidth="1"/>
    <col min="8" max="8" width="15" bestFit="1" customWidth="1"/>
    <col min="9" max="9" width="15.7109375" customWidth="1"/>
    <col min="10" max="10" width="16.7109375" customWidth="1"/>
    <col min="11" max="11" width="18.42578125" customWidth="1"/>
    <col min="12" max="12" width="21.42578125" bestFit="1" customWidth="1"/>
    <col min="13" max="13" width="10.42578125" style="9" customWidth="1"/>
    <col min="14" max="14" width="13.28515625" customWidth="1"/>
    <col min="15" max="15" width="12.140625" customWidth="1"/>
    <col min="16" max="16" width="11.7109375" style="19" customWidth="1"/>
    <col min="17" max="17" width="15.42578125" style="19" customWidth="1"/>
    <col min="18" max="18" width="10.42578125" style="19" customWidth="1"/>
    <col min="19" max="19" width="14.42578125" style="19" customWidth="1"/>
    <col min="20" max="20" width="16.7109375" customWidth="1"/>
    <col min="21" max="21" width="7.140625" customWidth="1"/>
    <col min="22" max="22" width="9.7109375" style="9"/>
  </cols>
  <sheetData>
    <row r="1" spans="1:24" ht="21.6" customHeight="1">
      <c r="A1" s="1" t="s">
        <v>53</v>
      </c>
      <c r="B1" s="10" t="s">
        <v>54</v>
      </c>
      <c r="C1" s="13" t="s">
        <v>69</v>
      </c>
      <c r="D1" s="13" t="s">
        <v>70</v>
      </c>
      <c r="E1" s="13" t="s">
        <v>74</v>
      </c>
      <c r="F1" s="13" t="s">
        <v>72</v>
      </c>
      <c r="G1" s="1" t="s">
        <v>55</v>
      </c>
      <c r="H1" s="1" t="s">
        <v>56</v>
      </c>
      <c r="I1" s="1" t="s">
        <v>57</v>
      </c>
      <c r="J1" s="1" t="s">
        <v>58</v>
      </c>
      <c r="K1" s="1" t="s">
        <v>59</v>
      </c>
      <c r="L1" s="1" t="s">
        <v>60</v>
      </c>
      <c r="M1" s="1" t="s">
        <v>61</v>
      </c>
      <c r="N1" s="1" t="s">
        <v>62</v>
      </c>
      <c r="O1" s="1" t="s">
        <v>63</v>
      </c>
      <c r="P1" s="17" t="s">
        <v>64</v>
      </c>
      <c r="Q1" s="17" t="s">
        <v>65</v>
      </c>
      <c r="R1" s="17" t="s">
        <v>66</v>
      </c>
      <c r="S1" s="17" t="s">
        <v>67</v>
      </c>
      <c r="T1" s="1" t="s">
        <v>68</v>
      </c>
      <c r="U1" s="1" t="s">
        <v>73</v>
      </c>
      <c r="V1" s="1" t="s">
        <v>76</v>
      </c>
      <c r="W1" s="1" t="s">
        <v>71</v>
      </c>
      <c r="X1" s="1" t="s">
        <v>75</v>
      </c>
    </row>
    <row r="2" spans="1:24" ht="15.75">
      <c r="A2" s="2">
        <v>3392</v>
      </c>
      <c r="B2" s="11">
        <v>46023</v>
      </c>
      <c r="C2" s="4">
        <f>YEAR(SalesDataTable[[#This Row],[Order Date]])</f>
        <v>2026</v>
      </c>
      <c r="D2" s="4" t="str">
        <f>"Q"&amp;ROUNDUP(MONTH(SalesDataTable[[#This Row],[Order Date]])/3,0)</f>
        <v>Q1</v>
      </c>
      <c r="E2" s="4">
        <f>MONTH(SalesDataTable[[#This Row],[Order Date]])</f>
        <v>1</v>
      </c>
      <c r="F2" s="4" t="str">
        <f>TEXT(SalesDataTable[[#This Row],[Order Date]],"MMM")</f>
        <v>Jan</v>
      </c>
      <c r="G2" s="3" t="s">
        <v>0</v>
      </c>
      <c r="H2" s="3" t="s">
        <v>1</v>
      </c>
      <c r="I2" s="3" t="s">
        <v>2</v>
      </c>
      <c r="J2" s="3" t="s">
        <v>3</v>
      </c>
      <c r="K2" s="3" t="s">
        <v>4</v>
      </c>
      <c r="L2" s="3" t="s">
        <v>5</v>
      </c>
      <c r="M2" s="8">
        <v>2</v>
      </c>
      <c r="N2" s="5">
        <v>82.06</v>
      </c>
      <c r="O2" s="6">
        <v>0</v>
      </c>
      <c r="P2" s="18">
        <v>42.94</v>
      </c>
      <c r="Q2" s="18">
        <f t="shared" ref="Q2:Q65" si="0">M2*N2*(1-O2)</f>
        <v>164.12</v>
      </c>
      <c r="R2" s="18">
        <f t="shared" ref="R2:R65" si="1">M2*P2</f>
        <v>85.88</v>
      </c>
      <c r="S2" s="18">
        <f t="shared" ref="S2:S65" si="2">Q2-R2</f>
        <v>78.240000000000009</v>
      </c>
      <c r="T2" s="7">
        <f t="shared" ref="T2:T65" si="3">IFERROR(S2/Q2,0)</f>
        <v>0.476724348038021</v>
      </c>
      <c r="U2" s="4">
        <f>YEAR(SalesDataTable[[#This Row],[Order Date]])</f>
        <v>2026</v>
      </c>
      <c r="V2" s="7" t="str">
        <f>"Q"&amp;ROUNDUP(MONTH(SalesDataTable[[#This Row],[Order Date]])/3,0)</f>
        <v>Q1</v>
      </c>
      <c r="W2" s="8">
        <f>MONTH(SalesDataTable[[#This Row],[Order Date]])</f>
        <v>1</v>
      </c>
      <c r="X2" s="7" t="str">
        <f>TEXT(SalesDataTable[[#This Row],[Order Date]],"mmm")</f>
        <v>Jan</v>
      </c>
    </row>
    <row r="3" spans="1:24" ht="15.75">
      <c r="A3" s="2">
        <v>4836</v>
      </c>
      <c r="B3" s="11">
        <v>46024</v>
      </c>
      <c r="C3" s="4">
        <f>YEAR(SalesDataTable[[#This Row],[Order Date]])</f>
        <v>2026</v>
      </c>
      <c r="D3" s="4" t="str">
        <f>"Q"&amp;ROUNDUP(MONTH(SalesDataTable[[#This Row],[Order Date]])/3,0)</f>
        <v>Q1</v>
      </c>
      <c r="E3" s="4">
        <f>MONTH(SalesDataTable[[#This Row],[Order Date]])</f>
        <v>1</v>
      </c>
      <c r="F3" s="4" t="str">
        <f>TEXT(SalesDataTable[[#This Row],[Order Date]],"MMM")</f>
        <v>Jan</v>
      </c>
      <c r="G3" s="3" t="s">
        <v>6</v>
      </c>
      <c r="H3" s="3" t="s">
        <v>7</v>
      </c>
      <c r="I3" s="3" t="s">
        <v>8</v>
      </c>
      <c r="J3" s="3" t="s">
        <v>3</v>
      </c>
      <c r="K3" s="3" t="s">
        <v>9</v>
      </c>
      <c r="L3" s="3" t="s">
        <v>10</v>
      </c>
      <c r="M3" s="8">
        <v>4</v>
      </c>
      <c r="N3" s="5">
        <v>94.18</v>
      </c>
      <c r="O3" s="6">
        <v>0.15</v>
      </c>
      <c r="P3" s="18">
        <v>45.03</v>
      </c>
      <c r="Q3" s="18">
        <f t="shared" si="0"/>
        <v>320.21199999999999</v>
      </c>
      <c r="R3" s="18">
        <f t="shared" si="1"/>
        <v>180.12</v>
      </c>
      <c r="S3" s="18">
        <f t="shared" si="2"/>
        <v>140.09199999999998</v>
      </c>
      <c r="T3" s="7">
        <f t="shared" si="3"/>
        <v>0.43749765780170635</v>
      </c>
      <c r="U3" s="4">
        <f>YEAR(SalesDataTable[[#This Row],[Order Date]])</f>
        <v>2026</v>
      </c>
      <c r="V3" s="7" t="str">
        <f>"Q"&amp;ROUNDUP(MONTH(SalesDataTable[[#This Row],[Order Date]])/3,0)</f>
        <v>Q1</v>
      </c>
      <c r="W3" s="8">
        <f>MONTH(SalesDataTable[[#This Row],[Order Date]])</f>
        <v>1</v>
      </c>
      <c r="X3" s="7" t="str">
        <f>TEXT(SalesDataTable[[#This Row],[Order Date]],"mmm")</f>
        <v>Jan</v>
      </c>
    </row>
    <row r="4" spans="1:24" ht="15.75">
      <c r="A4" s="2">
        <v>163</v>
      </c>
      <c r="B4" s="11">
        <v>46025</v>
      </c>
      <c r="C4" s="4">
        <f>YEAR(SalesDataTable[[#This Row],[Order Date]])</f>
        <v>2026</v>
      </c>
      <c r="D4" s="4" t="str">
        <f>"Q"&amp;ROUNDUP(MONTH(SalesDataTable[[#This Row],[Order Date]])/3,0)</f>
        <v>Q1</v>
      </c>
      <c r="E4" s="4">
        <f>MONTH(SalesDataTable[[#This Row],[Order Date]])</f>
        <v>1</v>
      </c>
      <c r="F4" s="4" t="str">
        <f>TEXT(SalesDataTable[[#This Row],[Order Date]],"MMM")</f>
        <v>Jan</v>
      </c>
      <c r="G4" s="3" t="s">
        <v>11</v>
      </c>
      <c r="H4" s="3" t="s">
        <v>12</v>
      </c>
      <c r="I4" s="3" t="s">
        <v>2</v>
      </c>
      <c r="J4" s="3" t="s">
        <v>13</v>
      </c>
      <c r="K4" s="3" t="s">
        <v>14</v>
      </c>
      <c r="L4" s="3" t="s">
        <v>15</v>
      </c>
      <c r="M4" s="8">
        <v>2</v>
      </c>
      <c r="N4" s="5">
        <v>36.72</v>
      </c>
      <c r="O4" s="6">
        <v>0.05</v>
      </c>
      <c r="P4" s="18">
        <v>13.76</v>
      </c>
      <c r="Q4" s="18">
        <f t="shared" si="0"/>
        <v>69.768000000000001</v>
      </c>
      <c r="R4" s="18">
        <f t="shared" si="1"/>
        <v>27.52</v>
      </c>
      <c r="S4" s="18">
        <f t="shared" si="2"/>
        <v>42.248000000000005</v>
      </c>
      <c r="T4" s="7">
        <f t="shared" si="3"/>
        <v>0.60554982226808862</v>
      </c>
      <c r="U4" s="4">
        <f>YEAR(SalesDataTable[[#This Row],[Order Date]])</f>
        <v>2026</v>
      </c>
      <c r="V4" s="7" t="str">
        <f>"Q"&amp;ROUNDUP(MONTH(SalesDataTable[[#This Row],[Order Date]])/3,0)</f>
        <v>Q1</v>
      </c>
      <c r="W4" s="8">
        <f>MONTH(SalesDataTable[[#This Row],[Order Date]])</f>
        <v>1</v>
      </c>
      <c r="X4" s="7" t="str">
        <f>TEXT(SalesDataTable[[#This Row],[Order Date]],"mmm")</f>
        <v>Jan</v>
      </c>
    </row>
    <row r="5" spans="1:24" ht="15.75">
      <c r="A5" s="2">
        <v>542</v>
      </c>
      <c r="B5" s="11">
        <v>46025</v>
      </c>
      <c r="C5" s="4">
        <f>YEAR(SalesDataTable[[#This Row],[Order Date]])</f>
        <v>2026</v>
      </c>
      <c r="D5" s="4" t="str">
        <f>"Q"&amp;ROUNDUP(MONTH(SalesDataTable[[#This Row],[Order Date]])/3,0)</f>
        <v>Q1</v>
      </c>
      <c r="E5" s="4">
        <f>MONTH(SalesDataTable[[#This Row],[Order Date]])</f>
        <v>1</v>
      </c>
      <c r="F5" s="4" t="str">
        <f>TEXT(SalesDataTable[[#This Row],[Order Date]],"MMM")</f>
        <v>Jan</v>
      </c>
      <c r="G5" s="3" t="s">
        <v>0</v>
      </c>
      <c r="H5" s="3" t="s">
        <v>1</v>
      </c>
      <c r="I5" s="3" t="s">
        <v>8</v>
      </c>
      <c r="J5" s="3" t="s">
        <v>16</v>
      </c>
      <c r="K5" s="3" t="s">
        <v>9</v>
      </c>
      <c r="L5" s="3" t="s">
        <v>17</v>
      </c>
      <c r="M5" s="8">
        <v>4</v>
      </c>
      <c r="N5" s="5">
        <v>143.66999999999999</v>
      </c>
      <c r="O5" s="6">
        <v>0.1</v>
      </c>
      <c r="P5" s="18">
        <v>81.22</v>
      </c>
      <c r="Q5" s="18">
        <f t="shared" si="0"/>
        <v>517.21199999999999</v>
      </c>
      <c r="R5" s="18">
        <f t="shared" si="1"/>
        <v>324.88</v>
      </c>
      <c r="S5" s="18">
        <f t="shared" si="2"/>
        <v>192.33199999999999</v>
      </c>
      <c r="T5" s="7">
        <f t="shared" si="3"/>
        <v>0.37186298848441257</v>
      </c>
      <c r="U5" s="4">
        <f>YEAR(SalesDataTable[[#This Row],[Order Date]])</f>
        <v>2026</v>
      </c>
      <c r="V5" s="7" t="str">
        <f>"Q"&amp;ROUNDUP(MONTH(SalesDataTable[[#This Row],[Order Date]])/3,0)</f>
        <v>Q1</v>
      </c>
      <c r="W5" s="8">
        <f>MONTH(SalesDataTable[[#This Row],[Order Date]])</f>
        <v>1</v>
      </c>
      <c r="X5" s="7" t="str">
        <f>TEXT(SalesDataTable[[#This Row],[Order Date]],"mmm")</f>
        <v>Jan</v>
      </c>
    </row>
    <row r="6" spans="1:24" ht="15.75">
      <c r="A6" s="2">
        <v>2002</v>
      </c>
      <c r="B6" s="11">
        <v>46025</v>
      </c>
      <c r="C6" s="4">
        <f>YEAR(SalesDataTable[[#This Row],[Order Date]])</f>
        <v>2026</v>
      </c>
      <c r="D6" s="4" t="str">
        <f>"Q"&amp;ROUNDUP(MONTH(SalesDataTable[[#This Row],[Order Date]])/3,0)</f>
        <v>Q1</v>
      </c>
      <c r="E6" s="4">
        <f>MONTH(SalesDataTable[[#This Row],[Order Date]])</f>
        <v>1</v>
      </c>
      <c r="F6" s="4" t="str">
        <f>TEXT(SalesDataTable[[#This Row],[Order Date]],"MMM")</f>
        <v>Jan</v>
      </c>
      <c r="G6" s="3" t="s">
        <v>0</v>
      </c>
      <c r="H6" s="3" t="s">
        <v>1</v>
      </c>
      <c r="I6" s="3" t="s">
        <v>8</v>
      </c>
      <c r="J6" s="3" t="s">
        <v>16</v>
      </c>
      <c r="K6" s="3" t="s">
        <v>14</v>
      </c>
      <c r="L6" s="3" t="s">
        <v>15</v>
      </c>
      <c r="M6" s="8">
        <v>3</v>
      </c>
      <c r="N6" s="5">
        <v>36.53</v>
      </c>
      <c r="O6" s="6">
        <v>0.15</v>
      </c>
      <c r="P6" s="18">
        <v>13.67</v>
      </c>
      <c r="Q6" s="18">
        <f t="shared" si="0"/>
        <v>93.151499999999999</v>
      </c>
      <c r="R6" s="18">
        <f t="shared" si="1"/>
        <v>41.01</v>
      </c>
      <c r="S6" s="18">
        <f t="shared" si="2"/>
        <v>52.141500000000001</v>
      </c>
      <c r="T6" s="7">
        <f t="shared" si="3"/>
        <v>0.55974944042769037</v>
      </c>
      <c r="U6" s="4">
        <f>YEAR(SalesDataTable[[#This Row],[Order Date]])</f>
        <v>2026</v>
      </c>
      <c r="V6" s="7" t="str">
        <f>"Q"&amp;ROUNDUP(MONTH(SalesDataTable[[#This Row],[Order Date]])/3,0)</f>
        <v>Q1</v>
      </c>
      <c r="W6" s="8">
        <f>MONTH(SalesDataTable[[#This Row],[Order Date]])</f>
        <v>1</v>
      </c>
      <c r="X6" s="7" t="str">
        <f>TEXT(SalesDataTable[[#This Row],[Order Date]],"mmm")</f>
        <v>Jan</v>
      </c>
    </row>
    <row r="7" spans="1:24" ht="15.75">
      <c r="A7" s="2">
        <v>2005</v>
      </c>
      <c r="B7" s="11">
        <v>46025</v>
      </c>
      <c r="C7" s="4">
        <f>YEAR(SalesDataTable[[#This Row],[Order Date]])</f>
        <v>2026</v>
      </c>
      <c r="D7" s="4" t="str">
        <f>"Q"&amp;ROUNDUP(MONTH(SalesDataTable[[#This Row],[Order Date]])/3,0)</f>
        <v>Q1</v>
      </c>
      <c r="E7" s="4">
        <f>MONTH(SalesDataTable[[#This Row],[Order Date]])</f>
        <v>1</v>
      </c>
      <c r="F7" s="4" t="str">
        <f>TEXT(SalesDataTable[[#This Row],[Order Date]],"MMM")</f>
        <v>Jan</v>
      </c>
      <c r="G7" s="3" t="s">
        <v>11</v>
      </c>
      <c r="H7" s="3" t="s">
        <v>18</v>
      </c>
      <c r="I7" s="3" t="s">
        <v>19</v>
      </c>
      <c r="J7" s="3" t="s">
        <v>13</v>
      </c>
      <c r="K7" s="3" t="s">
        <v>14</v>
      </c>
      <c r="L7" s="3" t="s">
        <v>15</v>
      </c>
      <c r="M7" s="8">
        <v>1</v>
      </c>
      <c r="N7" s="5">
        <v>35.340000000000003</v>
      </c>
      <c r="O7" s="6">
        <v>0</v>
      </c>
      <c r="P7" s="18">
        <v>13.37</v>
      </c>
      <c r="Q7" s="18">
        <f t="shared" si="0"/>
        <v>35.340000000000003</v>
      </c>
      <c r="R7" s="18">
        <f t="shared" si="1"/>
        <v>13.37</v>
      </c>
      <c r="S7" s="18">
        <f t="shared" si="2"/>
        <v>21.970000000000006</v>
      </c>
      <c r="T7" s="7">
        <f t="shared" si="3"/>
        <v>0.62167515563101317</v>
      </c>
      <c r="U7" s="4">
        <f>YEAR(SalesDataTable[[#This Row],[Order Date]])</f>
        <v>2026</v>
      </c>
      <c r="V7" s="7" t="str">
        <f>"Q"&amp;ROUNDUP(MONTH(SalesDataTable[[#This Row],[Order Date]])/3,0)</f>
        <v>Q1</v>
      </c>
      <c r="W7" s="8">
        <f>MONTH(SalesDataTable[[#This Row],[Order Date]])</f>
        <v>1</v>
      </c>
      <c r="X7" s="7" t="str">
        <f>TEXT(SalesDataTable[[#This Row],[Order Date]],"mmm")</f>
        <v>Jan</v>
      </c>
    </row>
    <row r="8" spans="1:24" ht="15.75">
      <c r="A8" s="2">
        <v>2937</v>
      </c>
      <c r="B8" s="11">
        <v>46025</v>
      </c>
      <c r="C8" s="4">
        <f>YEAR(SalesDataTable[[#This Row],[Order Date]])</f>
        <v>2026</v>
      </c>
      <c r="D8" s="4" t="str">
        <f>"Q"&amp;ROUNDUP(MONTH(SalesDataTable[[#This Row],[Order Date]])/3,0)</f>
        <v>Q1</v>
      </c>
      <c r="E8" s="4">
        <f>MONTH(SalesDataTable[[#This Row],[Order Date]])</f>
        <v>1</v>
      </c>
      <c r="F8" s="4" t="str">
        <f>TEXT(SalesDataTable[[#This Row],[Order Date]],"MMM")</f>
        <v>Jan</v>
      </c>
      <c r="G8" s="3" t="s">
        <v>20</v>
      </c>
      <c r="H8" s="3" t="s">
        <v>21</v>
      </c>
      <c r="I8" s="3" t="s">
        <v>8</v>
      </c>
      <c r="J8" s="3" t="s">
        <v>3</v>
      </c>
      <c r="K8" s="3" t="s">
        <v>4</v>
      </c>
      <c r="L8" s="3" t="s">
        <v>22</v>
      </c>
      <c r="M8" s="8">
        <v>8</v>
      </c>
      <c r="N8" s="5">
        <v>49.6</v>
      </c>
      <c r="O8" s="6">
        <v>0.1</v>
      </c>
      <c r="P8" s="18">
        <v>23.05</v>
      </c>
      <c r="Q8" s="18">
        <f t="shared" si="0"/>
        <v>357.12</v>
      </c>
      <c r="R8" s="18">
        <f t="shared" si="1"/>
        <v>184.4</v>
      </c>
      <c r="S8" s="18">
        <f t="shared" si="2"/>
        <v>172.72</v>
      </c>
      <c r="T8" s="7">
        <f t="shared" si="3"/>
        <v>0.4836469534050179</v>
      </c>
      <c r="U8" s="4">
        <f>YEAR(SalesDataTable[[#This Row],[Order Date]])</f>
        <v>2026</v>
      </c>
      <c r="V8" s="7" t="str">
        <f>"Q"&amp;ROUNDUP(MONTH(SalesDataTable[[#This Row],[Order Date]])/3,0)</f>
        <v>Q1</v>
      </c>
      <c r="W8" s="8">
        <f>MONTH(SalesDataTable[[#This Row],[Order Date]])</f>
        <v>1</v>
      </c>
      <c r="X8" s="7" t="str">
        <f>TEXT(SalesDataTable[[#This Row],[Order Date]],"mmm")</f>
        <v>Jan</v>
      </c>
    </row>
    <row r="9" spans="1:24" ht="15.75">
      <c r="A9" s="2">
        <v>3326</v>
      </c>
      <c r="B9" s="11">
        <v>46025</v>
      </c>
      <c r="C9" s="4">
        <f>YEAR(SalesDataTable[[#This Row],[Order Date]])</f>
        <v>2026</v>
      </c>
      <c r="D9" s="4" t="str">
        <f>"Q"&amp;ROUNDUP(MONTH(SalesDataTable[[#This Row],[Order Date]])/3,0)</f>
        <v>Q1</v>
      </c>
      <c r="E9" s="4">
        <f>MONTH(SalesDataTable[[#This Row],[Order Date]])</f>
        <v>1</v>
      </c>
      <c r="F9" s="4" t="str">
        <f>TEXT(SalesDataTable[[#This Row],[Order Date]],"MMM")</f>
        <v>Jan</v>
      </c>
      <c r="G9" s="3" t="s">
        <v>0</v>
      </c>
      <c r="H9" s="3" t="s">
        <v>1</v>
      </c>
      <c r="I9" s="3" t="s">
        <v>19</v>
      </c>
      <c r="J9" s="3" t="s">
        <v>13</v>
      </c>
      <c r="K9" s="3" t="s">
        <v>23</v>
      </c>
      <c r="L9" s="3" t="s">
        <v>24</v>
      </c>
      <c r="M9" s="8">
        <v>2</v>
      </c>
      <c r="N9" s="5">
        <v>347.51</v>
      </c>
      <c r="O9" s="6">
        <v>0</v>
      </c>
      <c r="P9" s="18">
        <v>190.16</v>
      </c>
      <c r="Q9" s="18">
        <f t="shared" si="0"/>
        <v>695.02</v>
      </c>
      <c r="R9" s="18">
        <f t="shared" si="1"/>
        <v>380.32</v>
      </c>
      <c r="S9" s="18">
        <f t="shared" si="2"/>
        <v>314.7</v>
      </c>
      <c r="T9" s="7">
        <f t="shared" si="3"/>
        <v>0.4527927253891974</v>
      </c>
      <c r="U9" s="4">
        <f>YEAR(SalesDataTable[[#This Row],[Order Date]])</f>
        <v>2026</v>
      </c>
      <c r="V9" s="7" t="str">
        <f>"Q"&amp;ROUNDUP(MONTH(SalesDataTable[[#This Row],[Order Date]])/3,0)</f>
        <v>Q1</v>
      </c>
      <c r="W9" s="8">
        <f>MONTH(SalesDataTable[[#This Row],[Order Date]])</f>
        <v>1</v>
      </c>
      <c r="X9" s="7" t="str">
        <f>TEXT(SalesDataTable[[#This Row],[Order Date]],"mmm")</f>
        <v>Jan</v>
      </c>
    </row>
    <row r="10" spans="1:24" ht="15.75">
      <c r="A10" s="2">
        <v>3863</v>
      </c>
      <c r="B10" s="11">
        <v>46025</v>
      </c>
      <c r="C10" s="4">
        <f>YEAR(SalesDataTable[[#This Row],[Order Date]])</f>
        <v>2026</v>
      </c>
      <c r="D10" s="4" t="str">
        <f>"Q"&amp;ROUNDUP(MONTH(SalesDataTable[[#This Row],[Order Date]])/3,0)</f>
        <v>Q1</v>
      </c>
      <c r="E10" s="4">
        <f>MONTH(SalesDataTable[[#This Row],[Order Date]])</f>
        <v>1</v>
      </c>
      <c r="F10" s="4" t="str">
        <f>TEXT(SalesDataTable[[#This Row],[Order Date]],"MMM")</f>
        <v>Jan</v>
      </c>
      <c r="G10" s="3" t="s">
        <v>11</v>
      </c>
      <c r="H10" s="3" t="s">
        <v>25</v>
      </c>
      <c r="I10" s="3" t="s">
        <v>8</v>
      </c>
      <c r="J10" s="3" t="s">
        <v>3</v>
      </c>
      <c r="K10" s="3" t="s">
        <v>4</v>
      </c>
      <c r="L10" s="3" t="s">
        <v>26</v>
      </c>
      <c r="M10" s="8">
        <v>12</v>
      </c>
      <c r="N10" s="5">
        <v>41.22</v>
      </c>
      <c r="O10" s="6">
        <v>0.1</v>
      </c>
      <c r="P10" s="18">
        <v>16.64</v>
      </c>
      <c r="Q10" s="18">
        <f t="shared" si="0"/>
        <v>445.17599999999999</v>
      </c>
      <c r="R10" s="18">
        <f t="shared" si="1"/>
        <v>199.68</v>
      </c>
      <c r="S10" s="18">
        <f t="shared" si="2"/>
        <v>245.49599999999998</v>
      </c>
      <c r="T10" s="7">
        <f t="shared" si="3"/>
        <v>0.55145829963879456</v>
      </c>
      <c r="U10" s="4">
        <f>YEAR(SalesDataTable[[#This Row],[Order Date]])</f>
        <v>2026</v>
      </c>
      <c r="V10" s="7" t="str">
        <f>"Q"&amp;ROUNDUP(MONTH(SalesDataTable[[#This Row],[Order Date]])/3,0)</f>
        <v>Q1</v>
      </c>
      <c r="W10" s="8">
        <f>MONTH(SalesDataTable[[#This Row],[Order Date]])</f>
        <v>1</v>
      </c>
      <c r="X10" s="7" t="str">
        <f>TEXT(SalesDataTable[[#This Row],[Order Date]],"mmm")</f>
        <v>Jan</v>
      </c>
    </row>
    <row r="11" spans="1:24" ht="15.75">
      <c r="A11" s="2">
        <v>4910</v>
      </c>
      <c r="B11" s="11">
        <v>46025</v>
      </c>
      <c r="C11" s="4">
        <f>YEAR(SalesDataTable[[#This Row],[Order Date]])</f>
        <v>2026</v>
      </c>
      <c r="D11" s="4" t="str">
        <f>"Q"&amp;ROUNDUP(MONTH(SalesDataTable[[#This Row],[Order Date]])/3,0)</f>
        <v>Q1</v>
      </c>
      <c r="E11" s="4">
        <f>MONTH(SalesDataTable[[#This Row],[Order Date]])</f>
        <v>1</v>
      </c>
      <c r="F11" s="4" t="str">
        <f>TEXT(SalesDataTable[[#This Row],[Order Date]],"MMM")</f>
        <v>Jan</v>
      </c>
      <c r="G11" s="3" t="s">
        <v>11</v>
      </c>
      <c r="H11" s="3" t="s">
        <v>18</v>
      </c>
      <c r="I11" s="3" t="s">
        <v>19</v>
      </c>
      <c r="J11" s="3" t="s">
        <v>16</v>
      </c>
      <c r="K11" s="3" t="s">
        <v>23</v>
      </c>
      <c r="L11" s="3" t="s">
        <v>24</v>
      </c>
      <c r="M11" s="8">
        <v>1</v>
      </c>
      <c r="N11" s="5">
        <v>332.18</v>
      </c>
      <c r="O11" s="6">
        <v>0</v>
      </c>
      <c r="P11" s="18">
        <v>195.33</v>
      </c>
      <c r="Q11" s="18">
        <f t="shared" si="0"/>
        <v>332.18</v>
      </c>
      <c r="R11" s="18">
        <f t="shared" si="1"/>
        <v>195.33</v>
      </c>
      <c r="S11" s="18">
        <f t="shared" si="2"/>
        <v>136.85</v>
      </c>
      <c r="T11" s="7">
        <f t="shared" si="3"/>
        <v>0.41197543500511768</v>
      </c>
      <c r="U11" s="4">
        <f>YEAR(SalesDataTable[[#This Row],[Order Date]])</f>
        <v>2026</v>
      </c>
      <c r="V11" s="7" t="str">
        <f>"Q"&amp;ROUNDUP(MONTH(SalesDataTable[[#This Row],[Order Date]])/3,0)</f>
        <v>Q1</v>
      </c>
      <c r="W11" s="8">
        <f>MONTH(SalesDataTable[[#This Row],[Order Date]])</f>
        <v>1</v>
      </c>
      <c r="X11" s="7" t="str">
        <f>TEXT(SalesDataTable[[#This Row],[Order Date]],"mmm")</f>
        <v>Jan</v>
      </c>
    </row>
    <row r="12" spans="1:24" ht="15.75">
      <c r="A12" s="2">
        <v>5188</v>
      </c>
      <c r="B12" s="11">
        <v>46025</v>
      </c>
      <c r="C12" s="4">
        <f>YEAR(SalesDataTable[[#This Row],[Order Date]])</f>
        <v>2026</v>
      </c>
      <c r="D12" s="4" t="str">
        <f>"Q"&amp;ROUNDUP(MONTH(SalesDataTable[[#This Row],[Order Date]])/3,0)</f>
        <v>Q1</v>
      </c>
      <c r="E12" s="4">
        <f>MONTH(SalesDataTable[[#This Row],[Order Date]])</f>
        <v>1</v>
      </c>
      <c r="F12" s="4" t="str">
        <f>TEXT(SalesDataTable[[#This Row],[Order Date]],"MMM")</f>
        <v>Jan</v>
      </c>
      <c r="G12" s="3" t="s">
        <v>6</v>
      </c>
      <c r="H12" s="3" t="s">
        <v>27</v>
      </c>
      <c r="I12" s="3" t="s">
        <v>28</v>
      </c>
      <c r="J12" s="3" t="s">
        <v>3</v>
      </c>
      <c r="K12" s="3" t="s">
        <v>4</v>
      </c>
      <c r="L12" s="3" t="s">
        <v>22</v>
      </c>
      <c r="M12" s="8">
        <v>1</v>
      </c>
      <c r="N12" s="5">
        <v>49.71</v>
      </c>
      <c r="O12" s="6">
        <v>0</v>
      </c>
      <c r="P12" s="18">
        <v>23.15</v>
      </c>
      <c r="Q12" s="18">
        <f t="shared" si="0"/>
        <v>49.71</v>
      </c>
      <c r="R12" s="18">
        <f t="shared" si="1"/>
        <v>23.15</v>
      </c>
      <c r="S12" s="18">
        <f t="shared" si="2"/>
        <v>26.560000000000002</v>
      </c>
      <c r="T12" s="7">
        <f t="shared" si="3"/>
        <v>0.53429893381613358</v>
      </c>
      <c r="U12" s="4">
        <f>YEAR(SalesDataTable[[#This Row],[Order Date]])</f>
        <v>2026</v>
      </c>
      <c r="V12" s="7" t="str">
        <f>"Q"&amp;ROUNDUP(MONTH(SalesDataTable[[#This Row],[Order Date]])/3,0)</f>
        <v>Q1</v>
      </c>
      <c r="W12" s="8">
        <f>MONTH(SalesDataTable[[#This Row],[Order Date]])</f>
        <v>1</v>
      </c>
      <c r="X12" s="7" t="str">
        <f>TEXT(SalesDataTable[[#This Row],[Order Date]],"mmm")</f>
        <v>Jan</v>
      </c>
    </row>
    <row r="13" spans="1:24" ht="15.75">
      <c r="A13" s="2">
        <v>845</v>
      </c>
      <c r="B13" s="11">
        <v>46026</v>
      </c>
      <c r="C13" s="4">
        <f>YEAR(SalesDataTable[[#This Row],[Order Date]])</f>
        <v>2026</v>
      </c>
      <c r="D13" s="4" t="str">
        <f>"Q"&amp;ROUNDUP(MONTH(SalesDataTable[[#This Row],[Order Date]])/3,0)</f>
        <v>Q1</v>
      </c>
      <c r="E13" s="4">
        <f>MONTH(SalesDataTable[[#This Row],[Order Date]])</f>
        <v>1</v>
      </c>
      <c r="F13" s="4" t="str">
        <f>TEXT(SalesDataTable[[#This Row],[Order Date]],"MMM")</f>
        <v>Jan</v>
      </c>
      <c r="G13" s="3" t="s">
        <v>11</v>
      </c>
      <c r="H13" s="3" t="s">
        <v>18</v>
      </c>
      <c r="I13" s="3" t="s">
        <v>2</v>
      </c>
      <c r="J13" s="3" t="s">
        <v>13</v>
      </c>
      <c r="K13" s="3" t="s">
        <v>23</v>
      </c>
      <c r="L13" s="3" t="s">
        <v>29</v>
      </c>
      <c r="M13" s="8">
        <v>2</v>
      </c>
      <c r="N13" s="5">
        <v>194.35</v>
      </c>
      <c r="O13" s="6">
        <v>0</v>
      </c>
      <c r="P13" s="18">
        <v>104.22</v>
      </c>
      <c r="Q13" s="18">
        <f t="shared" si="0"/>
        <v>388.7</v>
      </c>
      <c r="R13" s="18">
        <f t="shared" si="1"/>
        <v>208.44</v>
      </c>
      <c r="S13" s="18">
        <f t="shared" si="2"/>
        <v>180.26</v>
      </c>
      <c r="T13" s="7">
        <f t="shared" si="3"/>
        <v>0.46375096475430921</v>
      </c>
      <c r="U13" s="4">
        <f>YEAR(SalesDataTable[[#This Row],[Order Date]])</f>
        <v>2026</v>
      </c>
      <c r="V13" s="7" t="str">
        <f>"Q"&amp;ROUNDUP(MONTH(SalesDataTable[[#This Row],[Order Date]])/3,0)</f>
        <v>Q1</v>
      </c>
      <c r="W13" s="8">
        <f>MONTH(SalesDataTable[[#This Row],[Order Date]])</f>
        <v>1</v>
      </c>
      <c r="X13" s="7" t="str">
        <f>TEXT(SalesDataTable[[#This Row],[Order Date]],"mmm")</f>
        <v>Jan</v>
      </c>
    </row>
    <row r="14" spans="1:24" ht="15.75">
      <c r="A14" s="2">
        <v>1077</v>
      </c>
      <c r="B14" s="11">
        <v>46026</v>
      </c>
      <c r="C14" s="4">
        <f>YEAR(SalesDataTable[[#This Row],[Order Date]])</f>
        <v>2026</v>
      </c>
      <c r="D14" s="4" t="str">
        <f>"Q"&amp;ROUNDUP(MONTH(SalesDataTable[[#This Row],[Order Date]])/3,0)</f>
        <v>Q1</v>
      </c>
      <c r="E14" s="4">
        <f>MONTH(SalesDataTable[[#This Row],[Order Date]])</f>
        <v>1</v>
      </c>
      <c r="F14" s="4" t="str">
        <f>TEXT(SalesDataTable[[#This Row],[Order Date]],"MMM")</f>
        <v>Jan</v>
      </c>
      <c r="G14" s="3" t="s">
        <v>6</v>
      </c>
      <c r="H14" s="3" t="s">
        <v>27</v>
      </c>
      <c r="I14" s="3" t="s">
        <v>2</v>
      </c>
      <c r="J14" s="3" t="s">
        <v>13</v>
      </c>
      <c r="K14" s="3" t="s">
        <v>4</v>
      </c>
      <c r="L14" s="3" t="s">
        <v>30</v>
      </c>
      <c r="M14" s="8">
        <v>3</v>
      </c>
      <c r="N14" s="5">
        <v>102.12</v>
      </c>
      <c r="O14" s="6">
        <v>0.1</v>
      </c>
      <c r="P14" s="18">
        <v>51.28</v>
      </c>
      <c r="Q14" s="18">
        <f t="shared" si="0"/>
        <v>275.72400000000005</v>
      </c>
      <c r="R14" s="18">
        <f t="shared" si="1"/>
        <v>153.84</v>
      </c>
      <c r="S14" s="18">
        <f t="shared" si="2"/>
        <v>121.88400000000004</v>
      </c>
      <c r="T14" s="7">
        <f t="shared" si="3"/>
        <v>0.44205074639857256</v>
      </c>
      <c r="U14" s="4">
        <f>YEAR(SalesDataTable[[#This Row],[Order Date]])</f>
        <v>2026</v>
      </c>
      <c r="V14" s="7" t="str">
        <f>"Q"&amp;ROUNDUP(MONTH(SalesDataTable[[#This Row],[Order Date]])/3,0)</f>
        <v>Q1</v>
      </c>
      <c r="W14" s="8">
        <f>MONTH(SalesDataTable[[#This Row],[Order Date]])</f>
        <v>1</v>
      </c>
      <c r="X14" s="7" t="str">
        <f>TEXT(SalesDataTable[[#This Row],[Order Date]],"mmm")</f>
        <v>Jan</v>
      </c>
    </row>
    <row r="15" spans="1:24" ht="15.75">
      <c r="A15" s="2">
        <v>1237</v>
      </c>
      <c r="B15" s="11">
        <v>46026</v>
      </c>
      <c r="C15" s="4">
        <f>YEAR(SalesDataTable[[#This Row],[Order Date]])</f>
        <v>2026</v>
      </c>
      <c r="D15" s="4" t="str">
        <f>"Q"&amp;ROUNDUP(MONTH(SalesDataTable[[#This Row],[Order Date]])/3,0)</f>
        <v>Q1</v>
      </c>
      <c r="E15" s="4">
        <f>MONTH(SalesDataTable[[#This Row],[Order Date]])</f>
        <v>1</v>
      </c>
      <c r="F15" s="4" t="str">
        <f>TEXT(SalesDataTable[[#This Row],[Order Date]],"MMM")</f>
        <v>Jan</v>
      </c>
      <c r="G15" s="3" t="s">
        <v>20</v>
      </c>
      <c r="H15" s="3" t="s">
        <v>31</v>
      </c>
      <c r="I15" s="3" t="s">
        <v>19</v>
      </c>
      <c r="J15" s="3" t="s">
        <v>16</v>
      </c>
      <c r="K15" s="3" t="s">
        <v>14</v>
      </c>
      <c r="L15" s="3" t="s">
        <v>32</v>
      </c>
      <c r="M15" s="8">
        <v>1</v>
      </c>
      <c r="N15" s="5">
        <v>46.99</v>
      </c>
      <c r="O15" s="6">
        <v>0.05</v>
      </c>
      <c r="P15" s="18">
        <v>18.11</v>
      </c>
      <c r="Q15" s="18">
        <f t="shared" si="0"/>
        <v>44.640500000000003</v>
      </c>
      <c r="R15" s="18">
        <f t="shared" si="1"/>
        <v>18.11</v>
      </c>
      <c r="S15" s="18">
        <f t="shared" si="2"/>
        <v>26.530500000000004</v>
      </c>
      <c r="T15" s="7">
        <f t="shared" si="3"/>
        <v>0.59431457980981395</v>
      </c>
      <c r="U15" s="4">
        <f>YEAR(SalesDataTable[[#This Row],[Order Date]])</f>
        <v>2026</v>
      </c>
      <c r="V15" s="7" t="str">
        <f>"Q"&amp;ROUNDUP(MONTH(SalesDataTable[[#This Row],[Order Date]])/3,0)</f>
        <v>Q1</v>
      </c>
      <c r="W15" s="8">
        <f>MONTH(SalesDataTable[[#This Row],[Order Date]])</f>
        <v>1</v>
      </c>
      <c r="X15" s="7" t="str">
        <f>TEXT(SalesDataTable[[#This Row],[Order Date]],"mmm")</f>
        <v>Jan</v>
      </c>
    </row>
    <row r="16" spans="1:24" ht="15.75">
      <c r="A16" s="2">
        <v>1908</v>
      </c>
      <c r="B16" s="11">
        <v>46026</v>
      </c>
      <c r="C16" s="4">
        <f>YEAR(SalesDataTable[[#This Row],[Order Date]])</f>
        <v>2026</v>
      </c>
      <c r="D16" s="4" t="str">
        <f>"Q"&amp;ROUNDUP(MONTH(SalesDataTable[[#This Row],[Order Date]])/3,0)</f>
        <v>Q1</v>
      </c>
      <c r="E16" s="4">
        <f>MONTH(SalesDataTable[[#This Row],[Order Date]])</f>
        <v>1</v>
      </c>
      <c r="F16" s="4" t="str">
        <f>TEXT(SalesDataTable[[#This Row],[Order Date]],"MMM")</f>
        <v>Jan</v>
      </c>
      <c r="G16" s="3" t="s">
        <v>20</v>
      </c>
      <c r="H16" s="3" t="s">
        <v>33</v>
      </c>
      <c r="I16" s="3" t="s">
        <v>2</v>
      </c>
      <c r="J16" s="3" t="s">
        <v>13</v>
      </c>
      <c r="K16" s="3" t="s">
        <v>34</v>
      </c>
      <c r="L16" s="3" t="s">
        <v>35</v>
      </c>
      <c r="M16" s="8">
        <v>1</v>
      </c>
      <c r="N16" s="5">
        <v>40</v>
      </c>
      <c r="O16" s="6">
        <v>0</v>
      </c>
      <c r="P16" s="18">
        <v>15.04</v>
      </c>
      <c r="Q16" s="18">
        <f t="shared" si="0"/>
        <v>40</v>
      </c>
      <c r="R16" s="18">
        <f t="shared" si="1"/>
        <v>15.04</v>
      </c>
      <c r="S16" s="18">
        <f t="shared" si="2"/>
        <v>24.96</v>
      </c>
      <c r="T16" s="7">
        <f t="shared" si="3"/>
        <v>0.624</v>
      </c>
      <c r="U16" s="4">
        <f>YEAR(SalesDataTable[[#This Row],[Order Date]])</f>
        <v>2026</v>
      </c>
      <c r="V16" s="7" t="str">
        <f>"Q"&amp;ROUNDUP(MONTH(SalesDataTable[[#This Row],[Order Date]])/3,0)</f>
        <v>Q1</v>
      </c>
      <c r="W16" s="8">
        <f>MONTH(SalesDataTable[[#This Row],[Order Date]])</f>
        <v>1</v>
      </c>
      <c r="X16" s="7" t="str">
        <f>TEXT(SalesDataTable[[#This Row],[Order Date]],"mmm")</f>
        <v>Jan</v>
      </c>
    </row>
    <row r="17" spans="1:24" ht="15.75">
      <c r="A17" s="2">
        <v>2245</v>
      </c>
      <c r="B17" s="11">
        <v>46026</v>
      </c>
      <c r="C17" s="4">
        <f>YEAR(SalesDataTable[[#This Row],[Order Date]])</f>
        <v>2026</v>
      </c>
      <c r="D17" s="4" t="str">
        <f>"Q"&amp;ROUNDUP(MONTH(SalesDataTable[[#This Row],[Order Date]])/3,0)</f>
        <v>Q1</v>
      </c>
      <c r="E17" s="4">
        <f>MONTH(SalesDataTable[[#This Row],[Order Date]])</f>
        <v>1</v>
      </c>
      <c r="F17" s="4" t="str">
        <f>TEXT(SalesDataTable[[#This Row],[Order Date]],"MMM")</f>
        <v>Jan</v>
      </c>
      <c r="G17" s="3" t="s">
        <v>0</v>
      </c>
      <c r="H17" s="3" t="s">
        <v>36</v>
      </c>
      <c r="I17" s="3" t="s">
        <v>2</v>
      </c>
      <c r="J17" s="3" t="s">
        <v>13</v>
      </c>
      <c r="K17" s="3" t="s">
        <v>9</v>
      </c>
      <c r="L17" s="3" t="s">
        <v>37</v>
      </c>
      <c r="M17" s="8">
        <v>1</v>
      </c>
      <c r="N17" s="5">
        <v>153.38999999999999</v>
      </c>
      <c r="O17" s="6">
        <v>0</v>
      </c>
      <c r="P17" s="18">
        <v>78.59</v>
      </c>
      <c r="Q17" s="18">
        <f t="shared" si="0"/>
        <v>153.38999999999999</v>
      </c>
      <c r="R17" s="18">
        <f t="shared" si="1"/>
        <v>78.59</v>
      </c>
      <c r="S17" s="18">
        <f t="shared" si="2"/>
        <v>74.799999999999983</v>
      </c>
      <c r="T17" s="7">
        <f t="shared" si="3"/>
        <v>0.48764587000456344</v>
      </c>
      <c r="U17" s="4">
        <f>YEAR(SalesDataTable[[#This Row],[Order Date]])</f>
        <v>2026</v>
      </c>
      <c r="V17" s="7" t="str">
        <f>"Q"&amp;ROUNDUP(MONTH(SalesDataTable[[#This Row],[Order Date]])/3,0)</f>
        <v>Q1</v>
      </c>
      <c r="W17" s="8">
        <f>MONTH(SalesDataTable[[#This Row],[Order Date]])</f>
        <v>1</v>
      </c>
      <c r="X17" s="7" t="str">
        <f>TEXT(SalesDataTable[[#This Row],[Order Date]],"mmm")</f>
        <v>Jan</v>
      </c>
    </row>
    <row r="18" spans="1:24" ht="15.75">
      <c r="A18" s="2">
        <v>2928</v>
      </c>
      <c r="B18" s="11">
        <v>46026</v>
      </c>
      <c r="C18" s="4">
        <f>YEAR(SalesDataTable[[#This Row],[Order Date]])</f>
        <v>2026</v>
      </c>
      <c r="D18" s="4" t="str">
        <f>"Q"&amp;ROUNDUP(MONTH(SalesDataTable[[#This Row],[Order Date]])/3,0)</f>
        <v>Q1</v>
      </c>
      <c r="E18" s="4">
        <f>MONTH(SalesDataTable[[#This Row],[Order Date]])</f>
        <v>1</v>
      </c>
      <c r="F18" s="4" t="str">
        <f>TEXT(SalesDataTable[[#This Row],[Order Date]],"MMM")</f>
        <v>Jan</v>
      </c>
      <c r="G18" s="3" t="s">
        <v>6</v>
      </c>
      <c r="H18" s="3" t="s">
        <v>27</v>
      </c>
      <c r="I18" s="3" t="s">
        <v>2</v>
      </c>
      <c r="J18" s="3" t="s">
        <v>3</v>
      </c>
      <c r="K18" s="3" t="s">
        <v>34</v>
      </c>
      <c r="L18" s="3" t="s">
        <v>38</v>
      </c>
      <c r="M18" s="8">
        <v>2</v>
      </c>
      <c r="N18" s="5">
        <v>124.97</v>
      </c>
      <c r="O18" s="6">
        <v>0.1</v>
      </c>
      <c r="P18" s="18">
        <v>67.36</v>
      </c>
      <c r="Q18" s="18">
        <f t="shared" si="0"/>
        <v>224.946</v>
      </c>
      <c r="R18" s="18">
        <f t="shared" si="1"/>
        <v>134.72</v>
      </c>
      <c r="S18" s="18">
        <f t="shared" si="2"/>
        <v>90.225999999999999</v>
      </c>
      <c r="T18" s="7">
        <f t="shared" si="3"/>
        <v>0.40110070861451191</v>
      </c>
      <c r="U18" s="4">
        <f>YEAR(SalesDataTable[[#This Row],[Order Date]])</f>
        <v>2026</v>
      </c>
      <c r="V18" s="7" t="str">
        <f>"Q"&amp;ROUNDUP(MONTH(SalesDataTable[[#This Row],[Order Date]])/3,0)</f>
        <v>Q1</v>
      </c>
      <c r="W18" s="8">
        <f>MONTH(SalesDataTable[[#This Row],[Order Date]])</f>
        <v>1</v>
      </c>
      <c r="X18" s="7" t="str">
        <f>TEXT(SalesDataTable[[#This Row],[Order Date]],"mmm")</f>
        <v>Jan</v>
      </c>
    </row>
    <row r="19" spans="1:24" ht="15.75">
      <c r="A19" s="2">
        <v>4249</v>
      </c>
      <c r="B19" s="11">
        <v>46026</v>
      </c>
      <c r="C19" s="4">
        <f>YEAR(SalesDataTable[[#This Row],[Order Date]])</f>
        <v>2026</v>
      </c>
      <c r="D19" s="4" t="str">
        <f>"Q"&amp;ROUNDUP(MONTH(SalesDataTable[[#This Row],[Order Date]])/3,0)</f>
        <v>Q1</v>
      </c>
      <c r="E19" s="4">
        <f>MONTH(SalesDataTable[[#This Row],[Order Date]])</f>
        <v>1</v>
      </c>
      <c r="F19" s="4" t="str">
        <f>TEXT(SalesDataTable[[#This Row],[Order Date]],"MMM")</f>
        <v>Jan</v>
      </c>
      <c r="G19" s="3" t="s">
        <v>20</v>
      </c>
      <c r="H19" s="3" t="s">
        <v>21</v>
      </c>
      <c r="I19" s="3" t="s">
        <v>28</v>
      </c>
      <c r="J19" s="3" t="s">
        <v>13</v>
      </c>
      <c r="K19" s="3" t="s">
        <v>4</v>
      </c>
      <c r="L19" s="3" t="s">
        <v>30</v>
      </c>
      <c r="M19" s="8">
        <v>2</v>
      </c>
      <c r="N19" s="5">
        <v>100.12</v>
      </c>
      <c r="O19" s="6">
        <v>0.1</v>
      </c>
      <c r="P19" s="18">
        <v>49.67</v>
      </c>
      <c r="Q19" s="18">
        <f t="shared" si="0"/>
        <v>180.21600000000001</v>
      </c>
      <c r="R19" s="18">
        <f t="shared" si="1"/>
        <v>99.34</v>
      </c>
      <c r="S19" s="18">
        <f t="shared" si="2"/>
        <v>80.876000000000005</v>
      </c>
      <c r="T19" s="7">
        <f t="shared" si="3"/>
        <v>0.44877258401029874</v>
      </c>
      <c r="U19" s="4">
        <f>YEAR(SalesDataTable[[#This Row],[Order Date]])</f>
        <v>2026</v>
      </c>
      <c r="V19" s="7" t="str">
        <f>"Q"&amp;ROUNDUP(MONTH(SalesDataTable[[#This Row],[Order Date]])/3,0)</f>
        <v>Q1</v>
      </c>
      <c r="W19" s="8">
        <f>MONTH(SalesDataTable[[#This Row],[Order Date]])</f>
        <v>1</v>
      </c>
      <c r="X19" s="7" t="str">
        <f>TEXT(SalesDataTable[[#This Row],[Order Date]],"mmm")</f>
        <v>Jan</v>
      </c>
    </row>
    <row r="20" spans="1:24" ht="15.75">
      <c r="A20" s="2">
        <v>1734</v>
      </c>
      <c r="B20" s="11">
        <v>46027</v>
      </c>
      <c r="C20" s="4">
        <f>YEAR(SalesDataTable[[#This Row],[Order Date]])</f>
        <v>2026</v>
      </c>
      <c r="D20" s="4" t="str">
        <f>"Q"&amp;ROUNDUP(MONTH(SalesDataTable[[#This Row],[Order Date]])/3,0)</f>
        <v>Q1</v>
      </c>
      <c r="E20" s="4">
        <f>MONTH(SalesDataTable[[#This Row],[Order Date]])</f>
        <v>1</v>
      </c>
      <c r="F20" s="4" t="str">
        <f>TEXT(SalesDataTable[[#This Row],[Order Date]],"MMM")</f>
        <v>Jan</v>
      </c>
      <c r="G20" s="3" t="s">
        <v>20</v>
      </c>
      <c r="H20" s="3" t="s">
        <v>33</v>
      </c>
      <c r="I20" s="3" t="s">
        <v>28</v>
      </c>
      <c r="J20" s="3" t="s">
        <v>3</v>
      </c>
      <c r="K20" s="3" t="s">
        <v>34</v>
      </c>
      <c r="L20" s="3" t="s">
        <v>35</v>
      </c>
      <c r="M20" s="8">
        <v>1</v>
      </c>
      <c r="N20" s="5">
        <v>40.6</v>
      </c>
      <c r="O20" s="6">
        <v>0.15</v>
      </c>
      <c r="P20" s="18">
        <v>14.61</v>
      </c>
      <c r="Q20" s="18">
        <f t="shared" si="0"/>
        <v>34.51</v>
      </c>
      <c r="R20" s="18">
        <f t="shared" si="1"/>
        <v>14.61</v>
      </c>
      <c r="S20" s="18">
        <f t="shared" si="2"/>
        <v>19.899999999999999</v>
      </c>
      <c r="T20" s="7">
        <f t="shared" si="3"/>
        <v>0.57664445088380178</v>
      </c>
      <c r="U20" s="4">
        <f>YEAR(SalesDataTable[[#This Row],[Order Date]])</f>
        <v>2026</v>
      </c>
      <c r="V20" s="7" t="str">
        <f>"Q"&amp;ROUNDUP(MONTH(SalesDataTable[[#This Row],[Order Date]])/3,0)</f>
        <v>Q1</v>
      </c>
      <c r="W20" s="8">
        <f>MONTH(SalesDataTable[[#This Row],[Order Date]])</f>
        <v>1</v>
      </c>
      <c r="X20" s="7" t="str">
        <f>TEXT(SalesDataTable[[#This Row],[Order Date]],"mmm")</f>
        <v>Jan</v>
      </c>
    </row>
    <row r="21" spans="1:24" ht="15.75">
      <c r="A21" s="2">
        <v>2331</v>
      </c>
      <c r="B21" s="11">
        <v>46027</v>
      </c>
      <c r="C21" s="4">
        <f>YEAR(SalesDataTable[[#This Row],[Order Date]])</f>
        <v>2026</v>
      </c>
      <c r="D21" s="4" t="str">
        <f>"Q"&amp;ROUNDUP(MONTH(SalesDataTable[[#This Row],[Order Date]])/3,0)</f>
        <v>Q1</v>
      </c>
      <c r="E21" s="4">
        <f>MONTH(SalesDataTable[[#This Row],[Order Date]])</f>
        <v>1</v>
      </c>
      <c r="F21" s="4" t="str">
        <f>TEXT(SalesDataTable[[#This Row],[Order Date]],"MMM")</f>
        <v>Jan</v>
      </c>
      <c r="G21" s="3" t="s">
        <v>20</v>
      </c>
      <c r="H21" s="3" t="s">
        <v>33</v>
      </c>
      <c r="I21" s="3" t="s">
        <v>2</v>
      </c>
      <c r="J21" s="3" t="s">
        <v>13</v>
      </c>
      <c r="K21" s="3" t="s">
        <v>4</v>
      </c>
      <c r="L21" s="3" t="s">
        <v>30</v>
      </c>
      <c r="M21" s="8">
        <v>1</v>
      </c>
      <c r="N21" s="5">
        <v>104.23</v>
      </c>
      <c r="O21" s="6">
        <v>0.1</v>
      </c>
      <c r="P21" s="18">
        <v>51.6</v>
      </c>
      <c r="Q21" s="18">
        <f t="shared" si="0"/>
        <v>93.807000000000002</v>
      </c>
      <c r="R21" s="18">
        <f t="shared" si="1"/>
        <v>51.6</v>
      </c>
      <c r="S21" s="18">
        <f t="shared" si="2"/>
        <v>42.207000000000001</v>
      </c>
      <c r="T21" s="7">
        <f t="shared" si="3"/>
        <v>0.44993443986056475</v>
      </c>
      <c r="U21" s="4">
        <f>YEAR(SalesDataTable[[#This Row],[Order Date]])</f>
        <v>2026</v>
      </c>
      <c r="V21" s="7" t="str">
        <f>"Q"&amp;ROUNDUP(MONTH(SalesDataTable[[#This Row],[Order Date]])/3,0)</f>
        <v>Q1</v>
      </c>
      <c r="W21" s="8">
        <f>MONTH(SalesDataTable[[#This Row],[Order Date]])</f>
        <v>1</v>
      </c>
      <c r="X21" s="7" t="str">
        <f>TEXT(SalesDataTable[[#This Row],[Order Date]],"mmm")</f>
        <v>Jan</v>
      </c>
    </row>
    <row r="22" spans="1:24" ht="15.75">
      <c r="A22" s="2">
        <v>2475</v>
      </c>
      <c r="B22" s="11">
        <v>46027</v>
      </c>
      <c r="C22" s="4">
        <f>YEAR(SalesDataTable[[#This Row],[Order Date]])</f>
        <v>2026</v>
      </c>
      <c r="D22" s="4" t="str">
        <f>"Q"&amp;ROUNDUP(MONTH(SalesDataTable[[#This Row],[Order Date]])/3,0)</f>
        <v>Q1</v>
      </c>
      <c r="E22" s="4">
        <f>MONTH(SalesDataTable[[#This Row],[Order Date]])</f>
        <v>1</v>
      </c>
      <c r="F22" s="4" t="str">
        <f>TEXT(SalesDataTable[[#This Row],[Order Date]],"MMM")</f>
        <v>Jan</v>
      </c>
      <c r="G22" s="3" t="s">
        <v>6</v>
      </c>
      <c r="H22" s="3" t="s">
        <v>7</v>
      </c>
      <c r="I22" s="3" t="s">
        <v>19</v>
      </c>
      <c r="J22" s="3" t="s">
        <v>3</v>
      </c>
      <c r="K22" s="3" t="s">
        <v>34</v>
      </c>
      <c r="L22" s="3" t="s">
        <v>38</v>
      </c>
      <c r="M22" s="8">
        <v>5</v>
      </c>
      <c r="N22" s="5">
        <v>122.87</v>
      </c>
      <c r="O22" s="6">
        <v>0.05</v>
      </c>
      <c r="P22" s="18">
        <v>69.67</v>
      </c>
      <c r="Q22" s="18">
        <f t="shared" si="0"/>
        <v>583.63250000000005</v>
      </c>
      <c r="R22" s="18">
        <f t="shared" si="1"/>
        <v>348.35</v>
      </c>
      <c r="S22" s="18">
        <f t="shared" si="2"/>
        <v>235.28250000000003</v>
      </c>
      <c r="T22" s="7">
        <f t="shared" si="3"/>
        <v>0.40313467807224584</v>
      </c>
      <c r="U22" s="4">
        <f>YEAR(SalesDataTable[[#This Row],[Order Date]])</f>
        <v>2026</v>
      </c>
      <c r="V22" s="7" t="str">
        <f>"Q"&amp;ROUNDUP(MONTH(SalesDataTable[[#This Row],[Order Date]])/3,0)</f>
        <v>Q1</v>
      </c>
      <c r="W22" s="8">
        <f>MONTH(SalesDataTable[[#This Row],[Order Date]])</f>
        <v>1</v>
      </c>
      <c r="X22" s="7" t="str">
        <f>TEXT(SalesDataTable[[#This Row],[Order Date]],"mmm")</f>
        <v>Jan</v>
      </c>
    </row>
    <row r="23" spans="1:24" ht="15.75">
      <c r="A23" s="2">
        <v>1433</v>
      </c>
      <c r="B23" s="11">
        <v>46028</v>
      </c>
      <c r="C23" s="4">
        <f>YEAR(SalesDataTable[[#This Row],[Order Date]])</f>
        <v>2026</v>
      </c>
      <c r="D23" s="4" t="str">
        <f>"Q"&amp;ROUNDUP(MONTH(SalesDataTable[[#This Row],[Order Date]])/3,0)</f>
        <v>Q1</v>
      </c>
      <c r="E23" s="4">
        <f>MONTH(SalesDataTable[[#This Row],[Order Date]])</f>
        <v>1</v>
      </c>
      <c r="F23" s="4" t="str">
        <f>TEXT(SalesDataTable[[#This Row],[Order Date]],"MMM")</f>
        <v>Jan</v>
      </c>
      <c r="G23" s="3" t="s">
        <v>11</v>
      </c>
      <c r="H23" s="3" t="s">
        <v>39</v>
      </c>
      <c r="I23" s="3" t="s">
        <v>2</v>
      </c>
      <c r="J23" s="3" t="s">
        <v>13</v>
      </c>
      <c r="K23" s="3" t="s">
        <v>14</v>
      </c>
      <c r="L23" s="3" t="s">
        <v>15</v>
      </c>
      <c r="M23" s="8">
        <v>2</v>
      </c>
      <c r="N23" s="5">
        <v>36.619999999999997</v>
      </c>
      <c r="O23" s="6">
        <v>0.05</v>
      </c>
      <c r="P23" s="18">
        <v>13.87</v>
      </c>
      <c r="Q23" s="18">
        <f t="shared" si="0"/>
        <v>69.577999999999989</v>
      </c>
      <c r="R23" s="18">
        <f t="shared" si="1"/>
        <v>27.74</v>
      </c>
      <c r="S23" s="18">
        <f t="shared" si="2"/>
        <v>41.837999999999994</v>
      </c>
      <c r="T23" s="7">
        <f t="shared" si="3"/>
        <v>0.60131075914800658</v>
      </c>
      <c r="U23" s="4">
        <f>YEAR(SalesDataTable[[#This Row],[Order Date]])</f>
        <v>2026</v>
      </c>
      <c r="V23" s="7" t="str">
        <f>"Q"&amp;ROUNDUP(MONTH(SalesDataTable[[#This Row],[Order Date]])/3,0)</f>
        <v>Q1</v>
      </c>
      <c r="W23" s="8">
        <f>MONTH(SalesDataTable[[#This Row],[Order Date]])</f>
        <v>1</v>
      </c>
      <c r="X23" s="7" t="str">
        <f>TEXT(SalesDataTable[[#This Row],[Order Date]],"mmm")</f>
        <v>Jan</v>
      </c>
    </row>
    <row r="24" spans="1:24" ht="15.75">
      <c r="A24" s="2">
        <v>3624</v>
      </c>
      <c r="B24" s="11">
        <v>46028</v>
      </c>
      <c r="C24" s="4">
        <f>YEAR(SalesDataTable[[#This Row],[Order Date]])</f>
        <v>2026</v>
      </c>
      <c r="D24" s="4" t="str">
        <f>"Q"&amp;ROUNDUP(MONTH(SalesDataTable[[#This Row],[Order Date]])/3,0)</f>
        <v>Q1</v>
      </c>
      <c r="E24" s="4">
        <f>MONTH(SalesDataTable[[#This Row],[Order Date]])</f>
        <v>1</v>
      </c>
      <c r="F24" s="4" t="str">
        <f>TEXT(SalesDataTable[[#This Row],[Order Date]],"MMM")</f>
        <v>Jan</v>
      </c>
      <c r="G24" s="3" t="s">
        <v>20</v>
      </c>
      <c r="H24" s="3" t="s">
        <v>31</v>
      </c>
      <c r="I24" s="3" t="s">
        <v>2</v>
      </c>
      <c r="J24" s="3" t="s">
        <v>13</v>
      </c>
      <c r="K24" s="3" t="s">
        <v>9</v>
      </c>
      <c r="L24" s="3" t="s">
        <v>10</v>
      </c>
      <c r="M24" s="8">
        <v>1</v>
      </c>
      <c r="N24" s="5">
        <v>93.4</v>
      </c>
      <c r="O24" s="6">
        <v>0</v>
      </c>
      <c r="P24" s="18">
        <v>46.11</v>
      </c>
      <c r="Q24" s="18">
        <f t="shared" si="0"/>
        <v>93.4</v>
      </c>
      <c r="R24" s="18">
        <f t="shared" si="1"/>
        <v>46.11</v>
      </c>
      <c r="S24" s="18">
        <f t="shared" si="2"/>
        <v>47.290000000000006</v>
      </c>
      <c r="T24" s="7">
        <f t="shared" si="3"/>
        <v>0.50631691648822275</v>
      </c>
      <c r="U24" s="4">
        <f>YEAR(SalesDataTable[[#This Row],[Order Date]])</f>
        <v>2026</v>
      </c>
      <c r="V24" s="7" t="str">
        <f>"Q"&amp;ROUNDUP(MONTH(SalesDataTable[[#This Row],[Order Date]])/3,0)</f>
        <v>Q1</v>
      </c>
      <c r="W24" s="8">
        <f>MONTH(SalesDataTable[[#This Row],[Order Date]])</f>
        <v>1</v>
      </c>
      <c r="X24" s="7" t="str">
        <f>TEXT(SalesDataTable[[#This Row],[Order Date]],"mmm")</f>
        <v>Jan</v>
      </c>
    </row>
    <row r="25" spans="1:24" ht="15.75">
      <c r="A25" s="2">
        <v>4680</v>
      </c>
      <c r="B25" s="11">
        <v>46028</v>
      </c>
      <c r="C25" s="4">
        <f>YEAR(SalesDataTable[[#This Row],[Order Date]])</f>
        <v>2026</v>
      </c>
      <c r="D25" s="4" t="str">
        <f>"Q"&amp;ROUNDUP(MONTH(SalesDataTable[[#This Row],[Order Date]])/3,0)</f>
        <v>Q1</v>
      </c>
      <c r="E25" s="4">
        <f>MONTH(SalesDataTable[[#This Row],[Order Date]])</f>
        <v>1</v>
      </c>
      <c r="F25" s="4" t="str">
        <f>TEXT(SalesDataTable[[#This Row],[Order Date]],"MMM")</f>
        <v>Jan</v>
      </c>
      <c r="G25" s="3" t="s">
        <v>6</v>
      </c>
      <c r="H25" s="3" t="s">
        <v>7</v>
      </c>
      <c r="I25" s="3" t="s">
        <v>28</v>
      </c>
      <c r="J25" s="3" t="s">
        <v>13</v>
      </c>
      <c r="K25" s="3" t="s">
        <v>23</v>
      </c>
      <c r="L25" s="3" t="s">
        <v>40</v>
      </c>
      <c r="M25" s="8">
        <v>2</v>
      </c>
      <c r="N25" s="5">
        <v>81.260000000000005</v>
      </c>
      <c r="O25" s="6">
        <v>0</v>
      </c>
      <c r="P25" s="18">
        <v>39.119999999999997</v>
      </c>
      <c r="Q25" s="18">
        <f t="shared" si="0"/>
        <v>162.52000000000001</v>
      </c>
      <c r="R25" s="18">
        <f t="shared" si="1"/>
        <v>78.239999999999995</v>
      </c>
      <c r="S25" s="18">
        <f t="shared" si="2"/>
        <v>84.280000000000015</v>
      </c>
      <c r="T25" s="7">
        <f t="shared" si="3"/>
        <v>0.51858232832882112</v>
      </c>
      <c r="U25" s="4">
        <f>YEAR(SalesDataTable[[#This Row],[Order Date]])</f>
        <v>2026</v>
      </c>
      <c r="V25" s="7" t="str">
        <f>"Q"&amp;ROUNDUP(MONTH(SalesDataTable[[#This Row],[Order Date]])/3,0)</f>
        <v>Q1</v>
      </c>
      <c r="W25" s="8">
        <f>MONTH(SalesDataTable[[#This Row],[Order Date]])</f>
        <v>1</v>
      </c>
      <c r="X25" s="7" t="str">
        <f>TEXT(SalesDataTable[[#This Row],[Order Date]],"mmm")</f>
        <v>Jan</v>
      </c>
    </row>
    <row r="26" spans="1:24" ht="15.75">
      <c r="A26" s="2">
        <v>4803</v>
      </c>
      <c r="B26" s="11">
        <v>46028</v>
      </c>
      <c r="C26" s="4">
        <f>YEAR(SalesDataTable[[#This Row],[Order Date]])</f>
        <v>2026</v>
      </c>
      <c r="D26" s="4" t="str">
        <f>"Q"&amp;ROUNDUP(MONTH(SalesDataTable[[#This Row],[Order Date]])/3,0)</f>
        <v>Q1</v>
      </c>
      <c r="E26" s="4">
        <f>MONTH(SalesDataTable[[#This Row],[Order Date]])</f>
        <v>1</v>
      </c>
      <c r="F26" s="4" t="str">
        <f>TEXT(SalesDataTable[[#This Row],[Order Date]],"MMM")</f>
        <v>Jan</v>
      </c>
      <c r="G26" s="3" t="s">
        <v>6</v>
      </c>
      <c r="H26" s="3" t="s">
        <v>41</v>
      </c>
      <c r="I26" s="3" t="s">
        <v>28</v>
      </c>
      <c r="J26" s="3" t="s">
        <v>13</v>
      </c>
      <c r="K26" s="3" t="s">
        <v>34</v>
      </c>
      <c r="L26" s="3" t="s">
        <v>42</v>
      </c>
      <c r="M26" s="8">
        <v>2</v>
      </c>
      <c r="N26" s="5">
        <v>35.78</v>
      </c>
      <c r="O26" s="6">
        <v>0</v>
      </c>
      <c r="P26" s="18">
        <v>13.84</v>
      </c>
      <c r="Q26" s="18">
        <f t="shared" si="0"/>
        <v>71.56</v>
      </c>
      <c r="R26" s="18">
        <f t="shared" si="1"/>
        <v>27.68</v>
      </c>
      <c r="S26" s="18">
        <f t="shared" si="2"/>
        <v>43.88</v>
      </c>
      <c r="T26" s="7">
        <f t="shared" si="3"/>
        <v>0.61319172722191173</v>
      </c>
      <c r="U26" s="4">
        <f>YEAR(SalesDataTable[[#This Row],[Order Date]])</f>
        <v>2026</v>
      </c>
      <c r="V26" s="7" t="str">
        <f>"Q"&amp;ROUNDUP(MONTH(SalesDataTable[[#This Row],[Order Date]])/3,0)</f>
        <v>Q1</v>
      </c>
      <c r="W26" s="8">
        <f>MONTH(SalesDataTable[[#This Row],[Order Date]])</f>
        <v>1</v>
      </c>
      <c r="X26" s="7" t="str">
        <f>TEXT(SalesDataTable[[#This Row],[Order Date]],"mmm")</f>
        <v>Jan</v>
      </c>
    </row>
    <row r="27" spans="1:24" ht="15.75">
      <c r="A27" s="2">
        <v>248</v>
      </c>
      <c r="B27" s="11">
        <v>46029</v>
      </c>
      <c r="C27" s="4">
        <f>YEAR(SalesDataTable[[#This Row],[Order Date]])</f>
        <v>2026</v>
      </c>
      <c r="D27" s="4" t="str">
        <f>"Q"&amp;ROUNDUP(MONTH(SalesDataTable[[#This Row],[Order Date]])/3,0)</f>
        <v>Q1</v>
      </c>
      <c r="E27" s="4">
        <f>MONTH(SalesDataTable[[#This Row],[Order Date]])</f>
        <v>1</v>
      </c>
      <c r="F27" s="4" t="str">
        <f>TEXT(SalesDataTable[[#This Row],[Order Date]],"MMM")</f>
        <v>Jan</v>
      </c>
      <c r="G27" s="3" t="s">
        <v>6</v>
      </c>
      <c r="H27" s="3" t="s">
        <v>43</v>
      </c>
      <c r="I27" s="3" t="s">
        <v>28</v>
      </c>
      <c r="J27" s="3" t="s">
        <v>13</v>
      </c>
      <c r="K27" s="3" t="s">
        <v>4</v>
      </c>
      <c r="L27" s="3" t="s">
        <v>5</v>
      </c>
      <c r="M27" s="8">
        <v>3</v>
      </c>
      <c r="N27" s="5">
        <v>81.64</v>
      </c>
      <c r="O27" s="6">
        <v>0</v>
      </c>
      <c r="P27" s="18">
        <v>43.84</v>
      </c>
      <c r="Q27" s="18">
        <f t="shared" si="0"/>
        <v>244.92000000000002</v>
      </c>
      <c r="R27" s="18">
        <f t="shared" si="1"/>
        <v>131.52000000000001</v>
      </c>
      <c r="S27" s="18">
        <f t="shared" si="2"/>
        <v>113.4</v>
      </c>
      <c r="T27" s="7">
        <f t="shared" si="3"/>
        <v>0.46300832925036745</v>
      </c>
      <c r="U27" s="4">
        <f>YEAR(SalesDataTable[[#This Row],[Order Date]])</f>
        <v>2026</v>
      </c>
      <c r="V27" s="7" t="str">
        <f>"Q"&amp;ROUNDUP(MONTH(SalesDataTable[[#This Row],[Order Date]])/3,0)</f>
        <v>Q1</v>
      </c>
      <c r="W27" s="8">
        <f>MONTH(SalesDataTable[[#This Row],[Order Date]])</f>
        <v>1</v>
      </c>
      <c r="X27" s="7" t="str">
        <f>TEXT(SalesDataTable[[#This Row],[Order Date]],"mmm")</f>
        <v>Jan</v>
      </c>
    </row>
    <row r="28" spans="1:24" ht="15.75">
      <c r="A28" s="2">
        <v>1118</v>
      </c>
      <c r="B28" s="11">
        <v>46029</v>
      </c>
      <c r="C28" s="4">
        <f>YEAR(SalesDataTable[[#This Row],[Order Date]])</f>
        <v>2026</v>
      </c>
      <c r="D28" s="4" t="str">
        <f>"Q"&amp;ROUNDUP(MONTH(SalesDataTable[[#This Row],[Order Date]])/3,0)</f>
        <v>Q1</v>
      </c>
      <c r="E28" s="4">
        <f>MONTH(SalesDataTable[[#This Row],[Order Date]])</f>
        <v>1</v>
      </c>
      <c r="F28" s="4" t="str">
        <f>TEXT(SalesDataTable[[#This Row],[Order Date]],"MMM")</f>
        <v>Jan</v>
      </c>
      <c r="G28" s="3" t="s">
        <v>6</v>
      </c>
      <c r="H28" s="3" t="s">
        <v>43</v>
      </c>
      <c r="I28" s="3" t="s">
        <v>2</v>
      </c>
      <c r="J28" s="3" t="s">
        <v>3</v>
      </c>
      <c r="K28" s="3" t="s">
        <v>14</v>
      </c>
      <c r="L28" s="3" t="s">
        <v>44</v>
      </c>
      <c r="M28" s="8">
        <v>2</v>
      </c>
      <c r="N28" s="5">
        <v>131.63999999999999</v>
      </c>
      <c r="O28" s="6">
        <v>0.05</v>
      </c>
      <c r="P28" s="18">
        <v>69.02</v>
      </c>
      <c r="Q28" s="18">
        <f t="shared" si="0"/>
        <v>250.11599999999996</v>
      </c>
      <c r="R28" s="18">
        <f t="shared" si="1"/>
        <v>138.04</v>
      </c>
      <c r="S28" s="18">
        <f t="shared" si="2"/>
        <v>112.07599999999996</v>
      </c>
      <c r="T28" s="7">
        <f t="shared" si="3"/>
        <v>0.44809608341729429</v>
      </c>
      <c r="U28" s="4">
        <f>YEAR(SalesDataTable[[#This Row],[Order Date]])</f>
        <v>2026</v>
      </c>
      <c r="V28" s="7" t="str">
        <f>"Q"&amp;ROUNDUP(MONTH(SalesDataTable[[#This Row],[Order Date]])/3,0)</f>
        <v>Q1</v>
      </c>
      <c r="W28" s="8">
        <f>MONTH(SalesDataTable[[#This Row],[Order Date]])</f>
        <v>1</v>
      </c>
      <c r="X28" s="7" t="str">
        <f>TEXT(SalesDataTable[[#This Row],[Order Date]],"mmm")</f>
        <v>Jan</v>
      </c>
    </row>
    <row r="29" spans="1:24" ht="15.75">
      <c r="A29" s="2">
        <v>3023</v>
      </c>
      <c r="B29" s="11">
        <v>46029</v>
      </c>
      <c r="C29" s="4">
        <f>YEAR(SalesDataTable[[#This Row],[Order Date]])</f>
        <v>2026</v>
      </c>
      <c r="D29" s="4" t="str">
        <f>"Q"&amp;ROUNDUP(MONTH(SalesDataTable[[#This Row],[Order Date]])/3,0)</f>
        <v>Q1</v>
      </c>
      <c r="E29" s="4">
        <f>MONTH(SalesDataTable[[#This Row],[Order Date]])</f>
        <v>1</v>
      </c>
      <c r="F29" s="4" t="str">
        <f>TEXT(SalesDataTable[[#This Row],[Order Date]],"MMM")</f>
        <v>Jan</v>
      </c>
      <c r="G29" s="3" t="s">
        <v>11</v>
      </c>
      <c r="H29" s="3" t="s">
        <v>18</v>
      </c>
      <c r="I29" s="3" t="s">
        <v>28</v>
      </c>
      <c r="J29" s="3" t="s">
        <v>13</v>
      </c>
      <c r="K29" s="3" t="s">
        <v>9</v>
      </c>
      <c r="L29" s="3" t="s">
        <v>37</v>
      </c>
      <c r="M29" s="8">
        <v>2</v>
      </c>
      <c r="N29" s="5">
        <v>155.35</v>
      </c>
      <c r="O29" s="6">
        <v>0</v>
      </c>
      <c r="P29" s="18">
        <v>80.790000000000006</v>
      </c>
      <c r="Q29" s="18">
        <f t="shared" si="0"/>
        <v>310.7</v>
      </c>
      <c r="R29" s="18">
        <f t="shared" si="1"/>
        <v>161.58000000000001</v>
      </c>
      <c r="S29" s="18">
        <f t="shared" si="2"/>
        <v>149.11999999999998</v>
      </c>
      <c r="T29" s="7">
        <f t="shared" si="3"/>
        <v>0.47994850337946565</v>
      </c>
      <c r="U29" s="4">
        <f>YEAR(SalesDataTable[[#This Row],[Order Date]])</f>
        <v>2026</v>
      </c>
      <c r="V29" s="7" t="str">
        <f>"Q"&amp;ROUNDUP(MONTH(SalesDataTable[[#This Row],[Order Date]])/3,0)</f>
        <v>Q1</v>
      </c>
      <c r="W29" s="8">
        <f>MONTH(SalesDataTable[[#This Row],[Order Date]])</f>
        <v>1</v>
      </c>
      <c r="X29" s="7" t="str">
        <f>TEXT(SalesDataTable[[#This Row],[Order Date]],"mmm")</f>
        <v>Jan</v>
      </c>
    </row>
    <row r="30" spans="1:24" ht="15.75">
      <c r="A30" s="2">
        <v>3903</v>
      </c>
      <c r="B30" s="11">
        <v>46029</v>
      </c>
      <c r="C30" s="4">
        <f>YEAR(SalesDataTable[[#This Row],[Order Date]])</f>
        <v>2026</v>
      </c>
      <c r="D30" s="4" t="str">
        <f>"Q"&amp;ROUNDUP(MONTH(SalesDataTable[[#This Row],[Order Date]])/3,0)</f>
        <v>Q1</v>
      </c>
      <c r="E30" s="4">
        <f>MONTH(SalesDataTable[[#This Row],[Order Date]])</f>
        <v>1</v>
      </c>
      <c r="F30" s="4" t="str">
        <f>TEXT(SalesDataTable[[#This Row],[Order Date]],"MMM")</f>
        <v>Jan</v>
      </c>
      <c r="G30" s="3" t="s">
        <v>20</v>
      </c>
      <c r="H30" s="3" t="s">
        <v>33</v>
      </c>
      <c r="I30" s="3" t="s">
        <v>2</v>
      </c>
      <c r="J30" s="3" t="s">
        <v>3</v>
      </c>
      <c r="K30" s="3" t="s">
        <v>34</v>
      </c>
      <c r="L30" s="3" t="s">
        <v>45</v>
      </c>
      <c r="M30" s="8">
        <v>2</v>
      </c>
      <c r="N30" s="5">
        <v>51.56</v>
      </c>
      <c r="O30" s="6">
        <v>0.05</v>
      </c>
      <c r="P30" s="18">
        <v>22.26</v>
      </c>
      <c r="Q30" s="18">
        <f t="shared" si="0"/>
        <v>97.963999999999999</v>
      </c>
      <c r="R30" s="18">
        <f t="shared" si="1"/>
        <v>44.52</v>
      </c>
      <c r="S30" s="18">
        <f t="shared" si="2"/>
        <v>53.443999999999996</v>
      </c>
      <c r="T30" s="7">
        <f t="shared" si="3"/>
        <v>0.54554734392225712</v>
      </c>
      <c r="U30" s="4">
        <f>YEAR(SalesDataTable[[#This Row],[Order Date]])</f>
        <v>2026</v>
      </c>
      <c r="V30" s="7" t="str">
        <f>"Q"&amp;ROUNDUP(MONTH(SalesDataTable[[#This Row],[Order Date]])/3,0)</f>
        <v>Q1</v>
      </c>
      <c r="W30" s="8">
        <f>MONTH(SalesDataTable[[#This Row],[Order Date]])</f>
        <v>1</v>
      </c>
      <c r="X30" s="7" t="str">
        <f>TEXT(SalesDataTable[[#This Row],[Order Date]],"mmm")</f>
        <v>Jan</v>
      </c>
    </row>
    <row r="31" spans="1:24" ht="15.75">
      <c r="A31" s="2">
        <v>62</v>
      </c>
      <c r="B31" s="11">
        <v>46030</v>
      </c>
      <c r="C31" s="4">
        <f>YEAR(SalesDataTable[[#This Row],[Order Date]])</f>
        <v>2026</v>
      </c>
      <c r="D31" s="4" t="str">
        <f>"Q"&amp;ROUNDUP(MONTH(SalesDataTable[[#This Row],[Order Date]])/3,0)</f>
        <v>Q1</v>
      </c>
      <c r="E31" s="4">
        <f>MONTH(SalesDataTable[[#This Row],[Order Date]])</f>
        <v>1</v>
      </c>
      <c r="F31" s="4" t="str">
        <f>TEXT(SalesDataTable[[#This Row],[Order Date]],"MMM")</f>
        <v>Jan</v>
      </c>
      <c r="G31" s="3" t="s">
        <v>6</v>
      </c>
      <c r="H31" s="3" t="s">
        <v>43</v>
      </c>
      <c r="I31" s="3" t="s">
        <v>2</v>
      </c>
      <c r="J31" s="3" t="s">
        <v>13</v>
      </c>
      <c r="K31" s="3" t="s">
        <v>4</v>
      </c>
      <c r="L31" s="3" t="s">
        <v>22</v>
      </c>
      <c r="M31" s="8">
        <v>2</v>
      </c>
      <c r="N31" s="5">
        <v>51.63</v>
      </c>
      <c r="O31" s="6">
        <v>0</v>
      </c>
      <c r="P31" s="18">
        <v>22.54</v>
      </c>
      <c r="Q31" s="18">
        <f t="shared" si="0"/>
        <v>103.26</v>
      </c>
      <c r="R31" s="18">
        <f t="shared" si="1"/>
        <v>45.08</v>
      </c>
      <c r="S31" s="18">
        <f t="shared" si="2"/>
        <v>58.180000000000007</v>
      </c>
      <c r="T31" s="7">
        <f t="shared" si="3"/>
        <v>0.5634321131125315</v>
      </c>
      <c r="U31" s="4">
        <f>YEAR(SalesDataTable[[#This Row],[Order Date]])</f>
        <v>2026</v>
      </c>
      <c r="V31" s="7" t="str">
        <f>"Q"&amp;ROUNDUP(MONTH(SalesDataTable[[#This Row],[Order Date]])/3,0)</f>
        <v>Q1</v>
      </c>
      <c r="W31" s="8">
        <f>MONTH(SalesDataTable[[#This Row],[Order Date]])</f>
        <v>1</v>
      </c>
      <c r="X31" s="7" t="str">
        <f>TEXT(SalesDataTable[[#This Row],[Order Date]],"mmm")</f>
        <v>Jan</v>
      </c>
    </row>
    <row r="32" spans="1:24" ht="15.75">
      <c r="A32" s="2">
        <v>142</v>
      </c>
      <c r="B32" s="11">
        <v>46030</v>
      </c>
      <c r="C32" s="4">
        <f>YEAR(SalesDataTable[[#This Row],[Order Date]])</f>
        <v>2026</v>
      </c>
      <c r="D32" s="4" t="str">
        <f>"Q"&amp;ROUNDUP(MONTH(SalesDataTable[[#This Row],[Order Date]])/3,0)</f>
        <v>Q1</v>
      </c>
      <c r="E32" s="4">
        <f>MONTH(SalesDataTable[[#This Row],[Order Date]])</f>
        <v>1</v>
      </c>
      <c r="F32" s="4" t="str">
        <f>TEXT(SalesDataTable[[#This Row],[Order Date]],"MMM")</f>
        <v>Jan</v>
      </c>
      <c r="G32" s="3" t="s">
        <v>0</v>
      </c>
      <c r="H32" s="3" t="s">
        <v>36</v>
      </c>
      <c r="I32" s="3" t="s">
        <v>8</v>
      </c>
      <c r="J32" s="3" t="s">
        <v>16</v>
      </c>
      <c r="K32" s="3" t="s">
        <v>23</v>
      </c>
      <c r="L32" s="3" t="s">
        <v>24</v>
      </c>
      <c r="M32" s="8">
        <v>5</v>
      </c>
      <c r="N32" s="5">
        <v>344.88</v>
      </c>
      <c r="O32" s="6">
        <v>0.15</v>
      </c>
      <c r="P32" s="18">
        <v>190.66</v>
      </c>
      <c r="Q32" s="18">
        <f t="shared" si="0"/>
        <v>1465.74</v>
      </c>
      <c r="R32" s="18">
        <f t="shared" si="1"/>
        <v>953.3</v>
      </c>
      <c r="S32" s="18">
        <f t="shared" si="2"/>
        <v>512.44000000000005</v>
      </c>
      <c r="T32" s="7">
        <f t="shared" si="3"/>
        <v>0.34961180018284282</v>
      </c>
      <c r="U32" s="4">
        <f>YEAR(SalesDataTable[[#This Row],[Order Date]])</f>
        <v>2026</v>
      </c>
      <c r="V32" s="7" t="str">
        <f>"Q"&amp;ROUNDUP(MONTH(SalesDataTable[[#This Row],[Order Date]])/3,0)</f>
        <v>Q1</v>
      </c>
      <c r="W32" s="8">
        <f>MONTH(SalesDataTable[[#This Row],[Order Date]])</f>
        <v>1</v>
      </c>
      <c r="X32" s="7" t="str">
        <f>TEXT(SalesDataTable[[#This Row],[Order Date]],"mmm")</f>
        <v>Jan</v>
      </c>
    </row>
    <row r="33" spans="1:24" ht="15.75">
      <c r="A33" s="2">
        <v>450</v>
      </c>
      <c r="B33" s="11">
        <v>46030</v>
      </c>
      <c r="C33" s="4">
        <f>YEAR(SalesDataTable[[#This Row],[Order Date]])</f>
        <v>2026</v>
      </c>
      <c r="D33" s="4" t="str">
        <f>"Q"&amp;ROUNDUP(MONTH(SalesDataTable[[#This Row],[Order Date]])/3,0)</f>
        <v>Q1</v>
      </c>
      <c r="E33" s="4">
        <f>MONTH(SalesDataTable[[#This Row],[Order Date]])</f>
        <v>1</v>
      </c>
      <c r="F33" s="4" t="str">
        <f>TEXT(SalesDataTable[[#This Row],[Order Date]],"MMM")</f>
        <v>Jan</v>
      </c>
      <c r="G33" s="3" t="s">
        <v>11</v>
      </c>
      <c r="H33" s="3" t="s">
        <v>18</v>
      </c>
      <c r="I33" s="3" t="s">
        <v>19</v>
      </c>
      <c r="J33" s="3" t="s">
        <v>13</v>
      </c>
      <c r="K33" s="3" t="s">
        <v>9</v>
      </c>
      <c r="L33" s="3" t="s">
        <v>10</v>
      </c>
      <c r="M33" s="8">
        <v>2</v>
      </c>
      <c r="N33" s="5">
        <v>94.06</v>
      </c>
      <c r="O33" s="6">
        <v>0.15</v>
      </c>
      <c r="P33" s="18">
        <v>46.33</v>
      </c>
      <c r="Q33" s="18">
        <f t="shared" si="0"/>
        <v>159.90199999999999</v>
      </c>
      <c r="R33" s="18">
        <f t="shared" si="1"/>
        <v>92.66</v>
      </c>
      <c r="S33" s="18">
        <f t="shared" si="2"/>
        <v>67.24199999999999</v>
      </c>
      <c r="T33" s="7">
        <f t="shared" si="3"/>
        <v>0.42052006854198193</v>
      </c>
      <c r="U33" s="4">
        <f>YEAR(SalesDataTable[[#This Row],[Order Date]])</f>
        <v>2026</v>
      </c>
      <c r="V33" s="7" t="str">
        <f>"Q"&amp;ROUNDUP(MONTH(SalesDataTable[[#This Row],[Order Date]])/3,0)</f>
        <v>Q1</v>
      </c>
      <c r="W33" s="8">
        <f>MONTH(SalesDataTable[[#This Row],[Order Date]])</f>
        <v>1</v>
      </c>
      <c r="X33" s="7" t="str">
        <f>TEXT(SalesDataTable[[#This Row],[Order Date]],"mmm")</f>
        <v>Jan</v>
      </c>
    </row>
    <row r="34" spans="1:24" ht="15.75">
      <c r="A34" s="2">
        <v>4397</v>
      </c>
      <c r="B34" s="11">
        <v>46030</v>
      </c>
      <c r="C34" s="4">
        <f>YEAR(SalesDataTable[[#This Row],[Order Date]])</f>
        <v>2026</v>
      </c>
      <c r="D34" s="4" t="str">
        <f>"Q"&amp;ROUNDUP(MONTH(SalesDataTable[[#This Row],[Order Date]])/3,0)</f>
        <v>Q1</v>
      </c>
      <c r="E34" s="4">
        <f>MONTH(SalesDataTable[[#This Row],[Order Date]])</f>
        <v>1</v>
      </c>
      <c r="F34" s="4" t="str">
        <f>TEXT(SalesDataTable[[#This Row],[Order Date]],"MMM")</f>
        <v>Jan</v>
      </c>
      <c r="G34" s="3" t="s">
        <v>0</v>
      </c>
      <c r="H34" s="3" t="s">
        <v>1</v>
      </c>
      <c r="I34" s="3" t="s">
        <v>2</v>
      </c>
      <c r="J34" s="3" t="s">
        <v>16</v>
      </c>
      <c r="K34" s="3" t="s">
        <v>9</v>
      </c>
      <c r="L34" s="3" t="s">
        <v>46</v>
      </c>
      <c r="M34" s="8">
        <v>1</v>
      </c>
      <c r="N34" s="5">
        <v>72.38</v>
      </c>
      <c r="O34" s="6">
        <v>0</v>
      </c>
      <c r="P34" s="18">
        <v>31.65</v>
      </c>
      <c r="Q34" s="18">
        <f t="shared" si="0"/>
        <v>72.38</v>
      </c>
      <c r="R34" s="18">
        <f t="shared" si="1"/>
        <v>31.65</v>
      </c>
      <c r="S34" s="18">
        <f t="shared" si="2"/>
        <v>40.729999999999997</v>
      </c>
      <c r="T34" s="7">
        <f t="shared" si="3"/>
        <v>0.56272450953302011</v>
      </c>
      <c r="U34" s="4">
        <f>YEAR(SalesDataTable[[#This Row],[Order Date]])</f>
        <v>2026</v>
      </c>
      <c r="V34" s="7" t="str">
        <f>"Q"&amp;ROUNDUP(MONTH(SalesDataTable[[#This Row],[Order Date]])/3,0)</f>
        <v>Q1</v>
      </c>
      <c r="W34" s="8">
        <f>MONTH(SalesDataTable[[#This Row],[Order Date]])</f>
        <v>1</v>
      </c>
      <c r="X34" s="7" t="str">
        <f>TEXT(SalesDataTable[[#This Row],[Order Date]],"mmm")</f>
        <v>Jan</v>
      </c>
    </row>
    <row r="35" spans="1:24" ht="15.75">
      <c r="A35" s="2">
        <v>4798</v>
      </c>
      <c r="B35" s="11">
        <v>46030</v>
      </c>
      <c r="C35" s="4">
        <f>YEAR(SalesDataTable[[#This Row],[Order Date]])</f>
        <v>2026</v>
      </c>
      <c r="D35" s="4" t="str">
        <f>"Q"&amp;ROUNDUP(MONTH(SalesDataTable[[#This Row],[Order Date]])/3,0)</f>
        <v>Q1</v>
      </c>
      <c r="E35" s="4">
        <f>MONTH(SalesDataTable[[#This Row],[Order Date]])</f>
        <v>1</v>
      </c>
      <c r="F35" s="4" t="str">
        <f>TEXT(SalesDataTable[[#This Row],[Order Date]],"MMM")</f>
        <v>Jan</v>
      </c>
      <c r="G35" s="3" t="s">
        <v>6</v>
      </c>
      <c r="H35" s="3" t="s">
        <v>27</v>
      </c>
      <c r="I35" s="3" t="s">
        <v>2</v>
      </c>
      <c r="J35" s="3" t="s">
        <v>13</v>
      </c>
      <c r="K35" s="3" t="s">
        <v>9</v>
      </c>
      <c r="L35" s="3" t="s">
        <v>37</v>
      </c>
      <c r="M35" s="8">
        <v>1</v>
      </c>
      <c r="N35" s="5">
        <v>153.69</v>
      </c>
      <c r="O35" s="6">
        <v>0</v>
      </c>
      <c r="P35" s="18">
        <v>77.47</v>
      </c>
      <c r="Q35" s="18">
        <f t="shared" si="0"/>
        <v>153.69</v>
      </c>
      <c r="R35" s="18">
        <f t="shared" si="1"/>
        <v>77.47</v>
      </c>
      <c r="S35" s="18">
        <f t="shared" si="2"/>
        <v>76.22</v>
      </c>
      <c r="T35" s="7">
        <f t="shared" si="3"/>
        <v>0.49593337237295854</v>
      </c>
      <c r="U35" s="4">
        <f>YEAR(SalesDataTable[[#This Row],[Order Date]])</f>
        <v>2026</v>
      </c>
      <c r="V35" s="7" t="str">
        <f>"Q"&amp;ROUNDUP(MONTH(SalesDataTable[[#This Row],[Order Date]])/3,0)</f>
        <v>Q1</v>
      </c>
      <c r="W35" s="8">
        <f>MONTH(SalesDataTable[[#This Row],[Order Date]])</f>
        <v>1</v>
      </c>
      <c r="X35" s="7" t="str">
        <f>TEXT(SalesDataTable[[#This Row],[Order Date]],"mmm")</f>
        <v>Jan</v>
      </c>
    </row>
    <row r="36" spans="1:24" ht="15.75">
      <c r="A36" s="2">
        <v>136</v>
      </c>
      <c r="B36" s="11">
        <v>46031</v>
      </c>
      <c r="C36" s="4">
        <f>YEAR(SalesDataTable[[#This Row],[Order Date]])</f>
        <v>2026</v>
      </c>
      <c r="D36" s="4" t="str">
        <f>"Q"&amp;ROUNDUP(MONTH(SalesDataTable[[#This Row],[Order Date]])/3,0)</f>
        <v>Q1</v>
      </c>
      <c r="E36" s="4">
        <f>MONTH(SalesDataTable[[#This Row],[Order Date]])</f>
        <v>1</v>
      </c>
      <c r="F36" s="4" t="str">
        <f>TEXT(SalesDataTable[[#This Row],[Order Date]],"MMM")</f>
        <v>Jan</v>
      </c>
      <c r="G36" s="3" t="s">
        <v>20</v>
      </c>
      <c r="H36" s="3" t="s">
        <v>47</v>
      </c>
      <c r="I36" s="3" t="s">
        <v>8</v>
      </c>
      <c r="J36" s="3" t="s">
        <v>16</v>
      </c>
      <c r="K36" s="3" t="s">
        <v>14</v>
      </c>
      <c r="L36" s="3" t="s">
        <v>48</v>
      </c>
      <c r="M36" s="8">
        <v>15</v>
      </c>
      <c r="N36" s="5">
        <v>168.62</v>
      </c>
      <c r="O36" s="6">
        <v>0.05</v>
      </c>
      <c r="P36" s="18">
        <v>86.09</v>
      </c>
      <c r="Q36" s="18">
        <f t="shared" si="0"/>
        <v>2402.835</v>
      </c>
      <c r="R36" s="18">
        <f t="shared" si="1"/>
        <v>1291.3500000000001</v>
      </c>
      <c r="S36" s="18">
        <f t="shared" si="2"/>
        <v>1111.4849999999999</v>
      </c>
      <c r="T36" s="7">
        <f t="shared" si="3"/>
        <v>0.46257233642759488</v>
      </c>
      <c r="U36" s="4">
        <f>YEAR(SalesDataTable[[#This Row],[Order Date]])</f>
        <v>2026</v>
      </c>
      <c r="V36" s="7" t="str">
        <f>"Q"&amp;ROUNDUP(MONTH(SalesDataTable[[#This Row],[Order Date]])/3,0)</f>
        <v>Q1</v>
      </c>
      <c r="W36" s="8">
        <f>MONTH(SalesDataTable[[#This Row],[Order Date]])</f>
        <v>1</v>
      </c>
      <c r="X36" s="7" t="str">
        <f>TEXT(SalesDataTable[[#This Row],[Order Date]],"mmm")</f>
        <v>Jan</v>
      </c>
    </row>
    <row r="37" spans="1:24" ht="15.75">
      <c r="A37" s="2">
        <v>2782</v>
      </c>
      <c r="B37" s="11">
        <v>46031</v>
      </c>
      <c r="C37" s="4">
        <f>YEAR(SalesDataTable[[#This Row],[Order Date]])</f>
        <v>2026</v>
      </c>
      <c r="D37" s="4" t="str">
        <f>"Q"&amp;ROUNDUP(MONTH(SalesDataTable[[#This Row],[Order Date]])/3,0)</f>
        <v>Q1</v>
      </c>
      <c r="E37" s="4">
        <f>MONTH(SalesDataTable[[#This Row],[Order Date]])</f>
        <v>1</v>
      </c>
      <c r="F37" s="4" t="str">
        <f>TEXT(SalesDataTable[[#This Row],[Order Date]],"MMM")</f>
        <v>Jan</v>
      </c>
      <c r="G37" s="3" t="s">
        <v>20</v>
      </c>
      <c r="H37" s="3" t="s">
        <v>21</v>
      </c>
      <c r="I37" s="3" t="s">
        <v>2</v>
      </c>
      <c r="J37" s="3" t="s">
        <v>13</v>
      </c>
      <c r="K37" s="3" t="s">
        <v>9</v>
      </c>
      <c r="L37" s="3" t="s">
        <v>37</v>
      </c>
      <c r="M37" s="8">
        <v>1</v>
      </c>
      <c r="N37" s="5">
        <v>152.75</v>
      </c>
      <c r="O37" s="6">
        <v>0.05</v>
      </c>
      <c r="P37" s="18">
        <v>79.88</v>
      </c>
      <c r="Q37" s="18">
        <f t="shared" si="0"/>
        <v>145.11249999999998</v>
      </c>
      <c r="R37" s="18">
        <f t="shared" si="1"/>
        <v>79.88</v>
      </c>
      <c r="S37" s="18">
        <f t="shared" si="2"/>
        <v>65.232499999999987</v>
      </c>
      <c r="T37" s="7">
        <f t="shared" si="3"/>
        <v>0.44953053665259707</v>
      </c>
      <c r="U37" s="4">
        <f>YEAR(SalesDataTable[[#This Row],[Order Date]])</f>
        <v>2026</v>
      </c>
      <c r="V37" s="7" t="str">
        <f>"Q"&amp;ROUNDUP(MONTH(SalesDataTable[[#This Row],[Order Date]])/3,0)</f>
        <v>Q1</v>
      </c>
      <c r="W37" s="8">
        <f>MONTH(SalesDataTable[[#This Row],[Order Date]])</f>
        <v>1</v>
      </c>
      <c r="X37" s="7" t="str">
        <f>TEXT(SalesDataTable[[#This Row],[Order Date]],"mmm")</f>
        <v>Jan</v>
      </c>
    </row>
    <row r="38" spans="1:24" ht="15.75">
      <c r="A38" s="2">
        <v>4704</v>
      </c>
      <c r="B38" s="11">
        <v>46031</v>
      </c>
      <c r="C38" s="4">
        <f>YEAR(SalesDataTable[[#This Row],[Order Date]])</f>
        <v>2026</v>
      </c>
      <c r="D38" s="4" t="str">
        <f>"Q"&amp;ROUNDUP(MONTH(SalesDataTable[[#This Row],[Order Date]])/3,0)</f>
        <v>Q1</v>
      </c>
      <c r="E38" s="4">
        <f>MONTH(SalesDataTable[[#This Row],[Order Date]])</f>
        <v>1</v>
      </c>
      <c r="F38" s="4" t="str">
        <f>TEXT(SalesDataTable[[#This Row],[Order Date]],"MMM")</f>
        <v>Jan</v>
      </c>
      <c r="G38" s="3" t="s">
        <v>6</v>
      </c>
      <c r="H38" s="3" t="s">
        <v>49</v>
      </c>
      <c r="I38" s="3" t="s">
        <v>28</v>
      </c>
      <c r="J38" s="3" t="s">
        <v>13</v>
      </c>
      <c r="K38" s="3" t="s">
        <v>34</v>
      </c>
      <c r="L38" s="3" t="s">
        <v>42</v>
      </c>
      <c r="M38" s="8">
        <v>2</v>
      </c>
      <c r="N38" s="5">
        <v>36.72</v>
      </c>
      <c r="O38" s="6">
        <v>0.05</v>
      </c>
      <c r="P38" s="18">
        <v>14.15</v>
      </c>
      <c r="Q38" s="18">
        <f t="shared" si="0"/>
        <v>69.768000000000001</v>
      </c>
      <c r="R38" s="18">
        <f t="shared" si="1"/>
        <v>28.3</v>
      </c>
      <c r="S38" s="18">
        <f t="shared" si="2"/>
        <v>41.468000000000004</v>
      </c>
      <c r="T38" s="7">
        <f t="shared" si="3"/>
        <v>0.59436991170737308</v>
      </c>
      <c r="U38" s="4">
        <f>YEAR(SalesDataTable[[#This Row],[Order Date]])</f>
        <v>2026</v>
      </c>
      <c r="V38" s="7" t="str">
        <f>"Q"&amp;ROUNDUP(MONTH(SalesDataTable[[#This Row],[Order Date]])/3,0)</f>
        <v>Q1</v>
      </c>
      <c r="W38" s="8">
        <f>MONTH(SalesDataTable[[#This Row],[Order Date]])</f>
        <v>1</v>
      </c>
      <c r="X38" s="7" t="str">
        <f>TEXT(SalesDataTable[[#This Row],[Order Date]],"mmm")</f>
        <v>Jan</v>
      </c>
    </row>
    <row r="39" spans="1:24" ht="15.75">
      <c r="A39" s="2">
        <v>69</v>
      </c>
      <c r="B39" s="11">
        <v>46032</v>
      </c>
      <c r="C39" s="4">
        <f>YEAR(SalesDataTable[[#This Row],[Order Date]])</f>
        <v>2026</v>
      </c>
      <c r="D39" s="4" t="str">
        <f>"Q"&amp;ROUNDUP(MONTH(SalesDataTable[[#This Row],[Order Date]])/3,0)</f>
        <v>Q1</v>
      </c>
      <c r="E39" s="4">
        <f>MONTH(SalesDataTable[[#This Row],[Order Date]])</f>
        <v>1</v>
      </c>
      <c r="F39" s="4" t="str">
        <f>TEXT(SalesDataTable[[#This Row],[Order Date]],"MMM")</f>
        <v>Jan</v>
      </c>
      <c r="G39" s="3" t="s">
        <v>0</v>
      </c>
      <c r="H39" s="3" t="s">
        <v>50</v>
      </c>
      <c r="I39" s="3" t="s">
        <v>2</v>
      </c>
      <c r="J39" s="3" t="s">
        <v>3</v>
      </c>
      <c r="K39" s="3" t="s">
        <v>9</v>
      </c>
      <c r="L39" s="3" t="s">
        <v>17</v>
      </c>
      <c r="M39" s="8">
        <v>6</v>
      </c>
      <c r="N39" s="5">
        <v>141.31</v>
      </c>
      <c r="O39" s="6">
        <v>0.05</v>
      </c>
      <c r="P39" s="18">
        <v>79.349999999999994</v>
      </c>
      <c r="Q39" s="18">
        <f t="shared" si="0"/>
        <v>805.46699999999998</v>
      </c>
      <c r="R39" s="18">
        <f t="shared" si="1"/>
        <v>476.09999999999997</v>
      </c>
      <c r="S39" s="18">
        <f t="shared" si="2"/>
        <v>329.36700000000002</v>
      </c>
      <c r="T39" s="7">
        <f t="shared" si="3"/>
        <v>0.4089143316858419</v>
      </c>
      <c r="U39" s="4">
        <f>YEAR(SalesDataTable[[#This Row],[Order Date]])</f>
        <v>2026</v>
      </c>
      <c r="V39" s="7" t="str">
        <f>"Q"&amp;ROUNDUP(MONTH(SalesDataTable[[#This Row],[Order Date]])/3,0)</f>
        <v>Q1</v>
      </c>
      <c r="W39" s="8">
        <f>MONTH(SalesDataTable[[#This Row],[Order Date]])</f>
        <v>1</v>
      </c>
      <c r="X39" s="7" t="str">
        <f>TEXT(SalesDataTable[[#This Row],[Order Date]],"mmm")</f>
        <v>Jan</v>
      </c>
    </row>
    <row r="40" spans="1:24" ht="15.75">
      <c r="A40" s="2">
        <v>490</v>
      </c>
      <c r="B40" s="11">
        <v>46032</v>
      </c>
      <c r="C40" s="4">
        <f>YEAR(SalesDataTable[[#This Row],[Order Date]])</f>
        <v>2026</v>
      </c>
      <c r="D40" s="4" t="str">
        <f>"Q"&amp;ROUNDUP(MONTH(SalesDataTable[[#This Row],[Order Date]])/3,0)</f>
        <v>Q1</v>
      </c>
      <c r="E40" s="4">
        <f>MONTH(SalesDataTable[[#This Row],[Order Date]])</f>
        <v>1</v>
      </c>
      <c r="F40" s="4" t="str">
        <f>TEXT(SalesDataTable[[#This Row],[Order Date]],"MMM")</f>
        <v>Jan</v>
      </c>
      <c r="G40" s="3" t="s">
        <v>11</v>
      </c>
      <c r="H40" s="3" t="s">
        <v>39</v>
      </c>
      <c r="I40" s="3" t="s">
        <v>2</v>
      </c>
      <c r="J40" s="3" t="s">
        <v>16</v>
      </c>
      <c r="K40" s="3" t="s">
        <v>23</v>
      </c>
      <c r="L40" s="3" t="s">
        <v>51</v>
      </c>
      <c r="M40" s="8">
        <v>2</v>
      </c>
      <c r="N40" s="5">
        <v>121.23</v>
      </c>
      <c r="O40" s="6">
        <v>0</v>
      </c>
      <c r="P40" s="18">
        <v>59.66</v>
      </c>
      <c r="Q40" s="18">
        <f t="shared" si="0"/>
        <v>242.46</v>
      </c>
      <c r="R40" s="18">
        <f t="shared" si="1"/>
        <v>119.32</v>
      </c>
      <c r="S40" s="18">
        <f t="shared" si="2"/>
        <v>123.14000000000001</v>
      </c>
      <c r="T40" s="7">
        <f t="shared" si="3"/>
        <v>0.50787758805576178</v>
      </c>
      <c r="U40" s="4">
        <f>YEAR(SalesDataTable[[#This Row],[Order Date]])</f>
        <v>2026</v>
      </c>
      <c r="V40" s="7" t="str">
        <f>"Q"&amp;ROUNDUP(MONTH(SalesDataTable[[#This Row],[Order Date]])/3,0)</f>
        <v>Q1</v>
      </c>
      <c r="W40" s="8">
        <f>MONTH(SalesDataTable[[#This Row],[Order Date]])</f>
        <v>1</v>
      </c>
      <c r="X40" s="7" t="str">
        <f>TEXT(SalesDataTable[[#This Row],[Order Date]],"mmm")</f>
        <v>Jan</v>
      </c>
    </row>
    <row r="41" spans="1:24" ht="15.75">
      <c r="A41" s="2">
        <v>3685</v>
      </c>
      <c r="B41" s="11">
        <v>46032</v>
      </c>
      <c r="C41" s="4">
        <f>YEAR(SalesDataTable[[#This Row],[Order Date]])</f>
        <v>2026</v>
      </c>
      <c r="D41" s="4" t="str">
        <f>"Q"&amp;ROUNDUP(MONTH(SalesDataTable[[#This Row],[Order Date]])/3,0)</f>
        <v>Q1</v>
      </c>
      <c r="E41" s="4">
        <f>MONTH(SalesDataTable[[#This Row],[Order Date]])</f>
        <v>1</v>
      </c>
      <c r="F41" s="4" t="str">
        <f>TEXT(SalesDataTable[[#This Row],[Order Date]],"MMM")</f>
        <v>Jan</v>
      </c>
      <c r="G41" s="3" t="s">
        <v>20</v>
      </c>
      <c r="H41" s="3" t="s">
        <v>33</v>
      </c>
      <c r="I41" s="3" t="s">
        <v>2</v>
      </c>
      <c r="J41" s="3" t="s">
        <v>13</v>
      </c>
      <c r="K41" s="3" t="s">
        <v>14</v>
      </c>
      <c r="L41" s="3" t="s">
        <v>48</v>
      </c>
      <c r="M41" s="8">
        <v>3</v>
      </c>
      <c r="N41" s="5">
        <v>161.58000000000001</v>
      </c>
      <c r="O41" s="6">
        <v>0</v>
      </c>
      <c r="P41" s="18">
        <v>85.58</v>
      </c>
      <c r="Q41" s="18">
        <f t="shared" si="0"/>
        <v>484.74</v>
      </c>
      <c r="R41" s="18">
        <f t="shared" si="1"/>
        <v>256.74</v>
      </c>
      <c r="S41" s="18">
        <f t="shared" si="2"/>
        <v>228</v>
      </c>
      <c r="T41" s="7">
        <f t="shared" si="3"/>
        <v>0.47035524198539425</v>
      </c>
      <c r="U41" s="4">
        <f>YEAR(SalesDataTable[[#This Row],[Order Date]])</f>
        <v>2026</v>
      </c>
      <c r="V41" s="7" t="str">
        <f>"Q"&amp;ROUNDUP(MONTH(SalesDataTable[[#This Row],[Order Date]])/3,0)</f>
        <v>Q1</v>
      </c>
      <c r="W41" s="8">
        <f>MONTH(SalesDataTable[[#This Row],[Order Date]])</f>
        <v>1</v>
      </c>
      <c r="X41" s="7" t="str">
        <f>TEXT(SalesDataTable[[#This Row],[Order Date]],"mmm")</f>
        <v>Jan</v>
      </c>
    </row>
    <row r="42" spans="1:24" ht="15.75">
      <c r="A42" s="2">
        <v>3796</v>
      </c>
      <c r="B42" s="11">
        <v>46032</v>
      </c>
      <c r="C42" s="4">
        <f>YEAR(SalesDataTable[[#This Row],[Order Date]])</f>
        <v>2026</v>
      </c>
      <c r="D42" s="4" t="str">
        <f>"Q"&amp;ROUNDUP(MONTH(SalesDataTable[[#This Row],[Order Date]])/3,0)</f>
        <v>Q1</v>
      </c>
      <c r="E42" s="4">
        <f>MONTH(SalesDataTable[[#This Row],[Order Date]])</f>
        <v>1</v>
      </c>
      <c r="F42" s="4" t="str">
        <f>TEXT(SalesDataTable[[#This Row],[Order Date]],"MMM")</f>
        <v>Jan</v>
      </c>
      <c r="G42" s="3" t="s">
        <v>20</v>
      </c>
      <c r="H42" s="3" t="s">
        <v>33</v>
      </c>
      <c r="I42" s="3" t="s">
        <v>19</v>
      </c>
      <c r="J42" s="3" t="s">
        <v>3</v>
      </c>
      <c r="K42" s="3" t="s">
        <v>14</v>
      </c>
      <c r="L42" s="3" t="s">
        <v>48</v>
      </c>
      <c r="M42" s="8">
        <v>2</v>
      </c>
      <c r="N42" s="5">
        <v>166.84</v>
      </c>
      <c r="O42" s="6">
        <v>0</v>
      </c>
      <c r="P42" s="18">
        <v>88.67</v>
      </c>
      <c r="Q42" s="18">
        <f t="shared" si="0"/>
        <v>333.68</v>
      </c>
      <c r="R42" s="18">
        <f t="shared" si="1"/>
        <v>177.34</v>
      </c>
      <c r="S42" s="18">
        <f t="shared" si="2"/>
        <v>156.34</v>
      </c>
      <c r="T42" s="7">
        <f t="shared" si="3"/>
        <v>0.4685327259649964</v>
      </c>
      <c r="U42" s="4">
        <f>YEAR(SalesDataTable[[#This Row],[Order Date]])</f>
        <v>2026</v>
      </c>
      <c r="V42" s="7" t="str">
        <f>"Q"&amp;ROUNDUP(MONTH(SalesDataTable[[#This Row],[Order Date]])/3,0)</f>
        <v>Q1</v>
      </c>
      <c r="W42" s="8">
        <f>MONTH(SalesDataTable[[#This Row],[Order Date]])</f>
        <v>1</v>
      </c>
      <c r="X42" s="7" t="str">
        <f>TEXT(SalesDataTable[[#This Row],[Order Date]],"mmm")</f>
        <v>Jan</v>
      </c>
    </row>
    <row r="43" spans="1:24" ht="15.75">
      <c r="A43" s="2">
        <v>387</v>
      </c>
      <c r="B43" s="11">
        <v>46033</v>
      </c>
      <c r="C43" s="4">
        <f>YEAR(SalesDataTable[[#This Row],[Order Date]])</f>
        <v>2026</v>
      </c>
      <c r="D43" s="4" t="str">
        <f>"Q"&amp;ROUNDUP(MONTH(SalesDataTable[[#This Row],[Order Date]])/3,0)</f>
        <v>Q1</v>
      </c>
      <c r="E43" s="4">
        <f>MONTH(SalesDataTable[[#This Row],[Order Date]])</f>
        <v>1</v>
      </c>
      <c r="F43" s="4" t="str">
        <f>TEXT(SalesDataTable[[#This Row],[Order Date]],"MMM")</f>
        <v>Jan</v>
      </c>
      <c r="G43" s="3" t="s">
        <v>11</v>
      </c>
      <c r="H43" s="3" t="s">
        <v>25</v>
      </c>
      <c r="I43" s="3" t="s">
        <v>2</v>
      </c>
      <c r="J43" s="3" t="s">
        <v>3</v>
      </c>
      <c r="K43" s="3" t="s">
        <v>9</v>
      </c>
      <c r="L43" s="3" t="s">
        <v>37</v>
      </c>
      <c r="M43" s="8">
        <v>1</v>
      </c>
      <c r="N43" s="5">
        <v>150.96</v>
      </c>
      <c r="O43" s="6">
        <v>0</v>
      </c>
      <c r="P43" s="18">
        <v>77.5</v>
      </c>
      <c r="Q43" s="18">
        <f t="shared" si="0"/>
        <v>150.96</v>
      </c>
      <c r="R43" s="18">
        <f t="shared" si="1"/>
        <v>77.5</v>
      </c>
      <c r="S43" s="18">
        <f t="shared" si="2"/>
        <v>73.460000000000008</v>
      </c>
      <c r="T43" s="7">
        <f t="shared" si="3"/>
        <v>0.48661897191308956</v>
      </c>
      <c r="U43" s="4">
        <f>YEAR(SalesDataTable[[#This Row],[Order Date]])</f>
        <v>2026</v>
      </c>
      <c r="V43" s="7" t="str">
        <f>"Q"&amp;ROUNDUP(MONTH(SalesDataTable[[#This Row],[Order Date]])/3,0)</f>
        <v>Q1</v>
      </c>
      <c r="W43" s="8">
        <f>MONTH(SalesDataTable[[#This Row],[Order Date]])</f>
        <v>1</v>
      </c>
      <c r="X43" s="7" t="str">
        <f>TEXT(SalesDataTable[[#This Row],[Order Date]],"mmm")</f>
        <v>Jan</v>
      </c>
    </row>
    <row r="44" spans="1:24" ht="15.75">
      <c r="A44" s="2">
        <v>2796</v>
      </c>
      <c r="B44" s="11">
        <v>46033</v>
      </c>
      <c r="C44" s="4">
        <f>YEAR(SalesDataTable[[#This Row],[Order Date]])</f>
        <v>2026</v>
      </c>
      <c r="D44" s="4" t="str">
        <f>"Q"&amp;ROUNDUP(MONTH(SalesDataTable[[#This Row],[Order Date]])/3,0)</f>
        <v>Q1</v>
      </c>
      <c r="E44" s="4">
        <f>MONTH(SalesDataTable[[#This Row],[Order Date]])</f>
        <v>1</v>
      </c>
      <c r="F44" s="4" t="str">
        <f>TEXT(SalesDataTable[[#This Row],[Order Date]],"MMM")</f>
        <v>Jan</v>
      </c>
      <c r="G44" s="3" t="s">
        <v>20</v>
      </c>
      <c r="H44" s="3" t="s">
        <v>31</v>
      </c>
      <c r="I44" s="3" t="s">
        <v>19</v>
      </c>
      <c r="J44" s="3" t="s">
        <v>3</v>
      </c>
      <c r="K44" s="3" t="s">
        <v>14</v>
      </c>
      <c r="L44" s="3" t="s">
        <v>15</v>
      </c>
      <c r="M44" s="8">
        <v>3</v>
      </c>
      <c r="N44" s="5">
        <v>36.33</v>
      </c>
      <c r="O44" s="6">
        <v>0.05</v>
      </c>
      <c r="P44" s="18">
        <v>13.27</v>
      </c>
      <c r="Q44" s="18">
        <f t="shared" si="0"/>
        <v>103.54049999999999</v>
      </c>
      <c r="R44" s="18">
        <f t="shared" si="1"/>
        <v>39.81</v>
      </c>
      <c r="S44" s="18">
        <f t="shared" si="2"/>
        <v>63.730499999999992</v>
      </c>
      <c r="T44" s="7">
        <f t="shared" si="3"/>
        <v>0.61551277036521934</v>
      </c>
      <c r="U44" s="4">
        <f>YEAR(SalesDataTable[[#This Row],[Order Date]])</f>
        <v>2026</v>
      </c>
      <c r="V44" s="7" t="str">
        <f>"Q"&amp;ROUNDUP(MONTH(SalesDataTable[[#This Row],[Order Date]])/3,0)</f>
        <v>Q1</v>
      </c>
      <c r="W44" s="8">
        <f>MONTH(SalesDataTable[[#This Row],[Order Date]])</f>
        <v>1</v>
      </c>
      <c r="X44" s="7" t="str">
        <f>TEXT(SalesDataTable[[#This Row],[Order Date]],"mmm")</f>
        <v>Jan</v>
      </c>
    </row>
    <row r="45" spans="1:24" ht="15.75">
      <c r="A45" s="2">
        <v>3703</v>
      </c>
      <c r="B45" s="11">
        <v>46033</v>
      </c>
      <c r="C45" s="4">
        <f>YEAR(SalesDataTable[[#This Row],[Order Date]])</f>
        <v>2026</v>
      </c>
      <c r="D45" s="4" t="str">
        <f>"Q"&amp;ROUNDUP(MONTH(SalesDataTable[[#This Row],[Order Date]])/3,0)</f>
        <v>Q1</v>
      </c>
      <c r="E45" s="4">
        <f>MONTH(SalesDataTable[[#This Row],[Order Date]])</f>
        <v>1</v>
      </c>
      <c r="F45" s="4" t="str">
        <f>TEXT(SalesDataTable[[#This Row],[Order Date]],"MMM")</f>
        <v>Jan</v>
      </c>
      <c r="G45" s="3" t="s">
        <v>20</v>
      </c>
      <c r="H45" s="3" t="s">
        <v>33</v>
      </c>
      <c r="I45" s="3" t="s">
        <v>2</v>
      </c>
      <c r="J45" s="3" t="s">
        <v>3</v>
      </c>
      <c r="K45" s="3" t="s">
        <v>14</v>
      </c>
      <c r="L45" s="3" t="s">
        <v>15</v>
      </c>
      <c r="M45" s="8">
        <v>1</v>
      </c>
      <c r="N45" s="5">
        <v>35.340000000000003</v>
      </c>
      <c r="O45" s="6">
        <v>0.1</v>
      </c>
      <c r="P45" s="18">
        <v>13.36</v>
      </c>
      <c r="Q45" s="18">
        <f t="shared" si="0"/>
        <v>31.806000000000004</v>
      </c>
      <c r="R45" s="18">
        <f t="shared" si="1"/>
        <v>13.36</v>
      </c>
      <c r="S45" s="18">
        <f t="shared" si="2"/>
        <v>18.446000000000005</v>
      </c>
      <c r="T45" s="7">
        <f t="shared" si="3"/>
        <v>0.5799534678991386</v>
      </c>
      <c r="U45" s="4">
        <f>YEAR(SalesDataTable[[#This Row],[Order Date]])</f>
        <v>2026</v>
      </c>
      <c r="V45" s="7" t="str">
        <f>"Q"&amp;ROUNDUP(MONTH(SalesDataTable[[#This Row],[Order Date]])/3,0)</f>
        <v>Q1</v>
      </c>
      <c r="W45" s="8">
        <f>MONTH(SalesDataTable[[#This Row],[Order Date]])</f>
        <v>1</v>
      </c>
      <c r="X45" s="7" t="str">
        <f>TEXT(SalesDataTable[[#This Row],[Order Date]],"mmm")</f>
        <v>Jan</v>
      </c>
    </row>
    <row r="46" spans="1:24" ht="15.75">
      <c r="A46" s="2">
        <v>4674</v>
      </c>
      <c r="B46" s="11">
        <v>46033</v>
      </c>
      <c r="C46" s="4">
        <f>YEAR(SalesDataTable[[#This Row],[Order Date]])</f>
        <v>2026</v>
      </c>
      <c r="D46" s="4" t="str">
        <f>"Q"&amp;ROUNDUP(MONTH(SalesDataTable[[#This Row],[Order Date]])/3,0)</f>
        <v>Q1</v>
      </c>
      <c r="E46" s="4">
        <f>MONTH(SalesDataTable[[#This Row],[Order Date]])</f>
        <v>1</v>
      </c>
      <c r="F46" s="4" t="str">
        <f>TEXT(SalesDataTable[[#This Row],[Order Date]],"MMM")</f>
        <v>Jan</v>
      </c>
      <c r="G46" s="3" t="s">
        <v>20</v>
      </c>
      <c r="H46" s="3" t="s">
        <v>33</v>
      </c>
      <c r="I46" s="3" t="s">
        <v>2</v>
      </c>
      <c r="J46" s="3" t="s">
        <v>3</v>
      </c>
      <c r="K46" s="3" t="s">
        <v>14</v>
      </c>
      <c r="L46" s="3" t="s">
        <v>32</v>
      </c>
      <c r="M46" s="8">
        <v>2</v>
      </c>
      <c r="N46" s="5">
        <v>46.27</v>
      </c>
      <c r="O46" s="6">
        <v>0</v>
      </c>
      <c r="P46" s="18">
        <v>18.23</v>
      </c>
      <c r="Q46" s="18">
        <f t="shared" si="0"/>
        <v>92.54</v>
      </c>
      <c r="R46" s="18">
        <f t="shared" si="1"/>
        <v>36.46</v>
      </c>
      <c r="S46" s="18">
        <f t="shared" si="2"/>
        <v>56.080000000000005</v>
      </c>
      <c r="T46" s="7">
        <f t="shared" si="3"/>
        <v>0.60600821266479366</v>
      </c>
      <c r="U46" s="4">
        <f>YEAR(SalesDataTable[[#This Row],[Order Date]])</f>
        <v>2026</v>
      </c>
      <c r="V46" s="7" t="str">
        <f>"Q"&amp;ROUNDUP(MONTH(SalesDataTable[[#This Row],[Order Date]])/3,0)</f>
        <v>Q1</v>
      </c>
      <c r="W46" s="8">
        <f>MONTH(SalesDataTable[[#This Row],[Order Date]])</f>
        <v>1</v>
      </c>
      <c r="X46" s="7" t="str">
        <f>TEXT(SalesDataTable[[#This Row],[Order Date]],"mmm")</f>
        <v>Jan</v>
      </c>
    </row>
    <row r="47" spans="1:24" ht="15.75">
      <c r="A47" s="2">
        <v>4789</v>
      </c>
      <c r="B47" s="11">
        <v>46033</v>
      </c>
      <c r="C47" s="4">
        <f>YEAR(SalesDataTable[[#This Row],[Order Date]])</f>
        <v>2026</v>
      </c>
      <c r="D47" s="4" t="str">
        <f>"Q"&amp;ROUNDUP(MONTH(SalesDataTable[[#This Row],[Order Date]])/3,0)</f>
        <v>Q1</v>
      </c>
      <c r="E47" s="4">
        <f>MONTH(SalesDataTable[[#This Row],[Order Date]])</f>
        <v>1</v>
      </c>
      <c r="F47" s="4" t="str">
        <f>TEXT(SalesDataTable[[#This Row],[Order Date]],"MMM")</f>
        <v>Jan</v>
      </c>
      <c r="G47" s="3" t="s">
        <v>20</v>
      </c>
      <c r="H47" s="3" t="s">
        <v>31</v>
      </c>
      <c r="I47" s="3" t="s">
        <v>2</v>
      </c>
      <c r="J47" s="3" t="s">
        <v>3</v>
      </c>
      <c r="K47" s="3" t="s">
        <v>4</v>
      </c>
      <c r="L47" s="3" t="s">
        <v>5</v>
      </c>
      <c r="M47" s="8">
        <v>1</v>
      </c>
      <c r="N47" s="5">
        <v>79.930000000000007</v>
      </c>
      <c r="O47" s="6">
        <v>0.05</v>
      </c>
      <c r="P47" s="18">
        <v>43.73</v>
      </c>
      <c r="Q47" s="18">
        <f t="shared" si="0"/>
        <v>75.933500000000009</v>
      </c>
      <c r="R47" s="18">
        <f t="shared" si="1"/>
        <v>43.73</v>
      </c>
      <c r="S47" s="18">
        <f t="shared" si="2"/>
        <v>32.203500000000012</v>
      </c>
      <c r="T47" s="7">
        <f t="shared" si="3"/>
        <v>0.42410135184075554</v>
      </c>
      <c r="U47" s="4">
        <f>YEAR(SalesDataTable[[#This Row],[Order Date]])</f>
        <v>2026</v>
      </c>
      <c r="V47" s="7" t="str">
        <f>"Q"&amp;ROUNDUP(MONTH(SalesDataTable[[#This Row],[Order Date]])/3,0)</f>
        <v>Q1</v>
      </c>
      <c r="W47" s="8">
        <f>MONTH(SalesDataTable[[#This Row],[Order Date]])</f>
        <v>1</v>
      </c>
      <c r="X47" s="7" t="str">
        <f>TEXT(SalesDataTable[[#This Row],[Order Date]],"mmm")</f>
        <v>Jan</v>
      </c>
    </row>
    <row r="48" spans="1:24" ht="15.75">
      <c r="A48" s="2">
        <v>804</v>
      </c>
      <c r="B48" s="11">
        <v>46034</v>
      </c>
      <c r="C48" s="4">
        <f>YEAR(SalesDataTable[[#This Row],[Order Date]])</f>
        <v>2026</v>
      </c>
      <c r="D48" s="4" t="str">
        <f>"Q"&amp;ROUNDUP(MONTH(SalesDataTable[[#This Row],[Order Date]])/3,0)</f>
        <v>Q1</v>
      </c>
      <c r="E48" s="4">
        <f>MONTH(SalesDataTable[[#This Row],[Order Date]])</f>
        <v>1</v>
      </c>
      <c r="F48" s="4" t="str">
        <f>TEXT(SalesDataTable[[#This Row],[Order Date]],"MMM")</f>
        <v>Jan</v>
      </c>
      <c r="G48" s="3" t="s">
        <v>6</v>
      </c>
      <c r="H48" s="3" t="s">
        <v>43</v>
      </c>
      <c r="I48" s="3" t="s">
        <v>19</v>
      </c>
      <c r="J48" s="3" t="s">
        <v>13</v>
      </c>
      <c r="K48" s="3" t="s">
        <v>9</v>
      </c>
      <c r="L48" s="3" t="s">
        <v>17</v>
      </c>
      <c r="M48" s="8">
        <v>1</v>
      </c>
      <c r="N48" s="5">
        <v>141.25</v>
      </c>
      <c r="O48" s="6">
        <v>0</v>
      </c>
      <c r="P48" s="18">
        <v>78.72</v>
      </c>
      <c r="Q48" s="18">
        <f t="shared" si="0"/>
        <v>141.25</v>
      </c>
      <c r="R48" s="18">
        <f t="shared" si="1"/>
        <v>78.72</v>
      </c>
      <c r="S48" s="18">
        <f t="shared" si="2"/>
        <v>62.53</v>
      </c>
      <c r="T48" s="7">
        <f t="shared" si="3"/>
        <v>0.44269026548672569</v>
      </c>
      <c r="U48" s="4">
        <f>YEAR(SalesDataTable[[#This Row],[Order Date]])</f>
        <v>2026</v>
      </c>
      <c r="V48" s="7" t="str">
        <f>"Q"&amp;ROUNDUP(MONTH(SalesDataTable[[#This Row],[Order Date]])/3,0)</f>
        <v>Q1</v>
      </c>
      <c r="W48" s="8">
        <f>MONTH(SalesDataTable[[#This Row],[Order Date]])</f>
        <v>1</v>
      </c>
      <c r="X48" s="7" t="str">
        <f>TEXT(SalesDataTable[[#This Row],[Order Date]],"mmm")</f>
        <v>Jan</v>
      </c>
    </row>
    <row r="49" spans="1:24" ht="15.75">
      <c r="A49" s="2">
        <v>1780</v>
      </c>
      <c r="B49" s="11">
        <v>46034</v>
      </c>
      <c r="C49" s="4">
        <f>YEAR(SalesDataTable[[#This Row],[Order Date]])</f>
        <v>2026</v>
      </c>
      <c r="D49" s="4" t="str">
        <f>"Q"&amp;ROUNDUP(MONTH(SalesDataTable[[#This Row],[Order Date]])/3,0)</f>
        <v>Q1</v>
      </c>
      <c r="E49" s="4">
        <f>MONTH(SalesDataTable[[#This Row],[Order Date]])</f>
        <v>1</v>
      </c>
      <c r="F49" s="4" t="str">
        <f>TEXT(SalesDataTable[[#This Row],[Order Date]],"MMM")</f>
        <v>Jan</v>
      </c>
      <c r="G49" s="3" t="s">
        <v>20</v>
      </c>
      <c r="H49" s="3" t="s">
        <v>33</v>
      </c>
      <c r="I49" s="3" t="s">
        <v>2</v>
      </c>
      <c r="J49" s="3" t="s">
        <v>3</v>
      </c>
      <c r="K49" s="3" t="s">
        <v>4</v>
      </c>
      <c r="L49" s="3" t="s">
        <v>30</v>
      </c>
      <c r="M49" s="8">
        <v>2</v>
      </c>
      <c r="N49" s="5">
        <v>103.64</v>
      </c>
      <c r="O49" s="6">
        <v>0.1</v>
      </c>
      <c r="P49" s="18">
        <v>50.96</v>
      </c>
      <c r="Q49" s="18">
        <f t="shared" si="0"/>
        <v>186.55199999999999</v>
      </c>
      <c r="R49" s="18">
        <f t="shared" si="1"/>
        <v>101.92</v>
      </c>
      <c r="S49" s="18">
        <f t="shared" si="2"/>
        <v>84.631999999999991</v>
      </c>
      <c r="T49" s="7">
        <f t="shared" si="3"/>
        <v>0.45366439384193147</v>
      </c>
      <c r="U49" s="4">
        <f>YEAR(SalesDataTable[[#This Row],[Order Date]])</f>
        <v>2026</v>
      </c>
      <c r="V49" s="7" t="str">
        <f>"Q"&amp;ROUNDUP(MONTH(SalesDataTable[[#This Row],[Order Date]])/3,0)</f>
        <v>Q1</v>
      </c>
      <c r="W49" s="8">
        <f>MONTH(SalesDataTable[[#This Row],[Order Date]])</f>
        <v>1</v>
      </c>
      <c r="X49" s="7" t="str">
        <f>TEXT(SalesDataTable[[#This Row],[Order Date]],"mmm")</f>
        <v>Jan</v>
      </c>
    </row>
    <row r="50" spans="1:24" ht="15.75">
      <c r="A50" s="2">
        <v>2844</v>
      </c>
      <c r="B50" s="11">
        <v>46034</v>
      </c>
      <c r="C50" s="4">
        <f>YEAR(SalesDataTable[[#This Row],[Order Date]])</f>
        <v>2026</v>
      </c>
      <c r="D50" s="4" t="str">
        <f>"Q"&amp;ROUNDUP(MONTH(SalesDataTable[[#This Row],[Order Date]])/3,0)</f>
        <v>Q1</v>
      </c>
      <c r="E50" s="4">
        <f>MONTH(SalesDataTable[[#This Row],[Order Date]])</f>
        <v>1</v>
      </c>
      <c r="F50" s="4" t="str">
        <f>TEXT(SalesDataTable[[#This Row],[Order Date]],"MMM")</f>
        <v>Jan</v>
      </c>
      <c r="G50" s="3" t="s">
        <v>0</v>
      </c>
      <c r="H50" s="3" t="s">
        <v>1</v>
      </c>
      <c r="I50" s="3" t="s">
        <v>2</v>
      </c>
      <c r="J50" s="3" t="s">
        <v>13</v>
      </c>
      <c r="K50" s="3" t="s">
        <v>14</v>
      </c>
      <c r="L50" s="3" t="s">
        <v>44</v>
      </c>
      <c r="M50" s="8">
        <v>1</v>
      </c>
      <c r="N50" s="5">
        <v>136.18</v>
      </c>
      <c r="O50" s="6">
        <v>0</v>
      </c>
      <c r="P50" s="18">
        <v>68.34</v>
      </c>
      <c r="Q50" s="18">
        <f t="shared" si="0"/>
        <v>136.18</v>
      </c>
      <c r="R50" s="18">
        <f t="shared" si="1"/>
        <v>68.34</v>
      </c>
      <c r="S50" s="18">
        <f t="shared" si="2"/>
        <v>67.84</v>
      </c>
      <c r="T50" s="7">
        <f t="shared" si="3"/>
        <v>0.498164194448524</v>
      </c>
      <c r="U50" s="4">
        <f>YEAR(SalesDataTable[[#This Row],[Order Date]])</f>
        <v>2026</v>
      </c>
      <c r="V50" s="7" t="str">
        <f>"Q"&amp;ROUNDUP(MONTH(SalesDataTable[[#This Row],[Order Date]])/3,0)</f>
        <v>Q1</v>
      </c>
      <c r="W50" s="8">
        <f>MONTH(SalesDataTable[[#This Row],[Order Date]])</f>
        <v>1</v>
      </c>
      <c r="X50" s="7" t="str">
        <f>TEXT(SalesDataTable[[#This Row],[Order Date]],"mmm")</f>
        <v>Jan</v>
      </c>
    </row>
    <row r="51" spans="1:24" ht="15.75">
      <c r="A51" s="2">
        <v>3068</v>
      </c>
      <c r="B51" s="11">
        <v>46034</v>
      </c>
      <c r="C51" s="4">
        <f>YEAR(SalesDataTable[[#This Row],[Order Date]])</f>
        <v>2026</v>
      </c>
      <c r="D51" s="4" t="str">
        <f>"Q"&amp;ROUNDUP(MONTH(SalesDataTable[[#This Row],[Order Date]])/3,0)</f>
        <v>Q1</v>
      </c>
      <c r="E51" s="4">
        <f>MONTH(SalesDataTable[[#This Row],[Order Date]])</f>
        <v>1</v>
      </c>
      <c r="F51" s="4" t="str">
        <f>TEXT(SalesDataTable[[#This Row],[Order Date]],"MMM")</f>
        <v>Jan</v>
      </c>
      <c r="G51" s="3" t="s">
        <v>11</v>
      </c>
      <c r="H51" s="3" t="s">
        <v>12</v>
      </c>
      <c r="I51" s="3" t="s">
        <v>28</v>
      </c>
      <c r="J51" s="3" t="s">
        <v>13</v>
      </c>
      <c r="K51" s="3" t="s">
        <v>34</v>
      </c>
      <c r="L51" s="3" t="s">
        <v>42</v>
      </c>
      <c r="M51" s="8">
        <v>1</v>
      </c>
      <c r="N51" s="5">
        <v>36.43</v>
      </c>
      <c r="O51" s="6">
        <v>0</v>
      </c>
      <c r="P51" s="18">
        <v>14.33</v>
      </c>
      <c r="Q51" s="18">
        <f t="shared" si="0"/>
        <v>36.43</v>
      </c>
      <c r="R51" s="18">
        <f t="shared" si="1"/>
        <v>14.33</v>
      </c>
      <c r="S51" s="18">
        <f t="shared" si="2"/>
        <v>22.1</v>
      </c>
      <c r="T51" s="7">
        <f t="shared" si="3"/>
        <v>0.60664287674993145</v>
      </c>
      <c r="U51" s="4">
        <f>YEAR(SalesDataTable[[#This Row],[Order Date]])</f>
        <v>2026</v>
      </c>
      <c r="V51" s="7" t="str">
        <f>"Q"&amp;ROUNDUP(MONTH(SalesDataTable[[#This Row],[Order Date]])/3,0)</f>
        <v>Q1</v>
      </c>
      <c r="W51" s="8">
        <f>MONTH(SalesDataTable[[#This Row],[Order Date]])</f>
        <v>1</v>
      </c>
      <c r="X51" s="7" t="str">
        <f>TEXT(SalesDataTable[[#This Row],[Order Date]],"mmm")</f>
        <v>Jan</v>
      </c>
    </row>
    <row r="52" spans="1:24" ht="15.75">
      <c r="A52" s="2">
        <v>3096</v>
      </c>
      <c r="B52" s="11">
        <v>46034</v>
      </c>
      <c r="C52" s="4">
        <f>YEAR(SalesDataTable[[#This Row],[Order Date]])</f>
        <v>2026</v>
      </c>
      <c r="D52" s="4" t="str">
        <f>"Q"&amp;ROUNDUP(MONTH(SalesDataTable[[#This Row],[Order Date]])/3,0)</f>
        <v>Q1</v>
      </c>
      <c r="E52" s="4">
        <f>MONTH(SalesDataTable[[#This Row],[Order Date]])</f>
        <v>1</v>
      </c>
      <c r="F52" s="4" t="str">
        <f>TEXT(SalesDataTable[[#This Row],[Order Date]],"MMM")</f>
        <v>Jan</v>
      </c>
      <c r="G52" s="3" t="s">
        <v>20</v>
      </c>
      <c r="H52" s="3" t="s">
        <v>31</v>
      </c>
      <c r="I52" s="3" t="s">
        <v>2</v>
      </c>
      <c r="J52" s="3" t="s">
        <v>13</v>
      </c>
      <c r="K52" s="3" t="s">
        <v>34</v>
      </c>
      <c r="L52" s="3" t="s">
        <v>45</v>
      </c>
      <c r="M52" s="8">
        <v>2</v>
      </c>
      <c r="N52" s="5">
        <v>50.51</v>
      </c>
      <c r="O52" s="6">
        <v>0.1</v>
      </c>
      <c r="P52" s="18">
        <v>21.84</v>
      </c>
      <c r="Q52" s="18">
        <f t="shared" si="0"/>
        <v>90.917999999999992</v>
      </c>
      <c r="R52" s="18">
        <f t="shared" si="1"/>
        <v>43.68</v>
      </c>
      <c r="S52" s="18">
        <f t="shared" si="2"/>
        <v>47.237999999999992</v>
      </c>
      <c r="T52" s="7">
        <f t="shared" si="3"/>
        <v>0.5195670824259222</v>
      </c>
      <c r="U52" s="4">
        <f>YEAR(SalesDataTable[[#This Row],[Order Date]])</f>
        <v>2026</v>
      </c>
      <c r="V52" s="7" t="str">
        <f>"Q"&amp;ROUNDUP(MONTH(SalesDataTable[[#This Row],[Order Date]])/3,0)</f>
        <v>Q1</v>
      </c>
      <c r="W52" s="8">
        <f>MONTH(SalesDataTable[[#This Row],[Order Date]])</f>
        <v>1</v>
      </c>
      <c r="X52" s="7" t="str">
        <f>TEXT(SalesDataTable[[#This Row],[Order Date]],"mmm")</f>
        <v>Jan</v>
      </c>
    </row>
    <row r="53" spans="1:24" ht="15.75">
      <c r="A53" s="2">
        <v>3129</v>
      </c>
      <c r="B53" s="11">
        <v>46034</v>
      </c>
      <c r="C53" s="4">
        <f>YEAR(SalesDataTable[[#This Row],[Order Date]])</f>
        <v>2026</v>
      </c>
      <c r="D53" s="4" t="str">
        <f>"Q"&amp;ROUNDUP(MONTH(SalesDataTable[[#This Row],[Order Date]])/3,0)</f>
        <v>Q1</v>
      </c>
      <c r="E53" s="4">
        <f>MONTH(SalesDataTable[[#This Row],[Order Date]])</f>
        <v>1</v>
      </c>
      <c r="F53" s="4" t="str">
        <f>TEXT(SalesDataTable[[#This Row],[Order Date]],"MMM")</f>
        <v>Jan</v>
      </c>
      <c r="G53" s="3" t="s">
        <v>20</v>
      </c>
      <c r="H53" s="3" t="s">
        <v>47</v>
      </c>
      <c r="I53" s="3" t="s">
        <v>19</v>
      </c>
      <c r="J53" s="3" t="s">
        <v>3</v>
      </c>
      <c r="K53" s="3" t="s">
        <v>34</v>
      </c>
      <c r="L53" s="3" t="s">
        <v>38</v>
      </c>
      <c r="M53" s="8">
        <v>1</v>
      </c>
      <c r="N53" s="5">
        <v>123</v>
      </c>
      <c r="O53" s="6">
        <v>0</v>
      </c>
      <c r="P53" s="18">
        <v>67.3</v>
      </c>
      <c r="Q53" s="18">
        <f t="shared" si="0"/>
        <v>123</v>
      </c>
      <c r="R53" s="18">
        <f t="shared" si="1"/>
        <v>67.3</v>
      </c>
      <c r="S53" s="18">
        <f t="shared" si="2"/>
        <v>55.7</v>
      </c>
      <c r="T53" s="7">
        <f t="shared" si="3"/>
        <v>0.45284552845528458</v>
      </c>
      <c r="U53" s="4">
        <f>YEAR(SalesDataTable[[#This Row],[Order Date]])</f>
        <v>2026</v>
      </c>
      <c r="V53" s="7" t="str">
        <f>"Q"&amp;ROUNDUP(MONTH(SalesDataTable[[#This Row],[Order Date]])/3,0)</f>
        <v>Q1</v>
      </c>
      <c r="W53" s="8">
        <f>MONTH(SalesDataTable[[#This Row],[Order Date]])</f>
        <v>1</v>
      </c>
      <c r="X53" s="7" t="str">
        <f>TEXT(SalesDataTable[[#This Row],[Order Date]],"mmm")</f>
        <v>Jan</v>
      </c>
    </row>
    <row r="54" spans="1:24" ht="15.75">
      <c r="A54" s="2">
        <v>3948</v>
      </c>
      <c r="B54" s="11">
        <v>46034</v>
      </c>
      <c r="C54" s="4">
        <f>YEAR(SalesDataTable[[#This Row],[Order Date]])</f>
        <v>2026</v>
      </c>
      <c r="D54" s="4" t="str">
        <f>"Q"&amp;ROUNDUP(MONTH(SalesDataTable[[#This Row],[Order Date]])/3,0)</f>
        <v>Q1</v>
      </c>
      <c r="E54" s="4">
        <f>MONTH(SalesDataTable[[#This Row],[Order Date]])</f>
        <v>1</v>
      </c>
      <c r="F54" s="4" t="str">
        <f>TEXT(SalesDataTable[[#This Row],[Order Date]],"MMM")</f>
        <v>Jan</v>
      </c>
      <c r="G54" s="3" t="s">
        <v>6</v>
      </c>
      <c r="H54" s="3" t="s">
        <v>49</v>
      </c>
      <c r="I54" s="3" t="s">
        <v>2</v>
      </c>
      <c r="J54" s="3" t="s">
        <v>13</v>
      </c>
      <c r="K54" s="3" t="s">
        <v>9</v>
      </c>
      <c r="L54" s="3" t="s">
        <v>46</v>
      </c>
      <c r="M54" s="8">
        <v>2</v>
      </c>
      <c r="N54" s="5">
        <v>72.239999999999995</v>
      </c>
      <c r="O54" s="6">
        <v>0</v>
      </c>
      <c r="P54" s="18">
        <v>32.94</v>
      </c>
      <c r="Q54" s="18">
        <f t="shared" si="0"/>
        <v>144.47999999999999</v>
      </c>
      <c r="R54" s="18">
        <f t="shared" si="1"/>
        <v>65.88</v>
      </c>
      <c r="S54" s="18">
        <f t="shared" si="2"/>
        <v>78.599999999999994</v>
      </c>
      <c r="T54" s="7">
        <f t="shared" si="3"/>
        <v>0.54401993355481726</v>
      </c>
      <c r="U54" s="4">
        <f>YEAR(SalesDataTable[[#This Row],[Order Date]])</f>
        <v>2026</v>
      </c>
      <c r="V54" s="7" t="str">
        <f>"Q"&amp;ROUNDUP(MONTH(SalesDataTable[[#This Row],[Order Date]])/3,0)</f>
        <v>Q1</v>
      </c>
      <c r="W54" s="8">
        <f>MONTH(SalesDataTable[[#This Row],[Order Date]])</f>
        <v>1</v>
      </c>
      <c r="X54" s="7" t="str">
        <f>TEXT(SalesDataTable[[#This Row],[Order Date]],"mmm")</f>
        <v>Jan</v>
      </c>
    </row>
    <row r="55" spans="1:24" ht="15.75">
      <c r="A55" s="2">
        <v>5036</v>
      </c>
      <c r="B55" s="11">
        <v>46034</v>
      </c>
      <c r="C55" s="4">
        <f>YEAR(SalesDataTable[[#This Row],[Order Date]])</f>
        <v>2026</v>
      </c>
      <c r="D55" s="4" t="str">
        <f>"Q"&amp;ROUNDUP(MONTH(SalesDataTable[[#This Row],[Order Date]])/3,0)</f>
        <v>Q1</v>
      </c>
      <c r="E55" s="4">
        <f>MONTH(SalesDataTable[[#This Row],[Order Date]])</f>
        <v>1</v>
      </c>
      <c r="F55" s="4" t="str">
        <f>TEXT(SalesDataTable[[#This Row],[Order Date]],"MMM")</f>
        <v>Jan</v>
      </c>
      <c r="G55" s="3" t="s">
        <v>11</v>
      </c>
      <c r="H55" s="3" t="s">
        <v>18</v>
      </c>
      <c r="I55" s="3" t="s">
        <v>19</v>
      </c>
      <c r="J55" s="3" t="s">
        <v>3</v>
      </c>
      <c r="K55" s="3" t="s">
        <v>9</v>
      </c>
      <c r="L55" s="3" t="s">
        <v>37</v>
      </c>
      <c r="M55" s="8">
        <v>1</v>
      </c>
      <c r="N55" s="5">
        <v>151.11000000000001</v>
      </c>
      <c r="O55" s="6">
        <v>0.15</v>
      </c>
      <c r="P55" s="18">
        <v>79.650000000000006</v>
      </c>
      <c r="Q55" s="18">
        <f t="shared" si="0"/>
        <v>128.4435</v>
      </c>
      <c r="R55" s="18">
        <f t="shared" si="1"/>
        <v>79.650000000000006</v>
      </c>
      <c r="S55" s="18">
        <f t="shared" si="2"/>
        <v>48.793499999999995</v>
      </c>
      <c r="T55" s="7">
        <f t="shared" si="3"/>
        <v>0.37988298356865075</v>
      </c>
      <c r="U55" s="4">
        <f>YEAR(SalesDataTable[[#This Row],[Order Date]])</f>
        <v>2026</v>
      </c>
      <c r="V55" s="7" t="str">
        <f>"Q"&amp;ROUNDUP(MONTH(SalesDataTable[[#This Row],[Order Date]])/3,0)</f>
        <v>Q1</v>
      </c>
      <c r="W55" s="8">
        <f>MONTH(SalesDataTable[[#This Row],[Order Date]])</f>
        <v>1</v>
      </c>
      <c r="X55" s="7" t="str">
        <f>TEXT(SalesDataTable[[#This Row],[Order Date]],"mmm")</f>
        <v>Jan</v>
      </c>
    </row>
    <row r="56" spans="1:24" ht="15.75">
      <c r="A56" s="2">
        <v>2681</v>
      </c>
      <c r="B56" s="11">
        <v>46035</v>
      </c>
      <c r="C56" s="4">
        <f>YEAR(SalesDataTable[[#This Row],[Order Date]])</f>
        <v>2026</v>
      </c>
      <c r="D56" s="4" t="str">
        <f>"Q"&amp;ROUNDUP(MONTH(SalesDataTable[[#This Row],[Order Date]])/3,0)</f>
        <v>Q1</v>
      </c>
      <c r="E56" s="4">
        <f>MONTH(SalesDataTable[[#This Row],[Order Date]])</f>
        <v>1</v>
      </c>
      <c r="F56" s="4" t="str">
        <f>TEXT(SalesDataTable[[#This Row],[Order Date]],"MMM")</f>
        <v>Jan</v>
      </c>
      <c r="G56" s="3" t="s">
        <v>20</v>
      </c>
      <c r="H56" s="3" t="s">
        <v>21</v>
      </c>
      <c r="I56" s="3" t="s">
        <v>2</v>
      </c>
      <c r="J56" s="3" t="s">
        <v>13</v>
      </c>
      <c r="K56" s="3" t="s">
        <v>9</v>
      </c>
      <c r="L56" s="3" t="s">
        <v>10</v>
      </c>
      <c r="M56" s="8">
        <v>1</v>
      </c>
      <c r="N56" s="5">
        <v>94.32</v>
      </c>
      <c r="O56" s="6">
        <v>0</v>
      </c>
      <c r="P56" s="18">
        <v>45.93</v>
      </c>
      <c r="Q56" s="18">
        <f t="shared" si="0"/>
        <v>94.32</v>
      </c>
      <c r="R56" s="18">
        <f t="shared" si="1"/>
        <v>45.93</v>
      </c>
      <c r="S56" s="18">
        <f t="shared" si="2"/>
        <v>48.389999999999993</v>
      </c>
      <c r="T56" s="7">
        <f t="shared" si="3"/>
        <v>0.51304071246819338</v>
      </c>
      <c r="U56" s="4">
        <f>YEAR(SalesDataTable[[#This Row],[Order Date]])</f>
        <v>2026</v>
      </c>
      <c r="V56" s="7" t="str">
        <f>"Q"&amp;ROUNDUP(MONTH(SalesDataTable[[#This Row],[Order Date]])/3,0)</f>
        <v>Q1</v>
      </c>
      <c r="W56" s="8">
        <f>MONTH(SalesDataTable[[#This Row],[Order Date]])</f>
        <v>1</v>
      </c>
      <c r="X56" s="7" t="str">
        <f>TEXT(SalesDataTable[[#This Row],[Order Date]],"mmm")</f>
        <v>Jan</v>
      </c>
    </row>
    <row r="57" spans="1:24" ht="15.75">
      <c r="A57" s="2">
        <v>5101</v>
      </c>
      <c r="B57" s="11">
        <v>46035</v>
      </c>
      <c r="C57" s="4">
        <f>YEAR(SalesDataTable[[#This Row],[Order Date]])</f>
        <v>2026</v>
      </c>
      <c r="D57" s="4" t="str">
        <f>"Q"&amp;ROUNDUP(MONTH(SalesDataTable[[#This Row],[Order Date]])/3,0)</f>
        <v>Q1</v>
      </c>
      <c r="E57" s="4">
        <f>MONTH(SalesDataTable[[#This Row],[Order Date]])</f>
        <v>1</v>
      </c>
      <c r="F57" s="4" t="str">
        <f>TEXT(SalesDataTable[[#This Row],[Order Date]],"MMM")</f>
        <v>Jan</v>
      </c>
      <c r="G57" s="3" t="s">
        <v>6</v>
      </c>
      <c r="H57" s="3" t="s">
        <v>43</v>
      </c>
      <c r="I57" s="3" t="s">
        <v>2</v>
      </c>
      <c r="J57" s="3" t="s">
        <v>3</v>
      </c>
      <c r="K57" s="3" t="s">
        <v>4</v>
      </c>
      <c r="L57" s="3" t="s">
        <v>22</v>
      </c>
      <c r="M57" s="8">
        <v>3</v>
      </c>
      <c r="N57" s="5">
        <v>51.52</v>
      </c>
      <c r="O57" s="6">
        <v>0</v>
      </c>
      <c r="P57" s="18">
        <v>21.92</v>
      </c>
      <c r="Q57" s="18">
        <f t="shared" si="0"/>
        <v>154.56</v>
      </c>
      <c r="R57" s="18">
        <f t="shared" si="1"/>
        <v>65.760000000000005</v>
      </c>
      <c r="S57" s="18">
        <f t="shared" si="2"/>
        <v>88.8</v>
      </c>
      <c r="T57" s="7">
        <f t="shared" si="3"/>
        <v>0.57453416149068315</v>
      </c>
      <c r="U57" s="4">
        <f>YEAR(SalesDataTable[[#This Row],[Order Date]])</f>
        <v>2026</v>
      </c>
      <c r="V57" s="7" t="str">
        <f>"Q"&amp;ROUNDUP(MONTH(SalesDataTable[[#This Row],[Order Date]])/3,0)</f>
        <v>Q1</v>
      </c>
      <c r="W57" s="8">
        <f>MONTH(SalesDataTable[[#This Row],[Order Date]])</f>
        <v>1</v>
      </c>
      <c r="X57" s="7" t="str">
        <f>TEXT(SalesDataTable[[#This Row],[Order Date]],"mmm")</f>
        <v>Jan</v>
      </c>
    </row>
    <row r="58" spans="1:24" ht="15.75">
      <c r="A58" s="2">
        <v>3871</v>
      </c>
      <c r="B58" s="11">
        <v>46036</v>
      </c>
      <c r="C58" s="4">
        <f>YEAR(SalesDataTable[[#This Row],[Order Date]])</f>
        <v>2026</v>
      </c>
      <c r="D58" s="4" t="str">
        <f>"Q"&amp;ROUNDUP(MONTH(SalesDataTable[[#This Row],[Order Date]])/3,0)</f>
        <v>Q1</v>
      </c>
      <c r="E58" s="4">
        <f>MONTH(SalesDataTable[[#This Row],[Order Date]])</f>
        <v>1</v>
      </c>
      <c r="F58" s="4" t="str">
        <f>TEXT(SalesDataTable[[#This Row],[Order Date]],"MMM")</f>
        <v>Jan</v>
      </c>
      <c r="G58" s="3" t="s">
        <v>0</v>
      </c>
      <c r="H58" s="3" t="s">
        <v>50</v>
      </c>
      <c r="I58" s="3" t="s">
        <v>2</v>
      </c>
      <c r="J58" s="3" t="s">
        <v>13</v>
      </c>
      <c r="K58" s="3" t="s">
        <v>9</v>
      </c>
      <c r="L58" s="3" t="s">
        <v>17</v>
      </c>
      <c r="M58" s="8">
        <v>2</v>
      </c>
      <c r="N58" s="5">
        <v>146.4</v>
      </c>
      <c r="O58" s="6">
        <v>0.05</v>
      </c>
      <c r="P58" s="18">
        <v>81.72</v>
      </c>
      <c r="Q58" s="18">
        <f t="shared" si="0"/>
        <v>278.16000000000003</v>
      </c>
      <c r="R58" s="18">
        <f t="shared" si="1"/>
        <v>163.44</v>
      </c>
      <c r="S58" s="18">
        <f t="shared" si="2"/>
        <v>114.72000000000003</v>
      </c>
      <c r="T58" s="7">
        <f t="shared" si="3"/>
        <v>0.4124245038826575</v>
      </c>
      <c r="U58" s="4">
        <f>YEAR(SalesDataTable[[#This Row],[Order Date]])</f>
        <v>2026</v>
      </c>
      <c r="V58" s="7" t="str">
        <f>"Q"&amp;ROUNDUP(MONTH(SalesDataTable[[#This Row],[Order Date]])/3,0)</f>
        <v>Q1</v>
      </c>
      <c r="W58" s="8">
        <f>MONTH(SalesDataTable[[#This Row],[Order Date]])</f>
        <v>1</v>
      </c>
      <c r="X58" s="7" t="str">
        <f>TEXT(SalesDataTable[[#This Row],[Order Date]],"mmm")</f>
        <v>Jan</v>
      </c>
    </row>
    <row r="59" spans="1:24" ht="15.75">
      <c r="A59" s="2">
        <v>4643</v>
      </c>
      <c r="B59" s="11">
        <v>46036</v>
      </c>
      <c r="C59" s="4">
        <f>YEAR(SalesDataTable[[#This Row],[Order Date]])</f>
        <v>2026</v>
      </c>
      <c r="D59" s="4" t="str">
        <f>"Q"&amp;ROUNDUP(MONTH(SalesDataTable[[#This Row],[Order Date]])/3,0)</f>
        <v>Q1</v>
      </c>
      <c r="E59" s="4">
        <f>MONTH(SalesDataTable[[#This Row],[Order Date]])</f>
        <v>1</v>
      </c>
      <c r="F59" s="4" t="str">
        <f>TEXT(SalesDataTable[[#This Row],[Order Date]],"MMM")</f>
        <v>Jan</v>
      </c>
      <c r="G59" s="3" t="s">
        <v>0</v>
      </c>
      <c r="H59" s="3" t="s">
        <v>1</v>
      </c>
      <c r="I59" s="3" t="s">
        <v>8</v>
      </c>
      <c r="J59" s="3" t="s">
        <v>16</v>
      </c>
      <c r="K59" s="3" t="s">
        <v>14</v>
      </c>
      <c r="L59" s="3" t="s">
        <v>32</v>
      </c>
      <c r="M59" s="8">
        <v>3</v>
      </c>
      <c r="N59" s="5">
        <v>47.32</v>
      </c>
      <c r="O59" s="6">
        <v>0.1</v>
      </c>
      <c r="P59" s="18">
        <v>18.420000000000002</v>
      </c>
      <c r="Q59" s="18">
        <f t="shared" si="0"/>
        <v>127.76400000000001</v>
      </c>
      <c r="R59" s="18">
        <f t="shared" si="1"/>
        <v>55.260000000000005</v>
      </c>
      <c r="S59" s="18">
        <f t="shared" si="2"/>
        <v>72.504000000000005</v>
      </c>
      <c r="T59" s="7">
        <f t="shared" si="3"/>
        <v>0.56748379825302897</v>
      </c>
      <c r="U59" s="4">
        <f>YEAR(SalesDataTable[[#This Row],[Order Date]])</f>
        <v>2026</v>
      </c>
      <c r="V59" s="7" t="str">
        <f>"Q"&amp;ROUNDUP(MONTH(SalesDataTable[[#This Row],[Order Date]])/3,0)</f>
        <v>Q1</v>
      </c>
      <c r="W59" s="8">
        <f>MONTH(SalesDataTable[[#This Row],[Order Date]])</f>
        <v>1</v>
      </c>
      <c r="X59" s="7" t="str">
        <f>TEXT(SalesDataTable[[#This Row],[Order Date]],"mmm")</f>
        <v>Jan</v>
      </c>
    </row>
    <row r="60" spans="1:24" ht="15.75">
      <c r="A60" s="2">
        <v>4703</v>
      </c>
      <c r="B60" s="11">
        <v>46036</v>
      </c>
      <c r="C60" s="4">
        <f>YEAR(SalesDataTable[[#This Row],[Order Date]])</f>
        <v>2026</v>
      </c>
      <c r="D60" s="4" t="str">
        <f>"Q"&amp;ROUNDUP(MONTH(SalesDataTable[[#This Row],[Order Date]])/3,0)</f>
        <v>Q1</v>
      </c>
      <c r="E60" s="4">
        <f>MONTH(SalesDataTable[[#This Row],[Order Date]])</f>
        <v>1</v>
      </c>
      <c r="F60" s="4" t="str">
        <f>TEXT(SalesDataTable[[#This Row],[Order Date]],"MMM")</f>
        <v>Jan</v>
      </c>
      <c r="G60" s="3" t="s">
        <v>20</v>
      </c>
      <c r="H60" s="3" t="s">
        <v>47</v>
      </c>
      <c r="I60" s="3" t="s">
        <v>19</v>
      </c>
      <c r="J60" s="3" t="s">
        <v>16</v>
      </c>
      <c r="K60" s="3" t="s">
        <v>34</v>
      </c>
      <c r="L60" s="3" t="s">
        <v>35</v>
      </c>
      <c r="M60" s="8">
        <v>2</v>
      </c>
      <c r="N60" s="5">
        <v>40.450000000000003</v>
      </c>
      <c r="O60" s="6">
        <v>0.05</v>
      </c>
      <c r="P60" s="18">
        <v>15.14</v>
      </c>
      <c r="Q60" s="18">
        <f t="shared" si="0"/>
        <v>76.855000000000004</v>
      </c>
      <c r="R60" s="18">
        <f t="shared" si="1"/>
        <v>30.28</v>
      </c>
      <c r="S60" s="18">
        <f t="shared" si="2"/>
        <v>46.575000000000003</v>
      </c>
      <c r="T60" s="7">
        <f t="shared" si="3"/>
        <v>0.60601132001821612</v>
      </c>
      <c r="U60" s="4">
        <f>YEAR(SalesDataTable[[#This Row],[Order Date]])</f>
        <v>2026</v>
      </c>
      <c r="V60" s="7" t="str">
        <f>"Q"&amp;ROUNDUP(MONTH(SalesDataTable[[#This Row],[Order Date]])/3,0)</f>
        <v>Q1</v>
      </c>
      <c r="W60" s="8">
        <f>MONTH(SalesDataTable[[#This Row],[Order Date]])</f>
        <v>1</v>
      </c>
      <c r="X60" s="7" t="str">
        <f>TEXT(SalesDataTable[[#This Row],[Order Date]],"mmm")</f>
        <v>Jan</v>
      </c>
    </row>
    <row r="61" spans="1:24" ht="15.75">
      <c r="A61" s="2">
        <v>5068</v>
      </c>
      <c r="B61" s="11">
        <v>46036</v>
      </c>
      <c r="C61" s="4">
        <f>YEAR(SalesDataTable[[#This Row],[Order Date]])</f>
        <v>2026</v>
      </c>
      <c r="D61" s="4" t="str">
        <f>"Q"&amp;ROUNDUP(MONTH(SalesDataTable[[#This Row],[Order Date]])/3,0)</f>
        <v>Q1</v>
      </c>
      <c r="E61" s="4">
        <f>MONTH(SalesDataTable[[#This Row],[Order Date]])</f>
        <v>1</v>
      </c>
      <c r="F61" s="4" t="str">
        <f>TEXT(SalesDataTable[[#This Row],[Order Date]],"MMM")</f>
        <v>Jan</v>
      </c>
      <c r="G61" s="3" t="s">
        <v>0</v>
      </c>
      <c r="H61" s="3" t="s">
        <v>1</v>
      </c>
      <c r="I61" s="3" t="s">
        <v>2</v>
      </c>
      <c r="J61" s="3" t="s">
        <v>3</v>
      </c>
      <c r="K61" s="3" t="s">
        <v>14</v>
      </c>
      <c r="L61" s="3" t="s">
        <v>32</v>
      </c>
      <c r="M61" s="8">
        <v>2</v>
      </c>
      <c r="N61" s="5">
        <v>47.05</v>
      </c>
      <c r="O61" s="6">
        <v>0.1</v>
      </c>
      <c r="P61" s="18">
        <v>18.8</v>
      </c>
      <c r="Q61" s="18">
        <f t="shared" si="0"/>
        <v>84.69</v>
      </c>
      <c r="R61" s="18">
        <f t="shared" si="1"/>
        <v>37.6</v>
      </c>
      <c r="S61" s="18">
        <f t="shared" si="2"/>
        <v>47.089999999999996</v>
      </c>
      <c r="T61" s="7">
        <f t="shared" si="3"/>
        <v>0.55602786633604906</v>
      </c>
      <c r="U61" s="4">
        <f>YEAR(SalesDataTable[[#This Row],[Order Date]])</f>
        <v>2026</v>
      </c>
      <c r="V61" s="7" t="str">
        <f>"Q"&amp;ROUNDUP(MONTH(SalesDataTable[[#This Row],[Order Date]])/3,0)</f>
        <v>Q1</v>
      </c>
      <c r="W61" s="8">
        <f>MONTH(SalesDataTable[[#This Row],[Order Date]])</f>
        <v>1</v>
      </c>
      <c r="X61" s="7" t="str">
        <f>TEXT(SalesDataTable[[#This Row],[Order Date]],"mmm")</f>
        <v>Jan</v>
      </c>
    </row>
    <row r="62" spans="1:24" ht="15.75">
      <c r="A62" s="2">
        <v>1539</v>
      </c>
      <c r="B62" s="11">
        <v>46037</v>
      </c>
      <c r="C62" s="4">
        <f>YEAR(SalesDataTable[[#This Row],[Order Date]])</f>
        <v>2026</v>
      </c>
      <c r="D62" s="4" t="str">
        <f>"Q"&amp;ROUNDUP(MONTH(SalesDataTable[[#This Row],[Order Date]])/3,0)</f>
        <v>Q1</v>
      </c>
      <c r="E62" s="4">
        <f>MONTH(SalesDataTable[[#This Row],[Order Date]])</f>
        <v>1</v>
      </c>
      <c r="F62" s="4" t="str">
        <f>TEXT(SalesDataTable[[#This Row],[Order Date]],"MMM")</f>
        <v>Jan</v>
      </c>
      <c r="G62" s="3" t="s">
        <v>20</v>
      </c>
      <c r="H62" s="3" t="s">
        <v>33</v>
      </c>
      <c r="I62" s="3" t="s">
        <v>19</v>
      </c>
      <c r="J62" s="3" t="s">
        <v>16</v>
      </c>
      <c r="K62" s="3" t="s">
        <v>34</v>
      </c>
      <c r="L62" s="3" t="s">
        <v>38</v>
      </c>
      <c r="M62" s="8">
        <v>3</v>
      </c>
      <c r="N62" s="5">
        <v>123.14</v>
      </c>
      <c r="O62" s="6">
        <v>0.05</v>
      </c>
      <c r="P62" s="18">
        <v>70.67</v>
      </c>
      <c r="Q62" s="18">
        <f t="shared" si="0"/>
        <v>350.94900000000001</v>
      </c>
      <c r="R62" s="18">
        <f t="shared" si="1"/>
        <v>212.01</v>
      </c>
      <c r="S62" s="18">
        <f t="shared" si="2"/>
        <v>138.93900000000002</v>
      </c>
      <c r="T62" s="7">
        <f t="shared" si="3"/>
        <v>0.39589513006163296</v>
      </c>
      <c r="U62" s="4">
        <f>YEAR(SalesDataTable[[#This Row],[Order Date]])</f>
        <v>2026</v>
      </c>
      <c r="V62" s="7" t="str">
        <f>"Q"&amp;ROUNDUP(MONTH(SalesDataTable[[#This Row],[Order Date]])/3,0)</f>
        <v>Q1</v>
      </c>
      <c r="W62" s="8">
        <f>MONTH(SalesDataTable[[#This Row],[Order Date]])</f>
        <v>1</v>
      </c>
      <c r="X62" s="7" t="str">
        <f>TEXT(SalesDataTable[[#This Row],[Order Date]],"mmm")</f>
        <v>Jan</v>
      </c>
    </row>
    <row r="63" spans="1:24" ht="15.75">
      <c r="A63" s="2">
        <v>1709</v>
      </c>
      <c r="B63" s="11">
        <v>46037</v>
      </c>
      <c r="C63" s="4">
        <f>YEAR(SalesDataTable[[#This Row],[Order Date]])</f>
        <v>2026</v>
      </c>
      <c r="D63" s="4" t="str">
        <f>"Q"&amp;ROUNDUP(MONTH(SalesDataTable[[#This Row],[Order Date]])/3,0)</f>
        <v>Q1</v>
      </c>
      <c r="E63" s="4">
        <f>MONTH(SalesDataTable[[#This Row],[Order Date]])</f>
        <v>1</v>
      </c>
      <c r="F63" s="4" t="str">
        <f>TEXT(SalesDataTable[[#This Row],[Order Date]],"MMM")</f>
        <v>Jan</v>
      </c>
      <c r="G63" s="3" t="s">
        <v>20</v>
      </c>
      <c r="H63" s="3" t="s">
        <v>47</v>
      </c>
      <c r="I63" s="3" t="s">
        <v>2</v>
      </c>
      <c r="J63" s="3" t="s">
        <v>3</v>
      </c>
      <c r="K63" s="3" t="s">
        <v>9</v>
      </c>
      <c r="L63" s="3" t="s">
        <v>37</v>
      </c>
      <c r="M63" s="8">
        <v>2</v>
      </c>
      <c r="N63" s="5">
        <v>151.33000000000001</v>
      </c>
      <c r="O63" s="6">
        <v>0.1</v>
      </c>
      <c r="P63" s="18">
        <v>78.44</v>
      </c>
      <c r="Q63" s="18">
        <f t="shared" si="0"/>
        <v>272.39400000000001</v>
      </c>
      <c r="R63" s="18">
        <f t="shared" si="1"/>
        <v>156.88</v>
      </c>
      <c r="S63" s="18">
        <f t="shared" si="2"/>
        <v>115.51400000000001</v>
      </c>
      <c r="T63" s="7">
        <f t="shared" si="3"/>
        <v>0.42406954631893512</v>
      </c>
      <c r="U63" s="4">
        <f>YEAR(SalesDataTable[[#This Row],[Order Date]])</f>
        <v>2026</v>
      </c>
      <c r="V63" s="7" t="str">
        <f>"Q"&amp;ROUNDUP(MONTH(SalesDataTable[[#This Row],[Order Date]])/3,0)</f>
        <v>Q1</v>
      </c>
      <c r="W63" s="8">
        <f>MONTH(SalesDataTable[[#This Row],[Order Date]])</f>
        <v>1</v>
      </c>
      <c r="X63" s="7" t="str">
        <f>TEXT(SalesDataTable[[#This Row],[Order Date]],"mmm")</f>
        <v>Jan</v>
      </c>
    </row>
    <row r="64" spans="1:24" ht="15.75">
      <c r="A64" s="2">
        <v>2702</v>
      </c>
      <c r="B64" s="11">
        <v>46037</v>
      </c>
      <c r="C64" s="4">
        <f>YEAR(SalesDataTable[[#This Row],[Order Date]])</f>
        <v>2026</v>
      </c>
      <c r="D64" s="4" t="str">
        <f>"Q"&amp;ROUNDUP(MONTH(SalesDataTable[[#This Row],[Order Date]])/3,0)</f>
        <v>Q1</v>
      </c>
      <c r="E64" s="4">
        <f>MONTH(SalesDataTable[[#This Row],[Order Date]])</f>
        <v>1</v>
      </c>
      <c r="F64" s="4" t="str">
        <f>TEXT(SalesDataTable[[#This Row],[Order Date]],"MMM")</f>
        <v>Jan</v>
      </c>
      <c r="G64" s="3" t="s">
        <v>6</v>
      </c>
      <c r="H64" s="3" t="s">
        <v>49</v>
      </c>
      <c r="I64" s="3" t="s">
        <v>2</v>
      </c>
      <c r="J64" s="3" t="s">
        <v>3</v>
      </c>
      <c r="K64" s="3" t="s">
        <v>9</v>
      </c>
      <c r="L64" s="3" t="s">
        <v>17</v>
      </c>
      <c r="M64" s="8">
        <v>5</v>
      </c>
      <c r="N64" s="5">
        <v>144.01</v>
      </c>
      <c r="O64" s="6">
        <v>0.05</v>
      </c>
      <c r="P64" s="18">
        <v>79.64</v>
      </c>
      <c r="Q64" s="18">
        <f t="shared" si="0"/>
        <v>684.0474999999999</v>
      </c>
      <c r="R64" s="18">
        <f t="shared" si="1"/>
        <v>398.2</v>
      </c>
      <c r="S64" s="18">
        <f t="shared" si="2"/>
        <v>285.84749999999991</v>
      </c>
      <c r="T64" s="7">
        <f t="shared" si="3"/>
        <v>0.41787668254032062</v>
      </c>
      <c r="U64" s="4">
        <f>YEAR(SalesDataTable[[#This Row],[Order Date]])</f>
        <v>2026</v>
      </c>
      <c r="V64" s="7" t="str">
        <f>"Q"&amp;ROUNDUP(MONTH(SalesDataTable[[#This Row],[Order Date]])/3,0)</f>
        <v>Q1</v>
      </c>
      <c r="W64" s="8">
        <f>MONTH(SalesDataTable[[#This Row],[Order Date]])</f>
        <v>1</v>
      </c>
      <c r="X64" s="7" t="str">
        <f>TEXT(SalesDataTable[[#This Row],[Order Date]],"mmm")</f>
        <v>Jan</v>
      </c>
    </row>
    <row r="65" spans="1:24" ht="15.75">
      <c r="A65" s="2">
        <v>3176</v>
      </c>
      <c r="B65" s="11">
        <v>46037</v>
      </c>
      <c r="C65" s="4">
        <f>YEAR(SalesDataTable[[#This Row],[Order Date]])</f>
        <v>2026</v>
      </c>
      <c r="D65" s="4" t="str">
        <f>"Q"&amp;ROUNDUP(MONTH(SalesDataTable[[#This Row],[Order Date]])/3,0)</f>
        <v>Q1</v>
      </c>
      <c r="E65" s="4">
        <f>MONTH(SalesDataTable[[#This Row],[Order Date]])</f>
        <v>1</v>
      </c>
      <c r="F65" s="4" t="str">
        <f>TEXT(SalesDataTable[[#This Row],[Order Date]],"MMM")</f>
        <v>Jan</v>
      </c>
      <c r="G65" s="3" t="s">
        <v>20</v>
      </c>
      <c r="H65" s="3" t="s">
        <v>33</v>
      </c>
      <c r="I65" s="3" t="s">
        <v>2</v>
      </c>
      <c r="J65" s="3" t="s">
        <v>3</v>
      </c>
      <c r="K65" s="3" t="s">
        <v>9</v>
      </c>
      <c r="L65" s="3" t="s">
        <v>10</v>
      </c>
      <c r="M65" s="8">
        <v>3</v>
      </c>
      <c r="N65" s="5">
        <v>91.19</v>
      </c>
      <c r="O65" s="6">
        <v>0</v>
      </c>
      <c r="P65" s="18">
        <v>44.47</v>
      </c>
      <c r="Q65" s="18">
        <f t="shared" si="0"/>
        <v>273.57</v>
      </c>
      <c r="R65" s="18">
        <f t="shared" si="1"/>
        <v>133.41</v>
      </c>
      <c r="S65" s="18">
        <f t="shared" si="2"/>
        <v>140.16</v>
      </c>
      <c r="T65" s="7">
        <f t="shared" si="3"/>
        <v>0.5123368790437548</v>
      </c>
      <c r="U65" s="4">
        <f>YEAR(SalesDataTable[[#This Row],[Order Date]])</f>
        <v>2026</v>
      </c>
      <c r="V65" s="7" t="str">
        <f>"Q"&amp;ROUNDUP(MONTH(SalesDataTable[[#This Row],[Order Date]])/3,0)</f>
        <v>Q1</v>
      </c>
      <c r="W65" s="8">
        <f>MONTH(SalesDataTable[[#This Row],[Order Date]])</f>
        <v>1</v>
      </c>
      <c r="X65" s="7" t="str">
        <f>TEXT(SalesDataTable[[#This Row],[Order Date]],"mmm")</f>
        <v>Jan</v>
      </c>
    </row>
    <row r="66" spans="1:24" ht="15.75">
      <c r="A66" s="2">
        <v>3705</v>
      </c>
      <c r="B66" s="11">
        <v>46037</v>
      </c>
      <c r="C66" s="4">
        <f>YEAR(SalesDataTable[[#This Row],[Order Date]])</f>
        <v>2026</v>
      </c>
      <c r="D66" s="4" t="str">
        <f>"Q"&amp;ROUNDUP(MONTH(SalesDataTable[[#This Row],[Order Date]])/3,0)</f>
        <v>Q1</v>
      </c>
      <c r="E66" s="4">
        <f>MONTH(SalesDataTable[[#This Row],[Order Date]])</f>
        <v>1</v>
      </c>
      <c r="F66" s="4" t="str">
        <f>TEXT(SalesDataTable[[#This Row],[Order Date]],"MMM")</f>
        <v>Jan</v>
      </c>
      <c r="G66" s="3" t="s">
        <v>20</v>
      </c>
      <c r="H66" s="3" t="s">
        <v>31</v>
      </c>
      <c r="I66" s="3" t="s">
        <v>19</v>
      </c>
      <c r="J66" s="3" t="s">
        <v>13</v>
      </c>
      <c r="K66" s="3" t="s">
        <v>14</v>
      </c>
      <c r="L66" s="3" t="s">
        <v>32</v>
      </c>
      <c r="M66" s="8">
        <v>2</v>
      </c>
      <c r="N66" s="5">
        <v>45.45</v>
      </c>
      <c r="O66" s="6">
        <v>0</v>
      </c>
      <c r="P66" s="18">
        <v>18.190000000000001</v>
      </c>
      <c r="Q66" s="18">
        <f t="shared" ref="Q66:Q129" si="4">M66*N66*(1-O66)</f>
        <v>90.9</v>
      </c>
      <c r="R66" s="18">
        <f t="shared" ref="R66:R129" si="5">M66*P66</f>
        <v>36.380000000000003</v>
      </c>
      <c r="S66" s="18">
        <f t="shared" ref="S66:S129" si="6">Q66-R66</f>
        <v>54.52</v>
      </c>
      <c r="T66" s="7">
        <f t="shared" ref="T66:T129" si="7">IFERROR(S66/Q66,0)</f>
        <v>0.59977997799779981</v>
      </c>
      <c r="U66" s="4">
        <f>YEAR(SalesDataTable[[#This Row],[Order Date]])</f>
        <v>2026</v>
      </c>
      <c r="V66" s="7" t="str">
        <f>"Q"&amp;ROUNDUP(MONTH(SalesDataTable[[#This Row],[Order Date]])/3,0)</f>
        <v>Q1</v>
      </c>
      <c r="W66" s="8">
        <f>MONTH(SalesDataTable[[#This Row],[Order Date]])</f>
        <v>1</v>
      </c>
      <c r="X66" s="7" t="str">
        <f>TEXT(SalesDataTable[[#This Row],[Order Date]],"mmm")</f>
        <v>Jan</v>
      </c>
    </row>
    <row r="67" spans="1:24" ht="15.75">
      <c r="A67" s="2">
        <v>3736</v>
      </c>
      <c r="B67" s="11">
        <v>46037</v>
      </c>
      <c r="C67" s="4">
        <f>YEAR(SalesDataTable[[#This Row],[Order Date]])</f>
        <v>2026</v>
      </c>
      <c r="D67" s="4" t="str">
        <f>"Q"&amp;ROUNDUP(MONTH(SalesDataTable[[#This Row],[Order Date]])/3,0)</f>
        <v>Q1</v>
      </c>
      <c r="E67" s="4">
        <f>MONTH(SalesDataTable[[#This Row],[Order Date]])</f>
        <v>1</v>
      </c>
      <c r="F67" s="4" t="str">
        <f>TEXT(SalesDataTable[[#This Row],[Order Date]],"MMM")</f>
        <v>Jan</v>
      </c>
      <c r="G67" s="3" t="s">
        <v>6</v>
      </c>
      <c r="H67" s="3" t="s">
        <v>7</v>
      </c>
      <c r="I67" s="3" t="s">
        <v>28</v>
      </c>
      <c r="J67" s="3" t="s">
        <v>13</v>
      </c>
      <c r="K67" s="3" t="s">
        <v>34</v>
      </c>
      <c r="L67" s="3" t="s">
        <v>35</v>
      </c>
      <c r="M67" s="8">
        <v>1</v>
      </c>
      <c r="N67" s="5">
        <v>40.72</v>
      </c>
      <c r="O67" s="6">
        <v>0</v>
      </c>
      <c r="P67" s="18">
        <v>14.94</v>
      </c>
      <c r="Q67" s="18">
        <f t="shared" si="4"/>
        <v>40.72</v>
      </c>
      <c r="R67" s="18">
        <f t="shared" si="5"/>
        <v>14.94</v>
      </c>
      <c r="S67" s="18">
        <f t="shared" si="6"/>
        <v>25.78</v>
      </c>
      <c r="T67" s="7">
        <f t="shared" si="7"/>
        <v>0.6331041257367388</v>
      </c>
      <c r="U67" s="4">
        <f>YEAR(SalesDataTable[[#This Row],[Order Date]])</f>
        <v>2026</v>
      </c>
      <c r="V67" s="7" t="str">
        <f>"Q"&amp;ROUNDUP(MONTH(SalesDataTable[[#This Row],[Order Date]])/3,0)</f>
        <v>Q1</v>
      </c>
      <c r="W67" s="8">
        <f>MONTH(SalesDataTable[[#This Row],[Order Date]])</f>
        <v>1</v>
      </c>
      <c r="X67" s="7" t="str">
        <f>TEXT(SalesDataTable[[#This Row],[Order Date]],"mmm")</f>
        <v>Jan</v>
      </c>
    </row>
    <row r="68" spans="1:24" ht="15.75">
      <c r="A68" s="2">
        <v>3967</v>
      </c>
      <c r="B68" s="11">
        <v>46037</v>
      </c>
      <c r="C68" s="4">
        <f>YEAR(SalesDataTable[[#This Row],[Order Date]])</f>
        <v>2026</v>
      </c>
      <c r="D68" s="4" t="str">
        <f>"Q"&amp;ROUNDUP(MONTH(SalesDataTable[[#This Row],[Order Date]])/3,0)</f>
        <v>Q1</v>
      </c>
      <c r="E68" s="4">
        <f>MONTH(SalesDataTable[[#This Row],[Order Date]])</f>
        <v>1</v>
      </c>
      <c r="F68" s="4" t="str">
        <f>TEXT(SalesDataTable[[#This Row],[Order Date]],"MMM")</f>
        <v>Jan</v>
      </c>
      <c r="G68" s="3" t="s">
        <v>6</v>
      </c>
      <c r="H68" s="3" t="s">
        <v>43</v>
      </c>
      <c r="I68" s="3" t="s">
        <v>2</v>
      </c>
      <c r="J68" s="3" t="s">
        <v>16</v>
      </c>
      <c r="K68" s="3" t="s">
        <v>14</v>
      </c>
      <c r="L68" s="3" t="s">
        <v>15</v>
      </c>
      <c r="M68" s="8">
        <v>2</v>
      </c>
      <c r="N68" s="5">
        <v>37.090000000000003</v>
      </c>
      <c r="O68" s="6">
        <v>0</v>
      </c>
      <c r="P68" s="18">
        <v>13.29</v>
      </c>
      <c r="Q68" s="18">
        <f t="shared" si="4"/>
        <v>74.180000000000007</v>
      </c>
      <c r="R68" s="18">
        <f t="shared" si="5"/>
        <v>26.58</v>
      </c>
      <c r="S68" s="18">
        <f t="shared" si="6"/>
        <v>47.600000000000009</v>
      </c>
      <c r="T68" s="7">
        <f t="shared" si="7"/>
        <v>0.64168239417632789</v>
      </c>
      <c r="U68" s="4">
        <f>YEAR(SalesDataTable[[#This Row],[Order Date]])</f>
        <v>2026</v>
      </c>
      <c r="V68" s="7" t="str">
        <f>"Q"&amp;ROUNDUP(MONTH(SalesDataTable[[#This Row],[Order Date]])/3,0)</f>
        <v>Q1</v>
      </c>
      <c r="W68" s="8">
        <f>MONTH(SalesDataTable[[#This Row],[Order Date]])</f>
        <v>1</v>
      </c>
      <c r="X68" s="7" t="str">
        <f>TEXT(SalesDataTable[[#This Row],[Order Date]],"mmm")</f>
        <v>Jan</v>
      </c>
    </row>
    <row r="69" spans="1:24" ht="15.75">
      <c r="A69" s="2">
        <v>170</v>
      </c>
      <c r="B69" s="11">
        <v>46038</v>
      </c>
      <c r="C69" s="4">
        <f>YEAR(SalesDataTable[[#This Row],[Order Date]])</f>
        <v>2026</v>
      </c>
      <c r="D69" s="4" t="str">
        <f>"Q"&amp;ROUNDUP(MONTH(SalesDataTable[[#This Row],[Order Date]])/3,0)</f>
        <v>Q1</v>
      </c>
      <c r="E69" s="4">
        <f>MONTH(SalesDataTable[[#This Row],[Order Date]])</f>
        <v>1</v>
      </c>
      <c r="F69" s="4" t="str">
        <f>TEXT(SalesDataTable[[#This Row],[Order Date]],"MMM")</f>
        <v>Jan</v>
      </c>
      <c r="G69" s="3" t="s">
        <v>11</v>
      </c>
      <c r="H69" s="3" t="s">
        <v>39</v>
      </c>
      <c r="I69" s="3" t="s">
        <v>2</v>
      </c>
      <c r="J69" s="3" t="s">
        <v>13</v>
      </c>
      <c r="K69" s="3" t="s">
        <v>23</v>
      </c>
      <c r="L69" s="3" t="s">
        <v>51</v>
      </c>
      <c r="M69" s="8">
        <v>1</v>
      </c>
      <c r="N69" s="5">
        <v>124.45</v>
      </c>
      <c r="O69" s="6">
        <v>0.15</v>
      </c>
      <c r="P69" s="18">
        <v>59.77</v>
      </c>
      <c r="Q69" s="18">
        <f t="shared" si="4"/>
        <v>105.7825</v>
      </c>
      <c r="R69" s="18">
        <f t="shared" si="5"/>
        <v>59.77</v>
      </c>
      <c r="S69" s="18">
        <f t="shared" si="6"/>
        <v>46.012499999999996</v>
      </c>
      <c r="T69" s="7">
        <f t="shared" si="7"/>
        <v>0.43497270342447941</v>
      </c>
      <c r="U69" s="4">
        <f>YEAR(SalesDataTable[[#This Row],[Order Date]])</f>
        <v>2026</v>
      </c>
      <c r="V69" s="7" t="str">
        <f>"Q"&amp;ROUNDUP(MONTH(SalesDataTable[[#This Row],[Order Date]])/3,0)</f>
        <v>Q1</v>
      </c>
      <c r="W69" s="8">
        <f>MONTH(SalesDataTable[[#This Row],[Order Date]])</f>
        <v>1</v>
      </c>
      <c r="X69" s="7" t="str">
        <f>TEXT(SalesDataTable[[#This Row],[Order Date]],"mmm")</f>
        <v>Jan</v>
      </c>
    </row>
    <row r="70" spans="1:24" ht="15.75">
      <c r="A70" s="2">
        <v>1040</v>
      </c>
      <c r="B70" s="11">
        <v>46038</v>
      </c>
      <c r="C70" s="4">
        <f>YEAR(SalesDataTable[[#This Row],[Order Date]])</f>
        <v>2026</v>
      </c>
      <c r="D70" s="4" t="str">
        <f>"Q"&amp;ROUNDUP(MONTH(SalesDataTable[[#This Row],[Order Date]])/3,0)</f>
        <v>Q1</v>
      </c>
      <c r="E70" s="4">
        <f>MONTH(SalesDataTable[[#This Row],[Order Date]])</f>
        <v>1</v>
      </c>
      <c r="F70" s="4" t="str">
        <f>TEXT(SalesDataTable[[#This Row],[Order Date]],"MMM")</f>
        <v>Jan</v>
      </c>
      <c r="G70" s="3" t="s">
        <v>0</v>
      </c>
      <c r="H70" s="3" t="s">
        <v>1</v>
      </c>
      <c r="I70" s="3" t="s">
        <v>19</v>
      </c>
      <c r="J70" s="3" t="s">
        <v>13</v>
      </c>
      <c r="K70" s="3" t="s">
        <v>14</v>
      </c>
      <c r="L70" s="3" t="s">
        <v>15</v>
      </c>
      <c r="M70" s="8">
        <v>1</v>
      </c>
      <c r="N70" s="5">
        <v>35.93</v>
      </c>
      <c r="O70" s="6">
        <v>0.05</v>
      </c>
      <c r="P70" s="18">
        <v>13.33</v>
      </c>
      <c r="Q70" s="18">
        <f t="shared" si="4"/>
        <v>34.133499999999998</v>
      </c>
      <c r="R70" s="18">
        <f t="shared" si="5"/>
        <v>13.33</v>
      </c>
      <c r="S70" s="18">
        <f t="shared" si="6"/>
        <v>20.8035</v>
      </c>
      <c r="T70" s="7">
        <f t="shared" si="7"/>
        <v>0.60947456311248482</v>
      </c>
      <c r="U70" s="4">
        <f>YEAR(SalesDataTable[[#This Row],[Order Date]])</f>
        <v>2026</v>
      </c>
      <c r="V70" s="7" t="str">
        <f>"Q"&amp;ROUNDUP(MONTH(SalesDataTable[[#This Row],[Order Date]])/3,0)</f>
        <v>Q1</v>
      </c>
      <c r="W70" s="8">
        <f>MONTH(SalesDataTable[[#This Row],[Order Date]])</f>
        <v>1</v>
      </c>
      <c r="X70" s="7" t="str">
        <f>TEXT(SalesDataTable[[#This Row],[Order Date]],"mmm")</f>
        <v>Jan</v>
      </c>
    </row>
    <row r="71" spans="1:24" ht="15.75">
      <c r="A71" s="2">
        <v>2380</v>
      </c>
      <c r="B71" s="11">
        <v>46038</v>
      </c>
      <c r="C71" s="4">
        <f>YEAR(SalesDataTable[[#This Row],[Order Date]])</f>
        <v>2026</v>
      </c>
      <c r="D71" s="4" t="str">
        <f>"Q"&amp;ROUNDUP(MONTH(SalesDataTable[[#This Row],[Order Date]])/3,0)</f>
        <v>Q1</v>
      </c>
      <c r="E71" s="4">
        <f>MONTH(SalesDataTable[[#This Row],[Order Date]])</f>
        <v>1</v>
      </c>
      <c r="F71" s="4" t="str">
        <f>TEXT(SalesDataTable[[#This Row],[Order Date]],"MMM")</f>
        <v>Jan</v>
      </c>
      <c r="G71" s="3" t="s">
        <v>20</v>
      </c>
      <c r="H71" s="3" t="s">
        <v>47</v>
      </c>
      <c r="I71" s="3" t="s">
        <v>2</v>
      </c>
      <c r="J71" s="3" t="s">
        <v>3</v>
      </c>
      <c r="K71" s="3" t="s">
        <v>23</v>
      </c>
      <c r="L71" s="3" t="s">
        <v>51</v>
      </c>
      <c r="M71" s="8">
        <v>4</v>
      </c>
      <c r="N71" s="5">
        <v>121.8</v>
      </c>
      <c r="O71" s="6">
        <v>0.05</v>
      </c>
      <c r="P71" s="18">
        <v>59.57</v>
      </c>
      <c r="Q71" s="18">
        <f t="shared" si="4"/>
        <v>462.84</v>
      </c>
      <c r="R71" s="18">
        <f t="shared" si="5"/>
        <v>238.28</v>
      </c>
      <c r="S71" s="18">
        <f t="shared" si="6"/>
        <v>224.55999999999997</v>
      </c>
      <c r="T71" s="7">
        <f t="shared" si="7"/>
        <v>0.48517846339987897</v>
      </c>
      <c r="U71" s="4">
        <f>YEAR(SalesDataTable[[#This Row],[Order Date]])</f>
        <v>2026</v>
      </c>
      <c r="V71" s="7" t="str">
        <f>"Q"&amp;ROUNDUP(MONTH(SalesDataTable[[#This Row],[Order Date]])/3,0)</f>
        <v>Q1</v>
      </c>
      <c r="W71" s="8">
        <f>MONTH(SalesDataTable[[#This Row],[Order Date]])</f>
        <v>1</v>
      </c>
      <c r="X71" s="7" t="str">
        <f>TEXT(SalesDataTable[[#This Row],[Order Date]],"mmm")</f>
        <v>Jan</v>
      </c>
    </row>
    <row r="72" spans="1:24" ht="15.75">
      <c r="A72" s="2">
        <v>3219</v>
      </c>
      <c r="B72" s="11">
        <v>46038</v>
      </c>
      <c r="C72" s="4">
        <f>YEAR(SalesDataTable[[#This Row],[Order Date]])</f>
        <v>2026</v>
      </c>
      <c r="D72" s="4" t="str">
        <f>"Q"&amp;ROUNDUP(MONTH(SalesDataTable[[#This Row],[Order Date]])/3,0)</f>
        <v>Q1</v>
      </c>
      <c r="E72" s="4">
        <f>MONTH(SalesDataTable[[#This Row],[Order Date]])</f>
        <v>1</v>
      </c>
      <c r="F72" s="4" t="str">
        <f>TEXT(SalesDataTable[[#This Row],[Order Date]],"MMM")</f>
        <v>Jan</v>
      </c>
      <c r="G72" s="3" t="s">
        <v>6</v>
      </c>
      <c r="H72" s="3" t="s">
        <v>41</v>
      </c>
      <c r="I72" s="3" t="s">
        <v>19</v>
      </c>
      <c r="J72" s="3" t="s">
        <v>3</v>
      </c>
      <c r="K72" s="3" t="s">
        <v>9</v>
      </c>
      <c r="L72" s="3" t="s">
        <v>10</v>
      </c>
      <c r="M72" s="8">
        <v>1</v>
      </c>
      <c r="N72" s="5">
        <v>92.6</v>
      </c>
      <c r="O72" s="6">
        <v>0.05</v>
      </c>
      <c r="P72" s="18">
        <v>44.15</v>
      </c>
      <c r="Q72" s="18">
        <f t="shared" si="4"/>
        <v>87.969999999999985</v>
      </c>
      <c r="R72" s="18">
        <f t="shared" si="5"/>
        <v>44.15</v>
      </c>
      <c r="S72" s="18">
        <f t="shared" si="6"/>
        <v>43.819999999999986</v>
      </c>
      <c r="T72" s="7">
        <f t="shared" si="7"/>
        <v>0.4981243605774695</v>
      </c>
      <c r="U72" s="4">
        <f>YEAR(SalesDataTable[[#This Row],[Order Date]])</f>
        <v>2026</v>
      </c>
      <c r="V72" s="7" t="str">
        <f>"Q"&amp;ROUNDUP(MONTH(SalesDataTable[[#This Row],[Order Date]])/3,0)</f>
        <v>Q1</v>
      </c>
      <c r="W72" s="8">
        <f>MONTH(SalesDataTable[[#This Row],[Order Date]])</f>
        <v>1</v>
      </c>
      <c r="X72" s="7" t="str">
        <f>TEXT(SalesDataTable[[#This Row],[Order Date]],"mmm")</f>
        <v>Jan</v>
      </c>
    </row>
    <row r="73" spans="1:24" ht="15.75">
      <c r="A73" s="2">
        <v>4425</v>
      </c>
      <c r="B73" s="11">
        <v>46038</v>
      </c>
      <c r="C73" s="4">
        <f>YEAR(SalesDataTable[[#This Row],[Order Date]])</f>
        <v>2026</v>
      </c>
      <c r="D73" s="4" t="str">
        <f>"Q"&amp;ROUNDUP(MONTH(SalesDataTable[[#This Row],[Order Date]])/3,0)</f>
        <v>Q1</v>
      </c>
      <c r="E73" s="4">
        <f>MONTH(SalesDataTable[[#This Row],[Order Date]])</f>
        <v>1</v>
      </c>
      <c r="F73" s="4" t="str">
        <f>TEXT(SalesDataTable[[#This Row],[Order Date]],"MMM")</f>
        <v>Jan</v>
      </c>
      <c r="G73" s="3" t="s">
        <v>6</v>
      </c>
      <c r="H73" s="3" t="s">
        <v>43</v>
      </c>
      <c r="I73" s="3" t="s">
        <v>8</v>
      </c>
      <c r="J73" s="3" t="s">
        <v>16</v>
      </c>
      <c r="K73" s="3" t="s">
        <v>4</v>
      </c>
      <c r="L73" s="3" t="s">
        <v>30</v>
      </c>
      <c r="M73" s="8">
        <v>10</v>
      </c>
      <c r="N73" s="5">
        <v>102.68</v>
      </c>
      <c r="O73" s="6">
        <v>0.15</v>
      </c>
      <c r="P73" s="18">
        <v>51.07</v>
      </c>
      <c r="Q73" s="18">
        <f t="shared" si="4"/>
        <v>872.78000000000009</v>
      </c>
      <c r="R73" s="18">
        <f t="shared" si="5"/>
        <v>510.7</v>
      </c>
      <c r="S73" s="18">
        <f t="shared" si="6"/>
        <v>362.0800000000001</v>
      </c>
      <c r="T73" s="7">
        <f t="shared" si="7"/>
        <v>0.41485826897958256</v>
      </c>
      <c r="U73" s="4">
        <f>YEAR(SalesDataTable[[#This Row],[Order Date]])</f>
        <v>2026</v>
      </c>
      <c r="V73" s="7" t="str">
        <f>"Q"&amp;ROUNDUP(MONTH(SalesDataTable[[#This Row],[Order Date]])/3,0)</f>
        <v>Q1</v>
      </c>
      <c r="W73" s="8">
        <f>MONTH(SalesDataTable[[#This Row],[Order Date]])</f>
        <v>1</v>
      </c>
      <c r="X73" s="7" t="str">
        <f>TEXT(SalesDataTable[[#This Row],[Order Date]],"mmm")</f>
        <v>Jan</v>
      </c>
    </row>
    <row r="74" spans="1:24" ht="15.75">
      <c r="A74" s="2">
        <v>4508</v>
      </c>
      <c r="B74" s="11">
        <v>46038</v>
      </c>
      <c r="C74" s="4">
        <f>YEAR(SalesDataTable[[#This Row],[Order Date]])</f>
        <v>2026</v>
      </c>
      <c r="D74" s="4" t="str">
        <f>"Q"&amp;ROUNDUP(MONTH(SalesDataTable[[#This Row],[Order Date]])/3,0)</f>
        <v>Q1</v>
      </c>
      <c r="E74" s="4">
        <f>MONTH(SalesDataTable[[#This Row],[Order Date]])</f>
        <v>1</v>
      </c>
      <c r="F74" s="4" t="str">
        <f>TEXT(SalesDataTable[[#This Row],[Order Date]],"MMM")</f>
        <v>Jan</v>
      </c>
      <c r="G74" s="3" t="s">
        <v>20</v>
      </c>
      <c r="H74" s="3" t="s">
        <v>47</v>
      </c>
      <c r="I74" s="3" t="s">
        <v>28</v>
      </c>
      <c r="J74" s="3" t="s">
        <v>13</v>
      </c>
      <c r="K74" s="3" t="s">
        <v>4</v>
      </c>
      <c r="L74" s="3" t="s">
        <v>26</v>
      </c>
      <c r="M74" s="8">
        <v>3</v>
      </c>
      <c r="N74" s="5">
        <v>40.92</v>
      </c>
      <c r="O74" s="6">
        <v>0.15</v>
      </c>
      <c r="P74" s="18">
        <v>16.71</v>
      </c>
      <c r="Q74" s="18">
        <f t="shared" si="4"/>
        <v>104.346</v>
      </c>
      <c r="R74" s="18">
        <f t="shared" si="5"/>
        <v>50.13</v>
      </c>
      <c r="S74" s="18">
        <f t="shared" si="6"/>
        <v>54.216000000000001</v>
      </c>
      <c r="T74" s="7">
        <f t="shared" si="7"/>
        <v>0.51957909263412105</v>
      </c>
      <c r="U74" s="4">
        <f>YEAR(SalesDataTable[[#This Row],[Order Date]])</f>
        <v>2026</v>
      </c>
      <c r="V74" s="7" t="str">
        <f>"Q"&amp;ROUNDUP(MONTH(SalesDataTable[[#This Row],[Order Date]])/3,0)</f>
        <v>Q1</v>
      </c>
      <c r="W74" s="8">
        <f>MONTH(SalesDataTable[[#This Row],[Order Date]])</f>
        <v>1</v>
      </c>
      <c r="X74" s="7" t="str">
        <f>TEXT(SalesDataTable[[#This Row],[Order Date]],"mmm")</f>
        <v>Jan</v>
      </c>
    </row>
    <row r="75" spans="1:24" ht="15.75">
      <c r="A75" s="2">
        <v>4806</v>
      </c>
      <c r="B75" s="11">
        <v>46038</v>
      </c>
      <c r="C75" s="4">
        <f>YEAR(SalesDataTable[[#This Row],[Order Date]])</f>
        <v>2026</v>
      </c>
      <c r="D75" s="4" t="str">
        <f>"Q"&amp;ROUNDUP(MONTH(SalesDataTable[[#This Row],[Order Date]])/3,0)</f>
        <v>Q1</v>
      </c>
      <c r="E75" s="4">
        <f>MONTH(SalesDataTable[[#This Row],[Order Date]])</f>
        <v>1</v>
      </c>
      <c r="F75" s="4" t="str">
        <f>TEXT(SalesDataTable[[#This Row],[Order Date]],"MMM")</f>
        <v>Jan</v>
      </c>
      <c r="G75" s="3" t="s">
        <v>11</v>
      </c>
      <c r="H75" s="3" t="s">
        <v>52</v>
      </c>
      <c r="I75" s="3" t="s">
        <v>19</v>
      </c>
      <c r="J75" s="3" t="s">
        <v>13</v>
      </c>
      <c r="K75" s="3" t="s">
        <v>4</v>
      </c>
      <c r="L75" s="3" t="s">
        <v>30</v>
      </c>
      <c r="M75" s="8">
        <v>4</v>
      </c>
      <c r="N75" s="5">
        <v>102.68</v>
      </c>
      <c r="O75" s="6">
        <v>0</v>
      </c>
      <c r="P75" s="18">
        <v>50.83</v>
      </c>
      <c r="Q75" s="18">
        <f t="shared" si="4"/>
        <v>410.72</v>
      </c>
      <c r="R75" s="18">
        <f t="shared" si="5"/>
        <v>203.32</v>
      </c>
      <c r="S75" s="18">
        <f t="shared" si="6"/>
        <v>207.40000000000003</v>
      </c>
      <c r="T75" s="7">
        <f t="shared" si="7"/>
        <v>0.50496688741721862</v>
      </c>
      <c r="U75" s="4">
        <f>YEAR(SalesDataTable[[#This Row],[Order Date]])</f>
        <v>2026</v>
      </c>
      <c r="V75" s="7" t="str">
        <f>"Q"&amp;ROUNDUP(MONTH(SalesDataTable[[#This Row],[Order Date]])/3,0)</f>
        <v>Q1</v>
      </c>
      <c r="W75" s="8">
        <f>MONTH(SalesDataTable[[#This Row],[Order Date]])</f>
        <v>1</v>
      </c>
      <c r="X75" s="7" t="str">
        <f>TEXT(SalesDataTable[[#This Row],[Order Date]],"mmm")</f>
        <v>Jan</v>
      </c>
    </row>
    <row r="76" spans="1:24" ht="15.75">
      <c r="A76" s="2">
        <v>755</v>
      </c>
      <c r="B76" s="11">
        <v>46039</v>
      </c>
      <c r="C76" s="4">
        <f>YEAR(SalesDataTable[[#This Row],[Order Date]])</f>
        <v>2026</v>
      </c>
      <c r="D76" s="4" t="str">
        <f>"Q"&amp;ROUNDUP(MONTH(SalesDataTable[[#This Row],[Order Date]])/3,0)</f>
        <v>Q1</v>
      </c>
      <c r="E76" s="4">
        <f>MONTH(SalesDataTable[[#This Row],[Order Date]])</f>
        <v>1</v>
      </c>
      <c r="F76" s="4" t="str">
        <f>TEXT(SalesDataTable[[#This Row],[Order Date]],"MMM")</f>
        <v>Jan</v>
      </c>
      <c r="G76" s="3" t="s">
        <v>0</v>
      </c>
      <c r="H76" s="3" t="s">
        <v>36</v>
      </c>
      <c r="I76" s="3" t="s">
        <v>28</v>
      </c>
      <c r="J76" s="3" t="s">
        <v>13</v>
      </c>
      <c r="K76" s="3" t="s">
        <v>14</v>
      </c>
      <c r="L76" s="3" t="s">
        <v>48</v>
      </c>
      <c r="M76" s="8">
        <v>2</v>
      </c>
      <c r="N76" s="5">
        <v>164.38</v>
      </c>
      <c r="O76" s="6">
        <v>0.05</v>
      </c>
      <c r="P76" s="18">
        <v>85.93</v>
      </c>
      <c r="Q76" s="18">
        <f t="shared" si="4"/>
        <v>312.322</v>
      </c>
      <c r="R76" s="18">
        <f t="shared" si="5"/>
        <v>171.86</v>
      </c>
      <c r="S76" s="18">
        <f t="shared" si="6"/>
        <v>140.46199999999999</v>
      </c>
      <c r="T76" s="7">
        <f t="shared" si="7"/>
        <v>0.44973456881039436</v>
      </c>
      <c r="U76" s="4">
        <f>YEAR(SalesDataTable[[#This Row],[Order Date]])</f>
        <v>2026</v>
      </c>
      <c r="V76" s="7" t="str">
        <f>"Q"&amp;ROUNDUP(MONTH(SalesDataTable[[#This Row],[Order Date]])/3,0)</f>
        <v>Q1</v>
      </c>
      <c r="W76" s="8">
        <f>MONTH(SalesDataTable[[#This Row],[Order Date]])</f>
        <v>1</v>
      </c>
      <c r="X76" s="7" t="str">
        <f>TEXT(SalesDataTable[[#This Row],[Order Date]],"mmm")</f>
        <v>Jan</v>
      </c>
    </row>
    <row r="77" spans="1:24" ht="15.75">
      <c r="A77" s="2">
        <v>3171</v>
      </c>
      <c r="B77" s="11">
        <v>46039</v>
      </c>
      <c r="C77" s="4">
        <f>YEAR(SalesDataTable[[#This Row],[Order Date]])</f>
        <v>2026</v>
      </c>
      <c r="D77" s="4" t="str">
        <f>"Q"&amp;ROUNDUP(MONTH(SalesDataTable[[#This Row],[Order Date]])/3,0)</f>
        <v>Q1</v>
      </c>
      <c r="E77" s="4">
        <f>MONTH(SalesDataTable[[#This Row],[Order Date]])</f>
        <v>1</v>
      </c>
      <c r="F77" s="4" t="str">
        <f>TEXT(SalesDataTable[[#This Row],[Order Date]],"MMM")</f>
        <v>Jan</v>
      </c>
      <c r="G77" s="3" t="s">
        <v>0</v>
      </c>
      <c r="H77" s="3" t="s">
        <v>50</v>
      </c>
      <c r="I77" s="3" t="s">
        <v>19</v>
      </c>
      <c r="J77" s="3" t="s">
        <v>3</v>
      </c>
      <c r="K77" s="3" t="s">
        <v>4</v>
      </c>
      <c r="L77" s="3" t="s">
        <v>22</v>
      </c>
      <c r="M77" s="8">
        <v>1</v>
      </c>
      <c r="N77" s="5">
        <v>51.78</v>
      </c>
      <c r="O77" s="6">
        <v>0</v>
      </c>
      <c r="P77" s="18">
        <v>22.64</v>
      </c>
      <c r="Q77" s="18">
        <f t="shared" si="4"/>
        <v>51.78</v>
      </c>
      <c r="R77" s="18">
        <f t="shared" si="5"/>
        <v>22.64</v>
      </c>
      <c r="S77" s="18">
        <f t="shared" si="6"/>
        <v>29.14</v>
      </c>
      <c r="T77" s="7">
        <f t="shared" si="7"/>
        <v>0.56276554654306687</v>
      </c>
      <c r="U77" s="4">
        <f>YEAR(SalesDataTable[[#This Row],[Order Date]])</f>
        <v>2026</v>
      </c>
      <c r="V77" s="7" t="str">
        <f>"Q"&amp;ROUNDUP(MONTH(SalesDataTable[[#This Row],[Order Date]])/3,0)</f>
        <v>Q1</v>
      </c>
      <c r="W77" s="8">
        <f>MONTH(SalesDataTable[[#This Row],[Order Date]])</f>
        <v>1</v>
      </c>
      <c r="X77" s="7" t="str">
        <f>TEXT(SalesDataTable[[#This Row],[Order Date]],"mmm")</f>
        <v>Jan</v>
      </c>
    </row>
    <row r="78" spans="1:24" ht="15.75">
      <c r="A78" s="2">
        <v>4277</v>
      </c>
      <c r="B78" s="11">
        <v>46039</v>
      </c>
      <c r="C78" s="4">
        <f>YEAR(SalesDataTable[[#This Row],[Order Date]])</f>
        <v>2026</v>
      </c>
      <c r="D78" s="4" t="str">
        <f>"Q"&amp;ROUNDUP(MONTH(SalesDataTable[[#This Row],[Order Date]])/3,0)</f>
        <v>Q1</v>
      </c>
      <c r="E78" s="4">
        <f>MONTH(SalesDataTable[[#This Row],[Order Date]])</f>
        <v>1</v>
      </c>
      <c r="F78" s="4" t="str">
        <f>TEXT(SalesDataTable[[#This Row],[Order Date]],"MMM")</f>
        <v>Jan</v>
      </c>
      <c r="G78" s="3" t="s">
        <v>6</v>
      </c>
      <c r="H78" s="3" t="s">
        <v>41</v>
      </c>
      <c r="I78" s="3" t="s">
        <v>19</v>
      </c>
      <c r="J78" s="3" t="s">
        <v>3</v>
      </c>
      <c r="K78" s="3" t="s">
        <v>34</v>
      </c>
      <c r="L78" s="3" t="s">
        <v>45</v>
      </c>
      <c r="M78" s="8">
        <v>1</v>
      </c>
      <c r="N78" s="5">
        <v>50.52</v>
      </c>
      <c r="O78" s="6">
        <v>0.05</v>
      </c>
      <c r="P78" s="18">
        <v>22.37</v>
      </c>
      <c r="Q78" s="18">
        <f t="shared" si="4"/>
        <v>47.994</v>
      </c>
      <c r="R78" s="18">
        <f t="shared" si="5"/>
        <v>22.37</v>
      </c>
      <c r="S78" s="18">
        <f t="shared" si="6"/>
        <v>25.623999999999999</v>
      </c>
      <c r="T78" s="7">
        <f t="shared" si="7"/>
        <v>0.5339000708421886</v>
      </c>
      <c r="U78" s="4">
        <f>YEAR(SalesDataTable[[#This Row],[Order Date]])</f>
        <v>2026</v>
      </c>
      <c r="V78" s="7" t="str">
        <f>"Q"&amp;ROUNDUP(MONTH(SalesDataTable[[#This Row],[Order Date]])/3,0)</f>
        <v>Q1</v>
      </c>
      <c r="W78" s="8">
        <f>MONTH(SalesDataTable[[#This Row],[Order Date]])</f>
        <v>1</v>
      </c>
      <c r="X78" s="7" t="str">
        <f>TEXT(SalesDataTable[[#This Row],[Order Date]],"mmm")</f>
        <v>Jan</v>
      </c>
    </row>
    <row r="79" spans="1:24" ht="15.75">
      <c r="A79" s="2">
        <v>4648</v>
      </c>
      <c r="B79" s="11">
        <v>46039</v>
      </c>
      <c r="C79" s="4">
        <f>YEAR(SalesDataTable[[#This Row],[Order Date]])</f>
        <v>2026</v>
      </c>
      <c r="D79" s="4" t="str">
        <f>"Q"&amp;ROUNDUP(MONTH(SalesDataTable[[#This Row],[Order Date]])/3,0)</f>
        <v>Q1</v>
      </c>
      <c r="E79" s="4">
        <f>MONTH(SalesDataTable[[#This Row],[Order Date]])</f>
        <v>1</v>
      </c>
      <c r="F79" s="4" t="str">
        <f>TEXT(SalesDataTable[[#This Row],[Order Date]],"MMM")</f>
        <v>Jan</v>
      </c>
      <c r="G79" s="3" t="s">
        <v>6</v>
      </c>
      <c r="H79" s="3" t="s">
        <v>49</v>
      </c>
      <c r="I79" s="3" t="s">
        <v>28</v>
      </c>
      <c r="J79" s="3" t="s">
        <v>13</v>
      </c>
      <c r="K79" s="3" t="s">
        <v>23</v>
      </c>
      <c r="L79" s="3" t="s">
        <v>29</v>
      </c>
      <c r="M79" s="8">
        <v>1</v>
      </c>
      <c r="N79" s="5">
        <v>199.02</v>
      </c>
      <c r="O79" s="6">
        <v>0</v>
      </c>
      <c r="P79" s="18">
        <v>106.49</v>
      </c>
      <c r="Q79" s="18">
        <f t="shared" si="4"/>
        <v>199.02</v>
      </c>
      <c r="R79" s="18">
        <f t="shared" si="5"/>
        <v>106.49</v>
      </c>
      <c r="S79" s="18">
        <f t="shared" si="6"/>
        <v>92.530000000000015</v>
      </c>
      <c r="T79" s="7">
        <f t="shared" si="7"/>
        <v>0.46492814792483173</v>
      </c>
      <c r="U79" s="4">
        <f>YEAR(SalesDataTable[[#This Row],[Order Date]])</f>
        <v>2026</v>
      </c>
      <c r="V79" s="7" t="str">
        <f>"Q"&amp;ROUNDUP(MONTH(SalesDataTable[[#This Row],[Order Date]])/3,0)</f>
        <v>Q1</v>
      </c>
      <c r="W79" s="8">
        <f>MONTH(SalesDataTable[[#This Row],[Order Date]])</f>
        <v>1</v>
      </c>
      <c r="X79" s="7" t="str">
        <f>TEXT(SalesDataTable[[#This Row],[Order Date]],"mmm")</f>
        <v>Jan</v>
      </c>
    </row>
    <row r="80" spans="1:24" ht="15.75">
      <c r="A80" s="2">
        <v>157</v>
      </c>
      <c r="B80" s="11">
        <v>46040</v>
      </c>
      <c r="C80" s="4">
        <f>YEAR(SalesDataTable[[#This Row],[Order Date]])</f>
        <v>2026</v>
      </c>
      <c r="D80" s="4" t="str">
        <f>"Q"&amp;ROUNDUP(MONTH(SalesDataTable[[#This Row],[Order Date]])/3,0)</f>
        <v>Q1</v>
      </c>
      <c r="E80" s="4">
        <f>MONTH(SalesDataTable[[#This Row],[Order Date]])</f>
        <v>1</v>
      </c>
      <c r="F80" s="4" t="str">
        <f>TEXT(SalesDataTable[[#This Row],[Order Date]],"MMM")</f>
        <v>Jan</v>
      </c>
      <c r="G80" s="3" t="s">
        <v>20</v>
      </c>
      <c r="H80" s="3" t="s">
        <v>33</v>
      </c>
      <c r="I80" s="3" t="s">
        <v>19</v>
      </c>
      <c r="J80" s="3" t="s">
        <v>3</v>
      </c>
      <c r="K80" s="3" t="s">
        <v>23</v>
      </c>
      <c r="L80" s="3" t="s">
        <v>40</v>
      </c>
      <c r="M80" s="8">
        <v>3</v>
      </c>
      <c r="N80" s="5">
        <v>80.27</v>
      </c>
      <c r="O80" s="6">
        <v>0.1</v>
      </c>
      <c r="P80" s="18">
        <v>39.26</v>
      </c>
      <c r="Q80" s="18">
        <f t="shared" si="4"/>
        <v>216.72900000000001</v>
      </c>
      <c r="R80" s="18">
        <f t="shared" si="5"/>
        <v>117.78</v>
      </c>
      <c r="S80" s="18">
        <f t="shared" si="6"/>
        <v>98.949000000000012</v>
      </c>
      <c r="T80" s="7">
        <f t="shared" si="7"/>
        <v>0.45655634455933447</v>
      </c>
      <c r="U80" s="4">
        <f>YEAR(SalesDataTable[[#This Row],[Order Date]])</f>
        <v>2026</v>
      </c>
      <c r="V80" s="7" t="str">
        <f>"Q"&amp;ROUNDUP(MONTH(SalesDataTable[[#This Row],[Order Date]])/3,0)</f>
        <v>Q1</v>
      </c>
      <c r="W80" s="8">
        <f>MONTH(SalesDataTable[[#This Row],[Order Date]])</f>
        <v>1</v>
      </c>
      <c r="X80" s="7" t="str">
        <f>TEXT(SalesDataTable[[#This Row],[Order Date]],"mmm")</f>
        <v>Jan</v>
      </c>
    </row>
    <row r="81" spans="1:24" ht="15.75">
      <c r="A81" s="2">
        <v>2271</v>
      </c>
      <c r="B81" s="11">
        <v>46040</v>
      </c>
      <c r="C81" s="4">
        <f>YEAR(SalesDataTable[[#This Row],[Order Date]])</f>
        <v>2026</v>
      </c>
      <c r="D81" s="4" t="str">
        <f>"Q"&amp;ROUNDUP(MONTH(SalesDataTable[[#This Row],[Order Date]])/3,0)</f>
        <v>Q1</v>
      </c>
      <c r="E81" s="4">
        <f>MONTH(SalesDataTable[[#This Row],[Order Date]])</f>
        <v>1</v>
      </c>
      <c r="F81" s="4" t="str">
        <f>TEXT(SalesDataTable[[#This Row],[Order Date]],"MMM")</f>
        <v>Jan</v>
      </c>
      <c r="G81" s="3" t="s">
        <v>6</v>
      </c>
      <c r="H81" s="3" t="s">
        <v>7</v>
      </c>
      <c r="I81" s="3" t="s">
        <v>19</v>
      </c>
      <c r="J81" s="3" t="s">
        <v>13</v>
      </c>
      <c r="K81" s="3" t="s">
        <v>23</v>
      </c>
      <c r="L81" s="3" t="s">
        <v>24</v>
      </c>
      <c r="M81" s="8">
        <v>4</v>
      </c>
      <c r="N81" s="5">
        <v>333.28</v>
      </c>
      <c r="O81" s="6">
        <v>0</v>
      </c>
      <c r="P81" s="18">
        <v>195.76</v>
      </c>
      <c r="Q81" s="18">
        <f t="shared" si="4"/>
        <v>1333.12</v>
      </c>
      <c r="R81" s="18">
        <f t="shared" si="5"/>
        <v>783.04</v>
      </c>
      <c r="S81" s="18">
        <f t="shared" si="6"/>
        <v>550.07999999999993</v>
      </c>
      <c r="T81" s="7">
        <f t="shared" si="7"/>
        <v>0.41262602016322608</v>
      </c>
      <c r="U81" s="4">
        <f>YEAR(SalesDataTable[[#This Row],[Order Date]])</f>
        <v>2026</v>
      </c>
      <c r="V81" s="7" t="str">
        <f>"Q"&amp;ROUNDUP(MONTH(SalesDataTable[[#This Row],[Order Date]])/3,0)</f>
        <v>Q1</v>
      </c>
      <c r="W81" s="8">
        <f>MONTH(SalesDataTable[[#This Row],[Order Date]])</f>
        <v>1</v>
      </c>
      <c r="X81" s="7" t="str">
        <f>TEXT(SalesDataTable[[#This Row],[Order Date]],"mmm")</f>
        <v>Jan</v>
      </c>
    </row>
    <row r="82" spans="1:24" ht="15.75">
      <c r="A82" s="2">
        <v>3330</v>
      </c>
      <c r="B82" s="11">
        <v>46040</v>
      </c>
      <c r="C82" s="4">
        <f>YEAR(SalesDataTable[[#This Row],[Order Date]])</f>
        <v>2026</v>
      </c>
      <c r="D82" s="4" t="str">
        <f>"Q"&amp;ROUNDUP(MONTH(SalesDataTable[[#This Row],[Order Date]])/3,0)</f>
        <v>Q1</v>
      </c>
      <c r="E82" s="4">
        <f>MONTH(SalesDataTable[[#This Row],[Order Date]])</f>
        <v>1</v>
      </c>
      <c r="F82" s="4" t="str">
        <f>TEXT(SalesDataTable[[#This Row],[Order Date]],"MMM")</f>
        <v>Jan</v>
      </c>
      <c r="G82" s="3" t="s">
        <v>20</v>
      </c>
      <c r="H82" s="3" t="s">
        <v>47</v>
      </c>
      <c r="I82" s="3" t="s">
        <v>28</v>
      </c>
      <c r="J82" s="3" t="s">
        <v>13</v>
      </c>
      <c r="K82" s="3" t="s">
        <v>4</v>
      </c>
      <c r="L82" s="3" t="s">
        <v>30</v>
      </c>
      <c r="M82" s="8">
        <v>1</v>
      </c>
      <c r="N82" s="5">
        <v>104.36</v>
      </c>
      <c r="O82" s="6">
        <v>0</v>
      </c>
      <c r="P82" s="18">
        <v>51.63</v>
      </c>
      <c r="Q82" s="18">
        <f t="shared" si="4"/>
        <v>104.36</v>
      </c>
      <c r="R82" s="18">
        <f t="shared" si="5"/>
        <v>51.63</v>
      </c>
      <c r="S82" s="18">
        <f t="shared" si="6"/>
        <v>52.73</v>
      </c>
      <c r="T82" s="7">
        <f t="shared" si="7"/>
        <v>0.50527021847451126</v>
      </c>
      <c r="U82" s="4">
        <f>YEAR(SalesDataTable[[#This Row],[Order Date]])</f>
        <v>2026</v>
      </c>
      <c r="V82" s="7" t="str">
        <f>"Q"&amp;ROUNDUP(MONTH(SalesDataTable[[#This Row],[Order Date]])/3,0)</f>
        <v>Q1</v>
      </c>
      <c r="W82" s="8">
        <f>MONTH(SalesDataTable[[#This Row],[Order Date]])</f>
        <v>1</v>
      </c>
      <c r="X82" s="7" t="str">
        <f>TEXT(SalesDataTable[[#This Row],[Order Date]],"mmm")</f>
        <v>Jan</v>
      </c>
    </row>
    <row r="83" spans="1:24" ht="15.75">
      <c r="A83" s="2">
        <v>4547</v>
      </c>
      <c r="B83" s="11">
        <v>46040</v>
      </c>
      <c r="C83" s="4">
        <f>YEAR(SalesDataTable[[#This Row],[Order Date]])</f>
        <v>2026</v>
      </c>
      <c r="D83" s="4" t="str">
        <f>"Q"&amp;ROUNDUP(MONTH(SalesDataTable[[#This Row],[Order Date]])/3,0)</f>
        <v>Q1</v>
      </c>
      <c r="E83" s="4">
        <f>MONTH(SalesDataTable[[#This Row],[Order Date]])</f>
        <v>1</v>
      </c>
      <c r="F83" s="4" t="str">
        <f>TEXT(SalesDataTable[[#This Row],[Order Date]],"MMM")</f>
        <v>Jan</v>
      </c>
      <c r="G83" s="3" t="s">
        <v>11</v>
      </c>
      <c r="H83" s="3" t="s">
        <v>25</v>
      </c>
      <c r="I83" s="3" t="s">
        <v>28</v>
      </c>
      <c r="J83" s="3" t="s">
        <v>13</v>
      </c>
      <c r="K83" s="3" t="s">
        <v>4</v>
      </c>
      <c r="L83" s="3" t="s">
        <v>5</v>
      </c>
      <c r="M83" s="8">
        <v>1</v>
      </c>
      <c r="N83" s="5">
        <v>83.52</v>
      </c>
      <c r="O83" s="6">
        <v>0.05</v>
      </c>
      <c r="P83" s="18">
        <v>42.97</v>
      </c>
      <c r="Q83" s="18">
        <f t="shared" si="4"/>
        <v>79.343999999999994</v>
      </c>
      <c r="R83" s="18">
        <f t="shared" si="5"/>
        <v>42.97</v>
      </c>
      <c r="S83" s="18">
        <f t="shared" si="6"/>
        <v>36.373999999999995</v>
      </c>
      <c r="T83" s="7">
        <f t="shared" si="7"/>
        <v>0.45843416011292598</v>
      </c>
      <c r="U83" s="4">
        <f>YEAR(SalesDataTable[[#This Row],[Order Date]])</f>
        <v>2026</v>
      </c>
      <c r="V83" s="7" t="str">
        <f>"Q"&amp;ROUNDUP(MONTH(SalesDataTable[[#This Row],[Order Date]])/3,0)</f>
        <v>Q1</v>
      </c>
      <c r="W83" s="8">
        <f>MONTH(SalesDataTable[[#This Row],[Order Date]])</f>
        <v>1</v>
      </c>
      <c r="X83" s="7" t="str">
        <f>TEXT(SalesDataTable[[#This Row],[Order Date]],"mmm")</f>
        <v>Jan</v>
      </c>
    </row>
    <row r="84" spans="1:24" ht="15.75">
      <c r="A84" s="2">
        <v>1840</v>
      </c>
      <c r="B84" s="11">
        <v>46041</v>
      </c>
      <c r="C84" s="4">
        <f>YEAR(SalesDataTable[[#This Row],[Order Date]])</f>
        <v>2026</v>
      </c>
      <c r="D84" s="4" t="str">
        <f>"Q"&amp;ROUNDUP(MONTH(SalesDataTable[[#This Row],[Order Date]])/3,0)</f>
        <v>Q1</v>
      </c>
      <c r="E84" s="4">
        <f>MONTH(SalesDataTable[[#This Row],[Order Date]])</f>
        <v>1</v>
      </c>
      <c r="F84" s="4" t="str">
        <f>TEXT(SalesDataTable[[#This Row],[Order Date]],"MMM")</f>
        <v>Jan</v>
      </c>
      <c r="G84" s="3" t="s">
        <v>11</v>
      </c>
      <c r="H84" s="3" t="s">
        <v>39</v>
      </c>
      <c r="I84" s="3" t="s">
        <v>2</v>
      </c>
      <c r="J84" s="3" t="s">
        <v>13</v>
      </c>
      <c r="K84" s="3" t="s">
        <v>34</v>
      </c>
      <c r="L84" s="3" t="s">
        <v>38</v>
      </c>
      <c r="M84" s="8">
        <v>2</v>
      </c>
      <c r="N84" s="5">
        <v>125.93</v>
      </c>
      <c r="O84" s="6">
        <v>0</v>
      </c>
      <c r="P84" s="18">
        <v>69.150000000000006</v>
      </c>
      <c r="Q84" s="18">
        <f t="shared" si="4"/>
        <v>251.86</v>
      </c>
      <c r="R84" s="18">
        <f t="shared" si="5"/>
        <v>138.30000000000001</v>
      </c>
      <c r="S84" s="18">
        <f t="shared" si="6"/>
        <v>113.56</v>
      </c>
      <c r="T84" s="7">
        <f t="shared" si="7"/>
        <v>0.45088541253077102</v>
      </c>
      <c r="U84" s="4">
        <f>YEAR(SalesDataTable[[#This Row],[Order Date]])</f>
        <v>2026</v>
      </c>
      <c r="V84" s="7" t="str">
        <f>"Q"&amp;ROUNDUP(MONTH(SalesDataTable[[#This Row],[Order Date]])/3,0)</f>
        <v>Q1</v>
      </c>
      <c r="W84" s="8">
        <f>MONTH(SalesDataTable[[#This Row],[Order Date]])</f>
        <v>1</v>
      </c>
      <c r="X84" s="7" t="str">
        <f>TEXT(SalesDataTable[[#This Row],[Order Date]],"mmm")</f>
        <v>Jan</v>
      </c>
    </row>
    <row r="85" spans="1:24" ht="15.75">
      <c r="A85" s="2">
        <v>1850</v>
      </c>
      <c r="B85" s="11">
        <v>46041</v>
      </c>
      <c r="C85" s="4">
        <f>YEAR(SalesDataTable[[#This Row],[Order Date]])</f>
        <v>2026</v>
      </c>
      <c r="D85" s="4" t="str">
        <f>"Q"&amp;ROUNDUP(MONTH(SalesDataTable[[#This Row],[Order Date]])/3,0)</f>
        <v>Q1</v>
      </c>
      <c r="E85" s="4">
        <f>MONTH(SalesDataTable[[#This Row],[Order Date]])</f>
        <v>1</v>
      </c>
      <c r="F85" s="4" t="str">
        <f>TEXT(SalesDataTable[[#This Row],[Order Date]],"MMM")</f>
        <v>Jan</v>
      </c>
      <c r="G85" s="3" t="s">
        <v>6</v>
      </c>
      <c r="H85" s="3" t="s">
        <v>27</v>
      </c>
      <c r="I85" s="3" t="s">
        <v>2</v>
      </c>
      <c r="J85" s="3" t="s">
        <v>16</v>
      </c>
      <c r="K85" s="3" t="s">
        <v>4</v>
      </c>
      <c r="L85" s="3" t="s">
        <v>22</v>
      </c>
      <c r="M85" s="8">
        <v>1</v>
      </c>
      <c r="N85" s="5">
        <v>49.85</v>
      </c>
      <c r="O85" s="6">
        <v>0</v>
      </c>
      <c r="P85" s="18">
        <v>23.07</v>
      </c>
      <c r="Q85" s="18">
        <f t="shared" si="4"/>
        <v>49.85</v>
      </c>
      <c r="R85" s="18">
        <f t="shared" si="5"/>
        <v>23.07</v>
      </c>
      <c r="S85" s="18">
        <f t="shared" si="6"/>
        <v>26.78</v>
      </c>
      <c r="T85" s="7">
        <f t="shared" si="7"/>
        <v>0.53721163490471413</v>
      </c>
      <c r="U85" s="4">
        <f>YEAR(SalesDataTable[[#This Row],[Order Date]])</f>
        <v>2026</v>
      </c>
      <c r="V85" s="7" t="str">
        <f>"Q"&amp;ROUNDUP(MONTH(SalesDataTable[[#This Row],[Order Date]])/3,0)</f>
        <v>Q1</v>
      </c>
      <c r="W85" s="8">
        <f>MONTH(SalesDataTable[[#This Row],[Order Date]])</f>
        <v>1</v>
      </c>
      <c r="X85" s="7" t="str">
        <f>TEXT(SalesDataTable[[#This Row],[Order Date]],"mmm")</f>
        <v>Jan</v>
      </c>
    </row>
    <row r="86" spans="1:24" ht="15.75">
      <c r="A86" s="2">
        <v>1858</v>
      </c>
      <c r="B86" s="11">
        <v>46041</v>
      </c>
      <c r="C86" s="4">
        <f>YEAR(SalesDataTable[[#This Row],[Order Date]])</f>
        <v>2026</v>
      </c>
      <c r="D86" s="4" t="str">
        <f>"Q"&amp;ROUNDUP(MONTH(SalesDataTable[[#This Row],[Order Date]])/3,0)</f>
        <v>Q1</v>
      </c>
      <c r="E86" s="4">
        <f>MONTH(SalesDataTable[[#This Row],[Order Date]])</f>
        <v>1</v>
      </c>
      <c r="F86" s="4" t="str">
        <f>TEXT(SalesDataTable[[#This Row],[Order Date]],"MMM")</f>
        <v>Jan</v>
      </c>
      <c r="G86" s="3" t="s">
        <v>6</v>
      </c>
      <c r="H86" s="3" t="s">
        <v>7</v>
      </c>
      <c r="I86" s="3" t="s">
        <v>2</v>
      </c>
      <c r="J86" s="3" t="s">
        <v>3</v>
      </c>
      <c r="K86" s="3" t="s">
        <v>14</v>
      </c>
      <c r="L86" s="3" t="s">
        <v>15</v>
      </c>
      <c r="M86" s="8">
        <v>1</v>
      </c>
      <c r="N86" s="5">
        <v>36.130000000000003</v>
      </c>
      <c r="O86" s="6">
        <v>0</v>
      </c>
      <c r="P86" s="18">
        <v>13.39</v>
      </c>
      <c r="Q86" s="18">
        <f t="shared" si="4"/>
        <v>36.130000000000003</v>
      </c>
      <c r="R86" s="18">
        <f t="shared" si="5"/>
        <v>13.39</v>
      </c>
      <c r="S86" s="18">
        <f t="shared" si="6"/>
        <v>22.740000000000002</v>
      </c>
      <c r="T86" s="7">
        <f t="shared" si="7"/>
        <v>0.62939385552172711</v>
      </c>
      <c r="U86" s="4">
        <f>YEAR(SalesDataTable[[#This Row],[Order Date]])</f>
        <v>2026</v>
      </c>
      <c r="V86" s="7" t="str">
        <f>"Q"&amp;ROUNDUP(MONTH(SalesDataTable[[#This Row],[Order Date]])/3,0)</f>
        <v>Q1</v>
      </c>
      <c r="W86" s="8">
        <f>MONTH(SalesDataTable[[#This Row],[Order Date]])</f>
        <v>1</v>
      </c>
      <c r="X86" s="7" t="str">
        <f>TEXT(SalesDataTable[[#This Row],[Order Date]],"mmm")</f>
        <v>Jan</v>
      </c>
    </row>
    <row r="87" spans="1:24" ht="15.75">
      <c r="A87" s="2">
        <v>2910</v>
      </c>
      <c r="B87" s="11">
        <v>46041</v>
      </c>
      <c r="C87" s="4">
        <f>YEAR(SalesDataTable[[#This Row],[Order Date]])</f>
        <v>2026</v>
      </c>
      <c r="D87" s="4" t="str">
        <f>"Q"&amp;ROUNDUP(MONTH(SalesDataTable[[#This Row],[Order Date]])/3,0)</f>
        <v>Q1</v>
      </c>
      <c r="E87" s="4">
        <f>MONTH(SalesDataTable[[#This Row],[Order Date]])</f>
        <v>1</v>
      </c>
      <c r="F87" s="4" t="str">
        <f>TEXT(SalesDataTable[[#This Row],[Order Date]],"MMM")</f>
        <v>Jan</v>
      </c>
      <c r="G87" s="3" t="s">
        <v>20</v>
      </c>
      <c r="H87" s="3" t="s">
        <v>47</v>
      </c>
      <c r="I87" s="3" t="s">
        <v>19</v>
      </c>
      <c r="J87" s="3" t="s">
        <v>3</v>
      </c>
      <c r="K87" s="3" t="s">
        <v>4</v>
      </c>
      <c r="L87" s="3" t="s">
        <v>30</v>
      </c>
      <c r="M87" s="8">
        <v>1</v>
      </c>
      <c r="N87" s="5">
        <v>104.83</v>
      </c>
      <c r="O87" s="6">
        <v>0.05</v>
      </c>
      <c r="P87" s="18">
        <v>51.06</v>
      </c>
      <c r="Q87" s="18">
        <f t="shared" si="4"/>
        <v>99.588499999999996</v>
      </c>
      <c r="R87" s="18">
        <f t="shared" si="5"/>
        <v>51.06</v>
      </c>
      <c r="S87" s="18">
        <f t="shared" si="6"/>
        <v>48.528499999999994</v>
      </c>
      <c r="T87" s="7">
        <f t="shared" si="7"/>
        <v>0.48729019916958277</v>
      </c>
      <c r="U87" s="4">
        <f>YEAR(SalesDataTable[[#This Row],[Order Date]])</f>
        <v>2026</v>
      </c>
      <c r="V87" s="7" t="str">
        <f>"Q"&amp;ROUNDUP(MONTH(SalesDataTable[[#This Row],[Order Date]])/3,0)</f>
        <v>Q1</v>
      </c>
      <c r="W87" s="8">
        <f>MONTH(SalesDataTable[[#This Row],[Order Date]])</f>
        <v>1</v>
      </c>
      <c r="X87" s="7" t="str">
        <f>TEXT(SalesDataTable[[#This Row],[Order Date]],"mmm")</f>
        <v>Jan</v>
      </c>
    </row>
    <row r="88" spans="1:24" ht="15.75">
      <c r="A88" s="2">
        <v>3694</v>
      </c>
      <c r="B88" s="11">
        <v>46041</v>
      </c>
      <c r="C88" s="4">
        <f>YEAR(SalesDataTable[[#This Row],[Order Date]])</f>
        <v>2026</v>
      </c>
      <c r="D88" s="4" t="str">
        <f>"Q"&amp;ROUNDUP(MONTH(SalesDataTable[[#This Row],[Order Date]])/3,0)</f>
        <v>Q1</v>
      </c>
      <c r="E88" s="4">
        <f>MONTH(SalesDataTable[[#This Row],[Order Date]])</f>
        <v>1</v>
      </c>
      <c r="F88" s="4" t="str">
        <f>TEXT(SalesDataTable[[#This Row],[Order Date]],"MMM")</f>
        <v>Jan</v>
      </c>
      <c r="G88" s="3" t="s">
        <v>0</v>
      </c>
      <c r="H88" s="3" t="s">
        <v>1</v>
      </c>
      <c r="I88" s="3" t="s">
        <v>19</v>
      </c>
      <c r="J88" s="3" t="s">
        <v>3</v>
      </c>
      <c r="K88" s="3" t="s">
        <v>14</v>
      </c>
      <c r="L88" s="3" t="s">
        <v>15</v>
      </c>
      <c r="M88" s="8">
        <v>1</v>
      </c>
      <c r="N88" s="5">
        <v>35.46</v>
      </c>
      <c r="O88" s="6">
        <v>0.05</v>
      </c>
      <c r="P88" s="18">
        <v>13.81</v>
      </c>
      <c r="Q88" s="18">
        <f t="shared" si="4"/>
        <v>33.686999999999998</v>
      </c>
      <c r="R88" s="18">
        <f t="shared" si="5"/>
        <v>13.81</v>
      </c>
      <c r="S88" s="18">
        <f t="shared" si="6"/>
        <v>19.876999999999995</v>
      </c>
      <c r="T88" s="7">
        <f t="shared" si="7"/>
        <v>0.59004957401965141</v>
      </c>
      <c r="U88" s="4">
        <f>YEAR(SalesDataTable[[#This Row],[Order Date]])</f>
        <v>2026</v>
      </c>
      <c r="V88" s="7" t="str">
        <f>"Q"&amp;ROUNDUP(MONTH(SalesDataTable[[#This Row],[Order Date]])/3,0)</f>
        <v>Q1</v>
      </c>
      <c r="W88" s="8">
        <f>MONTH(SalesDataTable[[#This Row],[Order Date]])</f>
        <v>1</v>
      </c>
      <c r="X88" s="7" t="str">
        <f>TEXT(SalesDataTable[[#This Row],[Order Date]],"mmm")</f>
        <v>Jan</v>
      </c>
    </row>
    <row r="89" spans="1:24" ht="15.75">
      <c r="A89" s="2">
        <v>631</v>
      </c>
      <c r="B89" s="11">
        <v>46042</v>
      </c>
      <c r="C89" s="4">
        <f>YEAR(SalesDataTable[[#This Row],[Order Date]])</f>
        <v>2026</v>
      </c>
      <c r="D89" s="4" t="str">
        <f>"Q"&amp;ROUNDUP(MONTH(SalesDataTable[[#This Row],[Order Date]])/3,0)</f>
        <v>Q1</v>
      </c>
      <c r="E89" s="4">
        <f>MONTH(SalesDataTable[[#This Row],[Order Date]])</f>
        <v>1</v>
      </c>
      <c r="F89" s="4" t="str">
        <f>TEXT(SalesDataTable[[#This Row],[Order Date]],"MMM")</f>
        <v>Jan</v>
      </c>
      <c r="G89" s="3" t="s">
        <v>20</v>
      </c>
      <c r="H89" s="3" t="s">
        <v>33</v>
      </c>
      <c r="I89" s="3" t="s">
        <v>28</v>
      </c>
      <c r="J89" s="3" t="s">
        <v>3</v>
      </c>
      <c r="K89" s="3" t="s">
        <v>14</v>
      </c>
      <c r="L89" s="3" t="s">
        <v>48</v>
      </c>
      <c r="M89" s="8">
        <v>1</v>
      </c>
      <c r="N89" s="5">
        <v>165.42</v>
      </c>
      <c r="O89" s="6">
        <v>0</v>
      </c>
      <c r="P89" s="18">
        <v>85.69</v>
      </c>
      <c r="Q89" s="18">
        <f t="shared" si="4"/>
        <v>165.42</v>
      </c>
      <c r="R89" s="18">
        <f t="shared" si="5"/>
        <v>85.69</v>
      </c>
      <c r="S89" s="18">
        <f t="shared" si="6"/>
        <v>79.72999999999999</v>
      </c>
      <c r="T89" s="7">
        <f t="shared" si="7"/>
        <v>0.48198524966751299</v>
      </c>
      <c r="U89" s="4">
        <f>YEAR(SalesDataTable[[#This Row],[Order Date]])</f>
        <v>2026</v>
      </c>
      <c r="V89" s="7" t="str">
        <f>"Q"&amp;ROUNDUP(MONTH(SalesDataTable[[#This Row],[Order Date]])/3,0)</f>
        <v>Q1</v>
      </c>
      <c r="W89" s="8">
        <f>MONTH(SalesDataTable[[#This Row],[Order Date]])</f>
        <v>1</v>
      </c>
      <c r="X89" s="7" t="str">
        <f>TEXT(SalesDataTable[[#This Row],[Order Date]],"mmm")</f>
        <v>Jan</v>
      </c>
    </row>
    <row r="90" spans="1:24" ht="15.75">
      <c r="A90" s="2">
        <v>1113</v>
      </c>
      <c r="B90" s="11">
        <v>46042</v>
      </c>
      <c r="C90" s="4">
        <f>YEAR(SalesDataTable[[#This Row],[Order Date]])</f>
        <v>2026</v>
      </c>
      <c r="D90" s="4" t="str">
        <f>"Q"&amp;ROUNDUP(MONTH(SalesDataTable[[#This Row],[Order Date]])/3,0)</f>
        <v>Q1</v>
      </c>
      <c r="E90" s="4">
        <f>MONTH(SalesDataTable[[#This Row],[Order Date]])</f>
        <v>1</v>
      </c>
      <c r="F90" s="4" t="str">
        <f>TEXT(SalesDataTable[[#This Row],[Order Date]],"MMM")</f>
        <v>Jan</v>
      </c>
      <c r="G90" s="3" t="s">
        <v>11</v>
      </c>
      <c r="H90" s="3" t="s">
        <v>25</v>
      </c>
      <c r="I90" s="3" t="s">
        <v>2</v>
      </c>
      <c r="J90" s="3" t="s">
        <v>3</v>
      </c>
      <c r="K90" s="3" t="s">
        <v>23</v>
      </c>
      <c r="L90" s="3" t="s">
        <v>51</v>
      </c>
      <c r="M90" s="8">
        <v>1</v>
      </c>
      <c r="N90" s="5">
        <v>122.86</v>
      </c>
      <c r="O90" s="6">
        <v>0.05</v>
      </c>
      <c r="P90" s="18">
        <v>60.36</v>
      </c>
      <c r="Q90" s="18">
        <f t="shared" si="4"/>
        <v>116.717</v>
      </c>
      <c r="R90" s="18">
        <f t="shared" si="5"/>
        <v>60.36</v>
      </c>
      <c r="S90" s="18">
        <f t="shared" si="6"/>
        <v>56.356999999999999</v>
      </c>
      <c r="T90" s="7">
        <f t="shared" si="7"/>
        <v>0.48285168398776529</v>
      </c>
      <c r="U90" s="4">
        <f>YEAR(SalesDataTable[[#This Row],[Order Date]])</f>
        <v>2026</v>
      </c>
      <c r="V90" s="7" t="str">
        <f>"Q"&amp;ROUNDUP(MONTH(SalesDataTable[[#This Row],[Order Date]])/3,0)</f>
        <v>Q1</v>
      </c>
      <c r="W90" s="8">
        <f>MONTH(SalesDataTable[[#This Row],[Order Date]])</f>
        <v>1</v>
      </c>
      <c r="X90" s="7" t="str">
        <f>TEXT(SalesDataTable[[#This Row],[Order Date]],"mmm")</f>
        <v>Jan</v>
      </c>
    </row>
    <row r="91" spans="1:24" ht="15.75">
      <c r="A91" s="2">
        <v>1525</v>
      </c>
      <c r="B91" s="11">
        <v>46042</v>
      </c>
      <c r="C91" s="4">
        <f>YEAR(SalesDataTable[[#This Row],[Order Date]])</f>
        <v>2026</v>
      </c>
      <c r="D91" s="4" t="str">
        <f>"Q"&amp;ROUNDUP(MONTH(SalesDataTable[[#This Row],[Order Date]])/3,0)</f>
        <v>Q1</v>
      </c>
      <c r="E91" s="4">
        <f>MONTH(SalesDataTable[[#This Row],[Order Date]])</f>
        <v>1</v>
      </c>
      <c r="F91" s="4" t="str">
        <f>TEXT(SalesDataTable[[#This Row],[Order Date]],"MMM")</f>
        <v>Jan</v>
      </c>
      <c r="G91" s="3" t="s">
        <v>0</v>
      </c>
      <c r="H91" s="3" t="s">
        <v>1</v>
      </c>
      <c r="I91" s="3" t="s">
        <v>19</v>
      </c>
      <c r="J91" s="3" t="s">
        <v>3</v>
      </c>
      <c r="K91" s="3" t="s">
        <v>34</v>
      </c>
      <c r="L91" s="3" t="s">
        <v>42</v>
      </c>
      <c r="M91" s="8">
        <v>2</v>
      </c>
      <c r="N91" s="5">
        <v>35.82</v>
      </c>
      <c r="O91" s="6">
        <v>0</v>
      </c>
      <c r="P91" s="18">
        <v>14.09</v>
      </c>
      <c r="Q91" s="18">
        <f t="shared" si="4"/>
        <v>71.64</v>
      </c>
      <c r="R91" s="18">
        <f t="shared" si="5"/>
        <v>28.18</v>
      </c>
      <c r="S91" s="18">
        <f t="shared" si="6"/>
        <v>43.46</v>
      </c>
      <c r="T91" s="7">
        <f t="shared" si="7"/>
        <v>0.60664433277498608</v>
      </c>
      <c r="U91" s="4">
        <f>YEAR(SalesDataTable[[#This Row],[Order Date]])</f>
        <v>2026</v>
      </c>
      <c r="V91" s="7" t="str">
        <f>"Q"&amp;ROUNDUP(MONTH(SalesDataTable[[#This Row],[Order Date]])/3,0)</f>
        <v>Q1</v>
      </c>
      <c r="W91" s="8">
        <f>MONTH(SalesDataTable[[#This Row],[Order Date]])</f>
        <v>1</v>
      </c>
      <c r="X91" s="7" t="str">
        <f>TEXT(SalesDataTable[[#This Row],[Order Date]],"mmm")</f>
        <v>Jan</v>
      </c>
    </row>
    <row r="92" spans="1:24" ht="15.75">
      <c r="A92" s="2">
        <v>3233</v>
      </c>
      <c r="B92" s="11">
        <v>46042</v>
      </c>
      <c r="C92" s="4">
        <f>YEAR(SalesDataTable[[#This Row],[Order Date]])</f>
        <v>2026</v>
      </c>
      <c r="D92" s="4" t="str">
        <f>"Q"&amp;ROUNDUP(MONTH(SalesDataTable[[#This Row],[Order Date]])/3,0)</f>
        <v>Q1</v>
      </c>
      <c r="E92" s="4">
        <f>MONTH(SalesDataTable[[#This Row],[Order Date]])</f>
        <v>1</v>
      </c>
      <c r="F92" s="4" t="str">
        <f>TEXT(SalesDataTable[[#This Row],[Order Date]],"MMM")</f>
        <v>Jan</v>
      </c>
      <c r="G92" s="3" t="s">
        <v>0</v>
      </c>
      <c r="H92" s="3" t="s">
        <v>1</v>
      </c>
      <c r="I92" s="3" t="s">
        <v>2</v>
      </c>
      <c r="J92" s="3" t="s">
        <v>13</v>
      </c>
      <c r="K92" s="3" t="s">
        <v>23</v>
      </c>
      <c r="L92" s="3" t="s">
        <v>51</v>
      </c>
      <c r="M92" s="8">
        <v>3</v>
      </c>
      <c r="N92" s="5">
        <v>120.29</v>
      </c>
      <c r="O92" s="6">
        <v>0.1</v>
      </c>
      <c r="P92" s="18">
        <v>62.41</v>
      </c>
      <c r="Q92" s="18">
        <f t="shared" si="4"/>
        <v>324.78300000000002</v>
      </c>
      <c r="R92" s="18">
        <f t="shared" si="5"/>
        <v>187.23</v>
      </c>
      <c r="S92" s="18">
        <f t="shared" si="6"/>
        <v>137.55300000000003</v>
      </c>
      <c r="T92" s="7">
        <f t="shared" si="7"/>
        <v>0.42352278290427769</v>
      </c>
      <c r="U92" s="4">
        <f>YEAR(SalesDataTable[[#This Row],[Order Date]])</f>
        <v>2026</v>
      </c>
      <c r="V92" s="7" t="str">
        <f>"Q"&amp;ROUNDUP(MONTH(SalesDataTable[[#This Row],[Order Date]])/3,0)</f>
        <v>Q1</v>
      </c>
      <c r="W92" s="8">
        <f>MONTH(SalesDataTable[[#This Row],[Order Date]])</f>
        <v>1</v>
      </c>
      <c r="X92" s="7" t="str">
        <f>TEXT(SalesDataTable[[#This Row],[Order Date]],"mmm")</f>
        <v>Jan</v>
      </c>
    </row>
    <row r="93" spans="1:24" ht="15.75">
      <c r="A93" s="2">
        <v>4455</v>
      </c>
      <c r="B93" s="11">
        <v>46042</v>
      </c>
      <c r="C93" s="4">
        <f>YEAR(SalesDataTable[[#This Row],[Order Date]])</f>
        <v>2026</v>
      </c>
      <c r="D93" s="4" t="str">
        <f>"Q"&amp;ROUNDUP(MONTH(SalesDataTable[[#This Row],[Order Date]])/3,0)</f>
        <v>Q1</v>
      </c>
      <c r="E93" s="4">
        <f>MONTH(SalesDataTable[[#This Row],[Order Date]])</f>
        <v>1</v>
      </c>
      <c r="F93" s="4" t="str">
        <f>TEXT(SalesDataTable[[#This Row],[Order Date]],"MMM")</f>
        <v>Jan</v>
      </c>
      <c r="G93" s="3" t="s">
        <v>6</v>
      </c>
      <c r="H93" s="3" t="s">
        <v>41</v>
      </c>
      <c r="I93" s="3" t="s">
        <v>28</v>
      </c>
      <c r="J93" s="3" t="s">
        <v>3</v>
      </c>
      <c r="K93" s="3" t="s">
        <v>23</v>
      </c>
      <c r="L93" s="3" t="s">
        <v>40</v>
      </c>
      <c r="M93" s="8">
        <v>1</v>
      </c>
      <c r="N93" s="5">
        <v>80.239999999999995</v>
      </c>
      <c r="O93" s="6">
        <v>0.1</v>
      </c>
      <c r="P93" s="18">
        <v>39.950000000000003</v>
      </c>
      <c r="Q93" s="18">
        <f t="shared" si="4"/>
        <v>72.215999999999994</v>
      </c>
      <c r="R93" s="18">
        <f t="shared" si="5"/>
        <v>39.950000000000003</v>
      </c>
      <c r="S93" s="18">
        <f t="shared" si="6"/>
        <v>32.265999999999991</v>
      </c>
      <c r="T93" s="7">
        <f t="shared" si="7"/>
        <v>0.44679849340866279</v>
      </c>
      <c r="U93" s="4">
        <f>YEAR(SalesDataTable[[#This Row],[Order Date]])</f>
        <v>2026</v>
      </c>
      <c r="V93" s="7" t="str">
        <f>"Q"&amp;ROUNDUP(MONTH(SalesDataTable[[#This Row],[Order Date]])/3,0)</f>
        <v>Q1</v>
      </c>
      <c r="W93" s="8">
        <f>MONTH(SalesDataTable[[#This Row],[Order Date]])</f>
        <v>1</v>
      </c>
      <c r="X93" s="7" t="str">
        <f>TEXT(SalesDataTable[[#This Row],[Order Date]],"mmm")</f>
        <v>Jan</v>
      </c>
    </row>
    <row r="94" spans="1:24" ht="15.75">
      <c r="A94" s="2">
        <v>1769</v>
      </c>
      <c r="B94" s="11">
        <v>46043</v>
      </c>
      <c r="C94" s="4">
        <f>YEAR(SalesDataTable[[#This Row],[Order Date]])</f>
        <v>2026</v>
      </c>
      <c r="D94" s="4" t="str">
        <f>"Q"&amp;ROUNDUP(MONTH(SalesDataTable[[#This Row],[Order Date]])/3,0)</f>
        <v>Q1</v>
      </c>
      <c r="E94" s="4">
        <f>MONTH(SalesDataTable[[#This Row],[Order Date]])</f>
        <v>1</v>
      </c>
      <c r="F94" s="4" t="str">
        <f>TEXT(SalesDataTable[[#This Row],[Order Date]],"MMM")</f>
        <v>Jan</v>
      </c>
      <c r="G94" s="3" t="s">
        <v>0</v>
      </c>
      <c r="H94" s="3" t="s">
        <v>50</v>
      </c>
      <c r="I94" s="3" t="s">
        <v>19</v>
      </c>
      <c r="J94" s="3" t="s">
        <v>13</v>
      </c>
      <c r="K94" s="3" t="s">
        <v>34</v>
      </c>
      <c r="L94" s="3" t="s">
        <v>42</v>
      </c>
      <c r="M94" s="8">
        <v>2</v>
      </c>
      <c r="N94" s="5">
        <v>35.97</v>
      </c>
      <c r="O94" s="6">
        <v>0</v>
      </c>
      <c r="P94" s="18">
        <v>13.55</v>
      </c>
      <c r="Q94" s="18">
        <f t="shared" si="4"/>
        <v>71.94</v>
      </c>
      <c r="R94" s="18">
        <f t="shared" si="5"/>
        <v>27.1</v>
      </c>
      <c r="S94" s="18">
        <f t="shared" si="6"/>
        <v>44.839999999999996</v>
      </c>
      <c r="T94" s="7">
        <f t="shared" si="7"/>
        <v>0.62329719210453149</v>
      </c>
      <c r="U94" s="4">
        <f>YEAR(SalesDataTable[[#This Row],[Order Date]])</f>
        <v>2026</v>
      </c>
      <c r="V94" s="7" t="str">
        <f>"Q"&amp;ROUNDUP(MONTH(SalesDataTable[[#This Row],[Order Date]])/3,0)</f>
        <v>Q1</v>
      </c>
      <c r="W94" s="8">
        <f>MONTH(SalesDataTable[[#This Row],[Order Date]])</f>
        <v>1</v>
      </c>
      <c r="X94" s="7" t="str">
        <f>TEXT(SalesDataTable[[#This Row],[Order Date]],"mmm")</f>
        <v>Jan</v>
      </c>
    </row>
    <row r="95" spans="1:24" ht="15.75">
      <c r="A95" s="2">
        <v>3467</v>
      </c>
      <c r="B95" s="11">
        <v>46043</v>
      </c>
      <c r="C95" s="4">
        <f>YEAR(SalesDataTable[[#This Row],[Order Date]])</f>
        <v>2026</v>
      </c>
      <c r="D95" s="4" t="str">
        <f>"Q"&amp;ROUNDUP(MONTH(SalesDataTable[[#This Row],[Order Date]])/3,0)</f>
        <v>Q1</v>
      </c>
      <c r="E95" s="4">
        <f>MONTH(SalesDataTable[[#This Row],[Order Date]])</f>
        <v>1</v>
      </c>
      <c r="F95" s="4" t="str">
        <f>TEXT(SalesDataTable[[#This Row],[Order Date]],"MMM")</f>
        <v>Jan</v>
      </c>
      <c r="G95" s="3" t="s">
        <v>6</v>
      </c>
      <c r="H95" s="3" t="s">
        <v>41</v>
      </c>
      <c r="I95" s="3" t="s">
        <v>2</v>
      </c>
      <c r="J95" s="3" t="s">
        <v>13</v>
      </c>
      <c r="K95" s="3" t="s">
        <v>9</v>
      </c>
      <c r="L95" s="3" t="s">
        <v>46</v>
      </c>
      <c r="M95" s="8">
        <v>1</v>
      </c>
      <c r="N95" s="5">
        <v>72.239999999999995</v>
      </c>
      <c r="O95" s="6">
        <v>0</v>
      </c>
      <c r="P95" s="18">
        <v>33.26</v>
      </c>
      <c r="Q95" s="18">
        <f t="shared" si="4"/>
        <v>72.239999999999995</v>
      </c>
      <c r="R95" s="18">
        <f t="shared" si="5"/>
        <v>33.26</v>
      </c>
      <c r="S95" s="18">
        <f t="shared" si="6"/>
        <v>38.979999999999997</v>
      </c>
      <c r="T95" s="7">
        <f t="shared" si="7"/>
        <v>0.53959025470653377</v>
      </c>
      <c r="U95" s="4">
        <f>YEAR(SalesDataTable[[#This Row],[Order Date]])</f>
        <v>2026</v>
      </c>
      <c r="V95" s="7" t="str">
        <f>"Q"&amp;ROUNDUP(MONTH(SalesDataTable[[#This Row],[Order Date]])/3,0)</f>
        <v>Q1</v>
      </c>
      <c r="W95" s="8">
        <f>MONTH(SalesDataTable[[#This Row],[Order Date]])</f>
        <v>1</v>
      </c>
      <c r="X95" s="7" t="str">
        <f>TEXT(SalesDataTable[[#This Row],[Order Date]],"mmm")</f>
        <v>Jan</v>
      </c>
    </row>
    <row r="96" spans="1:24" ht="15.75">
      <c r="A96" s="2">
        <v>3911</v>
      </c>
      <c r="B96" s="11">
        <v>46043</v>
      </c>
      <c r="C96" s="4">
        <f>YEAR(SalesDataTable[[#This Row],[Order Date]])</f>
        <v>2026</v>
      </c>
      <c r="D96" s="4" t="str">
        <f>"Q"&amp;ROUNDUP(MONTH(SalesDataTable[[#This Row],[Order Date]])/3,0)</f>
        <v>Q1</v>
      </c>
      <c r="E96" s="4">
        <f>MONTH(SalesDataTable[[#This Row],[Order Date]])</f>
        <v>1</v>
      </c>
      <c r="F96" s="4" t="str">
        <f>TEXT(SalesDataTable[[#This Row],[Order Date]],"MMM")</f>
        <v>Jan</v>
      </c>
      <c r="G96" s="3" t="s">
        <v>0</v>
      </c>
      <c r="H96" s="3" t="s">
        <v>50</v>
      </c>
      <c r="I96" s="3" t="s">
        <v>2</v>
      </c>
      <c r="J96" s="3" t="s">
        <v>3</v>
      </c>
      <c r="K96" s="3" t="s">
        <v>9</v>
      </c>
      <c r="L96" s="3" t="s">
        <v>37</v>
      </c>
      <c r="M96" s="8">
        <v>5</v>
      </c>
      <c r="N96" s="5">
        <v>152.81</v>
      </c>
      <c r="O96" s="6">
        <v>0</v>
      </c>
      <c r="P96" s="18">
        <v>78.989999999999995</v>
      </c>
      <c r="Q96" s="18">
        <f t="shared" si="4"/>
        <v>764.05</v>
      </c>
      <c r="R96" s="18">
        <f t="shared" si="5"/>
        <v>394.95</v>
      </c>
      <c r="S96" s="18">
        <f t="shared" si="6"/>
        <v>369.09999999999997</v>
      </c>
      <c r="T96" s="7">
        <f t="shared" si="7"/>
        <v>0.48308356782933054</v>
      </c>
      <c r="U96" s="4">
        <f>YEAR(SalesDataTable[[#This Row],[Order Date]])</f>
        <v>2026</v>
      </c>
      <c r="V96" s="7" t="str">
        <f>"Q"&amp;ROUNDUP(MONTH(SalesDataTable[[#This Row],[Order Date]])/3,0)</f>
        <v>Q1</v>
      </c>
      <c r="W96" s="8">
        <f>MONTH(SalesDataTable[[#This Row],[Order Date]])</f>
        <v>1</v>
      </c>
      <c r="X96" s="7" t="str">
        <f>TEXT(SalesDataTable[[#This Row],[Order Date]],"mmm")</f>
        <v>Jan</v>
      </c>
    </row>
    <row r="97" spans="1:24" ht="15.75">
      <c r="A97" s="2">
        <v>4401</v>
      </c>
      <c r="B97" s="11">
        <v>46043</v>
      </c>
      <c r="C97" s="4">
        <f>YEAR(SalesDataTable[[#This Row],[Order Date]])</f>
        <v>2026</v>
      </c>
      <c r="D97" s="4" t="str">
        <f>"Q"&amp;ROUNDUP(MONTH(SalesDataTable[[#This Row],[Order Date]])/3,0)</f>
        <v>Q1</v>
      </c>
      <c r="E97" s="4">
        <f>MONTH(SalesDataTable[[#This Row],[Order Date]])</f>
        <v>1</v>
      </c>
      <c r="F97" s="4" t="str">
        <f>TEXT(SalesDataTable[[#This Row],[Order Date]],"MMM")</f>
        <v>Jan</v>
      </c>
      <c r="G97" s="3" t="s">
        <v>0</v>
      </c>
      <c r="H97" s="3" t="s">
        <v>50</v>
      </c>
      <c r="I97" s="3" t="s">
        <v>2</v>
      </c>
      <c r="J97" s="3" t="s">
        <v>13</v>
      </c>
      <c r="K97" s="3" t="s">
        <v>4</v>
      </c>
      <c r="L97" s="3" t="s">
        <v>5</v>
      </c>
      <c r="M97" s="8">
        <v>3</v>
      </c>
      <c r="N97" s="5">
        <v>83.34</v>
      </c>
      <c r="O97" s="6">
        <v>0</v>
      </c>
      <c r="P97" s="18">
        <v>41.44</v>
      </c>
      <c r="Q97" s="18">
        <f t="shared" si="4"/>
        <v>250.02</v>
      </c>
      <c r="R97" s="18">
        <f t="shared" si="5"/>
        <v>124.32</v>
      </c>
      <c r="S97" s="18">
        <f t="shared" si="6"/>
        <v>125.70000000000002</v>
      </c>
      <c r="T97" s="7">
        <f t="shared" si="7"/>
        <v>0.50275977921766268</v>
      </c>
      <c r="U97" s="4">
        <f>YEAR(SalesDataTable[[#This Row],[Order Date]])</f>
        <v>2026</v>
      </c>
      <c r="V97" s="7" t="str">
        <f>"Q"&amp;ROUNDUP(MONTH(SalesDataTable[[#This Row],[Order Date]])/3,0)</f>
        <v>Q1</v>
      </c>
      <c r="W97" s="8">
        <f>MONTH(SalesDataTable[[#This Row],[Order Date]])</f>
        <v>1</v>
      </c>
      <c r="X97" s="7" t="str">
        <f>TEXT(SalesDataTable[[#This Row],[Order Date]],"mmm")</f>
        <v>Jan</v>
      </c>
    </row>
    <row r="98" spans="1:24" ht="15.75">
      <c r="A98" s="2">
        <v>4864</v>
      </c>
      <c r="B98" s="11">
        <v>46043</v>
      </c>
      <c r="C98" s="4">
        <f>YEAR(SalesDataTable[[#This Row],[Order Date]])</f>
        <v>2026</v>
      </c>
      <c r="D98" s="4" t="str">
        <f>"Q"&amp;ROUNDUP(MONTH(SalesDataTable[[#This Row],[Order Date]])/3,0)</f>
        <v>Q1</v>
      </c>
      <c r="E98" s="4">
        <f>MONTH(SalesDataTable[[#This Row],[Order Date]])</f>
        <v>1</v>
      </c>
      <c r="F98" s="4" t="str">
        <f>TEXT(SalesDataTable[[#This Row],[Order Date]],"MMM")</f>
        <v>Jan</v>
      </c>
      <c r="G98" s="3" t="s">
        <v>20</v>
      </c>
      <c r="H98" s="3" t="s">
        <v>47</v>
      </c>
      <c r="I98" s="3" t="s">
        <v>2</v>
      </c>
      <c r="J98" s="3" t="s">
        <v>3</v>
      </c>
      <c r="K98" s="3" t="s">
        <v>34</v>
      </c>
      <c r="L98" s="3" t="s">
        <v>42</v>
      </c>
      <c r="M98" s="8">
        <v>1</v>
      </c>
      <c r="N98" s="5">
        <v>35.869999999999997</v>
      </c>
      <c r="O98" s="6">
        <v>0</v>
      </c>
      <c r="P98" s="18">
        <v>13.64</v>
      </c>
      <c r="Q98" s="18">
        <f t="shared" si="4"/>
        <v>35.869999999999997</v>
      </c>
      <c r="R98" s="18">
        <f t="shared" si="5"/>
        <v>13.64</v>
      </c>
      <c r="S98" s="18">
        <f t="shared" si="6"/>
        <v>22.229999999999997</v>
      </c>
      <c r="T98" s="7">
        <f t="shared" si="7"/>
        <v>0.61973794257039305</v>
      </c>
      <c r="U98" s="4">
        <f>YEAR(SalesDataTable[[#This Row],[Order Date]])</f>
        <v>2026</v>
      </c>
      <c r="V98" s="7" t="str">
        <f>"Q"&amp;ROUNDUP(MONTH(SalesDataTable[[#This Row],[Order Date]])/3,0)</f>
        <v>Q1</v>
      </c>
      <c r="W98" s="8">
        <f>MONTH(SalesDataTable[[#This Row],[Order Date]])</f>
        <v>1</v>
      </c>
      <c r="X98" s="7" t="str">
        <f>TEXT(SalesDataTable[[#This Row],[Order Date]],"mmm")</f>
        <v>Jan</v>
      </c>
    </row>
    <row r="99" spans="1:24" ht="15.75">
      <c r="A99" s="2">
        <v>347</v>
      </c>
      <c r="B99" s="11">
        <v>46044</v>
      </c>
      <c r="C99" s="4">
        <f>YEAR(SalesDataTable[[#This Row],[Order Date]])</f>
        <v>2026</v>
      </c>
      <c r="D99" s="4" t="str">
        <f>"Q"&amp;ROUNDUP(MONTH(SalesDataTable[[#This Row],[Order Date]])/3,0)</f>
        <v>Q1</v>
      </c>
      <c r="E99" s="4">
        <f>MONTH(SalesDataTable[[#This Row],[Order Date]])</f>
        <v>1</v>
      </c>
      <c r="F99" s="4" t="str">
        <f>TEXT(SalesDataTable[[#This Row],[Order Date]],"MMM")</f>
        <v>Jan</v>
      </c>
      <c r="G99" s="3" t="s">
        <v>20</v>
      </c>
      <c r="H99" s="3" t="s">
        <v>21</v>
      </c>
      <c r="I99" s="3" t="s">
        <v>28</v>
      </c>
      <c r="J99" s="3" t="s">
        <v>13</v>
      </c>
      <c r="K99" s="3" t="s">
        <v>23</v>
      </c>
      <c r="L99" s="3" t="s">
        <v>29</v>
      </c>
      <c r="M99" s="8">
        <v>1</v>
      </c>
      <c r="N99" s="5">
        <v>199.42</v>
      </c>
      <c r="O99" s="6">
        <v>0.05</v>
      </c>
      <c r="P99" s="18">
        <v>101.82</v>
      </c>
      <c r="Q99" s="18">
        <f t="shared" si="4"/>
        <v>189.44899999999998</v>
      </c>
      <c r="R99" s="18">
        <f t="shared" si="5"/>
        <v>101.82</v>
      </c>
      <c r="S99" s="18">
        <f t="shared" si="6"/>
        <v>87.628999999999991</v>
      </c>
      <c r="T99" s="7">
        <f t="shared" si="7"/>
        <v>0.46254664843836601</v>
      </c>
      <c r="U99" s="4">
        <f>YEAR(SalesDataTable[[#This Row],[Order Date]])</f>
        <v>2026</v>
      </c>
      <c r="V99" s="7" t="str">
        <f>"Q"&amp;ROUNDUP(MONTH(SalesDataTable[[#This Row],[Order Date]])/3,0)</f>
        <v>Q1</v>
      </c>
      <c r="W99" s="8">
        <f>MONTH(SalesDataTable[[#This Row],[Order Date]])</f>
        <v>1</v>
      </c>
      <c r="X99" s="7" t="str">
        <f>TEXT(SalesDataTable[[#This Row],[Order Date]],"mmm")</f>
        <v>Jan</v>
      </c>
    </row>
    <row r="100" spans="1:24" ht="15.75">
      <c r="A100" s="2">
        <v>2051</v>
      </c>
      <c r="B100" s="11">
        <v>46044</v>
      </c>
      <c r="C100" s="4">
        <f>YEAR(SalesDataTable[[#This Row],[Order Date]])</f>
        <v>2026</v>
      </c>
      <c r="D100" s="4" t="str">
        <f>"Q"&amp;ROUNDUP(MONTH(SalesDataTable[[#This Row],[Order Date]])/3,0)</f>
        <v>Q1</v>
      </c>
      <c r="E100" s="4">
        <f>MONTH(SalesDataTable[[#This Row],[Order Date]])</f>
        <v>1</v>
      </c>
      <c r="F100" s="4" t="str">
        <f>TEXT(SalesDataTable[[#This Row],[Order Date]],"MMM")</f>
        <v>Jan</v>
      </c>
      <c r="G100" s="3" t="s">
        <v>11</v>
      </c>
      <c r="H100" s="3" t="s">
        <v>25</v>
      </c>
      <c r="I100" s="3" t="s">
        <v>2</v>
      </c>
      <c r="J100" s="3" t="s">
        <v>13</v>
      </c>
      <c r="K100" s="3" t="s">
        <v>23</v>
      </c>
      <c r="L100" s="3" t="s">
        <v>24</v>
      </c>
      <c r="M100" s="8">
        <v>3</v>
      </c>
      <c r="N100" s="5">
        <v>347.41</v>
      </c>
      <c r="O100" s="6">
        <v>0.1</v>
      </c>
      <c r="P100" s="18">
        <v>192.13</v>
      </c>
      <c r="Q100" s="18">
        <f t="shared" si="4"/>
        <v>938.00700000000006</v>
      </c>
      <c r="R100" s="18">
        <f t="shared" si="5"/>
        <v>576.39</v>
      </c>
      <c r="S100" s="18">
        <f t="shared" si="6"/>
        <v>361.61700000000008</v>
      </c>
      <c r="T100" s="7">
        <f t="shared" si="7"/>
        <v>0.38551631277804971</v>
      </c>
      <c r="U100" s="4">
        <f>YEAR(SalesDataTable[[#This Row],[Order Date]])</f>
        <v>2026</v>
      </c>
      <c r="V100" s="7" t="str">
        <f>"Q"&amp;ROUNDUP(MONTH(SalesDataTable[[#This Row],[Order Date]])/3,0)</f>
        <v>Q1</v>
      </c>
      <c r="W100" s="8">
        <f>MONTH(SalesDataTable[[#This Row],[Order Date]])</f>
        <v>1</v>
      </c>
      <c r="X100" s="7" t="str">
        <f>TEXT(SalesDataTable[[#This Row],[Order Date]],"mmm")</f>
        <v>Jan</v>
      </c>
    </row>
    <row r="101" spans="1:24" ht="15.75">
      <c r="A101" s="2">
        <v>2314</v>
      </c>
      <c r="B101" s="11">
        <v>46044</v>
      </c>
      <c r="C101" s="4">
        <f>YEAR(SalesDataTable[[#This Row],[Order Date]])</f>
        <v>2026</v>
      </c>
      <c r="D101" s="4" t="str">
        <f>"Q"&amp;ROUNDUP(MONTH(SalesDataTable[[#This Row],[Order Date]])/3,0)</f>
        <v>Q1</v>
      </c>
      <c r="E101" s="4">
        <f>MONTH(SalesDataTable[[#This Row],[Order Date]])</f>
        <v>1</v>
      </c>
      <c r="F101" s="4" t="str">
        <f>TEXT(SalesDataTable[[#This Row],[Order Date]],"MMM")</f>
        <v>Jan</v>
      </c>
      <c r="G101" s="3" t="s">
        <v>0</v>
      </c>
      <c r="H101" s="3" t="s">
        <v>36</v>
      </c>
      <c r="I101" s="3" t="s">
        <v>2</v>
      </c>
      <c r="J101" s="3" t="s">
        <v>13</v>
      </c>
      <c r="K101" s="3" t="s">
        <v>4</v>
      </c>
      <c r="L101" s="3" t="s">
        <v>26</v>
      </c>
      <c r="M101" s="8">
        <v>1</v>
      </c>
      <c r="N101" s="5">
        <v>40.28</v>
      </c>
      <c r="O101" s="6">
        <v>0</v>
      </c>
      <c r="P101" s="18">
        <v>16.79</v>
      </c>
      <c r="Q101" s="18">
        <f t="shared" si="4"/>
        <v>40.28</v>
      </c>
      <c r="R101" s="18">
        <f t="shared" si="5"/>
        <v>16.79</v>
      </c>
      <c r="S101" s="18">
        <f t="shared" si="6"/>
        <v>23.490000000000002</v>
      </c>
      <c r="T101" s="7">
        <f t="shared" si="7"/>
        <v>0.58316782522343602</v>
      </c>
      <c r="U101" s="4">
        <f>YEAR(SalesDataTable[[#This Row],[Order Date]])</f>
        <v>2026</v>
      </c>
      <c r="V101" s="7" t="str">
        <f>"Q"&amp;ROUNDUP(MONTH(SalesDataTable[[#This Row],[Order Date]])/3,0)</f>
        <v>Q1</v>
      </c>
      <c r="W101" s="8">
        <f>MONTH(SalesDataTable[[#This Row],[Order Date]])</f>
        <v>1</v>
      </c>
      <c r="X101" s="7" t="str">
        <f>TEXT(SalesDataTable[[#This Row],[Order Date]],"mmm")</f>
        <v>Jan</v>
      </c>
    </row>
    <row r="102" spans="1:24" ht="15.75">
      <c r="A102" s="2">
        <v>3861</v>
      </c>
      <c r="B102" s="11">
        <v>46044</v>
      </c>
      <c r="C102" s="4">
        <f>YEAR(SalesDataTable[[#This Row],[Order Date]])</f>
        <v>2026</v>
      </c>
      <c r="D102" s="4" t="str">
        <f>"Q"&amp;ROUNDUP(MONTH(SalesDataTable[[#This Row],[Order Date]])/3,0)</f>
        <v>Q1</v>
      </c>
      <c r="E102" s="4">
        <f>MONTH(SalesDataTable[[#This Row],[Order Date]])</f>
        <v>1</v>
      </c>
      <c r="F102" s="4" t="str">
        <f>TEXT(SalesDataTable[[#This Row],[Order Date]],"MMM")</f>
        <v>Jan</v>
      </c>
      <c r="G102" s="3" t="s">
        <v>20</v>
      </c>
      <c r="H102" s="3" t="s">
        <v>47</v>
      </c>
      <c r="I102" s="3" t="s">
        <v>2</v>
      </c>
      <c r="J102" s="3" t="s">
        <v>3</v>
      </c>
      <c r="K102" s="3" t="s">
        <v>23</v>
      </c>
      <c r="L102" s="3" t="s">
        <v>29</v>
      </c>
      <c r="M102" s="8">
        <v>3</v>
      </c>
      <c r="N102" s="5">
        <v>195.49</v>
      </c>
      <c r="O102" s="6">
        <v>0.05</v>
      </c>
      <c r="P102" s="18">
        <v>106.38</v>
      </c>
      <c r="Q102" s="18">
        <f t="shared" si="4"/>
        <v>557.14649999999995</v>
      </c>
      <c r="R102" s="18">
        <f t="shared" si="5"/>
        <v>319.14</v>
      </c>
      <c r="S102" s="18">
        <f t="shared" si="6"/>
        <v>238.00649999999996</v>
      </c>
      <c r="T102" s="7">
        <f t="shared" si="7"/>
        <v>0.42718836069148775</v>
      </c>
      <c r="U102" s="4">
        <f>YEAR(SalesDataTable[[#This Row],[Order Date]])</f>
        <v>2026</v>
      </c>
      <c r="V102" s="7" t="str">
        <f>"Q"&amp;ROUNDUP(MONTH(SalesDataTable[[#This Row],[Order Date]])/3,0)</f>
        <v>Q1</v>
      </c>
      <c r="W102" s="8">
        <f>MONTH(SalesDataTable[[#This Row],[Order Date]])</f>
        <v>1</v>
      </c>
      <c r="X102" s="7" t="str">
        <f>TEXT(SalesDataTable[[#This Row],[Order Date]],"mmm")</f>
        <v>Jan</v>
      </c>
    </row>
    <row r="103" spans="1:24" ht="15.75">
      <c r="A103" s="2">
        <v>843</v>
      </c>
      <c r="B103" s="11">
        <v>46045</v>
      </c>
      <c r="C103" s="4">
        <f>YEAR(SalesDataTable[[#This Row],[Order Date]])</f>
        <v>2026</v>
      </c>
      <c r="D103" s="4" t="str">
        <f>"Q"&amp;ROUNDUP(MONTH(SalesDataTable[[#This Row],[Order Date]])/3,0)</f>
        <v>Q1</v>
      </c>
      <c r="E103" s="4">
        <f>MONTH(SalesDataTable[[#This Row],[Order Date]])</f>
        <v>1</v>
      </c>
      <c r="F103" s="4" t="str">
        <f>TEXT(SalesDataTable[[#This Row],[Order Date]],"MMM")</f>
        <v>Jan</v>
      </c>
      <c r="G103" s="3" t="s">
        <v>6</v>
      </c>
      <c r="H103" s="3" t="s">
        <v>41</v>
      </c>
      <c r="I103" s="3" t="s">
        <v>2</v>
      </c>
      <c r="J103" s="3" t="s">
        <v>3</v>
      </c>
      <c r="K103" s="3" t="s">
        <v>34</v>
      </c>
      <c r="L103" s="3" t="s">
        <v>42</v>
      </c>
      <c r="M103" s="8">
        <v>2</v>
      </c>
      <c r="N103" s="5">
        <v>35.75</v>
      </c>
      <c r="O103" s="6">
        <v>0</v>
      </c>
      <c r="P103" s="18">
        <v>13.94</v>
      </c>
      <c r="Q103" s="18">
        <f t="shared" si="4"/>
        <v>71.5</v>
      </c>
      <c r="R103" s="18">
        <f t="shared" si="5"/>
        <v>27.88</v>
      </c>
      <c r="S103" s="18">
        <f t="shared" si="6"/>
        <v>43.620000000000005</v>
      </c>
      <c r="T103" s="7">
        <f t="shared" si="7"/>
        <v>0.61006993006993016</v>
      </c>
      <c r="U103" s="4">
        <f>YEAR(SalesDataTable[[#This Row],[Order Date]])</f>
        <v>2026</v>
      </c>
      <c r="V103" s="7" t="str">
        <f>"Q"&amp;ROUNDUP(MONTH(SalesDataTable[[#This Row],[Order Date]])/3,0)</f>
        <v>Q1</v>
      </c>
      <c r="W103" s="8">
        <f>MONTH(SalesDataTable[[#This Row],[Order Date]])</f>
        <v>1</v>
      </c>
      <c r="X103" s="7" t="str">
        <f>TEXT(SalesDataTable[[#This Row],[Order Date]],"mmm")</f>
        <v>Jan</v>
      </c>
    </row>
    <row r="104" spans="1:24" ht="15.75">
      <c r="A104" s="2">
        <v>868</v>
      </c>
      <c r="B104" s="11">
        <v>46045</v>
      </c>
      <c r="C104" s="4">
        <f>YEAR(SalesDataTable[[#This Row],[Order Date]])</f>
        <v>2026</v>
      </c>
      <c r="D104" s="4" t="str">
        <f>"Q"&amp;ROUNDUP(MONTH(SalesDataTable[[#This Row],[Order Date]])/3,0)</f>
        <v>Q1</v>
      </c>
      <c r="E104" s="4">
        <f>MONTH(SalesDataTable[[#This Row],[Order Date]])</f>
        <v>1</v>
      </c>
      <c r="F104" s="4" t="str">
        <f>TEXT(SalesDataTable[[#This Row],[Order Date]],"MMM")</f>
        <v>Jan</v>
      </c>
      <c r="G104" s="3" t="s">
        <v>0</v>
      </c>
      <c r="H104" s="3" t="s">
        <v>50</v>
      </c>
      <c r="I104" s="3" t="s">
        <v>2</v>
      </c>
      <c r="J104" s="3" t="s">
        <v>3</v>
      </c>
      <c r="K104" s="3" t="s">
        <v>4</v>
      </c>
      <c r="L104" s="3" t="s">
        <v>30</v>
      </c>
      <c r="M104" s="8">
        <v>1</v>
      </c>
      <c r="N104" s="5">
        <v>103.39</v>
      </c>
      <c r="O104" s="6">
        <v>0</v>
      </c>
      <c r="P104" s="18">
        <v>51.32</v>
      </c>
      <c r="Q104" s="18">
        <f t="shared" si="4"/>
        <v>103.39</v>
      </c>
      <c r="R104" s="18">
        <f t="shared" si="5"/>
        <v>51.32</v>
      </c>
      <c r="S104" s="18">
        <f t="shared" si="6"/>
        <v>52.07</v>
      </c>
      <c r="T104" s="7">
        <f t="shared" si="7"/>
        <v>0.50362704323435536</v>
      </c>
      <c r="U104" s="4">
        <f>YEAR(SalesDataTable[[#This Row],[Order Date]])</f>
        <v>2026</v>
      </c>
      <c r="V104" s="7" t="str">
        <f>"Q"&amp;ROUNDUP(MONTH(SalesDataTable[[#This Row],[Order Date]])/3,0)</f>
        <v>Q1</v>
      </c>
      <c r="W104" s="8">
        <f>MONTH(SalesDataTable[[#This Row],[Order Date]])</f>
        <v>1</v>
      </c>
      <c r="X104" s="7" t="str">
        <f>TEXT(SalesDataTable[[#This Row],[Order Date]],"mmm")</f>
        <v>Jan</v>
      </c>
    </row>
    <row r="105" spans="1:24" ht="15.75">
      <c r="A105" s="2">
        <v>890</v>
      </c>
      <c r="B105" s="11">
        <v>46045</v>
      </c>
      <c r="C105" s="4">
        <f>YEAR(SalesDataTable[[#This Row],[Order Date]])</f>
        <v>2026</v>
      </c>
      <c r="D105" s="4" t="str">
        <f>"Q"&amp;ROUNDUP(MONTH(SalesDataTable[[#This Row],[Order Date]])/3,0)</f>
        <v>Q1</v>
      </c>
      <c r="E105" s="4">
        <f>MONTH(SalesDataTable[[#This Row],[Order Date]])</f>
        <v>1</v>
      </c>
      <c r="F105" s="4" t="str">
        <f>TEXT(SalesDataTable[[#This Row],[Order Date]],"MMM")</f>
        <v>Jan</v>
      </c>
      <c r="G105" s="3" t="s">
        <v>0</v>
      </c>
      <c r="H105" s="3" t="s">
        <v>50</v>
      </c>
      <c r="I105" s="3" t="s">
        <v>2</v>
      </c>
      <c r="J105" s="3" t="s">
        <v>13</v>
      </c>
      <c r="K105" s="3" t="s">
        <v>23</v>
      </c>
      <c r="L105" s="3" t="s">
        <v>40</v>
      </c>
      <c r="M105" s="8">
        <v>3</v>
      </c>
      <c r="N105" s="5">
        <v>81.98</v>
      </c>
      <c r="O105" s="6">
        <v>0.1</v>
      </c>
      <c r="P105" s="18">
        <v>40.229999999999997</v>
      </c>
      <c r="Q105" s="18">
        <f t="shared" si="4"/>
        <v>221.346</v>
      </c>
      <c r="R105" s="18">
        <f t="shared" si="5"/>
        <v>120.69</v>
      </c>
      <c r="S105" s="18">
        <f t="shared" si="6"/>
        <v>100.65600000000001</v>
      </c>
      <c r="T105" s="7">
        <f t="shared" si="7"/>
        <v>0.45474505977067581</v>
      </c>
      <c r="U105" s="4">
        <f>YEAR(SalesDataTable[[#This Row],[Order Date]])</f>
        <v>2026</v>
      </c>
      <c r="V105" s="7" t="str">
        <f>"Q"&amp;ROUNDUP(MONTH(SalesDataTable[[#This Row],[Order Date]])/3,0)</f>
        <v>Q1</v>
      </c>
      <c r="W105" s="8">
        <f>MONTH(SalesDataTable[[#This Row],[Order Date]])</f>
        <v>1</v>
      </c>
      <c r="X105" s="7" t="str">
        <f>TEXT(SalesDataTable[[#This Row],[Order Date]],"mmm")</f>
        <v>Jan</v>
      </c>
    </row>
    <row r="106" spans="1:24" ht="15.75">
      <c r="A106" s="2">
        <v>2185</v>
      </c>
      <c r="B106" s="11">
        <v>46045</v>
      </c>
      <c r="C106" s="4">
        <f>YEAR(SalesDataTable[[#This Row],[Order Date]])</f>
        <v>2026</v>
      </c>
      <c r="D106" s="4" t="str">
        <f>"Q"&amp;ROUNDUP(MONTH(SalesDataTable[[#This Row],[Order Date]])/3,0)</f>
        <v>Q1</v>
      </c>
      <c r="E106" s="4">
        <f>MONTH(SalesDataTable[[#This Row],[Order Date]])</f>
        <v>1</v>
      </c>
      <c r="F106" s="4" t="str">
        <f>TEXT(SalesDataTable[[#This Row],[Order Date]],"MMM")</f>
        <v>Jan</v>
      </c>
      <c r="G106" s="3" t="s">
        <v>11</v>
      </c>
      <c r="H106" s="3" t="s">
        <v>12</v>
      </c>
      <c r="I106" s="3" t="s">
        <v>8</v>
      </c>
      <c r="J106" s="3" t="s">
        <v>16</v>
      </c>
      <c r="K106" s="3" t="s">
        <v>23</v>
      </c>
      <c r="L106" s="3" t="s">
        <v>24</v>
      </c>
      <c r="M106" s="8">
        <v>10</v>
      </c>
      <c r="N106" s="5">
        <v>337.69</v>
      </c>
      <c r="O106" s="6">
        <v>0.1</v>
      </c>
      <c r="P106" s="18">
        <v>200.27</v>
      </c>
      <c r="Q106" s="18">
        <f t="shared" si="4"/>
        <v>3039.21</v>
      </c>
      <c r="R106" s="18">
        <f t="shared" si="5"/>
        <v>2002.7</v>
      </c>
      <c r="S106" s="18">
        <f t="shared" si="6"/>
        <v>1036.51</v>
      </c>
      <c r="T106" s="7">
        <f t="shared" si="7"/>
        <v>0.34104586389226149</v>
      </c>
      <c r="U106" s="4">
        <f>YEAR(SalesDataTable[[#This Row],[Order Date]])</f>
        <v>2026</v>
      </c>
      <c r="V106" s="7" t="str">
        <f>"Q"&amp;ROUNDUP(MONTH(SalesDataTable[[#This Row],[Order Date]])/3,0)</f>
        <v>Q1</v>
      </c>
      <c r="W106" s="8">
        <f>MONTH(SalesDataTable[[#This Row],[Order Date]])</f>
        <v>1</v>
      </c>
      <c r="X106" s="7" t="str">
        <f>TEXT(SalesDataTable[[#This Row],[Order Date]],"mmm")</f>
        <v>Jan</v>
      </c>
    </row>
    <row r="107" spans="1:24" ht="15.75">
      <c r="A107" s="2">
        <v>2335</v>
      </c>
      <c r="B107" s="11">
        <v>46045</v>
      </c>
      <c r="C107" s="4">
        <f>YEAR(SalesDataTable[[#This Row],[Order Date]])</f>
        <v>2026</v>
      </c>
      <c r="D107" s="4" t="str">
        <f>"Q"&amp;ROUNDUP(MONTH(SalesDataTable[[#This Row],[Order Date]])/3,0)</f>
        <v>Q1</v>
      </c>
      <c r="E107" s="4">
        <f>MONTH(SalesDataTable[[#This Row],[Order Date]])</f>
        <v>1</v>
      </c>
      <c r="F107" s="4" t="str">
        <f>TEXT(SalesDataTable[[#This Row],[Order Date]],"MMM")</f>
        <v>Jan</v>
      </c>
      <c r="G107" s="3" t="s">
        <v>20</v>
      </c>
      <c r="H107" s="3" t="s">
        <v>33</v>
      </c>
      <c r="I107" s="3" t="s">
        <v>2</v>
      </c>
      <c r="J107" s="3" t="s">
        <v>13</v>
      </c>
      <c r="K107" s="3" t="s">
        <v>23</v>
      </c>
      <c r="L107" s="3" t="s">
        <v>24</v>
      </c>
      <c r="M107" s="8">
        <v>2</v>
      </c>
      <c r="N107" s="5">
        <v>333.29</v>
      </c>
      <c r="O107" s="6">
        <v>0</v>
      </c>
      <c r="P107" s="18">
        <v>197.18</v>
      </c>
      <c r="Q107" s="18">
        <f t="shared" si="4"/>
        <v>666.58</v>
      </c>
      <c r="R107" s="18">
        <f t="shared" si="5"/>
        <v>394.36</v>
      </c>
      <c r="S107" s="18">
        <f t="shared" si="6"/>
        <v>272.22000000000003</v>
      </c>
      <c r="T107" s="7">
        <f t="shared" si="7"/>
        <v>0.40838308980167426</v>
      </c>
      <c r="U107" s="4">
        <f>YEAR(SalesDataTable[[#This Row],[Order Date]])</f>
        <v>2026</v>
      </c>
      <c r="V107" s="7" t="str">
        <f>"Q"&amp;ROUNDUP(MONTH(SalesDataTable[[#This Row],[Order Date]])/3,0)</f>
        <v>Q1</v>
      </c>
      <c r="W107" s="8">
        <f>MONTH(SalesDataTable[[#This Row],[Order Date]])</f>
        <v>1</v>
      </c>
      <c r="X107" s="7" t="str">
        <f>TEXT(SalesDataTable[[#This Row],[Order Date]],"mmm")</f>
        <v>Jan</v>
      </c>
    </row>
    <row r="108" spans="1:24" ht="15.75">
      <c r="A108" s="2">
        <v>2784</v>
      </c>
      <c r="B108" s="11">
        <v>46045</v>
      </c>
      <c r="C108" s="4">
        <f>YEAR(SalesDataTable[[#This Row],[Order Date]])</f>
        <v>2026</v>
      </c>
      <c r="D108" s="4" t="str">
        <f>"Q"&amp;ROUNDUP(MONTH(SalesDataTable[[#This Row],[Order Date]])/3,0)</f>
        <v>Q1</v>
      </c>
      <c r="E108" s="4">
        <f>MONTH(SalesDataTable[[#This Row],[Order Date]])</f>
        <v>1</v>
      </c>
      <c r="F108" s="4" t="str">
        <f>TEXT(SalesDataTable[[#This Row],[Order Date]],"MMM")</f>
        <v>Jan</v>
      </c>
      <c r="G108" s="3" t="s">
        <v>0</v>
      </c>
      <c r="H108" s="3" t="s">
        <v>50</v>
      </c>
      <c r="I108" s="3" t="s">
        <v>19</v>
      </c>
      <c r="J108" s="3" t="s">
        <v>13</v>
      </c>
      <c r="K108" s="3" t="s">
        <v>4</v>
      </c>
      <c r="L108" s="3" t="s">
        <v>5</v>
      </c>
      <c r="M108" s="8">
        <v>1</v>
      </c>
      <c r="N108" s="5">
        <v>80.11</v>
      </c>
      <c r="O108" s="6">
        <v>0.05</v>
      </c>
      <c r="P108" s="18">
        <v>43.54</v>
      </c>
      <c r="Q108" s="18">
        <f t="shared" si="4"/>
        <v>76.104500000000002</v>
      </c>
      <c r="R108" s="18">
        <f t="shared" si="5"/>
        <v>43.54</v>
      </c>
      <c r="S108" s="18">
        <f t="shared" si="6"/>
        <v>32.564500000000002</v>
      </c>
      <c r="T108" s="7">
        <f t="shared" si="7"/>
        <v>0.42789191177919839</v>
      </c>
      <c r="U108" s="4">
        <f>YEAR(SalesDataTable[[#This Row],[Order Date]])</f>
        <v>2026</v>
      </c>
      <c r="V108" s="7" t="str">
        <f>"Q"&amp;ROUNDUP(MONTH(SalesDataTable[[#This Row],[Order Date]])/3,0)</f>
        <v>Q1</v>
      </c>
      <c r="W108" s="8">
        <f>MONTH(SalesDataTable[[#This Row],[Order Date]])</f>
        <v>1</v>
      </c>
      <c r="X108" s="7" t="str">
        <f>TEXT(SalesDataTable[[#This Row],[Order Date]],"mmm")</f>
        <v>Jan</v>
      </c>
    </row>
    <row r="109" spans="1:24" ht="15.75">
      <c r="A109" s="2">
        <v>3820</v>
      </c>
      <c r="B109" s="11">
        <v>46045</v>
      </c>
      <c r="C109" s="4">
        <f>YEAR(SalesDataTable[[#This Row],[Order Date]])</f>
        <v>2026</v>
      </c>
      <c r="D109" s="4" t="str">
        <f>"Q"&amp;ROUNDUP(MONTH(SalesDataTable[[#This Row],[Order Date]])/3,0)</f>
        <v>Q1</v>
      </c>
      <c r="E109" s="4">
        <f>MONTH(SalesDataTable[[#This Row],[Order Date]])</f>
        <v>1</v>
      </c>
      <c r="F109" s="4" t="str">
        <f>TEXT(SalesDataTable[[#This Row],[Order Date]],"MMM")</f>
        <v>Jan</v>
      </c>
      <c r="G109" s="3" t="s">
        <v>20</v>
      </c>
      <c r="H109" s="3" t="s">
        <v>47</v>
      </c>
      <c r="I109" s="3" t="s">
        <v>19</v>
      </c>
      <c r="J109" s="3" t="s">
        <v>13</v>
      </c>
      <c r="K109" s="3" t="s">
        <v>23</v>
      </c>
      <c r="L109" s="3" t="s">
        <v>40</v>
      </c>
      <c r="M109" s="8">
        <v>1</v>
      </c>
      <c r="N109" s="5">
        <v>82.6</v>
      </c>
      <c r="O109" s="6">
        <v>0.05</v>
      </c>
      <c r="P109" s="18">
        <v>38.299999999999997</v>
      </c>
      <c r="Q109" s="18">
        <f t="shared" si="4"/>
        <v>78.469999999999985</v>
      </c>
      <c r="R109" s="18">
        <f t="shared" si="5"/>
        <v>38.299999999999997</v>
      </c>
      <c r="S109" s="18">
        <f t="shared" si="6"/>
        <v>40.169999999999987</v>
      </c>
      <c r="T109" s="7">
        <f t="shared" si="7"/>
        <v>0.51191538167452522</v>
      </c>
      <c r="U109" s="4">
        <f>YEAR(SalesDataTable[[#This Row],[Order Date]])</f>
        <v>2026</v>
      </c>
      <c r="V109" s="7" t="str">
        <f>"Q"&amp;ROUNDUP(MONTH(SalesDataTable[[#This Row],[Order Date]])/3,0)</f>
        <v>Q1</v>
      </c>
      <c r="W109" s="8">
        <f>MONTH(SalesDataTable[[#This Row],[Order Date]])</f>
        <v>1</v>
      </c>
      <c r="X109" s="7" t="str">
        <f>TEXT(SalesDataTable[[#This Row],[Order Date]],"mmm")</f>
        <v>Jan</v>
      </c>
    </row>
    <row r="110" spans="1:24" ht="15.75">
      <c r="A110" s="2">
        <v>994</v>
      </c>
      <c r="B110" s="11">
        <v>46046</v>
      </c>
      <c r="C110" s="4">
        <f>YEAR(SalesDataTable[[#This Row],[Order Date]])</f>
        <v>2026</v>
      </c>
      <c r="D110" s="4" t="str">
        <f>"Q"&amp;ROUNDUP(MONTH(SalesDataTable[[#This Row],[Order Date]])/3,0)</f>
        <v>Q1</v>
      </c>
      <c r="E110" s="4">
        <f>MONTH(SalesDataTable[[#This Row],[Order Date]])</f>
        <v>1</v>
      </c>
      <c r="F110" s="4" t="str">
        <f>TEXT(SalesDataTable[[#This Row],[Order Date]],"MMM")</f>
        <v>Jan</v>
      </c>
      <c r="G110" s="3" t="s">
        <v>0</v>
      </c>
      <c r="H110" s="3" t="s">
        <v>50</v>
      </c>
      <c r="I110" s="3" t="s">
        <v>2</v>
      </c>
      <c r="J110" s="3" t="s">
        <v>3</v>
      </c>
      <c r="K110" s="3" t="s">
        <v>9</v>
      </c>
      <c r="L110" s="3" t="s">
        <v>10</v>
      </c>
      <c r="M110" s="8">
        <v>1</v>
      </c>
      <c r="N110" s="5">
        <v>94.07</v>
      </c>
      <c r="O110" s="6">
        <v>0</v>
      </c>
      <c r="P110" s="18">
        <v>46.28</v>
      </c>
      <c r="Q110" s="18">
        <f t="shared" si="4"/>
        <v>94.07</v>
      </c>
      <c r="R110" s="18">
        <f t="shared" si="5"/>
        <v>46.28</v>
      </c>
      <c r="S110" s="18">
        <f t="shared" si="6"/>
        <v>47.789999999999992</v>
      </c>
      <c r="T110" s="7">
        <f t="shared" si="7"/>
        <v>0.50802593813117891</v>
      </c>
      <c r="U110" s="4">
        <f>YEAR(SalesDataTable[[#This Row],[Order Date]])</f>
        <v>2026</v>
      </c>
      <c r="V110" s="7" t="str">
        <f>"Q"&amp;ROUNDUP(MONTH(SalesDataTable[[#This Row],[Order Date]])/3,0)</f>
        <v>Q1</v>
      </c>
      <c r="W110" s="8">
        <f>MONTH(SalesDataTable[[#This Row],[Order Date]])</f>
        <v>1</v>
      </c>
      <c r="X110" s="7" t="str">
        <f>TEXT(SalesDataTable[[#This Row],[Order Date]],"mmm")</f>
        <v>Jan</v>
      </c>
    </row>
    <row r="111" spans="1:24" ht="15.75">
      <c r="A111" s="2">
        <v>1643</v>
      </c>
      <c r="B111" s="11">
        <v>46046</v>
      </c>
      <c r="C111" s="4">
        <f>YEAR(SalesDataTable[[#This Row],[Order Date]])</f>
        <v>2026</v>
      </c>
      <c r="D111" s="4" t="str">
        <f>"Q"&amp;ROUNDUP(MONTH(SalesDataTable[[#This Row],[Order Date]])/3,0)</f>
        <v>Q1</v>
      </c>
      <c r="E111" s="4">
        <f>MONTH(SalesDataTable[[#This Row],[Order Date]])</f>
        <v>1</v>
      </c>
      <c r="F111" s="4" t="str">
        <f>TEXT(SalesDataTable[[#This Row],[Order Date]],"MMM")</f>
        <v>Jan</v>
      </c>
      <c r="G111" s="3" t="s">
        <v>0</v>
      </c>
      <c r="H111" s="3" t="s">
        <v>50</v>
      </c>
      <c r="I111" s="3" t="s">
        <v>2</v>
      </c>
      <c r="J111" s="3" t="s">
        <v>3</v>
      </c>
      <c r="K111" s="3" t="s">
        <v>14</v>
      </c>
      <c r="L111" s="3" t="s">
        <v>48</v>
      </c>
      <c r="M111" s="8">
        <v>1</v>
      </c>
      <c r="N111" s="5">
        <v>163.71</v>
      </c>
      <c r="O111" s="6">
        <v>0</v>
      </c>
      <c r="P111" s="18">
        <v>90.06</v>
      </c>
      <c r="Q111" s="18">
        <f t="shared" si="4"/>
        <v>163.71</v>
      </c>
      <c r="R111" s="18">
        <f t="shared" si="5"/>
        <v>90.06</v>
      </c>
      <c r="S111" s="18">
        <f t="shared" si="6"/>
        <v>73.650000000000006</v>
      </c>
      <c r="T111" s="7">
        <f t="shared" si="7"/>
        <v>0.44988088693421296</v>
      </c>
      <c r="U111" s="4">
        <f>YEAR(SalesDataTable[[#This Row],[Order Date]])</f>
        <v>2026</v>
      </c>
      <c r="V111" s="7" t="str">
        <f>"Q"&amp;ROUNDUP(MONTH(SalesDataTable[[#This Row],[Order Date]])/3,0)</f>
        <v>Q1</v>
      </c>
      <c r="W111" s="8">
        <f>MONTH(SalesDataTable[[#This Row],[Order Date]])</f>
        <v>1</v>
      </c>
      <c r="X111" s="7" t="str">
        <f>TEXT(SalesDataTable[[#This Row],[Order Date]],"mmm")</f>
        <v>Jan</v>
      </c>
    </row>
    <row r="112" spans="1:24" ht="15.75">
      <c r="A112" s="2">
        <v>1971</v>
      </c>
      <c r="B112" s="11">
        <v>46046</v>
      </c>
      <c r="C112" s="4">
        <f>YEAR(SalesDataTable[[#This Row],[Order Date]])</f>
        <v>2026</v>
      </c>
      <c r="D112" s="4" t="str">
        <f>"Q"&amp;ROUNDUP(MONTH(SalesDataTable[[#This Row],[Order Date]])/3,0)</f>
        <v>Q1</v>
      </c>
      <c r="E112" s="4">
        <f>MONTH(SalesDataTable[[#This Row],[Order Date]])</f>
        <v>1</v>
      </c>
      <c r="F112" s="4" t="str">
        <f>TEXT(SalesDataTable[[#This Row],[Order Date]],"MMM")</f>
        <v>Jan</v>
      </c>
      <c r="G112" s="3" t="s">
        <v>20</v>
      </c>
      <c r="H112" s="3" t="s">
        <v>33</v>
      </c>
      <c r="I112" s="3" t="s">
        <v>19</v>
      </c>
      <c r="J112" s="3" t="s">
        <v>3</v>
      </c>
      <c r="K112" s="3" t="s">
        <v>23</v>
      </c>
      <c r="L112" s="3" t="s">
        <v>29</v>
      </c>
      <c r="M112" s="8">
        <v>4</v>
      </c>
      <c r="N112" s="5">
        <v>191.43</v>
      </c>
      <c r="O112" s="6">
        <v>0</v>
      </c>
      <c r="P112" s="18">
        <v>106.82</v>
      </c>
      <c r="Q112" s="18">
        <f t="shared" si="4"/>
        <v>765.72</v>
      </c>
      <c r="R112" s="18">
        <f t="shared" si="5"/>
        <v>427.28</v>
      </c>
      <c r="S112" s="18">
        <f t="shared" si="6"/>
        <v>338.44000000000005</v>
      </c>
      <c r="T112" s="7">
        <f t="shared" si="7"/>
        <v>0.441989238886277</v>
      </c>
      <c r="U112" s="4">
        <f>YEAR(SalesDataTable[[#This Row],[Order Date]])</f>
        <v>2026</v>
      </c>
      <c r="V112" s="7" t="str">
        <f>"Q"&amp;ROUNDUP(MONTH(SalesDataTable[[#This Row],[Order Date]])/3,0)</f>
        <v>Q1</v>
      </c>
      <c r="W112" s="8">
        <f>MONTH(SalesDataTable[[#This Row],[Order Date]])</f>
        <v>1</v>
      </c>
      <c r="X112" s="7" t="str">
        <f>TEXT(SalesDataTable[[#This Row],[Order Date]],"mmm")</f>
        <v>Jan</v>
      </c>
    </row>
    <row r="113" spans="1:24" ht="15.75">
      <c r="A113" s="2">
        <v>2828</v>
      </c>
      <c r="B113" s="11">
        <v>46046</v>
      </c>
      <c r="C113" s="4">
        <f>YEAR(SalesDataTable[[#This Row],[Order Date]])</f>
        <v>2026</v>
      </c>
      <c r="D113" s="4" t="str">
        <f>"Q"&amp;ROUNDUP(MONTH(SalesDataTable[[#This Row],[Order Date]])/3,0)</f>
        <v>Q1</v>
      </c>
      <c r="E113" s="4">
        <f>MONTH(SalesDataTable[[#This Row],[Order Date]])</f>
        <v>1</v>
      </c>
      <c r="F113" s="4" t="str">
        <f>TEXT(SalesDataTable[[#This Row],[Order Date]],"MMM")</f>
        <v>Jan</v>
      </c>
      <c r="G113" s="3" t="s">
        <v>6</v>
      </c>
      <c r="H113" s="3" t="s">
        <v>41</v>
      </c>
      <c r="I113" s="3" t="s">
        <v>8</v>
      </c>
      <c r="J113" s="3" t="s">
        <v>16</v>
      </c>
      <c r="K113" s="3" t="s">
        <v>14</v>
      </c>
      <c r="L113" s="3" t="s">
        <v>32</v>
      </c>
      <c r="M113" s="8">
        <v>3</v>
      </c>
      <c r="N113" s="5">
        <v>46.94</v>
      </c>
      <c r="O113" s="6">
        <v>0.05</v>
      </c>
      <c r="P113" s="18">
        <v>18.18</v>
      </c>
      <c r="Q113" s="18">
        <f t="shared" si="4"/>
        <v>133.779</v>
      </c>
      <c r="R113" s="18">
        <f t="shared" si="5"/>
        <v>54.54</v>
      </c>
      <c r="S113" s="18">
        <f t="shared" si="6"/>
        <v>79.239000000000004</v>
      </c>
      <c r="T113" s="7">
        <f t="shared" si="7"/>
        <v>0.59231269481757232</v>
      </c>
      <c r="U113" s="4">
        <f>YEAR(SalesDataTable[[#This Row],[Order Date]])</f>
        <v>2026</v>
      </c>
      <c r="V113" s="7" t="str">
        <f>"Q"&amp;ROUNDUP(MONTH(SalesDataTable[[#This Row],[Order Date]])/3,0)</f>
        <v>Q1</v>
      </c>
      <c r="W113" s="8">
        <f>MONTH(SalesDataTable[[#This Row],[Order Date]])</f>
        <v>1</v>
      </c>
      <c r="X113" s="7" t="str">
        <f>TEXT(SalesDataTable[[#This Row],[Order Date]],"mmm")</f>
        <v>Jan</v>
      </c>
    </row>
    <row r="114" spans="1:24" ht="15.75">
      <c r="A114" s="2">
        <v>5175</v>
      </c>
      <c r="B114" s="11">
        <v>46046</v>
      </c>
      <c r="C114" s="4">
        <f>YEAR(SalesDataTable[[#This Row],[Order Date]])</f>
        <v>2026</v>
      </c>
      <c r="D114" s="4" t="str">
        <f>"Q"&amp;ROUNDUP(MONTH(SalesDataTable[[#This Row],[Order Date]])/3,0)</f>
        <v>Q1</v>
      </c>
      <c r="E114" s="4">
        <f>MONTH(SalesDataTable[[#This Row],[Order Date]])</f>
        <v>1</v>
      </c>
      <c r="F114" s="4" t="str">
        <f>TEXT(SalesDataTable[[#This Row],[Order Date]],"MMM")</f>
        <v>Jan</v>
      </c>
      <c r="G114" s="3" t="s">
        <v>20</v>
      </c>
      <c r="H114" s="3" t="s">
        <v>31</v>
      </c>
      <c r="I114" s="3" t="s">
        <v>2</v>
      </c>
      <c r="J114" s="3" t="s">
        <v>3</v>
      </c>
      <c r="K114" s="3" t="s">
        <v>9</v>
      </c>
      <c r="L114" s="3" t="s">
        <v>17</v>
      </c>
      <c r="M114" s="8">
        <v>1</v>
      </c>
      <c r="N114" s="5">
        <v>147.21</v>
      </c>
      <c r="O114" s="6">
        <v>0</v>
      </c>
      <c r="P114" s="18">
        <v>79.510000000000005</v>
      </c>
      <c r="Q114" s="18">
        <f t="shared" si="4"/>
        <v>147.21</v>
      </c>
      <c r="R114" s="18">
        <f t="shared" si="5"/>
        <v>79.510000000000005</v>
      </c>
      <c r="S114" s="18">
        <f t="shared" si="6"/>
        <v>67.7</v>
      </c>
      <c r="T114" s="7">
        <f t="shared" si="7"/>
        <v>0.45988723592147274</v>
      </c>
      <c r="U114" s="4">
        <f>YEAR(SalesDataTable[[#This Row],[Order Date]])</f>
        <v>2026</v>
      </c>
      <c r="V114" s="7" t="str">
        <f>"Q"&amp;ROUNDUP(MONTH(SalesDataTable[[#This Row],[Order Date]])/3,0)</f>
        <v>Q1</v>
      </c>
      <c r="W114" s="8">
        <f>MONTH(SalesDataTable[[#This Row],[Order Date]])</f>
        <v>1</v>
      </c>
      <c r="X114" s="7" t="str">
        <f>TEXT(SalesDataTable[[#This Row],[Order Date]],"mmm")</f>
        <v>Jan</v>
      </c>
    </row>
    <row r="115" spans="1:24" ht="15.75">
      <c r="A115" s="2">
        <v>1874</v>
      </c>
      <c r="B115" s="11">
        <v>46047</v>
      </c>
      <c r="C115" s="4">
        <f>YEAR(SalesDataTable[[#This Row],[Order Date]])</f>
        <v>2026</v>
      </c>
      <c r="D115" s="4" t="str">
        <f>"Q"&amp;ROUNDUP(MONTH(SalesDataTable[[#This Row],[Order Date]])/3,0)</f>
        <v>Q1</v>
      </c>
      <c r="E115" s="4">
        <f>MONTH(SalesDataTable[[#This Row],[Order Date]])</f>
        <v>1</v>
      </c>
      <c r="F115" s="4" t="str">
        <f>TEXT(SalesDataTable[[#This Row],[Order Date]],"MMM")</f>
        <v>Jan</v>
      </c>
      <c r="G115" s="3" t="s">
        <v>0</v>
      </c>
      <c r="H115" s="3" t="s">
        <v>1</v>
      </c>
      <c r="I115" s="3" t="s">
        <v>2</v>
      </c>
      <c r="J115" s="3" t="s">
        <v>16</v>
      </c>
      <c r="K115" s="3" t="s">
        <v>14</v>
      </c>
      <c r="L115" s="3" t="s">
        <v>15</v>
      </c>
      <c r="M115" s="8">
        <v>1</v>
      </c>
      <c r="N115" s="5">
        <v>35.729999999999997</v>
      </c>
      <c r="O115" s="6">
        <v>0</v>
      </c>
      <c r="P115" s="18">
        <v>13.57</v>
      </c>
      <c r="Q115" s="18">
        <f t="shared" si="4"/>
        <v>35.729999999999997</v>
      </c>
      <c r="R115" s="18">
        <f t="shared" si="5"/>
        <v>13.57</v>
      </c>
      <c r="S115" s="18">
        <f t="shared" si="6"/>
        <v>22.159999999999997</v>
      </c>
      <c r="T115" s="7">
        <f t="shared" si="7"/>
        <v>0.62020710887209629</v>
      </c>
      <c r="U115" s="4">
        <f>YEAR(SalesDataTable[[#This Row],[Order Date]])</f>
        <v>2026</v>
      </c>
      <c r="V115" s="7" t="str">
        <f>"Q"&amp;ROUNDUP(MONTH(SalesDataTable[[#This Row],[Order Date]])/3,0)</f>
        <v>Q1</v>
      </c>
      <c r="W115" s="8">
        <f>MONTH(SalesDataTable[[#This Row],[Order Date]])</f>
        <v>1</v>
      </c>
      <c r="X115" s="7" t="str">
        <f>TEXT(SalesDataTable[[#This Row],[Order Date]],"mmm")</f>
        <v>Jan</v>
      </c>
    </row>
    <row r="116" spans="1:24" ht="15.75">
      <c r="A116" s="2">
        <v>2490</v>
      </c>
      <c r="B116" s="11">
        <v>46047</v>
      </c>
      <c r="C116" s="4">
        <f>YEAR(SalesDataTable[[#This Row],[Order Date]])</f>
        <v>2026</v>
      </c>
      <c r="D116" s="4" t="str">
        <f>"Q"&amp;ROUNDUP(MONTH(SalesDataTable[[#This Row],[Order Date]])/3,0)</f>
        <v>Q1</v>
      </c>
      <c r="E116" s="4">
        <f>MONTH(SalesDataTable[[#This Row],[Order Date]])</f>
        <v>1</v>
      </c>
      <c r="F116" s="4" t="str">
        <f>TEXT(SalesDataTable[[#This Row],[Order Date]],"MMM")</f>
        <v>Jan</v>
      </c>
      <c r="G116" s="3" t="s">
        <v>6</v>
      </c>
      <c r="H116" s="3" t="s">
        <v>49</v>
      </c>
      <c r="I116" s="3" t="s">
        <v>2</v>
      </c>
      <c r="J116" s="3" t="s">
        <v>13</v>
      </c>
      <c r="K116" s="3" t="s">
        <v>4</v>
      </c>
      <c r="L116" s="3" t="s">
        <v>30</v>
      </c>
      <c r="M116" s="8">
        <v>2</v>
      </c>
      <c r="N116" s="5">
        <v>103.99</v>
      </c>
      <c r="O116" s="6">
        <v>0.15</v>
      </c>
      <c r="P116" s="18">
        <v>51.94</v>
      </c>
      <c r="Q116" s="18">
        <f t="shared" si="4"/>
        <v>176.78299999999999</v>
      </c>
      <c r="R116" s="18">
        <f t="shared" si="5"/>
        <v>103.88</v>
      </c>
      <c r="S116" s="18">
        <f t="shared" si="6"/>
        <v>72.902999999999992</v>
      </c>
      <c r="T116" s="7">
        <f t="shared" si="7"/>
        <v>0.41238693765803269</v>
      </c>
      <c r="U116" s="4">
        <f>YEAR(SalesDataTable[[#This Row],[Order Date]])</f>
        <v>2026</v>
      </c>
      <c r="V116" s="7" t="str">
        <f>"Q"&amp;ROUNDUP(MONTH(SalesDataTable[[#This Row],[Order Date]])/3,0)</f>
        <v>Q1</v>
      </c>
      <c r="W116" s="8">
        <f>MONTH(SalesDataTable[[#This Row],[Order Date]])</f>
        <v>1</v>
      </c>
      <c r="X116" s="7" t="str">
        <f>TEXT(SalesDataTable[[#This Row],[Order Date]],"mmm")</f>
        <v>Jan</v>
      </c>
    </row>
    <row r="117" spans="1:24" ht="15.75">
      <c r="A117" s="2">
        <v>5078</v>
      </c>
      <c r="B117" s="11">
        <v>46047</v>
      </c>
      <c r="C117" s="4">
        <f>YEAR(SalesDataTable[[#This Row],[Order Date]])</f>
        <v>2026</v>
      </c>
      <c r="D117" s="4" t="str">
        <f>"Q"&amp;ROUNDUP(MONTH(SalesDataTable[[#This Row],[Order Date]])/3,0)</f>
        <v>Q1</v>
      </c>
      <c r="E117" s="4">
        <f>MONTH(SalesDataTable[[#This Row],[Order Date]])</f>
        <v>1</v>
      </c>
      <c r="F117" s="4" t="str">
        <f>TEXT(SalesDataTable[[#This Row],[Order Date]],"MMM")</f>
        <v>Jan</v>
      </c>
      <c r="G117" s="3" t="s">
        <v>6</v>
      </c>
      <c r="H117" s="3" t="s">
        <v>43</v>
      </c>
      <c r="I117" s="3" t="s">
        <v>2</v>
      </c>
      <c r="J117" s="3" t="s">
        <v>3</v>
      </c>
      <c r="K117" s="3" t="s">
        <v>9</v>
      </c>
      <c r="L117" s="3" t="s">
        <v>46</v>
      </c>
      <c r="M117" s="8">
        <v>2</v>
      </c>
      <c r="N117" s="5">
        <v>72.739999999999995</v>
      </c>
      <c r="O117" s="6">
        <v>0</v>
      </c>
      <c r="P117" s="18">
        <v>31.96</v>
      </c>
      <c r="Q117" s="18">
        <f t="shared" si="4"/>
        <v>145.47999999999999</v>
      </c>
      <c r="R117" s="18">
        <f t="shared" si="5"/>
        <v>63.92</v>
      </c>
      <c r="S117" s="18">
        <f t="shared" si="6"/>
        <v>81.559999999999988</v>
      </c>
      <c r="T117" s="7">
        <f t="shared" si="7"/>
        <v>0.56062689029419843</v>
      </c>
      <c r="U117" s="4">
        <f>YEAR(SalesDataTable[[#This Row],[Order Date]])</f>
        <v>2026</v>
      </c>
      <c r="V117" s="7" t="str">
        <f>"Q"&amp;ROUNDUP(MONTH(SalesDataTable[[#This Row],[Order Date]])/3,0)</f>
        <v>Q1</v>
      </c>
      <c r="W117" s="8">
        <f>MONTH(SalesDataTable[[#This Row],[Order Date]])</f>
        <v>1</v>
      </c>
      <c r="X117" s="7" t="str">
        <f>TEXT(SalesDataTable[[#This Row],[Order Date]],"mmm")</f>
        <v>Jan</v>
      </c>
    </row>
    <row r="118" spans="1:24" ht="15.75">
      <c r="A118" s="2">
        <v>230</v>
      </c>
      <c r="B118" s="11">
        <v>46048</v>
      </c>
      <c r="C118" s="4">
        <f>YEAR(SalesDataTable[[#This Row],[Order Date]])</f>
        <v>2026</v>
      </c>
      <c r="D118" s="4" t="str">
        <f>"Q"&amp;ROUNDUP(MONTH(SalesDataTable[[#This Row],[Order Date]])/3,0)</f>
        <v>Q1</v>
      </c>
      <c r="E118" s="4">
        <f>MONTH(SalesDataTable[[#This Row],[Order Date]])</f>
        <v>1</v>
      </c>
      <c r="F118" s="4" t="str">
        <f>TEXT(SalesDataTable[[#This Row],[Order Date]],"MMM")</f>
        <v>Jan</v>
      </c>
      <c r="G118" s="3" t="s">
        <v>11</v>
      </c>
      <c r="H118" s="3" t="s">
        <v>39</v>
      </c>
      <c r="I118" s="3" t="s">
        <v>19</v>
      </c>
      <c r="J118" s="3" t="s">
        <v>3</v>
      </c>
      <c r="K118" s="3" t="s">
        <v>4</v>
      </c>
      <c r="L118" s="3" t="s">
        <v>30</v>
      </c>
      <c r="M118" s="8">
        <v>1</v>
      </c>
      <c r="N118" s="5">
        <v>100.01</v>
      </c>
      <c r="O118" s="6">
        <v>0.05</v>
      </c>
      <c r="P118" s="18">
        <v>49.41</v>
      </c>
      <c r="Q118" s="18">
        <f t="shared" si="4"/>
        <v>95.009500000000003</v>
      </c>
      <c r="R118" s="18">
        <f t="shared" si="5"/>
        <v>49.41</v>
      </c>
      <c r="S118" s="18">
        <f t="shared" si="6"/>
        <v>45.599500000000006</v>
      </c>
      <c r="T118" s="7">
        <f t="shared" si="7"/>
        <v>0.47994674216788852</v>
      </c>
      <c r="U118" s="4">
        <f>YEAR(SalesDataTable[[#This Row],[Order Date]])</f>
        <v>2026</v>
      </c>
      <c r="V118" s="7" t="str">
        <f>"Q"&amp;ROUNDUP(MONTH(SalesDataTable[[#This Row],[Order Date]])/3,0)</f>
        <v>Q1</v>
      </c>
      <c r="W118" s="8">
        <f>MONTH(SalesDataTable[[#This Row],[Order Date]])</f>
        <v>1</v>
      </c>
      <c r="X118" s="7" t="str">
        <f>TEXT(SalesDataTable[[#This Row],[Order Date]],"mmm")</f>
        <v>Jan</v>
      </c>
    </row>
    <row r="119" spans="1:24" ht="15.75">
      <c r="A119" s="2">
        <v>1757</v>
      </c>
      <c r="B119" s="11">
        <v>46048</v>
      </c>
      <c r="C119" s="4">
        <f>YEAR(SalesDataTable[[#This Row],[Order Date]])</f>
        <v>2026</v>
      </c>
      <c r="D119" s="4" t="str">
        <f>"Q"&amp;ROUNDUP(MONTH(SalesDataTable[[#This Row],[Order Date]])/3,0)</f>
        <v>Q1</v>
      </c>
      <c r="E119" s="4">
        <f>MONTH(SalesDataTable[[#This Row],[Order Date]])</f>
        <v>1</v>
      </c>
      <c r="F119" s="4" t="str">
        <f>TEXT(SalesDataTable[[#This Row],[Order Date]],"MMM")</f>
        <v>Jan</v>
      </c>
      <c r="G119" s="3" t="s">
        <v>20</v>
      </c>
      <c r="H119" s="3" t="s">
        <v>31</v>
      </c>
      <c r="I119" s="3" t="s">
        <v>2</v>
      </c>
      <c r="J119" s="3" t="s">
        <v>16</v>
      </c>
      <c r="K119" s="3" t="s">
        <v>14</v>
      </c>
      <c r="L119" s="3" t="s">
        <v>32</v>
      </c>
      <c r="M119" s="8">
        <v>2</v>
      </c>
      <c r="N119" s="5">
        <v>45.73</v>
      </c>
      <c r="O119" s="6">
        <v>0</v>
      </c>
      <c r="P119" s="18">
        <v>18.11</v>
      </c>
      <c r="Q119" s="18">
        <f t="shared" si="4"/>
        <v>91.46</v>
      </c>
      <c r="R119" s="18">
        <f t="shared" si="5"/>
        <v>36.22</v>
      </c>
      <c r="S119" s="18">
        <f t="shared" si="6"/>
        <v>55.239999999999995</v>
      </c>
      <c r="T119" s="7">
        <f t="shared" si="7"/>
        <v>0.60397988191559149</v>
      </c>
      <c r="U119" s="4">
        <f>YEAR(SalesDataTable[[#This Row],[Order Date]])</f>
        <v>2026</v>
      </c>
      <c r="V119" s="7" t="str">
        <f>"Q"&amp;ROUNDUP(MONTH(SalesDataTable[[#This Row],[Order Date]])/3,0)</f>
        <v>Q1</v>
      </c>
      <c r="W119" s="8">
        <f>MONTH(SalesDataTable[[#This Row],[Order Date]])</f>
        <v>1</v>
      </c>
      <c r="X119" s="7" t="str">
        <f>TEXT(SalesDataTable[[#This Row],[Order Date]],"mmm")</f>
        <v>Jan</v>
      </c>
    </row>
    <row r="120" spans="1:24" ht="15.75">
      <c r="A120" s="2">
        <v>1944</v>
      </c>
      <c r="B120" s="11">
        <v>46048</v>
      </c>
      <c r="C120" s="4">
        <f>YEAR(SalesDataTable[[#This Row],[Order Date]])</f>
        <v>2026</v>
      </c>
      <c r="D120" s="4" t="str">
        <f>"Q"&amp;ROUNDUP(MONTH(SalesDataTable[[#This Row],[Order Date]])/3,0)</f>
        <v>Q1</v>
      </c>
      <c r="E120" s="4">
        <f>MONTH(SalesDataTable[[#This Row],[Order Date]])</f>
        <v>1</v>
      </c>
      <c r="F120" s="4" t="str">
        <f>TEXT(SalesDataTable[[#This Row],[Order Date]],"MMM")</f>
        <v>Jan</v>
      </c>
      <c r="G120" s="3" t="s">
        <v>11</v>
      </c>
      <c r="H120" s="3" t="s">
        <v>52</v>
      </c>
      <c r="I120" s="3" t="s">
        <v>2</v>
      </c>
      <c r="J120" s="3" t="s">
        <v>3</v>
      </c>
      <c r="K120" s="3" t="s">
        <v>9</v>
      </c>
      <c r="L120" s="3" t="s">
        <v>17</v>
      </c>
      <c r="M120" s="8">
        <v>2</v>
      </c>
      <c r="N120" s="5">
        <v>143.66</v>
      </c>
      <c r="O120" s="6">
        <v>0.15</v>
      </c>
      <c r="P120" s="18">
        <v>78.14</v>
      </c>
      <c r="Q120" s="18">
        <f t="shared" si="4"/>
        <v>244.22199999999998</v>
      </c>
      <c r="R120" s="18">
        <f t="shared" si="5"/>
        <v>156.28</v>
      </c>
      <c r="S120" s="18">
        <f t="shared" si="6"/>
        <v>87.941999999999979</v>
      </c>
      <c r="T120" s="7">
        <f t="shared" si="7"/>
        <v>0.36009040954541355</v>
      </c>
      <c r="U120" s="4">
        <f>YEAR(SalesDataTable[[#This Row],[Order Date]])</f>
        <v>2026</v>
      </c>
      <c r="V120" s="7" t="str">
        <f>"Q"&amp;ROUNDUP(MONTH(SalesDataTable[[#This Row],[Order Date]])/3,0)</f>
        <v>Q1</v>
      </c>
      <c r="W120" s="8">
        <f>MONTH(SalesDataTable[[#This Row],[Order Date]])</f>
        <v>1</v>
      </c>
      <c r="X120" s="7" t="str">
        <f>TEXT(SalesDataTable[[#This Row],[Order Date]],"mmm")</f>
        <v>Jan</v>
      </c>
    </row>
    <row r="121" spans="1:24" ht="15.75">
      <c r="A121" s="2">
        <v>3485</v>
      </c>
      <c r="B121" s="11">
        <v>46048</v>
      </c>
      <c r="C121" s="4">
        <f>YEAR(SalesDataTable[[#This Row],[Order Date]])</f>
        <v>2026</v>
      </c>
      <c r="D121" s="4" t="str">
        <f>"Q"&amp;ROUNDUP(MONTH(SalesDataTable[[#This Row],[Order Date]])/3,0)</f>
        <v>Q1</v>
      </c>
      <c r="E121" s="4">
        <f>MONTH(SalesDataTable[[#This Row],[Order Date]])</f>
        <v>1</v>
      </c>
      <c r="F121" s="4" t="str">
        <f>TEXT(SalesDataTable[[#This Row],[Order Date]],"MMM")</f>
        <v>Jan</v>
      </c>
      <c r="G121" s="3" t="s">
        <v>11</v>
      </c>
      <c r="H121" s="3" t="s">
        <v>39</v>
      </c>
      <c r="I121" s="3" t="s">
        <v>2</v>
      </c>
      <c r="J121" s="3" t="s">
        <v>16</v>
      </c>
      <c r="K121" s="3" t="s">
        <v>23</v>
      </c>
      <c r="L121" s="3" t="s">
        <v>51</v>
      </c>
      <c r="M121" s="8">
        <v>2</v>
      </c>
      <c r="N121" s="5">
        <v>121.88</v>
      </c>
      <c r="O121" s="6">
        <v>0.05</v>
      </c>
      <c r="P121" s="18">
        <v>62.17</v>
      </c>
      <c r="Q121" s="18">
        <f t="shared" si="4"/>
        <v>231.57199999999997</v>
      </c>
      <c r="R121" s="18">
        <f t="shared" si="5"/>
        <v>124.34</v>
      </c>
      <c r="S121" s="18">
        <f t="shared" si="6"/>
        <v>107.23199999999997</v>
      </c>
      <c r="T121" s="7">
        <f t="shared" si="7"/>
        <v>0.46306116456220953</v>
      </c>
      <c r="U121" s="4">
        <f>YEAR(SalesDataTable[[#This Row],[Order Date]])</f>
        <v>2026</v>
      </c>
      <c r="V121" s="7" t="str">
        <f>"Q"&amp;ROUNDUP(MONTH(SalesDataTable[[#This Row],[Order Date]])/3,0)</f>
        <v>Q1</v>
      </c>
      <c r="W121" s="8">
        <f>MONTH(SalesDataTable[[#This Row],[Order Date]])</f>
        <v>1</v>
      </c>
      <c r="X121" s="7" t="str">
        <f>TEXT(SalesDataTable[[#This Row],[Order Date]],"mmm")</f>
        <v>Jan</v>
      </c>
    </row>
    <row r="122" spans="1:24" ht="15.75">
      <c r="A122" s="2">
        <v>4002</v>
      </c>
      <c r="B122" s="11">
        <v>46048</v>
      </c>
      <c r="C122" s="4">
        <f>YEAR(SalesDataTable[[#This Row],[Order Date]])</f>
        <v>2026</v>
      </c>
      <c r="D122" s="4" t="str">
        <f>"Q"&amp;ROUNDUP(MONTH(SalesDataTable[[#This Row],[Order Date]])/3,0)</f>
        <v>Q1</v>
      </c>
      <c r="E122" s="4">
        <f>MONTH(SalesDataTable[[#This Row],[Order Date]])</f>
        <v>1</v>
      </c>
      <c r="F122" s="4" t="str">
        <f>TEXT(SalesDataTable[[#This Row],[Order Date]],"MMM")</f>
        <v>Jan</v>
      </c>
      <c r="G122" s="3" t="s">
        <v>0</v>
      </c>
      <c r="H122" s="3" t="s">
        <v>50</v>
      </c>
      <c r="I122" s="3" t="s">
        <v>2</v>
      </c>
      <c r="J122" s="3" t="s">
        <v>3</v>
      </c>
      <c r="K122" s="3" t="s">
        <v>34</v>
      </c>
      <c r="L122" s="3" t="s">
        <v>45</v>
      </c>
      <c r="M122" s="8">
        <v>3</v>
      </c>
      <c r="N122" s="5">
        <v>50.92</v>
      </c>
      <c r="O122" s="6">
        <v>0.05</v>
      </c>
      <c r="P122" s="18">
        <v>21.87</v>
      </c>
      <c r="Q122" s="18">
        <f t="shared" si="4"/>
        <v>145.12199999999999</v>
      </c>
      <c r="R122" s="18">
        <f t="shared" si="5"/>
        <v>65.61</v>
      </c>
      <c r="S122" s="18">
        <f t="shared" si="6"/>
        <v>79.511999999999986</v>
      </c>
      <c r="T122" s="7">
        <f t="shared" si="7"/>
        <v>0.54789763095877941</v>
      </c>
      <c r="U122" s="4">
        <f>YEAR(SalesDataTable[[#This Row],[Order Date]])</f>
        <v>2026</v>
      </c>
      <c r="V122" s="7" t="str">
        <f>"Q"&amp;ROUNDUP(MONTH(SalesDataTable[[#This Row],[Order Date]])/3,0)</f>
        <v>Q1</v>
      </c>
      <c r="W122" s="8">
        <f>MONTH(SalesDataTable[[#This Row],[Order Date]])</f>
        <v>1</v>
      </c>
      <c r="X122" s="7" t="str">
        <f>TEXT(SalesDataTable[[#This Row],[Order Date]],"mmm")</f>
        <v>Jan</v>
      </c>
    </row>
    <row r="123" spans="1:24" ht="15.75">
      <c r="A123" s="2">
        <v>818</v>
      </c>
      <c r="B123" s="11">
        <v>46049</v>
      </c>
      <c r="C123" s="4">
        <f>YEAR(SalesDataTable[[#This Row],[Order Date]])</f>
        <v>2026</v>
      </c>
      <c r="D123" s="4" t="str">
        <f>"Q"&amp;ROUNDUP(MONTH(SalesDataTable[[#This Row],[Order Date]])/3,0)</f>
        <v>Q1</v>
      </c>
      <c r="E123" s="4">
        <f>MONTH(SalesDataTable[[#This Row],[Order Date]])</f>
        <v>1</v>
      </c>
      <c r="F123" s="4" t="str">
        <f>TEXT(SalesDataTable[[#This Row],[Order Date]],"MMM")</f>
        <v>Jan</v>
      </c>
      <c r="G123" s="3" t="s">
        <v>0</v>
      </c>
      <c r="H123" s="3" t="s">
        <v>1</v>
      </c>
      <c r="I123" s="3" t="s">
        <v>2</v>
      </c>
      <c r="J123" s="3" t="s">
        <v>3</v>
      </c>
      <c r="K123" s="3" t="s">
        <v>4</v>
      </c>
      <c r="L123" s="3" t="s">
        <v>30</v>
      </c>
      <c r="M123" s="8">
        <v>1</v>
      </c>
      <c r="N123" s="5">
        <v>103.78</v>
      </c>
      <c r="O123" s="6">
        <v>0</v>
      </c>
      <c r="P123" s="18">
        <v>49.36</v>
      </c>
      <c r="Q123" s="18">
        <f t="shared" si="4"/>
        <v>103.78</v>
      </c>
      <c r="R123" s="18">
        <f t="shared" si="5"/>
        <v>49.36</v>
      </c>
      <c r="S123" s="18">
        <f t="shared" si="6"/>
        <v>54.42</v>
      </c>
      <c r="T123" s="7">
        <f t="shared" si="7"/>
        <v>0.52437849296588934</v>
      </c>
      <c r="U123" s="4">
        <f>YEAR(SalesDataTable[[#This Row],[Order Date]])</f>
        <v>2026</v>
      </c>
      <c r="V123" s="7" t="str">
        <f>"Q"&amp;ROUNDUP(MONTH(SalesDataTable[[#This Row],[Order Date]])/3,0)</f>
        <v>Q1</v>
      </c>
      <c r="W123" s="8">
        <f>MONTH(SalesDataTable[[#This Row],[Order Date]])</f>
        <v>1</v>
      </c>
      <c r="X123" s="7" t="str">
        <f>TEXT(SalesDataTable[[#This Row],[Order Date]],"mmm")</f>
        <v>Jan</v>
      </c>
    </row>
    <row r="124" spans="1:24" ht="15.75">
      <c r="A124" s="2">
        <v>1439</v>
      </c>
      <c r="B124" s="11">
        <v>46049</v>
      </c>
      <c r="C124" s="4">
        <f>YEAR(SalesDataTable[[#This Row],[Order Date]])</f>
        <v>2026</v>
      </c>
      <c r="D124" s="4" t="str">
        <f>"Q"&amp;ROUNDUP(MONTH(SalesDataTable[[#This Row],[Order Date]])/3,0)</f>
        <v>Q1</v>
      </c>
      <c r="E124" s="4">
        <f>MONTH(SalesDataTable[[#This Row],[Order Date]])</f>
        <v>1</v>
      </c>
      <c r="F124" s="4" t="str">
        <f>TEXT(SalesDataTable[[#This Row],[Order Date]],"MMM")</f>
        <v>Jan</v>
      </c>
      <c r="G124" s="3" t="s">
        <v>6</v>
      </c>
      <c r="H124" s="3" t="s">
        <v>27</v>
      </c>
      <c r="I124" s="3" t="s">
        <v>28</v>
      </c>
      <c r="J124" s="3" t="s">
        <v>13</v>
      </c>
      <c r="K124" s="3" t="s">
        <v>9</v>
      </c>
      <c r="L124" s="3" t="s">
        <v>37</v>
      </c>
      <c r="M124" s="8">
        <v>2</v>
      </c>
      <c r="N124" s="5">
        <v>157.16999999999999</v>
      </c>
      <c r="O124" s="6">
        <v>0</v>
      </c>
      <c r="P124" s="18">
        <v>81.260000000000005</v>
      </c>
      <c r="Q124" s="18">
        <f t="shared" si="4"/>
        <v>314.33999999999997</v>
      </c>
      <c r="R124" s="18">
        <f t="shared" si="5"/>
        <v>162.52000000000001</v>
      </c>
      <c r="S124" s="18">
        <f t="shared" si="6"/>
        <v>151.81999999999996</v>
      </c>
      <c r="T124" s="7">
        <f t="shared" si="7"/>
        <v>0.4829802125087484</v>
      </c>
      <c r="U124" s="4">
        <f>YEAR(SalesDataTable[[#This Row],[Order Date]])</f>
        <v>2026</v>
      </c>
      <c r="V124" s="7" t="str">
        <f>"Q"&amp;ROUNDUP(MONTH(SalesDataTable[[#This Row],[Order Date]])/3,0)</f>
        <v>Q1</v>
      </c>
      <c r="W124" s="8">
        <f>MONTH(SalesDataTable[[#This Row],[Order Date]])</f>
        <v>1</v>
      </c>
      <c r="X124" s="7" t="str">
        <f>TEXT(SalesDataTable[[#This Row],[Order Date]],"mmm")</f>
        <v>Jan</v>
      </c>
    </row>
    <row r="125" spans="1:24" ht="15.75">
      <c r="A125" s="2">
        <v>1616</v>
      </c>
      <c r="B125" s="11">
        <v>46049</v>
      </c>
      <c r="C125" s="4">
        <f>YEAR(SalesDataTable[[#This Row],[Order Date]])</f>
        <v>2026</v>
      </c>
      <c r="D125" s="4" t="str">
        <f>"Q"&amp;ROUNDUP(MONTH(SalesDataTable[[#This Row],[Order Date]])/3,0)</f>
        <v>Q1</v>
      </c>
      <c r="E125" s="4">
        <f>MONTH(SalesDataTable[[#This Row],[Order Date]])</f>
        <v>1</v>
      </c>
      <c r="F125" s="4" t="str">
        <f>TEXT(SalesDataTable[[#This Row],[Order Date]],"MMM")</f>
        <v>Jan</v>
      </c>
      <c r="G125" s="3" t="s">
        <v>6</v>
      </c>
      <c r="H125" s="3" t="s">
        <v>43</v>
      </c>
      <c r="I125" s="3" t="s">
        <v>2</v>
      </c>
      <c r="J125" s="3" t="s">
        <v>16</v>
      </c>
      <c r="K125" s="3" t="s">
        <v>14</v>
      </c>
      <c r="L125" s="3" t="s">
        <v>44</v>
      </c>
      <c r="M125" s="8">
        <v>2</v>
      </c>
      <c r="N125" s="5">
        <v>132.91999999999999</v>
      </c>
      <c r="O125" s="6">
        <v>0</v>
      </c>
      <c r="P125" s="18">
        <v>69.02</v>
      </c>
      <c r="Q125" s="18">
        <f t="shared" si="4"/>
        <v>265.83999999999997</v>
      </c>
      <c r="R125" s="18">
        <f t="shared" si="5"/>
        <v>138.04</v>
      </c>
      <c r="S125" s="18">
        <f t="shared" si="6"/>
        <v>127.79999999999998</v>
      </c>
      <c r="T125" s="7">
        <f t="shared" si="7"/>
        <v>0.48074029491423409</v>
      </c>
      <c r="U125" s="4">
        <f>YEAR(SalesDataTable[[#This Row],[Order Date]])</f>
        <v>2026</v>
      </c>
      <c r="V125" s="7" t="str">
        <f>"Q"&amp;ROUNDUP(MONTH(SalesDataTable[[#This Row],[Order Date]])/3,0)</f>
        <v>Q1</v>
      </c>
      <c r="W125" s="8">
        <f>MONTH(SalesDataTable[[#This Row],[Order Date]])</f>
        <v>1</v>
      </c>
      <c r="X125" s="7" t="str">
        <f>TEXT(SalesDataTable[[#This Row],[Order Date]],"mmm")</f>
        <v>Jan</v>
      </c>
    </row>
    <row r="126" spans="1:24" ht="15.75">
      <c r="A126" s="2">
        <v>1798</v>
      </c>
      <c r="B126" s="11">
        <v>46049</v>
      </c>
      <c r="C126" s="4">
        <f>YEAR(SalesDataTable[[#This Row],[Order Date]])</f>
        <v>2026</v>
      </c>
      <c r="D126" s="4" t="str">
        <f>"Q"&amp;ROUNDUP(MONTH(SalesDataTable[[#This Row],[Order Date]])/3,0)</f>
        <v>Q1</v>
      </c>
      <c r="E126" s="4">
        <f>MONTH(SalesDataTable[[#This Row],[Order Date]])</f>
        <v>1</v>
      </c>
      <c r="F126" s="4" t="str">
        <f>TEXT(SalesDataTable[[#This Row],[Order Date]],"MMM")</f>
        <v>Jan</v>
      </c>
      <c r="G126" s="3" t="s">
        <v>20</v>
      </c>
      <c r="H126" s="3" t="s">
        <v>33</v>
      </c>
      <c r="I126" s="3" t="s">
        <v>19</v>
      </c>
      <c r="J126" s="3" t="s">
        <v>3</v>
      </c>
      <c r="K126" s="3" t="s">
        <v>9</v>
      </c>
      <c r="L126" s="3" t="s">
        <v>46</v>
      </c>
      <c r="M126" s="8">
        <v>1</v>
      </c>
      <c r="N126" s="5">
        <v>71.41</v>
      </c>
      <c r="O126" s="6">
        <v>0.05</v>
      </c>
      <c r="P126" s="18">
        <v>32.28</v>
      </c>
      <c r="Q126" s="18">
        <f t="shared" si="4"/>
        <v>67.839499999999987</v>
      </c>
      <c r="R126" s="18">
        <f t="shared" si="5"/>
        <v>32.28</v>
      </c>
      <c r="S126" s="18">
        <f t="shared" si="6"/>
        <v>35.559499999999986</v>
      </c>
      <c r="T126" s="7">
        <f t="shared" si="7"/>
        <v>0.52417102130764515</v>
      </c>
      <c r="U126" s="4">
        <f>YEAR(SalesDataTable[[#This Row],[Order Date]])</f>
        <v>2026</v>
      </c>
      <c r="V126" s="7" t="str">
        <f>"Q"&amp;ROUNDUP(MONTH(SalesDataTable[[#This Row],[Order Date]])/3,0)</f>
        <v>Q1</v>
      </c>
      <c r="W126" s="8">
        <f>MONTH(SalesDataTable[[#This Row],[Order Date]])</f>
        <v>1</v>
      </c>
      <c r="X126" s="7" t="str">
        <f>TEXT(SalesDataTable[[#This Row],[Order Date]],"mmm")</f>
        <v>Jan</v>
      </c>
    </row>
    <row r="127" spans="1:24" ht="15.75">
      <c r="A127" s="2">
        <v>4449</v>
      </c>
      <c r="B127" s="11">
        <v>46049</v>
      </c>
      <c r="C127" s="4">
        <f>YEAR(SalesDataTable[[#This Row],[Order Date]])</f>
        <v>2026</v>
      </c>
      <c r="D127" s="4" t="str">
        <f>"Q"&amp;ROUNDUP(MONTH(SalesDataTable[[#This Row],[Order Date]])/3,0)</f>
        <v>Q1</v>
      </c>
      <c r="E127" s="4">
        <f>MONTH(SalesDataTable[[#This Row],[Order Date]])</f>
        <v>1</v>
      </c>
      <c r="F127" s="4" t="str">
        <f>TEXT(SalesDataTable[[#This Row],[Order Date]],"MMM")</f>
        <v>Jan</v>
      </c>
      <c r="G127" s="3" t="s">
        <v>20</v>
      </c>
      <c r="H127" s="3" t="s">
        <v>33</v>
      </c>
      <c r="I127" s="3" t="s">
        <v>2</v>
      </c>
      <c r="J127" s="3" t="s">
        <v>13</v>
      </c>
      <c r="K127" s="3" t="s">
        <v>23</v>
      </c>
      <c r="L127" s="3" t="s">
        <v>29</v>
      </c>
      <c r="M127" s="8">
        <v>1</v>
      </c>
      <c r="N127" s="5">
        <v>199.67</v>
      </c>
      <c r="O127" s="6">
        <v>0</v>
      </c>
      <c r="P127" s="18">
        <v>103.81</v>
      </c>
      <c r="Q127" s="18">
        <f t="shared" si="4"/>
        <v>199.67</v>
      </c>
      <c r="R127" s="18">
        <f t="shared" si="5"/>
        <v>103.81</v>
      </c>
      <c r="S127" s="18">
        <f t="shared" si="6"/>
        <v>95.859999999999985</v>
      </c>
      <c r="T127" s="7">
        <f t="shared" si="7"/>
        <v>0.4800921520508839</v>
      </c>
      <c r="U127" s="4">
        <f>YEAR(SalesDataTable[[#This Row],[Order Date]])</f>
        <v>2026</v>
      </c>
      <c r="V127" s="7" t="str">
        <f>"Q"&amp;ROUNDUP(MONTH(SalesDataTable[[#This Row],[Order Date]])/3,0)</f>
        <v>Q1</v>
      </c>
      <c r="W127" s="8">
        <f>MONTH(SalesDataTable[[#This Row],[Order Date]])</f>
        <v>1</v>
      </c>
      <c r="X127" s="7" t="str">
        <f>TEXT(SalesDataTable[[#This Row],[Order Date]],"mmm")</f>
        <v>Jan</v>
      </c>
    </row>
    <row r="128" spans="1:24" ht="15.75">
      <c r="A128" s="2">
        <v>4473</v>
      </c>
      <c r="B128" s="11">
        <v>46049</v>
      </c>
      <c r="C128" s="4">
        <f>YEAR(SalesDataTable[[#This Row],[Order Date]])</f>
        <v>2026</v>
      </c>
      <c r="D128" s="4" t="str">
        <f>"Q"&amp;ROUNDUP(MONTH(SalesDataTable[[#This Row],[Order Date]])/3,0)</f>
        <v>Q1</v>
      </c>
      <c r="E128" s="4">
        <f>MONTH(SalesDataTable[[#This Row],[Order Date]])</f>
        <v>1</v>
      </c>
      <c r="F128" s="4" t="str">
        <f>TEXT(SalesDataTable[[#This Row],[Order Date]],"MMM")</f>
        <v>Jan</v>
      </c>
      <c r="G128" s="3" t="s">
        <v>0</v>
      </c>
      <c r="H128" s="3" t="s">
        <v>1</v>
      </c>
      <c r="I128" s="3" t="s">
        <v>19</v>
      </c>
      <c r="J128" s="3" t="s">
        <v>3</v>
      </c>
      <c r="K128" s="3" t="s">
        <v>23</v>
      </c>
      <c r="L128" s="3" t="s">
        <v>29</v>
      </c>
      <c r="M128" s="8">
        <v>1</v>
      </c>
      <c r="N128" s="5">
        <v>196.88</v>
      </c>
      <c r="O128" s="6">
        <v>0</v>
      </c>
      <c r="P128" s="18">
        <v>102.76</v>
      </c>
      <c r="Q128" s="18">
        <f t="shared" si="4"/>
        <v>196.88</v>
      </c>
      <c r="R128" s="18">
        <f t="shared" si="5"/>
        <v>102.76</v>
      </c>
      <c r="S128" s="18">
        <f t="shared" si="6"/>
        <v>94.11999999999999</v>
      </c>
      <c r="T128" s="7">
        <f t="shared" si="7"/>
        <v>0.47805770012190163</v>
      </c>
      <c r="U128" s="4">
        <f>YEAR(SalesDataTable[[#This Row],[Order Date]])</f>
        <v>2026</v>
      </c>
      <c r="V128" s="7" t="str">
        <f>"Q"&amp;ROUNDUP(MONTH(SalesDataTable[[#This Row],[Order Date]])/3,0)</f>
        <v>Q1</v>
      </c>
      <c r="W128" s="8">
        <f>MONTH(SalesDataTable[[#This Row],[Order Date]])</f>
        <v>1</v>
      </c>
      <c r="X128" s="7" t="str">
        <f>TEXT(SalesDataTable[[#This Row],[Order Date]],"mmm")</f>
        <v>Jan</v>
      </c>
    </row>
    <row r="129" spans="1:24" ht="15.75">
      <c r="A129" s="2">
        <v>203</v>
      </c>
      <c r="B129" s="11">
        <v>46050</v>
      </c>
      <c r="C129" s="4">
        <f>YEAR(SalesDataTable[[#This Row],[Order Date]])</f>
        <v>2026</v>
      </c>
      <c r="D129" s="4" t="str">
        <f>"Q"&amp;ROUNDUP(MONTH(SalesDataTable[[#This Row],[Order Date]])/3,0)</f>
        <v>Q1</v>
      </c>
      <c r="E129" s="4">
        <f>MONTH(SalesDataTable[[#This Row],[Order Date]])</f>
        <v>1</v>
      </c>
      <c r="F129" s="4" t="str">
        <f>TEXT(SalesDataTable[[#This Row],[Order Date]],"MMM")</f>
        <v>Jan</v>
      </c>
      <c r="G129" s="3" t="s">
        <v>20</v>
      </c>
      <c r="H129" s="3" t="s">
        <v>31</v>
      </c>
      <c r="I129" s="3" t="s">
        <v>2</v>
      </c>
      <c r="J129" s="3" t="s">
        <v>3</v>
      </c>
      <c r="K129" s="3" t="s">
        <v>4</v>
      </c>
      <c r="L129" s="3" t="s">
        <v>22</v>
      </c>
      <c r="M129" s="8">
        <v>3</v>
      </c>
      <c r="N129" s="5">
        <v>49.95</v>
      </c>
      <c r="O129" s="6">
        <v>0</v>
      </c>
      <c r="P129" s="18">
        <v>22.55</v>
      </c>
      <c r="Q129" s="18">
        <f t="shared" si="4"/>
        <v>149.85000000000002</v>
      </c>
      <c r="R129" s="18">
        <f t="shared" si="5"/>
        <v>67.650000000000006</v>
      </c>
      <c r="S129" s="18">
        <f t="shared" si="6"/>
        <v>82.200000000000017</v>
      </c>
      <c r="T129" s="7">
        <f t="shared" si="7"/>
        <v>0.54854854854854862</v>
      </c>
      <c r="U129" s="4">
        <f>YEAR(SalesDataTable[[#This Row],[Order Date]])</f>
        <v>2026</v>
      </c>
      <c r="V129" s="7" t="str">
        <f>"Q"&amp;ROUNDUP(MONTH(SalesDataTable[[#This Row],[Order Date]])/3,0)</f>
        <v>Q1</v>
      </c>
      <c r="W129" s="8">
        <f>MONTH(SalesDataTable[[#This Row],[Order Date]])</f>
        <v>1</v>
      </c>
      <c r="X129" s="7" t="str">
        <f>TEXT(SalesDataTable[[#This Row],[Order Date]],"mmm")</f>
        <v>Jan</v>
      </c>
    </row>
    <row r="130" spans="1:24" ht="15.75">
      <c r="A130" s="2">
        <v>1654</v>
      </c>
      <c r="B130" s="11">
        <v>46050</v>
      </c>
      <c r="C130" s="4">
        <f>YEAR(SalesDataTable[[#This Row],[Order Date]])</f>
        <v>2026</v>
      </c>
      <c r="D130" s="4" t="str">
        <f>"Q"&amp;ROUNDUP(MONTH(SalesDataTable[[#This Row],[Order Date]])/3,0)</f>
        <v>Q1</v>
      </c>
      <c r="E130" s="4">
        <f>MONTH(SalesDataTable[[#This Row],[Order Date]])</f>
        <v>1</v>
      </c>
      <c r="F130" s="4" t="str">
        <f>TEXT(SalesDataTable[[#This Row],[Order Date]],"MMM")</f>
        <v>Jan</v>
      </c>
      <c r="G130" s="3" t="s">
        <v>6</v>
      </c>
      <c r="H130" s="3" t="s">
        <v>27</v>
      </c>
      <c r="I130" s="3" t="s">
        <v>28</v>
      </c>
      <c r="J130" s="3" t="s">
        <v>16</v>
      </c>
      <c r="K130" s="3" t="s">
        <v>9</v>
      </c>
      <c r="L130" s="3" t="s">
        <v>46</v>
      </c>
      <c r="M130" s="8">
        <v>1</v>
      </c>
      <c r="N130" s="5">
        <v>70.41</v>
      </c>
      <c r="O130" s="6">
        <v>0</v>
      </c>
      <c r="P130" s="18">
        <v>32.74</v>
      </c>
      <c r="Q130" s="18">
        <f t="shared" ref="Q130:Q193" si="8">M130*N130*(1-O130)</f>
        <v>70.41</v>
      </c>
      <c r="R130" s="18">
        <f t="shared" ref="R130:R193" si="9">M130*P130</f>
        <v>32.74</v>
      </c>
      <c r="S130" s="18">
        <f t="shared" ref="S130:S193" si="10">Q130-R130</f>
        <v>37.669999999999995</v>
      </c>
      <c r="T130" s="7">
        <f t="shared" ref="T130:T193" si="11">IFERROR(S130/Q130,0)</f>
        <v>0.53500923164323244</v>
      </c>
      <c r="U130" s="4">
        <f>YEAR(SalesDataTable[[#This Row],[Order Date]])</f>
        <v>2026</v>
      </c>
      <c r="V130" s="7" t="str">
        <f>"Q"&amp;ROUNDUP(MONTH(SalesDataTable[[#This Row],[Order Date]])/3,0)</f>
        <v>Q1</v>
      </c>
      <c r="W130" s="8">
        <f>MONTH(SalesDataTable[[#This Row],[Order Date]])</f>
        <v>1</v>
      </c>
      <c r="X130" s="7" t="str">
        <f>TEXT(SalesDataTable[[#This Row],[Order Date]],"mmm")</f>
        <v>Jan</v>
      </c>
    </row>
    <row r="131" spans="1:24" ht="15.75">
      <c r="A131" s="2">
        <v>2203</v>
      </c>
      <c r="B131" s="11">
        <v>46050</v>
      </c>
      <c r="C131" s="4">
        <f>YEAR(SalesDataTable[[#This Row],[Order Date]])</f>
        <v>2026</v>
      </c>
      <c r="D131" s="4" t="str">
        <f>"Q"&amp;ROUNDUP(MONTH(SalesDataTable[[#This Row],[Order Date]])/3,0)</f>
        <v>Q1</v>
      </c>
      <c r="E131" s="4">
        <f>MONTH(SalesDataTable[[#This Row],[Order Date]])</f>
        <v>1</v>
      </c>
      <c r="F131" s="4" t="str">
        <f>TEXT(SalesDataTable[[#This Row],[Order Date]],"MMM")</f>
        <v>Jan</v>
      </c>
      <c r="G131" s="3" t="s">
        <v>11</v>
      </c>
      <c r="H131" s="3" t="s">
        <v>52</v>
      </c>
      <c r="I131" s="3" t="s">
        <v>28</v>
      </c>
      <c r="J131" s="3" t="s">
        <v>3</v>
      </c>
      <c r="K131" s="3" t="s">
        <v>9</v>
      </c>
      <c r="L131" s="3" t="s">
        <v>46</v>
      </c>
      <c r="M131" s="8">
        <v>2</v>
      </c>
      <c r="N131" s="5">
        <v>70.290000000000006</v>
      </c>
      <c r="O131" s="6">
        <v>0.15</v>
      </c>
      <c r="P131" s="18">
        <v>31.84</v>
      </c>
      <c r="Q131" s="18">
        <f t="shared" si="8"/>
        <v>119.49300000000001</v>
      </c>
      <c r="R131" s="18">
        <f t="shared" si="9"/>
        <v>63.68</v>
      </c>
      <c r="S131" s="18">
        <f t="shared" si="10"/>
        <v>55.813000000000009</v>
      </c>
      <c r="T131" s="7">
        <f t="shared" si="11"/>
        <v>0.46708175374289712</v>
      </c>
      <c r="U131" s="4">
        <f>YEAR(SalesDataTable[[#This Row],[Order Date]])</f>
        <v>2026</v>
      </c>
      <c r="V131" s="7" t="str">
        <f>"Q"&amp;ROUNDUP(MONTH(SalesDataTable[[#This Row],[Order Date]])/3,0)</f>
        <v>Q1</v>
      </c>
      <c r="W131" s="8">
        <f>MONTH(SalesDataTable[[#This Row],[Order Date]])</f>
        <v>1</v>
      </c>
      <c r="X131" s="7" t="str">
        <f>TEXT(SalesDataTable[[#This Row],[Order Date]],"mmm")</f>
        <v>Jan</v>
      </c>
    </row>
    <row r="132" spans="1:24" ht="15.75">
      <c r="A132" s="2">
        <v>3352</v>
      </c>
      <c r="B132" s="11">
        <v>46050</v>
      </c>
      <c r="C132" s="4">
        <f>YEAR(SalesDataTable[[#This Row],[Order Date]])</f>
        <v>2026</v>
      </c>
      <c r="D132" s="4" t="str">
        <f>"Q"&amp;ROUNDUP(MONTH(SalesDataTable[[#This Row],[Order Date]])/3,0)</f>
        <v>Q1</v>
      </c>
      <c r="E132" s="4">
        <f>MONTH(SalesDataTable[[#This Row],[Order Date]])</f>
        <v>1</v>
      </c>
      <c r="F132" s="4" t="str">
        <f>TEXT(SalesDataTable[[#This Row],[Order Date]],"MMM")</f>
        <v>Jan</v>
      </c>
      <c r="G132" s="3" t="s">
        <v>11</v>
      </c>
      <c r="H132" s="3" t="s">
        <v>52</v>
      </c>
      <c r="I132" s="3" t="s">
        <v>2</v>
      </c>
      <c r="J132" s="3" t="s">
        <v>16</v>
      </c>
      <c r="K132" s="3" t="s">
        <v>9</v>
      </c>
      <c r="L132" s="3" t="s">
        <v>10</v>
      </c>
      <c r="M132" s="8">
        <v>4</v>
      </c>
      <c r="N132" s="5">
        <v>91.46</v>
      </c>
      <c r="O132" s="6">
        <v>0</v>
      </c>
      <c r="P132" s="18">
        <v>44.04</v>
      </c>
      <c r="Q132" s="18">
        <f t="shared" si="8"/>
        <v>365.84</v>
      </c>
      <c r="R132" s="18">
        <f t="shared" si="9"/>
        <v>176.16</v>
      </c>
      <c r="S132" s="18">
        <f t="shared" si="10"/>
        <v>189.67999999999998</v>
      </c>
      <c r="T132" s="7">
        <f t="shared" si="11"/>
        <v>0.51847802317953207</v>
      </c>
      <c r="U132" s="4">
        <f>YEAR(SalesDataTable[[#This Row],[Order Date]])</f>
        <v>2026</v>
      </c>
      <c r="V132" s="7" t="str">
        <f>"Q"&amp;ROUNDUP(MONTH(SalesDataTable[[#This Row],[Order Date]])/3,0)</f>
        <v>Q1</v>
      </c>
      <c r="W132" s="8">
        <f>MONTH(SalesDataTable[[#This Row],[Order Date]])</f>
        <v>1</v>
      </c>
      <c r="X132" s="7" t="str">
        <f>TEXT(SalesDataTable[[#This Row],[Order Date]],"mmm")</f>
        <v>Jan</v>
      </c>
    </row>
    <row r="133" spans="1:24" ht="15.75">
      <c r="A133" s="2">
        <v>183</v>
      </c>
      <c r="B133" s="11">
        <v>46051</v>
      </c>
      <c r="C133" s="4">
        <f>YEAR(SalesDataTable[[#This Row],[Order Date]])</f>
        <v>2026</v>
      </c>
      <c r="D133" s="4" t="str">
        <f>"Q"&amp;ROUNDUP(MONTH(SalesDataTable[[#This Row],[Order Date]])/3,0)</f>
        <v>Q1</v>
      </c>
      <c r="E133" s="4">
        <f>MONTH(SalesDataTable[[#This Row],[Order Date]])</f>
        <v>1</v>
      </c>
      <c r="F133" s="4" t="str">
        <f>TEXT(SalesDataTable[[#This Row],[Order Date]],"MMM")</f>
        <v>Jan</v>
      </c>
      <c r="G133" s="3" t="s">
        <v>6</v>
      </c>
      <c r="H133" s="3" t="s">
        <v>43</v>
      </c>
      <c r="I133" s="3" t="s">
        <v>2</v>
      </c>
      <c r="J133" s="3" t="s">
        <v>13</v>
      </c>
      <c r="K133" s="3" t="s">
        <v>23</v>
      </c>
      <c r="L133" s="3" t="s">
        <v>51</v>
      </c>
      <c r="M133" s="8">
        <v>2</v>
      </c>
      <c r="N133" s="5">
        <v>123.27</v>
      </c>
      <c r="O133" s="6">
        <v>0</v>
      </c>
      <c r="P133" s="18">
        <v>60.26</v>
      </c>
      <c r="Q133" s="18">
        <f t="shared" si="8"/>
        <v>246.54</v>
      </c>
      <c r="R133" s="18">
        <f t="shared" si="9"/>
        <v>120.52</v>
      </c>
      <c r="S133" s="18">
        <f t="shared" si="10"/>
        <v>126.02</v>
      </c>
      <c r="T133" s="7">
        <f t="shared" si="11"/>
        <v>0.51115437657175311</v>
      </c>
      <c r="U133" s="4">
        <f>YEAR(SalesDataTable[[#This Row],[Order Date]])</f>
        <v>2026</v>
      </c>
      <c r="V133" s="7" t="str">
        <f>"Q"&amp;ROUNDUP(MONTH(SalesDataTable[[#This Row],[Order Date]])/3,0)</f>
        <v>Q1</v>
      </c>
      <c r="W133" s="8">
        <f>MONTH(SalesDataTable[[#This Row],[Order Date]])</f>
        <v>1</v>
      </c>
      <c r="X133" s="7" t="str">
        <f>TEXT(SalesDataTable[[#This Row],[Order Date]],"mmm")</f>
        <v>Jan</v>
      </c>
    </row>
    <row r="134" spans="1:24" ht="15.75">
      <c r="A134" s="2">
        <v>3525</v>
      </c>
      <c r="B134" s="11">
        <v>46051</v>
      </c>
      <c r="C134" s="4">
        <f>YEAR(SalesDataTable[[#This Row],[Order Date]])</f>
        <v>2026</v>
      </c>
      <c r="D134" s="4" t="str">
        <f>"Q"&amp;ROUNDUP(MONTH(SalesDataTable[[#This Row],[Order Date]])/3,0)</f>
        <v>Q1</v>
      </c>
      <c r="E134" s="4">
        <f>MONTH(SalesDataTable[[#This Row],[Order Date]])</f>
        <v>1</v>
      </c>
      <c r="F134" s="4" t="str">
        <f>TEXT(SalesDataTable[[#This Row],[Order Date]],"MMM")</f>
        <v>Jan</v>
      </c>
      <c r="G134" s="3" t="s">
        <v>11</v>
      </c>
      <c r="H134" s="3" t="s">
        <v>25</v>
      </c>
      <c r="I134" s="3" t="s">
        <v>8</v>
      </c>
      <c r="J134" s="3" t="s">
        <v>16</v>
      </c>
      <c r="K134" s="3" t="s">
        <v>34</v>
      </c>
      <c r="L134" s="3" t="s">
        <v>45</v>
      </c>
      <c r="M134" s="8">
        <v>3</v>
      </c>
      <c r="N134" s="5">
        <v>49.63</v>
      </c>
      <c r="O134" s="6">
        <v>0.1</v>
      </c>
      <c r="P134" s="18">
        <v>22.06</v>
      </c>
      <c r="Q134" s="18">
        <f t="shared" si="8"/>
        <v>134.001</v>
      </c>
      <c r="R134" s="18">
        <f t="shared" si="9"/>
        <v>66.179999999999993</v>
      </c>
      <c r="S134" s="18">
        <f t="shared" si="10"/>
        <v>67.821000000000012</v>
      </c>
      <c r="T134" s="7">
        <f t="shared" si="11"/>
        <v>0.50612308863366695</v>
      </c>
      <c r="U134" s="4">
        <f>YEAR(SalesDataTable[[#This Row],[Order Date]])</f>
        <v>2026</v>
      </c>
      <c r="V134" s="7" t="str">
        <f>"Q"&amp;ROUNDUP(MONTH(SalesDataTable[[#This Row],[Order Date]])/3,0)</f>
        <v>Q1</v>
      </c>
      <c r="W134" s="8">
        <f>MONTH(SalesDataTable[[#This Row],[Order Date]])</f>
        <v>1</v>
      </c>
      <c r="X134" s="7" t="str">
        <f>TEXT(SalesDataTable[[#This Row],[Order Date]],"mmm")</f>
        <v>Jan</v>
      </c>
    </row>
    <row r="135" spans="1:24" ht="15.75">
      <c r="A135" s="2">
        <v>4299</v>
      </c>
      <c r="B135" s="11">
        <v>46051</v>
      </c>
      <c r="C135" s="4">
        <f>YEAR(SalesDataTable[[#This Row],[Order Date]])</f>
        <v>2026</v>
      </c>
      <c r="D135" s="4" t="str">
        <f>"Q"&amp;ROUNDUP(MONTH(SalesDataTable[[#This Row],[Order Date]])/3,0)</f>
        <v>Q1</v>
      </c>
      <c r="E135" s="4">
        <f>MONTH(SalesDataTable[[#This Row],[Order Date]])</f>
        <v>1</v>
      </c>
      <c r="F135" s="4" t="str">
        <f>TEXT(SalesDataTable[[#This Row],[Order Date]],"MMM")</f>
        <v>Jan</v>
      </c>
      <c r="G135" s="3" t="s">
        <v>0</v>
      </c>
      <c r="H135" s="3" t="s">
        <v>36</v>
      </c>
      <c r="I135" s="3" t="s">
        <v>8</v>
      </c>
      <c r="J135" s="3" t="s">
        <v>16</v>
      </c>
      <c r="K135" s="3" t="s">
        <v>14</v>
      </c>
      <c r="L135" s="3" t="s">
        <v>44</v>
      </c>
      <c r="M135" s="8">
        <v>12</v>
      </c>
      <c r="N135" s="5">
        <v>132.21</v>
      </c>
      <c r="O135" s="6">
        <v>0.1</v>
      </c>
      <c r="P135" s="18">
        <v>68.95</v>
      </c>
      <c r="Q135" s="18">
        <f t="shared" si="8"/>
        <v>1427.8679999999999</v>
      </c>
      <c r="R135" s="18">
        <f t="shared" si="9"/>
        <v>827.40000000000009</v>
      </c>
      <c r="S135" s="18">
        <f t="shared" si="10"/>
        <v>600.46799999999985</v>
      </c>
      <c r="T135" s="7">
        <f t="shared" si="11"/>
        <v>0.42053467127213429</v>
      </c>
      <c r="U135" s="4">
        <f>YEAR(SalesDataTable[[#This Row],[Order Date]])</f>
        <v>2026</v>
      </c>
      <c r="V135" s="7" t="str">
        <f>"Q"&amp;ROUNDUP(MONTH(SalesDataTable[[#This Row],[Order Date]])/3,0)</f>
        <v>Q1</v>
      </c>
      <c r="W135" s="8">
        <f>MONTH(SalesDataTable[[#This Row],[Order Date]])</f>
        <v>1</v>
      </c>
      <c r="X135" s="7" t="str">
        <f>TEXT(SalesDataTable[[#This Row],[Order Date]],"mmm")</f>
        <v>Jan</v>
      </c>
    </row>
    <row r="136" spans="1:24" ht="15.75">
      <c r="A136" s="2">
        <v>748</v>
      </c>
      <c r="B136" s="11">
        <v>46052</v>
      </c>
      <c r="C136" s="4">
        <f>YEAR(SalesDataTable[[#This Row],[Order Date]])</f>
        <v>2026</v>
      </c>
      <c r="D136" s="4" t="str">
        <f>"Q"&amp;ROUNDUP(MONTH(SalesDataTable[[#This Row],[Order Date]])/3,0)</f>
        <v>Q1</v>
      </c>
      <c r="E136" s="4">
        <f>MONTH(SalesDataTable[[#This Row],[Order Date]])</f>
        <v>1</v>
      </c>
      <c r="F136" s="4" t="str">
        <f>TEXT(SalesDataTable[[#This Row],[Order Date]],"MMM")</f>
        <v>Jan</v>
      </c>
      <c r="G136" s="3" t="s">
        <v>6</v>
      </c>
      <c r="H136" s="3" t="s">
        <v>7</v>
      </c>
      <c r="I136" s="3" t="s">
        <v>19</v>
      </c>
      <c r="J136" s="3" t="s">
        <v>16</v>
      </c>
      <c r="K136" s="3" t="s">
        <v>4</v>
      </c>
      <c r="L136" s="3" t="s">
        <v>26</v>
      </c>
      <c r="M136" s="8">
        <v>1</v>
      </c>
      <c r="N136" s="5">
        <v>39.549999999999997</v>
      </c>
      <c r="O136" s="6">
        <v>0</v>
      </c>
      <c r="P136" s="18">
        <v>17.059999999999999</v>
      </c>
      <c r="Q136" s="18">
        <f t="shared" si="8"/>
        <v>39.549999999999997</v>
      </c>
      <c r="R136" s="18">
        <f t="shared" si="9"/>
        <v>17.059999999999999</v>
      </c>
      <c r="S136" s="18">
        <f t="shared" si="10"/>
        <v>22.49</v>
      </c>
      <c r="T136" s="7">
        <f t="shared" si="11"/>
        <v>0.56864728192161818</v>
      </c>
      <c r="U136" s="4">
        <f>YEAR(SalesDataTable[[#This Row],[Order Date]])</f>
        <v>2026</v>
      </c>
      <c r="V136" s="7" t="str">
        <f>"Q"&amp;ROUNDUP(MONTH(SalesDataTable[[#This Row],[Order Date]])/3,0)</f>
        <v>Q1</v>
      </c>
      <c r="W136" s="8">
        <f>MONTH(SalesDataTable[[#This Row],[Order Date]])</f>
        <v>1</v>
      </c>
      <c r="X136" s="7" t="str">
        <f>TEXT(SalesDataTable[[#This Row],[Order Date]],"mmm")</f>
        <v>Jan</v>
      </c>
    </row>
    <row r="137" spans="1:24" ht="15.75">
      <c r="A137" s="2">
        <v>3117</v>
      </c>
      <c r="B137" s="11">
        <v>46052</v>
      </c>
      <c r="C137" s="4">
        <f>YEAR(SalesDataTable[[#This Row],[Order Date]])</f>
        <v>2026</v>
      </c>
      <c r="D137" s="4" t="str">
        <f>"Q"&amp;ROUNDUP(MONTH(SalesDataTable[[#This Row],[Order Date]])/3,0)</f>
        <v>Q1</v>
      </c>
      <c r="E137" s="4">
        <f>MONTH(SalesDataTable[[#This Row],[Order Date]])</f>
        <v>1</v>
      </c>
      <c r="F137" s="4" t="str">
        <f>TEXT(SalesDataTable[[#This Row],[Order Date]],"MMM")</f>
        <v>Jan</v>
      </c>
      <c r="G137" s="3" t="s">
        <v>6</v>
      </c>
      <c r="H137" s="3" t="s">
        <v>43</v>
      </c>
      <c r="I137" s="3" t="s">
        <v>2</v>
      </c>
      <c r="J137" s="3" t="s">
        <v>13</v>
      </c>
      <c r="K137" s="3" t="s">
        <v>23</v>
      </c>
      <c r="L137" s="3" t="s">
        <v>40</v>
      </c>
      <c r="M137" s="8">
        <v>3</v>
      </c>
      <c r="N137" s="5">
        <v>80.08</v>
      </c>
      <c r="O137" s="6">
        <v>0</v>
      </c>
      <c r="P137" s="18">
        <v>39.450000000000003</v>
      </c>
      <c r="Q137" s="18">
        <f t="shared" si="8"/>
        <v>240.24</v>
      </c>
      <c r="R137" s="18">
        <f t="shared" si="9"/>
        <v>118.35000000000001</v>
      </c>
      <c r="S137" s="18">
        <f t="shared" si="10"/>
        <v>121.89</v>
      </c>
      <c r="T137" s="7">
        <f t="shared" si="11"/>
        <v>0.50736763236763238</v>
      </c>
      <c r="U137" s="4">
        <f>YEAR(SalesDataTable[[#This Row],[Order Date]])</f>
        <v>2026</v>
      </c>
      <c r="V137" s="7" t="str">
        <f>"Q"&amp;ROUNDUP(MONTH(SalesDataTable[[#This Row],[Order Date]])/3,0)</f>
        <v>Q1</v>
      </c>
      <c r="W137" s="8">
        <f>MONTH(SalesDataTable[[#This Row],[Order Date]])</f>
        <v>1</v>
      </c>
      <c r="X137" s="7" t="str">
        <f>TEXT(SalesDataTable[[#This Row],[Order Date]],"mmm")</f>
        <v>Jan</v>
      </c>
    </row>
    <row r="138" spans="1:24" ht="15.75">
      <c r="A138" s="2">
        <v>3328</v>
      </c>
      <c r="B138" s="11">
        <v>46052</v>
      </c>
      <c r="C138" s="4">
        <f>YEAR(SalesDataTable[[#This Row],[Order Date]])</f>
        <v>2026</v>
      </c>
      <c r="D138" s="4" t="str">
        <f>"Q"&amp;ROUNDUP(MONTH(SalesDataTable[[#This Row],[Order Date]])/3,0)</f>
        <v>Q1</v>
      </c>
      <c r="E138" s="4">
        <f>MONTH(SalesDataTable[[#This Row],[Order Date]])</f>
        <v>1</v>
      </c>
      <c r="F138" s="4" t="str">
        <f>TEXT(SalesDataTable[[#This Row],[Order Date]],"MMM")</f>
        <v>Jan</v>
      </c>
      <c r="G138" s="3" t="s">
        <v>11</v>
      </c>
      <c r="H138" s="3" t="s">
        <v>25</v>
      </c>
      <c r="I138" s="3" t="s">
        <v>19</v>
      </c>
      <c r="J138" s="3" t="s">
        <v>3</v>
      </c>
      <c r="K138" s="3" t="s">
        <v>34</v>
      </c>
      <c r="L138" s="3" t="s">
        <v>38</v>
      </c>
      <c r="M138" s="8">
        <v>1</v>
      </c>
      <c r="N138" s="5">
        <v>120.48</v>
      </c>
      <c r="O138" s="6">
        <v>0</v>
      </c>
      <c r="P138" s="18">
        <v>69.55</v>
      </c>
      <c r="Q138" s="18">
        <f t="shared" si="8"/>
        <v>120.48</v>
      </c>
      <c r="R138" s="18">
        <f t="shared" si="9"/>
        <v>69.55</v>
      </c>
      <c r="S138" s="18">
        <f t="shared" si="10"/>
        <v>50.930000000000007</v>
      </c>
      <c r="T138" s="7">
        <f t="shared" si="11"/>
        <v>0.42272576361221786</v>
      </c>
      <c r="U138" s="4">
        <f>YEAR(SalesDataTable[[#This Row],[Order Date]])</f>
        <v>2026</v>
      </c>
      <c r="V138" s="7" t="str">
        <f>"Q"&amp;ROUNDUP(MONTH(SalesDataTable[[#This Row],[Order Date]])/3,0)</f>
        <v>Q1</v>
      </c>
      <c r="W138" s="8">
        <f>MONTH(SalesDataTable[[#This Row],[Order Date]])</f>
        <v>1</v>
      </c>
      <c r="X138" s="7" t="str">
        <f>TEXT(SalesDataTable[[#This Row],[Order Date]],"mmm")</f>
        <v>Jan</v>
      </c>
    </row>
    <row r="139" spans="1:24" ht="15.75">
      <c r="A139" s="2">
        <v>3822</v>
      </c>
      <c r="B139" s="11">
        <v>46052</v>
      </c>
      <c r="C139" s="4">
        <f>YEAR(SalesDataTable[[#This Row],[Order Date]])</f>
        <v>2026</v>
      </c>
      <c r="D139" s="4" t="str">
        <f>"Q"&amp;ROUNDUP(MONTH(SalesDataTable[[#This Row],[Order Date]])/3,0)</f>
        <v>Q1</v>
      </c>
      <c r="E139" s="4">
        <f>MONTH(SalesDataTable[[#This Row],[Order Date]])</f>
        <v>1</v>
      </c>
      <c r="F139" s="4" t="str">
        <f>TEXT(SalesDataTable[[#This Row],[Order Date]],"MMM")</f>
        <v>Jan</v>
      </c>
      <c r="G139" s="3" t="s">
        <v>20</v>
      </c>
      <c r="H139" s="3" t="s">
        <v>31</v>
      </c>
      <c r="I139" s="3" t="s">
        <v>2</v>
      </c>
      <c r="J139" s="3" t="s">
        <v>3</v>
      </c>
      <c r="K139" s="3" t="s">
        <v>34</v>
      </c>
      <c r="L139" s="3" t="s">
        <v>35</v>
      </c>
      <c r="M139" s="8">
        <v>1</v>
      </c>
      <c r="N139" s="5">
        <v>39.369999999999997</v>
      </c>
      <c r="O139" s="6">
        <v>0.05</v>
      </c>
      <c r="P139" s="18">
        <v>14.66</v>
      </c>
      <c r="Q139" s="18">
        <f t="shared" si="8"/>
        <v>37.401499999999999</v>
      </c>
      <c r="R139" s="18">
        <f t="shared" si="9"/>
        <v>14.66</v>
      </c>
      <c r="S139" s="18">
        <f t="shared" si="10"/>
        <v>22.741499999999998</v>
      </c>
      <c r="T139" s="7">
        <f t="shared" si="11"/>
        <v>0.60803711081106371</v>
      </c>
      <c r="U139" s="4">
        <f>YEAR(SalesDataTable[[#This Row],[Order Date]])</f>
        <v>2026</v>
      </c>
      <c r="V139" s="7" t="str">
        <f>"Q"&amp;ROUNDUP(MONTH(SalesDataTable[[#This Row],[Order Date]])/3,0)</f>
        <v>Q1</v>
      </c>
      <c r="W139" s="8">
        <f>MONTH(SalesDataTable[[#This Row],[Order Date]])</f>
        <v>1</v>
      </c>
      <c r="X139" s="7" t="str">
        <f>TEXT(SalesDataTable[[#This Row],[Order Date]],"mmm")</f>
        <v>Jan</v>
      </c>
    </row>
    <row r="140" spans="1:24" ht="15.75">
      <c r="A140" s="2">
        <v>4125</v>
      </c>
      <c r="B140" s="11">
        <v>46052</v>
      </c>
      <c r="C140" s="4">
        <f>YEAR(SalesDataTable[[#This Row],[Order Date]])</f>
        <v>2026</v>
      </c>
      <c r="D140" s="4" t="str">
        <f>"Q"&amp;ROUNDUP(MONTH(SalesDataTable[[#This Row],[Order Date]])/3,0)</f>
        <v>Q1</v>
      </c>
      <c r="E140" s="4">
        <f>MONTH(SalesDataTable[[#This Row],[Order Date]])</f>
        <v>1</v>
      </c>
      <c r="F140" s="4" t="str">
        <f>TEXT(SalesDataTable[[#This Row],[Order Date]],"MMM")</f>
        <v>Jan</v>
      </c>
      <c r="G140" s="3" t="s">
        <v>6</v>
      </c>
      <c r="H140" s="3" t="s">
        <v>43</v>
      </c>
      <c r="I140" s="3" t="s">
        <v>8</v>
      </c>
      <c r="J140" s="3" t="s">
        <v>16</v>
      </c>
      <c r="K140" s="3" t="s">
        <v>23</v>
      </c>
      <c r="L140" s="3" t="s">
        <v>40</v>
      </c>
      <c r="M140" s="8">
        <v>8</v>
      </c>
      <c r="N140" s="5">
        <v>81.06</v>
      </c>
      <c r="O140" s="6">
        <v>0.15</v>
      </c>
      <c r="P140" s="18">
        <v>39.549999999999997</v>
      </c>
      <c r="Q140" s="18">
        <f t="shared" si="8"/>
        <v>551.20799999999997</v>
      </c>
      <c r="R140" s="18">
        <f t="shared" si="9"/>
        <v>316.39999999999998</v>
      </c>
      <c r="S140" s="18">
        <f t="shared" si="10"/>
        <v>234.80799999999999</v>
      </c>
      <c r="T140" s="7">
        <f t="shared" si="11"/>
        <v>0.42598801178502488</v>
      </c>
      <c r="U140" s="4">
        <f>YEAR(SalesDataTable[[#This Row],[Order Date]])</f>
        <v>2026</v>
      </c>
      <c r="V140" s="7" t="str">
        <f>"Q"&amp;ROUNDUP(MONTH(SalesDataTable[[#This Row],[Order Date]])/3,0)</f>
        <v>Q1</v>
      </c>
      <c r="W140" s="8">
        <f>MONTH(SalesDataTable[[#This Row],[Order Date]])</f>
        <v>1</v>
      </c>
      <c r="X140" s="7" t="str">
        <f>TEXT(SalesDataTable[[#This Row],[Order Date]],"mmm")</f>
        <v>Jan</v>
      </c>
    </row>
    <row r="141" spans="1:24" ht="15.75">
      <c r="A141" s="2">
        <v>4592</v>
      </c>
      <c r="B141" s="11">
        <v>46052</v>
      </c>
      <c r="C141" s="4">
        <f>YEAR(SalesDataTable[[#This Row],[Order Date]])</f>
        <v>2026</v>
      </c>
      <c r="D141" s="4" t="str">
        <f>"Q"&amp;ROUNDUP(MONTH(SalesDataTable[[#This Row],[Order Date]])/3,0)</f>
        <v>Q1</v>
      </c>
      <c r="E141" s="4">
        <f>MONTH(SalesDataTable[[#This Row],[Order Date]])</f>
        <v>1</v>
      </c>
      <c r="F141" s="4" t="str">
        <f>TEXT(SalesDataTable[[#This Row],[Order Date]],"MMM")</f>
        <v>Jan</v>
      </c>
      <c r="G141" s="3" t="s">
        <v>6</v>
      </c>
      <c r="H141" s="3" t="s">
        <v>43</v>
      </c>
      <c r="I141" s="3" t="s">
        <v>28</v>
      </c>
      <c r="J141" s="3" t="s">
        <v>3</v>
      </c>
      <c r="K141" s="3" t="s">
        <v>34</v>
      </c>
      <c r="L141" s="3" t="s">
        <v>38</v>
      </c>
      <c r="M141" s="8">
        <v>5</v>
      </c>
      <c r="N141" s="5">
        <v>120.4</v>
      </c>
      <c r="O141" s="6">
        <v>0</v>
      </c>
      <c r="P141" s="18">
        <v>69.510000000000005</v>
      </c>
      <c r="Q141" s="18">
        <f t="shared" si="8"/>
        <v>602</v>
      </c>
      <c r="R141" s="18">
        <f t="shared" si="9"/>
        <v>347.55</v>
      </c>
      <c r="S141" s="18">
        <f t="shared" si="10"/>
        <v>254.45</v>
      </c>
      <c r="T141" s="7">
        <f t="shared" si="11"/>
        <v>0.42267441860465116</v>
      </c>
      <c r="U141" s="4">
        <f>YEAR(SalesDataTable[[#This Row],[Order Date]])</f>
        <v>2026</v>
      </c>
      <c r="V141" s="7" t="str">
        <f>"Q"&amp;ROUNDUP(MONTH(SalesDataTable[[#This Row],[Order Date]])/3,0)</f>
        <v>Q1</v>
      </c>
      <c r="W141" s="8">
        <f>MONTH(SalesDataTable[[#This Row],[Order Date]])</f>
        <v>1</v>
      </c>
      <c r="X141" s="7" t="str">
        <f>TEXT(SalesDataTable[[#This Row],[Order Date]],"mmm")</f>
        <v>Jan</v>
      </c>
    </row>
    <row r="142" spans="1:24" ht="15.75">
      <c r="A142" s="2">
        <v>373</v>
      </c>
      <c r="B142" s="11">
        <v>46053</v>
      </c>
      <c r="C142" s="4">
        <f>YEAR(SalesDataTable[[#This Row],[Order Date]])</f>
        <v>2026</v>
      </c>
      <c r="D142" s="4" t="str">
        <f>"Q"&amp;ROUNDUP(MONTH(SalesDataTable[[#This Row],[Order Date]])/3,0)</f>
        <v>Q1</v>
      </c>
      <c r="E142" s="4">
        <f>MONTH(SalesDataTable[[#This Row],[Order Date]])</f>
        <v>1</v>
      </c>
      <c r="F142" s="4" t="str">
        <f>TEXT(SalesDataTable[[#This Row],[Order Date]],"MMM")</f>
        <v>Jan</v>
      </c>
      <c r="G142" s="3" t="s">
        <v>11</v>
      </c>
      <c r="H142" s="3" t="s">
        <v>39</v>
      </c>
      <c r="I142" s="3" t="s">
        <v>8</v>
      </c>
      <c r="J142" s="3" t="s">
        <v>16</v>
      </c>
      <c r="K142" s="3" t="s">
        <v>14</v>
      </c>
      <c r="L142" s="3" t="s">
        <v>32</v>
      </c>
      <c r="M142" s="8">
        <v>10</v>
      </c>
      <c r="N142" s="5">
        <v>47.71</v>
      </c>
      <c r="O142" s="6">
        <v>0.1</v>
      </c>
      <c r="P142" s="18">
        <v>18.649999999999999</v>
      </c>
      <c r="Q142" s="18">
        <f t="shared" si="8"/>
        <v>429.39000000000004</v>
      </c>
      <c r="R142" s="18">
        <f t="shared" si="9"/>
        <v>186.5</v>
      </c>
      <c r="S142" s="18">
        <f t="shared" si="10"/>
        <v>242.89000000000004</v>
      </c>
      <c r="T142" s="7">
        <f t="shared" si="11"/>
        <v>0.56566291716155481</v>
      </c>
      <c r="U142" s="4">
        <f>YEAR(SalesDataTable[[#This Row],[Order Date]])</f>
        <v>2026</v>
      </c>
      <c r="V142" s="7" t="str">
        <f>"Q"&amp;ROUNDUP(MONTH(SalesDataTable[[#This Row],[Order Date]])/3,0)</f>
        <v>Q1</v>
      </c>
      <c r="W142" s="8">
        <f>MONTH(SalesDataTable[[#This Row],[Order Date]])</f>
        <v>1</v>
      </c>
      <c r="X142" s="7" t="str">
        <f>TEXT(SalesDataTable[[#This Row],[Order Date]],"mmm")</f>
        <v>Jan</v>
      </c>
    </row>
    <row r="143" spans="1:24" ht="15.75">
      <c r="A143" s="2">
        <v>672</v>
      </c>
      <c r="B143" s="11">
        <v>46053</v>
      </c>
      <c r="C143" s="4">
        <f>YEAR(SalesDataTable[[#This Row],[Order Date]])</f>
        <v>2026</v>
      </c>
      <c r="D143" s="4" t="str">
        <f>"Q"&amp;ROUNDUP(MONTH(SalesDataTable[[#This Row],[Order Date]])/3,0)</f>
        <v>Q1</v>
      </c>
      <c r="E143" s="4">
        <f>MONTH(SalesDataTable[[#This Row],[Order Date]])</f>
        <v>1</v>
      </c>
      <c r="F143" s="4" t="str">
        <f>TEXT(SalesDataTable[[#This Row],[Order Date]],"MMM")</f>
        <v>Jan</v>
      </c>
      <c r="G143" s="3" t="s">
        <v>0</v>
      </c>
      <c r="H143" s="3" t="s">
        <v>36</v>
      </c>
      <c r="I143" s="3" t="s">
        <v>2</v>
      </c>
      <c r="J143" s="3" t="s">
        <v>16</v>
      </c>
      <c r="K143" s="3" t="s">
        <v>4</v>
      </c>
      <c r="L143" s="3" t="s">
        <v>30</v>
      </c>
      <c r="M143" s="8">
        <v>1</v>
      </c>
      <c r="N143" s="5">
        <v>102.92</v>
      </c>
      <c r="O143" s="6">
        <v>0.05</v>
      </c>
      <c r="P143" s="18">
        <v>50.92</v>
      </c>
      <c r="Q143" s="18">
        <f t="shared" si="8"/>
        <v>97.774000000000001</v>
      </c>
      <c r="R143" s="18">
        <f t="shared" si="9"/>
        <v>50.92</v>
      </c>
      <c r="S143" s="18">
        <f t="shared" si="10"/>
        <v>46.853999999999999</v>
      </c>
      <c r="T143" s="7">
        <f t="shared" si="11"/>
        <v>0.4792071511853867</v>
      </c>
      <c r="U143" s="4">
        <f>YEAR(SalesDataTable[[#This Row],[Order Date]])</f>
        <v>2026</v>
      </c>
      <c r="V143" s="7" t="str">
        <f>"Q"&amp;ROUNDUP(MONTH(SalesDataTable[[#This Row],[Order Date]])/3,0)</f>
        <v>Q1</v>
      </c>
      <c r="W143" s="8">
        <f>MONTH(SalesDataTable[[#This Row],[Order Date]])</f>
        <v>1</v>
      </c>
      <c r="X143" s="7" t="str">
        <f>TEXT(SalesDataTable[[#This Row],[Order Date]],"mmm")</f>
        <v>Jan</v>
      </c>
    </row>
    <row r="144" spans="1:24" ht="15.75">
      <c r="A144" s="2">
        <v>1125</v>
      </c>
      <c r="B144" s="11">
        <v>46053</v>
      </c>
      <c r="C144" s="4">
        <f>YEAR(SalesDataTable[[#This Row],[Order Date]])</f>
        <v>2026</v>
      </c>
      <c r="D144" s="4" t="str">
        <f>"Q"&amp;ROUNDUP(MONTH(SalesDataTable[[#This Row],[Order Date]])/3,0)</f>
        <v>Q1</v>
      </c>
      <c r="E144" s="4">
        <f>MONTH(SalesDataTable[[#This Row],[Order Date]])</f>
        <v>1</v>
      </c>
      <c r="F144" s="4" t="str">
        <f>TEXT(SalesDataTable[[#This Row],[Order Date]],"MMM")</f>
        <v>Jan</v>
      </c>
      <c r="G144" s="3" t="s">
        <v>6</v>
      </c>
      <c r="H144" s="3" t="s">
        <v>7</v>
      </c>
      <c r="I144" s="3" t="s">
        <v>2</v>
      </c>
      <c r="J144" s="3" t="s">
        <v>3</v>
      </c>
      <c r="K144" s="3" t="s">
        <v>9</v>
      </c>
      <c r="L144" s="3" t="s">
        <v>46</v>
      </c>
      <c r="M144" s="8">
        <v>1</v>
      </c>
      <c r="N144" s="5">
        <v>72.69</v>
      </c>
      <c r="O144" s="6">
        <v>0.1</v>
      </c>
      <c r="P144" s="18">
        <v>32.67</v>
      </c>
      <c r="Q144" s="18">
        <f t="shared" si="8"/>
        <v>65.421000000000006</v>
      </c>
      <c r="R144" s="18">
        <f t="shared" si="9"/>
        <v>32.67</v>
      </c>
      <c r="S144" s="18">
        <f t="shared" si="10"/>
        <v>32.751000000000005</v>
      </c>
      <c r="T144" s="7">
        <f t="shared" si="11"/>
        <v>0.50061906727197691</v>
      </c>
      <c r="U144" s="4">
        <f>YEAR(SalesDataTable[[#This Row],[Order Date]])</f>
        <v>2026</v>
      </c>
      <c r="V144" s="7" t="str">
        <f>"Q"&amp;ROUNDUP(MONTH(SalesDataTable[[#This Row],[Order Date]])/3,0)</f>
        <v>Q1</v>
      </c>
      <c r="W144" s="8">
        <f>MONTH(SalesDataTable[[#This Row],[Order Date]])</f>
        <v>1</v>
      </c>
      <c r="X144" s="7" t="str">
        <f>TEXT(SalesDataTable[[#This Row],[Order Date]],"mmm")</f>
        <v>Jan</v>
      </c>
    </row>
    <row r="145" spans="1:24" ht="15.75">
      <c r="A145" s="2">
        <v>1164</v>
      </c>
      <c r="B145" s="11">
        <v>46053</v>
      </c>
      <c r="C145" s="4">
        <f>YEAR(SalesDataTable[[#This Row],[Order Date]])</f>
        <v>2026</v>
      </c>
      <c r="D145" s="4" t="str">
        <f>"Q"&amp;ROUNDUP(MONTH(SalesDataTable[[#This Row],[Order Date]])/3,0)</f>
        <v>Q1</v>
      </c>
      <c r="E145" s="4">
        <f>MONTH(SalesDataTable[[#This Row],[Order Date]])</f>
        <v>1</v>
      </c>
      <c r="F145" s="4" t="str">
        <f>TEXT(SalesDataTable[[#This Row],[Order Date]],"MMM")</f>
        <v>Jan</v>
      </c>
      <c r="G145" s="3" t="s">
        <v>0</v>
      </c>
      <c r="H145" s="3" t="s">
        <v>1</v>
      </c>
      <c r="I145" s="3" t="s">
        <v>2</v>
      </c>
      <c r="J145" s="3" t="s">
        <v>13</v>
      </c>
      <c r="K145" s="3" t="s">
        <v>4</v>
      </c>
      <c r="L145" s="3" t="s">
        <v>5</v>
      </c>
      <c r="M145" s="8">
        <v>1</v>
      </c>
      <c r="N145" s="5">
        <v>79.989999999999995</v>
      </c>
      <c r="O145" s="6">
        <v>0.05</v>
      </c>
      <c r="P145" s="18">
        <v>43.02</v>
      </c>
      <c r="Q145" s="18">
        <f t="shared" si="8"/>
        <v>75.990499999999997</v>
      </c>
      <c r="R145" s="18">
        <f t="shared" si="9"/>
        <v>43.02</v>
      </c>
      <c r="S145" s="18">
        <f t="shared" si="10"/>
        <v>32.970499999999994</v>
      </c>
      <c r="T145" s="7">
        <f t="shared" si="11"/>
        <v>0.43387660299642711</v>
      </c>
      <c r="U145" s="4">
        <f>YEAR(SalesDataTable[[#This Row],[Order Date]])</f>
        <v>2026</v>
      </c>
      <c r="V145" s="7" t="str">
        <f>"Q"&amp;ROUNDUP(MONTH(SalesDataTable[[#This Row],[Order Date]])/3,0)</f>
        <v>Q1</v>
      </c>
      <c r="W145" s="8">
        <f>MONTH(SalesDataTable[[#This Row],[Order Date]])</f>
        <v>1</v>
      </c>
      <c r="X145" s="7" t="str">
        <f>TEXT(SalesDataTable[[#This Row],[Order Date]],"mmm")</f>
        <v>Jan</v>
      </c>
    </row>
    <row r="146" spans="1:24" ht="15.75">
      <c r="A146" s="2">
        <v>1613</v>
      </c>
      <c r="B146" s="11">
        <v>46053</v>
      </c>
      <c r="C146" s="4">
        <f>YEAR(SalesDataTable[[#This Row],[Order Date]])</f>
        <v>2026</v>
      </c>
      <c r="D146" s="4" t="str">
        <f>"Q"&amp;ROUNDUP(MONTH(SalesDataTable[[#This Row],[Order Date]])/3,0)</f>
        <v>Q1</v>
      </c>
      <c r="E146" s="4">
        <f>MONTH(SalesDataTable[[#This Row],[Order Date]])</f>
        <v>1</v>
      </c>
      <c r="F146" s="4" t="str">
        <f>TEXT(SalesDataTable[[#This Row],[Order Date]],"MMM")</f>
        <v>Jan</v>
      </c>
      <c r="G146" s="3" t="s">
        <v>6</v>
      </c>
      <c r="H146" s="3" t="s">
        <v>27</v>
      </c>
      <c r="I146" s="3" t="s">
        <v>8</v>
      </c>
      <c r="J146" s="3" t="s">
        <v>16</v>
      </c>
      <c r="K146" s="3" t="s">
        <v>34</v>
      </c>
      <c r="L146" s="3" t="s">
        <v>45</v>
      </c>
      <c r="M146" s="8">
        <v>4</v>
      </c>
      <c r="N146" s="5">
        <v>51.11</v>
      </c>
      <c r="O146" s="6">
        <v>0.15</v>
      </c>
      <c r="P146" s="18">
        <v>22.25</v>
      </c>
      <c r="Q146" s="18">
        <f t="shared" si="8"/>
        <v>173.774</v>
      </c>
      <c r="R146" s="18">
        <f t="shared" si="9"/>
        <v>89</v>
      </c>
      <c r="S146" s="18">
        <f t="shared" si="10"/>
        <v>84.774000000000001</v>
      </c>
      <c r="T146" s="7">
        <f t="shared" si="11"/>
        <v>0.48784052850253778</v>
      </c>
      <c r="U146" s="4">
        <f>YEAR(SalesDataTable[[#This Row],[Order Date]])</f>
        <v>2026</v>
      </c>
      <c r="V146" s="7" t="str">
        <f>"Q"&amp;ROUNDUP(MONTH(SalesDataTable[[#This Row],[Order Date]])/3,0)</f>
        <v>Q1</v>
      </c>
      <c r="W146" s="8">
        <f>MONTH(SalesDataTable[[#This Row],[Order Date]])</f>
        <v>1</v>
      </c>
      <c r="X146" s="7" t="str">
        <f>TEXT(SalesDataTable[[#This Row],[Order Date]],"mmm")</f>
        <v>Jan</v>
      </c>
    </row>
    <row r="147" spans="1:24" ht="15.75">
      <c r="A147" s="2">
        <v>2149</v>
      </c>
      <c r="B147" s="11">
        <v>46053</v>
      </c>
      <c r="C147" s="4">
        <f>YEAR(SalesDataTable[[#This Row],[Order Date]])</f>
        <v>2026</v>
      </c>
      <c r="D147" s="4" t="str">
        <f>"Q"&amp;ROUNDUP(MONTH(SalesDataTable[[#This Row],[Order Date]])/3,0)</f>
        <v>Q1</v>
      </c>
      <c r="E147" s="4">
        <f>MONTH(SalesDataTable[[#This Row],[Order Date]])</f>
        <v>1</v>
      </c>
      <c r="F147" s="4" t="str">
        <f>TEXT(SalesDataTable[[#This Row],[Order Date]],"MMM")</f>
        <v>Jan</v>
      </c>
      <c r="G147" s="3" t="s">
        <v>0</v>
      </c>
      <c r="H147" s="3" t="s">
        <v>50</v>
      </c>
      <c r="I147" s="3" t="s">
        <v>2</v>
      </c>
      <c r="J147" s="3" t="s">
        <v>3</v>
      </c>
      <c r="K147" s="3" t="s">
        <v>34</v>
      </c>
      <c r="L147" s="3" t="s">
        <v>38</v>
      </c>
      <c r="M147" s="8">
        <v>2</v>
      </c>
      <c r="N147" s="5">
        <v>124.83</v>
      </c>
      <c r="O147" s="6">
        <v>0</v>
      </c>
      <c r="P147" s="18">
        <v>70.91</v>
      </c>
      <c r="Q147" s="18">
        <f t="shared" si="8"/>
        <v>249.66</v>
      </c>
      <c r="R147" s="18">
        <f t="shared" si="9"/>
        <v>141.82</v>
      </c>
      <c r="S147" s="18">
        <f t="shared" si="10"/>
        <v>107.84</v>
      </c>
      <c r="T147" s="7">
        <f t="shared" si="11"/>
        <v>0.43194744853000083</v>
      </c>
      <c r="U147" s="4">
        <f>YEAR(SalesDataTable[[#This Row],[Order Date]])</f>
        <v>2026</v>
      </c>
      <c r="V147" s="7" t="str">
        <f>"Q"&amp;ROUNDUP(MONTH(SalesDataTable[[#This Row],[Order Date]])/3,0)</f>
        <v>Q1</v>
      </c>
      <c r="W147" s="8">
        <f>MONTH(SalesDataTable[[#This Row],[Order Date]])</f>
        <v>1</v>
      </c>
      <c r="X147" s="7" t="str">
        <f>TEXT(SalesDataTable[[#This Row],[Order Date]],"mmm")</f>
        <v>Jan</v>
      </c>
    </row>
    <row r="148" spans="1:24" ht="15.75">
      <c r="A148" s="2">
        <v>2593</v>
      </c>
      <c r="B148" s="11">
        <v>46053</v>
      </c>
      <c r="C148" s="4">
        <f>YEAR(SalesDataTable[[#This Row],[Order Date]])</f>
        <v>2026</v>
      </c>
      <c r="D148" s="4" t="str">
        <f>"Q"&amp;ROUNDUP(MONTH(SalesDataTable[[#This Row],[Order Date]])/3,0)</f>
        <v>Q1</v>
      </c>
      <c r="E148" s="4">
        <f>MONTH(SalesDataTable[[#This Row],[Order Date]])</f>
        <v>1</v>
      </c>
      <c r="F148" s="4" t="str">
        <f>TEXT(SalesDataTable[[#This Row],[Order Date]],"MMM")</f>
        <v>Jan</v>
      </c>
      <c r="G148" s="3" t="s">
        <v>6</v>
      </c>
      <c r="H148" s="3" t="s">
        <v>41</v>
      </c>
      <c r="I148" s="3" t="s">
        <v>19</v>
      </c>
      <c r="J148" s="3" t="s">
        <v>13</v>
      </c>
      <c r="K148" s="3" t="s">
        <v>4</v>
      </c>
      <c r="L148" s="3" t="s">
        <v>26</v>
      </c>
      <c r="M148" s="8">
        <v>6</v>
      </c>
      <c r="N148" s="5">
        <v>41.07</v>
      </c>
      <c r="O148" s="6">
        <v>0.1</v>
      </c>
      <c r="P148" s="18">
        <v>16.29</v>
      </c>
      <c r="Q148" s="18">
        <f t="shared" si="8"/>
        <v>221.77800000000002</v>
      </c>
      <c r="R148" s="18">
        <f t="shared" si="9"/>
        <v>97.74</v>
      </c>
      <c r="S148" s="18">
        <f t="shared" si="10"/>
        <v>124.03800000000003</v>
      </c>
      <c r="T148" s="7">
        <f t="shared" si="11"/>
        <v>0.55928901874847825</v>
      </c>
      <c r="U148" s="4">
        <f>YEAR(SalesDataTable[[#This Row],[Order Date]])</f>
        <v>2026</v>
      </c>
      <c r="V148" s="7" t="str">
        <f>"Q"&amp;ROUNDUP(MONTH(SalesDataTable[[#This Row],[Order Date]])/3,0)</f>
        <v>Q1</v>
      </c>
      <c r="W148" s="8">
        <f>MONTH(SalesDataTable[[#This Row],[Order Date]])</f>
        <v>1</v>
      </c>
      <c r="X148" s="7" t="str">
        <f>TEXT(SalesDataTable[[#This Row],[Order Date]],"mmm")</f>
        <v>Jan</v>
      </c>
    </row>
    <row r="149" spans="1:24" ht="15.75">
      <c r="A149" s="2">
        <v>2659</v>
      </c>
      <c r="B149" s="11">
        <v>46053</v>
      </c>
      <c r="C149" s="4">
        <f>YEAR(SalesDataTable[[#This Row],[Order Date]])</f>
        <v>2026</v>
      </c>
      <c r="D149" s="4" t="str">
        <f>"Q"&amp;ROUNDUP(MONTH(SalesDataTable[[#This Row],[Order Date]])/3,0)</f>
        <v>Q1</v>
      </c>
      <c r="E149" s="4">
        <f>MONTH(SalesDataTable[[#This Row],[Order Date]])</f>
        <v>1</v>
      </c>
      <c r="F149" s="4" t="str">
        <f>TEXT(SalesDataTable[[#This Row],[Order Date]],"MMM")</f>
        <v>Jan</v>
      </c>
      <c r="G149" s="3" t="s">
        <v>0</v>
      </c>
      <c r="H149" s="3" t="s">
        <v>50</v>
      </c>
      <c r="I149" s="3" t="s">
        <v>2</v>
      </c>
      <c r="J149" s="3" t="s">
        <v>13</v>
      </c>
      <c r="K149" s="3" t="s">
        <v>14</v>
      </c>
      <c r="L149" s="3" t="s">
        <v>15</v>
      </c>
      <c r="M149" s="8">
        <v>1</v>
      </c>
      <c r="N149" s="5">
        <v>36.020000000000003</v>
      </c>
      <c r="O149" s="6">
        <v>0</v>
      </c>
      <c r="P149" s="18">
        <v>13.34</v>
      </c>
      <c r="Q149" s="18">
        <f t="shared" si="8"/>
        <v>36.020000000000003</v>
      </c>
      <c r="R149" s="18">
        <f t="shared" si="9"/>
        <v>13.34</v>
      </c>
      <c r="S149" s="18">
        <f t="shared" si="10"/>
        <v>22.680000000000003</v>
      </c>
      <c r="T149" s="7">
        <f t="shared" si="11"/>
        <v>0.62965019433647973</v>
      </c>
      <c r="U149" s="4">
        <f>YEAR(SalesDataTable[[#This Row],[Order Date]])</f>
        <v>2026</v>
      </c>
      <c r="V149" s="7" t="str">
        <f>"Q"&amp;ROUNDUP(MONTH(SalesDataTable[[#This Row],[Order Date]])/3,0)</f>
        <v>Q1</v>
      </c>
      <c r="W149" s="8">
        <f>MONTH(SalesDataTable[[#This Row],[Order Date]])</f>
        <v>1</v>
      </c>
      <c r="X149" s="7" t="str">
        <f>TEXT(SalesDataTable[[#This Row],[Order Date]],"mmm")</f>
        <v>Jan</v>
      </c>
    </row>
    <row r="150" spans="1:24" ht="15.75">
      <c r="A150" s="2">
        <v>3496</v>
      </c>
      <c r="B150" s="11">
        <v>46053</v>
      </c>
      <c r="C150" s="4">
        <f>YEAR(SalesDataTable[[#This Row],[Order Date]])</f>
        <v>2026</v>
      </c>
      <c r="D150" s="4" t="str">
        <f>"Q"&amp;ROUNDUP(MONTH(SalesDataTable[[#This Row],[Order Date]])/3,0)</f>
        <v>Q1</v>
      </c>
      <c r="E150" s="4">
        <f>MONTH(SalesDataTable[[#This Row],[Order Date]])</f>
        <v>1</v>
      </c>
      <c r="F150" s="4" t="str">
        <f>TEXT(SalesDataTable[[#This Row],[Order Date]],"MMM")</f>
        <v>Jan</v>
      </c>
      <c r="G150" s="3" t="s">
        <v>0</v>
      </c>
      <c r="H150" s="3" t="s">
        <v>1</v>
      </c>
      <c r="I150" s="3" t="s">
        <v>19</v>
      </c>
      <c r="J150" s="3" t="s">
        <v>3</v>
      </c>
      <c r="K150" s="3" t="s">
        <v>34</v>
      </c>
      <c r="L150" s="3" t="s">
        <v>42</v>
      </c>
      <c r="M150" s="8">
        <v>1</v>
      </c>
      <c r="N150" s="5">
        <v>35.82</v>
      </c>
      <c r="O150" s="6">
        <v>0.05</v>
      </c>
      <c r="P150" s="18">
        <v>14.32</v>
      </c>
      <c r="Q150" s="18">
        <f t="shared" si="8"/>
        <v>34.028999999999996</v>
      </c>
      <c r="R150" s="18">
        <f t="shared" si="9"/>
        <v>14.32</v>
      </c>
      <c r="S150" s="18">
        <f t="shared" si="10"/>
        <v>19.708999999999996</v>
      </c>
      <c r="T150" s="7">
        <f t="shared" si="11"/>
        <v>0.57918246201769075</v>
      </c>
      <c r="U150" s="4">
        <f>YEAR(SalesDataTable[[#This Row],[Order Date]])</f>
        <v>2026</v>
      </c>
      <c r="V150" s="7" t="str">
        <f>"Q"&amp;ROUNDUP(MONTH(SalesDataTable[[#This Row],[Order Date]])/3,0)</f>
        <v>Q1</v>
      </c>
      <c r="W150" s="8">
        <f>MONTH(SalesDataTable[[#This Row],[Order Date]])</f>
        <v>1</v>
      </c>
      <c r="X150" s="7" t="str">
        <f>TEXT(SalesDataTable[[#This Row],[Order Date]],"mmm")</f>
        <v>Jan</v>
      </c>
    </row>
    <row r="151" spans="1:24" ht="15.75">
      <c r="A151" s="2">
        <v>3889</v>
      </c>
      <c r="B151" s="11">
        <v>46053</v>
      </c>
      <c r="C151" s="4">
        <f>YEAR(SalesDataTable[[#This Row],[Order Date]])</f>
        <v>2026</v>
      </c>
      <c r="D151" s="4" t="str">
        <f>"Q"&amp;ROUNDUP(MONTH(SalesDataTable[[#This Row],[Order Date]])/3,0)</f>
        <v>Q1</v>
      </c>
      <c r="E151" s="4">
        <f>MONTH(SalesDataTable[[#This Row],[Order Date]])</f>
        <v>1</v>
      </c>
      <c r="F151" s="4" t="str">
        <f>TEXT(SalesDataTable[[#This Row],[Order Date]],"MMM")</f>
        <v>Jan</v>
      </c>
      <c r="G151" s="3" t="s">
        <v>11</v>
      </c>
      <c r="H151" s="3" t="s">
        <v>18</v>
      </c>
      <c r="I151" s="3" t="s">
        <v>19</v>
      </c>
      <c r="J151" s="3" t="s">
        <v>3</v>
      </c>
      <c r="K151" s="3" t="s">
        <v>4</v>
      </c>
      <c r="L151" s="3" t="s">
        <v>30</v>
      </c>
      <c r="M151" s="8">
        <v>3</v>
      </c>
      <c r="N151" s="5">
        <v>103.94</v>
      </c>
      <c r="O151" s="6">
        <v>0.1</v>
      </c>
      <c r="P151" s="18">
        <v>50.67</v>
      </c>
      <c r="Q151" s="18">
        <f t="shared" si="8"/>
        <v>280.63799999999998</v>
      </c>
      <c r="R151" s="18">
        <f t="shared" si="9"/>
        <v>152.01</v>
      </c>
      <c r="S151" s="18">
        <f t="shared" si="10"/>
        <v>128.62799999999999</v>
      </c>
      <c r="T151" s="7">
        <f t="shared" si="11"/>
        <v>0.45834135077929572</v>
      </c>
      <c r="U151" s="4">
        <f>YEAR(SalesDataTable[[#This Row],[Order Date]])</f>
        <v>2026</v>
      </c>
      <c r="V151" s="7" t="str">
        <f>"Q"&amp;ROUNDUP(MONTH(SalesDataTable[[#This Row],[Order Date]])/3,0)</f>
        <v>Q1</v>
      </c>
      <c r="W151" s="8">
        <f>MONTH(SalesDataTable[[#This Row],[Order Date]])</f>
        <v>1</v>
      </c>
      <c r="X151" s="7" t="str">
        <f>TEXT(SalesDataTable[[#This Row],[Order Date]],"mmm")</f>
        <v>Jan</v>
      </c>
    </row>
    <row r="152" spans="1:24" ht="15.75">
      <c r="A152" s="2">
        <v>1432</v>
      </c>
      <c r="B152" s="11">
        <v>46054</v>
      </c>
      <c r="C152" s="4">
        <f>YEAR(SalesDataTable[[#This Row],[Order Date]])</f>
        <v>2026</v>
      </c>
      <c r="D152" s="4" t="str">
        <f>"Q"&amp;ROUNDUP(MONTH(SalesDataTable[[#This Row],[Order Date]])/3,0)</f>
        <v>Q1</v>
      </c>
      <c r="E152" s="4">
        <f>MONTH(SalesDataTable[[#This Row],[Order Date]])</f>
        <v>2</v>
      </c>
      <c r="F152" s="4" t="str">
        <f>TEXT(SalesDataTable[[#This Row],[Order Date]],"MMM")</f>
        <v>Feb</v>
      </c>
      <c r="G152" s="3" t="s">
        <v>0</v>
      </c>
      <c r="H152" s="3" t="s">
        <v>1</v>
      </c>
      <c r="I152" s="3" t="s">
        <v>2</v>
      </c>
      <c r="J152" s="3" t="s">
        <v>3</v>
      </c>
      <c r="K152" s="3" t="s">
        <v>9</v>
      </c>
      <c r="L152" s="3" t="s">
        <v>17</v>
      </c>
      <c r="M152" s="8">
        <v>1</v>
      </c>
      <c r="N152" s="5">
        <v>140.53</v>
      </c>
      <c r="O152" s="6">
        <v>0</v>
      </c>
      <c r="P152" s="18">
        <v>77.36</v>
      </c>
      <c r="Q152" s="18">
        <f t="shared" si="8"/>
        <v>140.53</v>
      </c>
      <c r="R152" s="18">
        <f t="shared" si="9"/>
        <v>77.36</v>
      </c>
      <c r="S152" s="18">
        <f t="shared" si="10"/>
        <v>63.17</v>
      </c>
      <c r="T152" s="7">
        <f t="shared" si="11"/>
        <v>0.44951255959581587</v>
      </c>
      <c r="U152" s="4">
        <f>YEAR(SalesDataTable[[#This Row],[Order Date]])</f>
        <v>2026</v>
      </c>
      <c r="V152" s="7" t="str">
        <f>"Q"&amp;ROUNDUP(MONTH(SalesDataTable[[#This Row],[Order Date]])/3,0)</f>
        <v>Q1</v>
      </c>
      <c r="W152" s="8">
        <f>MONTH(SalesDataTable[[#This Row],[Order Date]])</f>
        <v>2</v>
      </c>
      <c r="X152" s="7" t="str">
        <f>TEXT(SalesDataTable[[#This Row],[Order Date]],"mmm")</f>
        <v>Feb</v>
      </c>
    </row>
    <row r="153" spans="1:24" ht="15.75">
      <c r="A153" s="2">
        <v>1778</v>
      </c>
      <c r="B153" s="11">
        <v>46054</v>
      </c>
      <c r="C153" s="4">
        <f>YEAR(SalesDataTable[[#This Row],[Order Date]])</f>
        <v>2026</v>
      </c>
      <c r="D153" s="4" t="str">
        <f>"Q"&amp;ROUNDUP(MONTH(SalesDataTable[[#This Row],[Order Date]])/3,0)</f>
        <v>Q1</v>
      </c>
      <c r="E153" s="4">
        <f>MONTH(SalesDataTable[[#This Row],[Order Date]])</f>
        <v>2</v>
      </c>
      <c r="F153" s="4" t="str">
        <f>TEXT(SalesDataTable[[#This Row],[Order Date]],"MMM")</f>
        <v>Feb</v>
      </c>
      <c r="G153" s="3" t="s">
        <v>20</v>
      </c>
      <c r="H153" s="3" t="s">
        <v>31</v>
      </c>
      <c r="I153" s="3" t="s">
        <v>19</v>
      </c>
      <c r="J153" s="3" t="s">
        <v>3</v>
      </c>
      <c r="K153" s="3" t="s">
        <v>9</v>
      </c>
      <c r="L153" s="3" t="s">
        <v>17</v>
      </c>
      <c r="M153" s="8">
        <v>1</v>
      </c>
      <c r="N153" s="5">
        <v>142.03</v>
      </c>
      <c r="O153" s="6">
        <v>0.05</v>
      </c>
      <c r="P153" s="18">
        <v>77.069999999999993</v>
      </c>
      <c r="Q153" s="18">
        <f t="shared" si="8"/>
        <v>134.92849999999999</v>
      </c>
      <c r="R153" s="18">
        <f t="shared" si="9"/>
        <v>77.069999999999993</v>
      </c>
      <c r="S153" s="18">
        <f t="shared" si="10"/>
        <v>57.858499999999992</v>
      </c>
      <c r="T153" s="7">
        <f t="shared" si="11"/>
        <v>0.42880859121682963</v>
      </c>
      <c r="U153" s="4">
        <f>YEAR(SalesDataTable[[#This Row],[Order Date]])</f>
        <v>2026</v>
      </c>
      <c r="V153" s="7" t="str">
        <f>"Q"&amp;ROUNDUP(MONTH(SalesDataTable[[#This Row],[Order Date]])/3,0)</f>
        <v>Q1</v>
      </c>
      <c r="W153" s="8">
        <f>MONTH(SalesDataTable[[#This Row],[Order Date]])</f>
        <v>2</v>
      </c>
      <c r="X153" s="7" t="str">
        <f>TEXT(SalesDataTable[[#This Row],[Order Date]],"mmm")</f>
        <v>Feb</v>
      </c>
    </row>
    <row r="154" spans="1:24" ht="15.75">
      <c r="A154" s="2">
        <v>2047</v>
      </c>
      <c r="B154" s="11">
        <v>46054</v>
      </c>
      <c r="C154" s="4">
        <f>YEAR(SalesDataTable[[#This Row],[Order Date]])</f>
        <v>2026</v>
      </c>
      <c r="D154" s="4" t="str">
        <f>"Q"&amp;ROUNDUP(MONTH(SalesDataTable[[#This Row],[Order Date]])/3,0)</f>
        <v>Q1</v>
      </c>
      <c r="E154" s="4">
        <f>MONTH(SalesDataTable[[#This Row],[Order Date]])</f>
        <v>2</v>
      </c>
      <c r="F154" s="4" t="str">
        <f>TEXT(SalesDataTable[[#This Row],[Order Date]],"MMM")</f>
        <v>Feb</v>
      </c>
      <c r="G154" s="3" t="s">
        <v>11</v>
      </c>
      <c r="H154" s="3" t="s">
        <v>25</v>
      </c>
      <c r="I154" s="3" t="s">
        <v>8</v>
      </c>
      <c r="J154" s="3" t="s">
        <v>16</v>
      </c>
      <c r="K154" s="3" t="s">
        <v>23</v>
      </c>
      <c r="L154" s="3" t="s">
        <v>51</v>
      </c>
      <c r="M154" s="8">
        <v>12</v>
      </c>
      <c r="N154" s="5">
        <v>124.84</v>
      </c>
      <c r="O154" s="6">
        <v>0.1</v>
      </c>
      <c r="P154" s="18">
        <v>59.47</v>
      </c>
      <c r="Q154" s="18">
        <f t="shared" si="8"/>
        <v>1348.2719999999999</v>
      </c>
      <c r="R154" s="18">
        <f t="shared" si="9"/>
        <v>713.64</v>
      </c>
      <c r="S154" s="18">
        <f t="shared" si="10"/>
        <v>634.63199999999995</v>
      </c>
      <c r="T154" s="7">
        <f t="shared" si="11"/>
        <v>0.47070027412866244</v>
      </c>
      <c r="U154" s="4">
        <f>YEAR(SalesDataTable[[#This Row],[Order Date]])</f>
        <v>2026</v>
      </c>
      <c r="V154" s="7" t="str">
        <f>"Q"&amp;ROUNDUP(MONTH(SalesDataTable[[#This Row],[Order Date]])/3,0)</f>
        <v>Q1</v>
      </c>
      <c r="W154" s="8">
        <f>MONTH(SalesDataTable[[#This Row],[Order Date]])</f>
        <v>2</v>
      </c>
      <c r="X154" s="7" t="str">
        <f>TEXT(SalesDataTable[[#This Row],[Order Date]],"mmm")</f>
        <v>Feb</v>
      </c>
    </row>
    <row r="155" spans="1:24" ht="15.75">
      <c r="A155" s="2">
        <v>2668</v>
      </c>
      <c r="B155" s="11">
        <v>46054</v>
      </c>
      <c r="C155" s="4">
        <f>YEAR(SalesDataTable[[#This Row],[Order Date]])</f>
        <v>2026</v>
      </c>
      <c r="D155" s="4" t="str">
        <f>"Q"&amp;ROUNDUP(MONTH(SalesDataTable[[#This Row],[Order Date]])/3,0)</f>
        <v>Q1</v>
      </c>
      <c r="E155" s="4">
        <f>MONTH(SalesDataTable[[#This Row],[Order Date]])</f>
        <v>2</v>
      </c>
      <c r="F155" s="4" t="str">
        <f>TEXT(SalesDataTable[[#This Row],[Order Date]],"MMM")</f>
        <v>Feb</v>
      </c>
      <c r="G155" s="3" t="s">
        <v>6</v>
      </c>
      <c r="H155" s="3" t="s">
        <v>43</v>
      </c>
      <c r="I155" s="3" t="s">
        <v>2</v>
      </c>
      <c r="J155" s="3" t="s">
        <v>3</v>
      </c>
      <c r="K155" s="3" t="s">
        <v>34</v>
      </c>
      <c r="L155" s="3" t="s">
        <v>42</v>
      </c>
      <c r="M155" s="8">
        <v>3</v>
      </c>
      <c r="N155" s="5">
        <v>35.36</v>
      </c>
      <c r="O155" s="6">
        <v>0</v>
      </c>
      <c r="P155" s="18">
        <v>13.7</v>
      </c>
      <c r="Q155" s="18">
        <f t="shared" si="8"/>
        <v>106.08</v>
      </c>
      <c r="R155" s="18">
        <f t="shared" si="9"/>
        <v>41.099999999999994</v>
      </c>
      <c r="S155" s="18">
        <f t="shared" si="10"/>
        <v>64.98</v>
      </c>
      <c r="T155" s="7">
        <f t="shared" si="11"/>
        <v>0.61255656108597289</v>
      </c>
      <c r="U155" s="4">
        <f>YEAR(SalesDataTable[[#This Row],[Order Date]])</f>
        <v>2026</v>
      </c>
      <c r="V155" s="7" t="str">
        <f>"Q"&amp;ROUNDUP(MONTH(SalesDataTable[[#This Row],[Order Date]])/3,0)</f>
        <v>Q1</v>
      </c>
      <c r="W155" s="8">
        <f>MONTH(SalesDataTable[[#This Row],[Order Date]])</f>
        <v>2</v>
      </c>
      <c r="X155" s="7" t="str">
        <f>TEXT(SalesDataTable[[#This Row],[Order Date]],"mmm")</f>
        <v>Feb</v>
      </c>
    </row>
    <row r="156" spans="1:24" ht="15.75">
      <c r="A156" s="2">
        <v>2706</v>
      </c>
      <c r="B156" s="11">
        <v>46054</v>
      </c>
      <c r="C156" s="4">
        <f>YEAR(SalesDataTable[[#This Row],[Order Date]])</f>
        <v>2026</v>
      </c>
      <c r="D156" s="4" t="str">
        <f>"Q"&amp;ROUNDUP(MONTH(SalesDataTable[[#This Row],[Order Date]])/3,0)</f>
        <v>Q1</v>
      </c>
      <c r="E156" s="4">
        <f>MONTH(SalesDataTable[[#This Row],[Order Date]])</f>
        <v>2</v>
      </c>
      <c r="F156" s="4" t="str">
        <f>TEXT(SalesDataTable[[#This Row],[Order Date]],"MMM")</f>
        <v>Feb</v>
      </c>
      <c r="G156" s="3" t="s">
        <v>20</v>
      </c>
      <c r="H156" s="3" t="s">
        <v>47</v>
      </c>
      <c r="I156" s="3" t="s">
        <v>28</v>
      </c>
      <c r="J156" s="3" t="s">
        <v>3</v>
      </c>
      <c r="K156" s="3" t="s">
        <v>34</v>
      </c>
      <c r="L156" s="3" t="s">
        <v>38</v>
      </c>
      <c r="M156" s="8">
        <v>2</v>
      </c>
      <c r="N156" s="5">
        <v>122.43</v>
      </c>
      <c r="O156" s="6">
        <v>0</v>
      </c>
      <c r="P156" s="18">
        <v>69.08</v>
      </c>
      <c r="Q156" s="18">
        <f t="shared" si="8"/>
        <v>244.86</v>
      </c>
      <c r="R156" s="18">
        <f t="shared" si="9"/>
        <v>138.16</v>
      </c>
      <c r="S156" s="18">
        <f t="shared" si="10"/>
        <v>106.70000000000002</v>
      </c>
      <c r="T156" s="7">
        <f t="shared" si="11"/>
        <v>0.43575920934411505</v>
      </c>
      <c r="U156" s="4">
        <f>YEAR(SalesDataTable[[#This Row],[Order Date]])</f>
        <v>2026</v>
      </c>
      <c r="V156" s="7" t="str">
        <f>"Q"&amp;ROUNDUP(MONTH(SalesDataTable[[#This Row],[Order Date]])/3,0)</f>
        <v>Q1</v>
      </c>
      <c r="W156" s="8">
        <f>MONTH(SalesDataTable[[#This Row],[Order Date]])</f>
        <v>2</v>
      </c>
      <c r="X156" s="7" t="str">
        <f>TEXT(SalesDataTable[[#This Row],[Order Date]],"mmm")</f>
        <v>Feb</v>
      </c>
    </row>
    <row r="157" spans="1:24" ht="15.75">
      <c r="A157" s="2">
        <v>2940</v>
      </c>
      <c r="B157" s="11">
        <v>46054</v>
      </c>
      <c r="C157" s="4">
        <f>YEAR(SalesDataTable[[#This Row],[Order Date]])</f>
        <v>2026</v>
      </c>
      <c r="D157" s="4" t="str">
        <f>"Q"&amp;ROUNDUP(MONTH(SalesDataTable[[#This Row],[Order Date]])/3,0)</f>
        <v>Q1</v>
      </c>
      <c r="E157" s="4">
        <f>MONTH(SalesDataTable[[#This Row],[Order Date]])</f>
        <v>2</v>
      </c>
      <c r="F157" s="4" t="str">
        <f>TEXT(SalesDataTable[[#This Row],[Order Date]],"MMM")</f>
        <v>Feb</v>
      </c>
      <c r="G157" s="3" t="s">
        <v>0</v>
      </c>
      <c r="H157" s="3" t="s">
        <v>50</v>
      </c>
      <c r="I157" s="3" t="s">
        <v>28</v>
      </c>
      <c r="J157" s="3" t="s">
        <v>13</v>
      </c>
      <c r="K157" s="3" t="s">
        <v>9</v>
      </c>
      <c r="L157" s="3" t="s">
        <v>17</v>
      </c>
      <c r="M157" s="8">
        <v>2</v>
      </c>
      <c r="N157" s="5">
        <v>140.47</v>
      </c>
      <c r="O157" s="6">
        <v>0.05</v>
      </c>
      <c r="P157" s="18">
        <v>78.39</v>
      </c>
      <c r="Q157" s="18">
        <f t="shared" si="8"/>
        <v>266.89299999999997</v>
      </c>
      <c r="R157" s="18">
        <f t="shared" si="9"/>
        <v>156.78</v>
      </c>
      <c r="S157" s="18">
        <f t="shared" si="10"/>
        <v>110.11299999999997</v>
      </c>
      <c r="T157" s="7">
        <f t="shared" si="11"/>
        <v>0.41257357817552348</v>
      </c>
      <c r="U157" s="4">
        <f>YEAR(SalesDataTable[[#This Row],[Order Date]])</f>
        <v>2026</v>
      </c>
      <c r="V157" s="7" t="str">
        <f>"Q"&amp;ROUNDUP(MONTH(SalesDataTable[[#This Row],[Order Date]])/3,0)</f>
        <v>Q1</v>
      </c>
      <c r="W157" s="8">
        <f>MONTH(SalesDataTable[[#This Row],[Order Date]])</f>
        <v>2</v>
      </c>
      <c r="X157" s="7" t="str">
        <f>TEXT(SalesDataTable[[#This Row],[Order Date]],"mmm")</f>
        <v>Feb</v>
      </c>
    </row>
    <row r="158" spans="1:24" ht="15.75">
      <c r="A158" s="2">
        <v>1263</v>
      </c>
      <c r="B158" s="11">
        <v>46055</v>
      </c>
      <c r="C158" s="4">
        <f>YEAR(SalesDataTable[[#This Row],[Order Date]])</f>
        <v>2026</v>
      </c>
      <c r="D158" s="4" t="str">
        <f>"Q"&amp;ROUNDUP(MONTH(SalesDataTable[[#This Row],[Order Date]])/3,0)</f>
        <v>Q1</v>
      </c>
      <c r="E158" s="4">
        <f>MONTH(SalesDataTable[[#This Row],[Order Date]])</f>
        <v>2</v>
      </c>
      <c r="F158" s="4" t="str">
        <f>TEXT(SalesDataTable[[#This Row],[Order Date]],"MMM")</f>
        <v>Feb</v>
      </c>
      <c r="G158" s="3" t="s">
        <v>6</v>
      </c>
      <c r="H158" s="3" t="s">
        <v>49</v>
      </c>
      <c r="I158" s="3" t="s">
        <v>2</v>
      </c>
      <c r="J158" s="3" t="s">
        <v>3</v>
      </c>
      <c r="K158" s="3" t="s">
        <v>14</v>
      </c>
      <c r="L158" s="3" t="s">
        <v>32</v>
      </c>
      <c r="M158" s="8">
        <v>1</v>
      </c>
      <c r="N158" s="5">
        <v>45.43</v>
      </c>
      <c r="O158" s="6">
        <v>0.05</v>
      </c>
      <c r="P158" s="18">
        <v>18.670000000000002</v>
      </c>
      <c r="Q158" s="18">
        <f t="shared" si="8"/>
        <v>43.158499999999997</v>
      </c>
      <c r="R158" s="18">
        <f t="shared" si="9"/>
        <v>18.670000000000002</v>
      </c>
      <c r="S158" s="18">
        <f t="shared" si="10"/>
        <v>24.488499999999995</v>
      </c>
      <c r="T158" s="7">
        <f t="shared" si="11"/>
        <v>0.56740850585632019</v>
      </c>
      <c r="U158" s="4">
        <f>YEAR(SalesDataTable[[#This Row],[Order Date]])</f>
        <v>2026</v>
      </c>
      <c r="V158" s="7" t="str">
        <f>"Q"&amp;ROUNDUP(MONTH(SalesDataTable[[#This Row],[Order Date]])/3,0)</f>
        <v>Q1</v>
      </c>
      <c r="W158" s="8">
        <f>MONTH(SalesDataTable[[#This Row],[Order Date]])</f>
        <v>2</v>
      </c>
      <c r="X158" s="7" t="str">
        <f>TEXT(SalesDataTable[[#This Row],[Order Date]],"mmm")</f>
        <v>Feb</v>
      </c>
    </row>
    <row r="159" spans="1:24" ht="15.75">
      <c r="A159" s="2">
        <v>1641</v>
      </c>
      <c r="B159" s="11">
        <v>46055</v>
      </c>
      <c r="C159" s="4">
        <f>YEAR(SalesDataTable[[#This Row],[Order Date]])</f>
        <v>2026</v>
      </c>
      <c r="D159" s="4" t="str">
        <f>"Q"&amp;ROUNDUP(MONTH(SalesDataTable[[#This Row],[Order Date]])/3,0)</f>
        <v>Q1</v>
      </c>
      <c r="E159" s="4">
        <f>MONTH(SalesDataTable[[#This Row],[Order Date]])</f>
        <v>2</v>
      </c>
      <c r="F159" s="4" t="str">
        <f>TEXT(SalesDataTable[[#This Row],[Order Date]],"MMM")</f>
        <v>Feb</v>
      </c>
      <c r="G159" s="3" t="s">
        <v>20</v>
      </c>
      <c r="H159" s="3" t="s">
        <v>47</v>
      </c>
      <c r="I159" s="3" t="s">
        <v>8</v>
      </c>
      <c r="J159" s="3" t="s">
        <v>16</v>
      </c>
      <c r="K159" s="3" t="s">
        <v>4</v>
      </c>
      <c r="L159" s="3" t="s">
        <v>30</v>
      </c>
      <c r="M159" s="8">
        <v>8</v>
      </c>
      <c r="N159" s="5">
        <v>102.78</v>
      </c>
      <c r="O159" s="6">
        <v>0.15</v>
      </c>
      <c r="P159" s="18">
        <v>50.39</v>
      </c>
      <c r="Q159" s="18">
        <f t="shared" si="8"/>
        <v>698.904</v>
      </c>
      <c r="R159" s="18">
        <f t="shared" si="9"/>
        <v>403.12</v>
      </c>
      <c r="S159" s="18">
        <f t="shared" si="10"/>
        <v>295.78399999999999</v>
      </c>
      <c r="T159" s="7">
        <f t="shared" si="11"/>
        <v>0.42321119924911005</v>
      </c>
      <c r="U159" s="4">
        <f>YEAR(SalesDataTable[[#This Row],[Order Date]])</f>
        <v>2026</v>
      </c>
      <c r="V159" s="7" t="str">
        <f>"Q"&amp;ROUNDUP(MONTH(SalesDataTable[[#This Row],[Order Date]])/3,0)</f>
        <v>Q1</v>
      </c>
      <c r="W159" s="8">
        <f>MONTH(SalesDataTable[[#This Row],[Order Date]])</f>
        <v>2</v>
      </c>
      <c r="X159" s="7" t="str">
        <f>TEXT(SalesDataTable[[#This Row],[Order Date]],"mmm")</f>
        <v>Feb</v>
      </c>
    </row>
    <row r="160" spans="1:24" ht="15.75">
      <c r="A160" s="2">
        <v>2014</v>
      </c>
      <c r="B160" s="11">
        <v>46055</v>
      </c>
      <c r="C160" s="4">
        <f>YEAR(SalesDataTable[[#This Row],[Order Date]])</f>
        <v>2026</v>
      </c>
      <c r="D160" s="4" t="str">
        <f>"Q"&amp;ROUNDUP(MONTH(SalesDataTable[[#This Row],[Order Date]])/3,0)</f>
        <v>Q1</v>
      </c>
      <c r="E160" s="4">
        <f>MONTH(SalesDataTable[[#This Row],[Order Date]])</f>
        <v>2</v>
      </c>
      <c r="F160" s="4" t="str">
        <f>TEXT(SalesDataTable[[#This Row],[Order Date]],"MMM")</f>
        <v>Feb</v>
      </c>
      <c r="G160" s="3" t="s">
        <v>6</v>
      </c>
      <c r="H160" s="3" t="s">
        <v>41</v>
      </c>
      <c r="I160" s="3" t="s">
        <v>28</v>
      </c>
      <c r="J160" s="3" t="s">
        <v>13</v>
      </c>
      <c r="K160" s="3" t="s">
        <v>23</v>
      </c>
      <c r="L160" s="3" t="s">
        <v>51</v>
      </c>
      <c r="M160" s="8">
        <v>1</v>
      </c>
      <c r="N160" s="5">
        <v>123.95</v>
      </c>
      <c r="O160" s="6">
        <v>0</v>
      </c>
      <c r="P160" s="18">
        <v>61.32</v>
      </c>
      <c r="Q160" s="18">
        <f t="shared" si="8"/>
        <v>123.95</v>
      </c>
      <c r="R160" s="18">
        <f t="shared" si="9"/>
        <v>61.32</v>
      </c>
      <c r="S160" s="18">
        <f t="shared" si="10"/>
        <v>62.63</v>
      </c>
      <c r="T160" s="7">
        <f t="shared" si="11"/>
        <v>0.50528438886647842</v>
      </c>
      <c r="U160" s="4">
        <f>YEAR(SalesDataTable[[#This Row],[Order Date]])</f>
        <v>2026</v>
      </c>
      <c r="V160" s="7" t="str">
        <f>"Q"&amp;ROUNDUP(MONTH(SalesDataTable[[#This Row],[Order Date]])/3,0)</f>
        <v>Q1</v>
      </c>
      <c r="W160" s="8">
        <f>MONTH(SalesDataTable[[#This Row],[Order Date]])</f>
        <v>2</v>
      </c>
      <c r="X160" s="7" t="str">
        <f>TEXT(SalesDataTable[[#This Row],[Order Date]],"mmm")</f>
        <v>Feb</v>
      </c>
    </row>
    <row r="161" spans="1:24" ht="15.75">
      <c r="A161" s="2">
        <v>2642</v>
      </c>
      <c r="B161" s="11">
        <v>46055</v>
      </c>
      <c r="C161" s="4">
        <f>YEAR(SalesDataTable[[#This Row],[Order Date]])</f>
        <v>2026</v>
      </c>
      <c r="D161" s="4" t="str">
        <f>"Q"&amp;ROUNDUP(MONTH(SalesDataTable[[#This Row],[Order Date]])/3,0)</f>
        <v>Q1</v>
      </c>
      <c r="E161" s="4">
        <f>MONTH(SalesDataTable[[#This Row],[Order Date]])</f>
        <v>2</v>
      </c>
      <c r="F161" s="4" t="str">
        <f>TEXT(SalesDataTable[[#This Row],[Order Date]],"MMM")</f>
        <v>Feb</v>
      </c>
      <c r="G161" s="3" t="s">
        <v>6</v>
      </c>
      <c r="H161" s="3" t="s">
        <v>41</v>
      </c>
      <c r="I161" s="3" t="s">
        <v>28</v>
      </c>
      <c r="J161" s="3" t="s">
        <v>3</v>
      </c>
      <c r="K161" s="3" t="s">
        <v>23</v>
      </c>
      <c r="L161" s="3" t="s">
        <v>29</v>
      </c>
      <c r="M161" s="8">
        <v>3</v>
      </c>
      <c r="N161" s="5">
        <v>199.9</v>
      </c>
      <c r="O161" s="6">
        <v>0</v>
      </c>
      <c r="P161" s="18">
        <v>104.18</v>
      </c>
      <c r="Q161" s="18">
        <f t="shared" si="8"/>
        <v>599.70000000000005</v>
      </c>
      <c r="R161" s="18">
        <f t="shared" si="9"/>
        <v>312.54000000000002</v>
      </c>
      <c r="S161" s="18">
        <f t="shared" si="10"/>
        <v>287.16000000000003</v>
      </c>
      <c r="T161" s="7">
        <f t="shared" si="11"/>
        <v>0.47883941970985494</v>
      </c>
      <c r="U161" s="4">
        <f>YEAR(SalesDataTable[[#This Row],[Order Date]])</f>
        <v>2026</v>
      </c>
      <c r="V161" s="7" t="str">
        <f>"Q"&amp;ROUNDUP(MONTH(SalesDataTable[[#This Row],[Order Date]])/3,0)</f>
        <v>Q1</v>
      </c>
      <c r="W161" s="8">
        <f>MONTH(SalesDataTable[[#This Row],[Order Date]])</f>
        <v>2</v>
      </c>
      <c r="X161" s="7" t="str">
        <f>TEXT(SalesDataTable[[#This Row],[Order Date]],"mmm")</f>
        <v>Feb</v>
      </c>
    </row>
    <row r="162" spans="1:24" ht="15.75">
      <c r="A162" s="2">
        <v>2929</v>
      </c>
      <c r="B162" s="11">
        <v>46055</v>
      </c>
      <c r="C162" s="4">
        <f>YEAR(SalesDataTable[[#This Row],[Order Date]])</f>
        <v>2026</v>
      </c>
      <c r="D162" s="4" t="str">
        <f>"Q"&amp;ROUNDUP(MONTH(SalesDataTable[[#This Row],[Order Date]])/3,0)</f>
        <v>Q1</v>
      </c>
      <c r="E162" s="4">
        <f>MONTH(SalesDataTable[[#This Row],[Order Date]])</f>
        <v>2</v>
      </c>
      <c r="F162" s="4" t="str">
        <f>TEXT(SalesDataTable[[#This Row],[Order Date]],"MMM")</f>
        <v>Feb</v>
      </c>
      <c r="G162" s="3" t="s">
        <v>6</v>
      </c>
      <c r="H162" s="3" t="s">
        <v>43</v>
      </c>
      <c r="I162" s="3" t="s">
        <v>28</v>
      </c>
      <c r="J162" s="3" t="s">
        <v>3</v>
      </c>
      <c r="K162" s="3" t="s">
        <v>9</v>
      </c>
      <c r="L162" s="3" t="s">
        <v>10</v>
      </c>
      <c r="M162" s="8">
        <v>1</v>
      </c>
      <c r="N162" s="5">
        <v>93.78</v>
      </c>
      <c r="O162" s="6">
        <v>0</v>
      </c>
      <c r="P162" s="18">
        <v>44.21</v>
      </c>
      <c r="Q162" s="18">
        <f t="shared" si="8"/>
        <v>93.78</v>
      </c>
      <c r="R162" s="18">
        <f t="shared" si="9"/>
        <v>44.21</v>
      </c>
      <c r="S162" s="18">
        <f t="shared" si="10"/>
        <v>49.57</v>
      </c>
      <c r="T162" s="7">
        <f t="shared" si="11"/>
        <v>0.52857752185967155</v>
      </c>
      <c r="U162" s="4">
        <f>YEAR(SalesDataTable[[#This Row],[Order Date]])</f>
        <v>2026</v>
      </c>
      <c r="V162" s="7" t="str">
        <f>"Q"&amp;ROUNDUP(MONTH(SalesDataTable[[#This Row],[Order Date]])/3,0)</f>
        <v>Q1</v>
      </c>
      <c r="W162" s="8">
        <f>MONTH(SalesDataTable[[#This Row],[Order Date]])</f>
        <v>2</v>
      </c>
      <c r="X162" s="7" t="str">
        <f>TEXT(SalesDataTable[[#This Row],[Order Date]],"mmm")</f>
        <v>Feb</v>
      </c>
    </row>
    <row r="163" spans="1:24" ht="15.75">
      <c r="A163" s="2">
        <v>3855</v>
      </c>
      <c r="B163" s="11">
        <v>46055</v>
      </c>
      <c r="C163" s="4">
        <f>YEAR(SalesDataTable[[#This Row],[Order Date]])</f>
        <v>2026</v>
      </c>
      <c r="D163" s="4" t="str">
        <f>"Q"&amp;ROUNDUP(MONTH(SalesDataTable[[#This Row],[Order Date]])/3,0)</f>
        <v>Q1</v>
      </c>
      <c r="E163" s="4">
        <f>MONTH(SalesDataTable[[#This Row],[Order Date]])</f>
        <v>2</v>
      </c>
      <c r="F163" s="4" t="str">
        <f>TEXT(SalesDataTable[[#This Row],[Order Date]],"MMM")</f>
        <v>Feb</v>
      </c>
      <c r="G163" s="3" t="s">
        <v>0</v>
      </c>
      <c r="H163" s="3" t="s">
        <v>1</v>
      </c>
      <c r="I163" s="3" t="s">
        <v>2</v>
      </c>
      <c r="J163" s="3" t="s">
        <v>16</v>
      </c>
      <c r="K163" s="3" t="s">
        <v>34</v>
      </c>
      <c r="L163" s="3" t="s">
        <v>35</v>
      </c>
      <c r="M163" s="8">
        <v>1</v>
      </c>
      <c r="N163" s="5">
        <v>39.39</v>
      </c>
      <c r="O163" s="6">
        <v>0.1</v>
      </c>
      <c r="P163" s="18">
        <v>15.09</v>
      </c>
      <c r="Q163" s="18">
        <f t="shared" si="8"/>
        <v>35.451000000000001</v>
      </c>
      <c r="R163" s="18">
        <f t="shared" si="9"/>
        <v>15.09</v>
      </c>
      <c r="S163" s="18">
        <f t="shared" si="10"/>
        <v>20.361000000000001</v>
      </c>
      <c r="T163" s="7">
        <f t="shared" si="11"/>
        <v>0.57434204958957435</v>
      </c>
      <c r="U163" s="4">
        <f>YEAR(SalesDataTable[[#This Row],[Order Date]])</f>
        <v>2026</v>
      </c>
      <c r="V163" s="7" t="str">
        <f>"Q"&amp;ROUNDUP(MONTH(SalesDataTable[[#This Row],[Order Date]])/3,0)</f>
        <v>Q1</v>
      </c>
      <c r="W163" s="8">
        <f>MONTH(SalesDataTable[[#This Row],[Order Date]])</f>
        <v>2</v>
      </c>
      <c r="X163" s="7" t="str">
        <f>TEXT(SalesDataTable[[#This Row],[Order Date]],"mmm")</f>
        <v>Feb</v>
      </c>
    </row>
    <row r="164" spans="1:24" ht="15.75">
      <c r="A164" s="2">
        <v>4031</v>
      </c>
      <c r="B164" s="11">
        <v>46055</v>
      </c>
      <c r="C164" s="4">
        <f>YEAR(SalesDataTable[[#This Row],[Order Date]])</f>
        <v>2026</v>
      </c>
      <c r="D164" s="4" t="str">
        <f>"Q"&amp;ROUNDUP(MONTH(SalesDataTable[[#This Row],[Order Date]])/3,0)</f>
        <v>Q1</v>
      </c>
      <c r="E164" s="4">
        <f>MONTH(SalesDataTable[[#This Row],[Order Date]])</f>
        <v>2</v>
      </c>
      <c r="F164" s="4" t="str">
        <f>TEXT(SalesDataTable[[#This Row],[Order Date]],"MMM")</f>
        <v>Feb</v>
      </c>
      <c r="G164" s="3" t="s">
        <v>0</v>
      </c>
      <c r="H164" s="3" t="s">
        <v>1</v>
      </c>
      <c r="I164" s="3" t="s">
        <v>2</v>
      </c>
      <c r="J164" s="3" t="s">
        <v>13</v>
      </c>
      <c r="K164" s="3" t="s">
        <v>4</v>
      </c>
      <c r="L164" s="3" t="s">
        <v>30</v>
      </c>
      <c r="M164" s="8">
        <v>6</v>
      </c>
      <c r="N164" s="5">
        <v>101.64</v>
      </c>
      <c r="O164" s="6">
        <v>0</v>
      </c>
      <c r="P164" s="18">
        <v>51.06</v>
      </c>
      <c r="Q164" s="18">
        <f t="shared" si="8"/>
        <v>609.84</v>
      </c>
      <c r="R164" s="18">
        <f t="shared" si="9"/>
        <v>306.36</v>
      </c>
      <c r="S164" s="18">
        <f t="shared" si="10"/>
        <v>303.48</v>
      </c>
      <c r="T164" s="7">
        <f t="shared" si="11"/>
        <v>0.49763872491145217</v>
      </c>
      <c r="U164" s="4">
        <f>YEAR(SalesDataTable[[#This Row],[Order Date]])</f>
        <v>2026</v>
      </c>
      <c r="V164" s="7" t="str">
        <f>"Q"&amp;ROUNDUP(MONTH(SalesDataTable[[#This Row],[Order Date]])/3,0)</f>
        <v>Q1</v>
      </c>
      <c r="W164" s="8">
        <f>MONTH(SalesDataTable[[#This Row],[Order Date]])</f>
        <v>2</v>
      </c>
      <c r="X164" s="7" t="str">
        <f>TEXT(SalesDataTable[[#This Row],[Order Date]],"mmm")</f>
        <v>Feb</v>
      </c>
    </row>
    <row r="165" spans="1:24" ht="15.75">
      <c r="A165" s="2">
        <v>2</v>
      </c>
      <c r="B165" s="11">
        <v>46056</v>
      </c>
      <c r="C165" s="4">
        <f>YEAR(SalesDataTable[[#This Row],[Order Date]])</f>
        <v>2026</v>
      </c>
      <c r="D165" s="4" t="str">
        <f>"Q"&amp;ROUNDUP(MONTH(SalesDataTable[[#This Row],[Order Date]])/3,0)</f>
        <v>Q1</v>
      </c>
      <c r="E165" s="4">
        <f>MONTH(SalesDataTable[[#This Row],[Order Date]])</f>
        <v>2</v>
      </c>
      <c r="F165" s="4" t="str">
        <f>TEXT(SalesDataTable[[#This Row],[Order Date]],"MMM")</f>
        <v>Feb</v>
      </c>
      <c r="G165" s="3" t="s">
        <v>0</v>
      </c>
      <c r="H165" s="3" t="s">
        <v>1</v>
      </c>
      <c r="I165" s="3" t="s">
        <v>8</v>
      </c>
      <c r="J165" s="3" t="s">
        <v>16</v>
      </c>
      <c r="K165" s="3" t="s">
        <v>34</v>
      </c>
      <c r="L165" s="3" t="s">
        <v>42</v>
      </c>
      <c r="M165" s="8">
        <v>12</v>
      </c>
      <c r="N165" s="5">
        <v>36.74</v>
      </c>
      <c r="O165" s="6">
        <v>0.2</v>
      </c>
      <c r="P165" s="18">
        <v>13.53</v>
      </c>
      <c r="Q165" s="18">
        <f t="shared" si="8"/>
        <v>352.70400000000001</v>
      </c>
      <c r="R165" s="18">
        <f t="shared" si="9"/>
        <v>162.35999999999999</v>
      </c>
      <c r="S165" s="18">
        <f t="shared" si="10"/>
        <v>190.34400000000002</v>
      </c>
      <c r="T165" s="7">
        <f t="shared" si="11"/>
        <v>0.53967065868263475</v>
      </c>
      <c r="U165" s="4">
        <f>YEAR(SalesDataTable[[#This Row],[Order Date]])</f>
        <v>2026</v>
      </c>
      <c r="V165" s="7" t="str">
        <f>"Q"&amp;ROUNDUP(MONTH(SalesDataTable[[#This Row],[Order Date]])/3,0)</f>
        <v>Q1</v>
      </c>
      <c r="W165" s="8">
        <f>MONTH(SalesDataTable[[#This Row],[Order Date]])</f>
        <v>2</v>
      </c>
      <c r="X165" s="7" t="str">
        <f>TEXT(SalesDataTable[[#This Row],[Order Date]],"mmm")</f>
        <v>Feb</v>
      </c>
    </row>
    <row r="166" spans="1:24" ht="15.75">
      <c r="A166" s="2">
        <v>4228</v>
      </c>
      <c r="B166" s="11">
        <v>46056</v>
      </c>
      <c r="C166" s="4">
        <f>YEAR(SalesDataTable[[#This Row],[Order Date]])</f>
        <v>2026</v>
      </c>
      <c r="D166" s="4" t="str">
        <f>"Q"&amp;ROUNDUP(MONTH(SalesDataTable[[#This Row],[Order Date]])/3,0)</f>
        <v>Q1</v>
      </c>
      <c r="E166" s="4">
        <f>MONTH(SalesDataTable[[#This Row],[Order Date]])</f>
        <v>2</v>
      </c>
      <c r="F166" s="4" t="str">
        <f>TEXT(SalesDataTable[[#This Row],[Order Date]],"MMM")</f>
        <v>Feb</v>
      </c>
      <c r="G166" s="3" t="s">
        <v>20</v>
      </c>
      <c r="H166" s="3" t="s">
        <v>33</v>
      </c>
      <c r="I166" s="3" t="s">
        <v>19</v>
      </c>
      <c r="J166" s="3" t="s">
        <v>13</v>
      </c>
      <c r="K166" s="3" t="s">
        <v>9</v>
      </c>
      <c r="L166" s="3" t="s">
        <v>37</v>
      </c>
      <c r="M166" s="8">
        <v>2</v>
      </c>
      <c r="N166" s="5">
        <v>154.62</v>
      </c>
      <c r="O166" s="6">
        <v>0</v>
      </c>
      <c r="P166" s="18">
        <v>78.209999999999994</v>
      </c>
      <c r="Q166" s="18">
        <f t="shared" si="8"/>
        <v>309.24</v>
      </c>
      <c r="R166" s="18">
        <f t="shared" si="9"/>
        <v>156.41999999999999</v>
      </c>
      <c r="S166" s="18">
        <f t="shared" si="10"/>
        <v>152.82000000000002</v>
      </c>
      <c r="T166" s="7">
        <f t="shared" si="11"/>
        <v>0.49417927823050062</v>
      </c>
      <c r="U166" s="4">
        <f>YEAR(SalesDataTable[[#This Row],[Order Date]])</f>
        <v>2026</v>
      </c>
      <c r="V166" s="7" t="str">
        <f>"Q"&amp;ROUNDUP(MONTH(SalesDataTable[[#This Row],[Order Date]])/3,0)</f>
        <v>Q1</v>
      </c>
      <c r="W166" s="8">
        <f>MONTH(SalesDataTable[[#This Row],[Order Date]])</f>
        <v>2</v>
      </c>
      <c r="X166" s="7" t="str">
        <f>TEXT(SalesDataTable[[#This Row],[Order Date]],"mmm")</f>
        <v>Feb</v>
      </c>
    </row>
    <row r="167" spans="1:24" ht="15.75">
      <c r="A167" s="2">
        <v>928</v>
      </c>
      <c r="B167" s="11">
        <v>46057</v>
      </c>
      <c r="C167" s="4">
        <f>YEAR(SalesDataTable[[#This Row],[Order Date]])</f>
        <v>2026</v>
      </c>
      <c r="D167" s="4" t="str">
        <f>"Q"&amp;ROUNDUP(MONTH(SalesDataTable[[#This Row],[Order Date]])/3,0)</f>
        <v>Q1</v>
      </c>
      <c r="E167" s="4">
        <f>MONTH(SalesDataTable[[#This Row],[Order Date]])</f>
        <v>2</v>
      </c>
      <c r="F167" s="4" t="str">
        <f>TEXT(SalesDataTable[[#This Row],[Order Date]],"MMM")</f>
        <v>Feb</v>
      </c>
      <c r="G167" s="3" t="s">
        <v>0</v>
      </c>
      <c r="H167" s="3" t="s">
        <v>1</v>
      </c>
      <c r="I167" s="3" t="s">
        <v>28</v>
      </c>
      <c r="J167" s="3" t="s">
        <v>13</v>
      </c>
      <c r="K167" s="3" t="s">
        <v>23</v>
      </c>
      <c r="L167" s="3" t="s">
        <v>51</v>
      </c>
      <c r="M167" s="8">
        <v>1</v>
      </c>
      <c r="N167" s="5">
        <v>125.63</v>
      </c>
      <c r="O167" s="6">
        <v>0.1</v>
      </c>
      <c r="P167" s="18">
        <v>60.38</v>
      </c>
      <c r="Q167" s="18">
        <f t="shared" si="8"/>
        <v>113.06699999999999</v>
      </c>
      <c r="R167" s="18">
        <f t="shared" si="9"/>
        <v>60.38</v>
      </c>
      <c r="S167" s="18">
        <f t="shared" si="10"/>
        <v>52.686999999999991</v>
      </c>
      <c r="T167" s="7">
        <f t="shared" si="11"/>
        <v>0.46598034793529497</v>
      </c>
      <c r="U167" s="4">
        <f>YEAR(SalesDataTable[[#This Row],[Order Date]])</f>
        <v>2026</v>
      </c>
      <c r="V167" s="7" t="str">
        <f>"Q"&amp;ROUNDUP(MONTH(SalesDataTable[[#This Row],[Order Date]])/3,0)</f>
        <v>Q1</v>
      </c>
      <c r="W167" s="8">
        <f>MONTH(SalesDataTable[[#This Row],[Order Date]])</f>
        <v>2</v>
      </c>
      <c r="X167" s="7" t="str">
        <f>TEXT(SalesDataTable[[#This Row],[Order Date]],"mmm")</f>
        <v>Feb</v>
      </c>
    </row>
    <row r="168" spans="1:24" ht="15.75">
      <c r="A168" s="2">
        <v>933</v>
      </c>
      <c r="B168" s="11">
        <v>46057</v>
      </c>
      <c r="C168" s="4">
        <f>YEAR(SalesDataTable[[#This Row],[Order Date]])</f>
        <v>2026</v>
      </c>
      <c r="D168" s="4" t="str">
        <f>"Q"&amp;ROUNDUP(MONTH(SalesDataTable[[#This Row],[Order Date]])/3,0)</f>
        <v>Q1</v>
      </c>
      <c r="E168" s="4">
        <f>MONTH(SalesDataTable[[#This Row],[Order Date]])</f>
        <v>2</v>
      </c>
      <c r="F168" s="4" t="str">
        <f>TEXT(SalesDataTable[[#This Row],[Order Date]],"MMM")</f>
        <v>Feb</v>
      </c>
      <c r="G168" s="3" t="s">
        <v>6</v>
      </c>
      <c r="H168" s="3" t="s">
        <v>41</v>
      </c>
      <c r="I168" s="3" t="s">
        <v>2</v>
      </c>
      <c r="J168" s="3" t="s">
        <v>13</v>
      </c>
      <c r="K168" s="3" t="s">
        <v>23</v>
      </c>
      <c r="L168" s="3" t="s">
        <v>40</v>
      </c>
      <c r="M168" s="8">
        <v>2</v>
      </c>
      <c r="N168" s="5">
        <v>81.59</v>
      </c>
      <c r="O168" s="6">
        <v>0.1</v>
      </c>
      <c r="P168" s="18">
        <v>38.64</v>
      </c>
      <c r="Q168" s="18">
        <f t="shared" si="8"/>
        <v>146.86200000000002</v>
      </c>
      <c r="R168" s="18">
        <f t="shared" si="9"/>
        <v>77.28</v>
      </c>
      <c r="S168" s="18">
        <f t="shared" si="10"/>
        <v>69.582000000000022</v>
      </c>
      <c r="T168" s="7">
        <f t="shared" si="11"/>
        <v>0.47379172284185161</v>
      </c>
      <c r="U168" s="4">
        <f>YEAR(SalesDataTable[[#This Row],[Order Date]])</f>
        <v>2026</v>
      </c>
      <c r="V168" s="7" t="str">
        <f>"Q"&amp;ROUNDUP(MONTH(SalesDataTable[[#This Row],[Order Date]])/3,0)</f>
        <v>Q1</v>
      </c>
      <c r="W168" s="8">
        <f>MONTH(SalesDataTable[[#This Row],[Order Date]])</f>
        <v>2</v>
      </c>
      <c r="X168" s="7" t="str">
        <f>TEXT(SalesDataTable[[#This Row],[Order Date]],"mmm")</f>
        <v>Feb</v>
      </c>
    </row>
    <row r="169" spans="1:24" ht="15.75">
      <c r="A169" s="2">
        <v>1646</v>
      </c>
      <c r="B169" s="11">
        <v>46057</v>
      </c>
      <c r="C169" s="4">
        <f>YEAR(SalesDataTable[[#This Row],[Order Date]])</f>
        <v>2026</v>
      </c>
      <c r="D169" s="4" t="str">
        <f>"Q"&amp;ROUNDUP(MONTH(SalesDataTable[[#This Row],[Order Date]])/3,0)</f>
        <v>Q1</v>
      </c>
      <c r="E169" s="4">
        <f>MONTH(SalesDataTable[[#This Row],[Order Date]])</f>
        <v>2</v>
      </c>
      <c r="F169" s="4" t="str">
        <f>TEXT(SalesDataTable[[#This Row],[Order Date]],"MMM")</f>
        <v>Feb</v>
      </c>
      <c r="G169" s="3" t="s">
        <v>11</v>
      </c>
      <c r="H169" s="3" t="s">
        <v>25</v>
      </c>
      <c r="I169" s="3" t="s">
        <v>2</v>
      </c>
      <c r="J169" s="3" t="s">
        <v>13</v>
      </c>
      <c r="K169" s="3" t="s">
        <v>14</v>
      </c>
      <c r="L169" s="3" t="s">
        <v>32</v>
      </c>
      <c r="M169" s="8">
        <v>2</v>
      </c>
      <c r="N169" s="5">
        <v>45.81</v>
      </c>
      <c r="O169" s="6">
        <v>0.1</v>
      </c>
      <c r="P169" s="18">
        <v>18.420000000000002</v>
      </c>
      <c r="Q169" s="18">
        <f t="shared" si="8"/>
        <v>82.458000000000013</v>
      </c>
      <c r="R169" s="18">
        <f t="shared" si="9"/>
        <v>36.840000000000003</v>
      </c>
      <c r="S169" s="18">
        <f t="shared" si="10"/>
        <v>45.618000000000009</v>
      </c>
      <c r="T169" s="7">
        <f t="shared" si="11"/>
        <v>0.55322709743141962</v>
      </c>
      <c r="U169" s="4">
        <f>YEAR(SalesDataTable[[#This Row],[Order Date]])</f>
        <v>2026</v>
      </c>
      <c r="V169" s="7" t="str">
        <f>"Q"&amp;ROUNDUP(MONTH(SalesDataTable[[#This Row],[Order Date]])/3,0)</f>
        <v>Q1</v>
      </c>
      <c r="W169" s="8">
        <f>MONTH(SalesDataTable[[#This Row],[Order Date]])</f>
        <v>2</v>
      </c>
      <c r="X169" s="7" t="str">
        <f>TEXT(SalesDataTable[[#This Row],[Order Date]],"mmm")</f>
        <v>Feb</v>
      </c>
    </row>
    <row r="170" spans="1:24" ht="15.75">
      <c r="A170" s="2">
        <v>380</v>
      </c>
      <c r="B170" s="11">
        <v>46058</v>
      </c>
      <c r="C170" s="4">
        <f>YEAR(SalesDataTable[[#This Row],[Order Date]])</f>
        <v>2026</v>
      </c>
      <c r="D170" s="4" t="str">
        <f>"Q"&amp;ROUNDUP(MONTH(SalesDataTable[[#This Row],[Order Date]])/3,0)</f>
        <v>Q1</v>
      </c>
      <c r="E170" s="4">
        <f>MONTH(SalesDataTable[[#This Row],[Order Date]])</f>
        <v>2</v>
      </c>
      <c r="F170" s="4" t="str">
        <f>TEXT(SalesDataTable[[#This Row],[Order Date]],"MMM")</f>
        <v>Feb</v>
      </c>
      <c r="G170" s="3" t="s">
        <v>6</v>
      </c>
      <c r="H170" s="3" t="s">
        <v>43</v>
      </c>
      <c r="I170" s="3" t="s">
        <v>2</v>
      </c>
      <c r="J170" s="3" t="s">
        <v>3</v>
      </c>
      <c r="K170" s="3" t="s">
        <v>34</v>
      </c>
      <c r="L170" s="3" t="s">
        <v>38</v>
      </c>
      <c r="M170" s="8">
        <v>3</v>
      </c>
      <c r="N170" s="5">
        <v>125.63</v>
      </c>
      <c r="O170" s="6">
        <v>0</v>
      </c>
      <c r="P170" s="18">
        <v>71.05</v>
      </c>
      <c r="Q170" s="18">
        <f t="shared" si="8"/>
        <v>376.89</v>
      </c>
      <c r="R170" s="18">
        <f t="shared" si="9"/>
        <v>213.14999999999998</v>
      </c>
      <c r="S170" s="18">
        <f t="shared" si="10"/>
        <v>163.74</v>
      </c>
      <c r="T170" s="7">
        <f t="shared" si="11"/>
        <v>0.43445037013452203</v>
      </c>
      <c r="U170" s="4">
        <f>YEAR(SalesDataTable[[#This Row],[Order Date]])</f>
        <v>2026</v>
      </c>
      <c r="V170" s="7" t="str">
        <f>"Q"&amp;ROUNDUP(MONTH(SalesDataTable[[#This Row],[Order Date]])/3,0)</f>
        <v>Q1</v>
      </c>
      <c r="W170" s="8">
        <f>MONTH(SalesDataTable[[#This Row],[Order Date]])</f>
        <v>2</v>
      </c>
      <c r="X170" s="7" t="str">
        <f>TEXT(SalesDataTable[[#This Row],[Order Date]],"mmm")</f>
        <v>Feb</v>
      </c>
    </row>
    <row r="171" spans="1:24" ht="15.75">
      <c r="A171" s="2">
        <v>1723</v>
      </c>
      <c r="B171" s="11">
        <v>46058</v>
      </c>
      <c r="C171" s="4">
        <f>YEAR(SalesDataTable[[#This Row],[Order Date]])</f>
        <v>2026</v>
      </c>
      <c r="D171" s="4" t="str">
        <f>"Q"&amp;ROUNDUP(MONTH(SalesDataTable[[#This Row],[Order Date]])/3,0)</f>
        <v>Q1</v>
      </c>
      <c r="E171" s="4">
        <f>MONTH(SalesDataTable[[#This Row],[Order Date]])</f>
        <v>2</v>
      </c>
      <c r="F171" s="4" t="str">
        <f>TEXT(SalesDataTable[[#This Row],[Order Date]],"MMM")</f>
        <v>Feb</v>
      </c>
      <c r="G171" s="3" t="s">
        <v>20</v>
      </c>
      <c r="H171" s="3" t="s">
        <v>33</v>
      </c>
      <c r="I171" s="3" t="s">
        <v>2</v>
      </c>
      <c r="J171" s="3" t="s">
        <v>3</v>
      </c>
      <c r="K171" s="3" t="s">
        <v>4</v>
      </c>
      <c r="L171" s="3" t="s">
        <v>30</v>
      </c>
      <c r="M171" s="8">
        <v>2</v>
      </c>
      <c r="N171" s="5">
        <v>101.01</v>
      </c>
      <c r="O171" s="6">
        <v>0</v>
      </c>
      <c r="P171" s="18">
        <v>50.26</v>
      </c>
      <c r="Q171" s="18">
        <f t="shared" si="8"/>
        <v>202.02</v>
      </c>
      <c r="R171" s="18">
        <f t="shared" si="9"/>
        <v>100.52</v>
      </c>
      <c r="S171" s="18">
        <f t="shared" si="10"/>
        <v>101.50000000000001</v>
      </c>
      <c r="T171" s="7">
        <f t="shared" si="11"/>
        <v>0.50242550242550243</v>
      </c>
      <c r="U171" s="4">
        <f>YEAR(SalesDataTable[[#This Row],[Order Date]])</f>
        <v>2026</v>
      </c>
      <c r="V171" s="7" t="str">
        <f>"Q"&amp;ROUNDUP(MONTH(SalesDataTable[[#This Row],[Order Date]])/3,0)</f>
        <v>Q1</v>
      </c>
      <c r="W171" s="8">
        <f>MONTH(SalesDataTable[[#This Row],[Order Date]])</f>
        <v>2</v>
      </c>
      <c r="X171" s="7" t="str">
        <f>TEXT(SalesDataTable[[#This Row],[Order Date]],"mmm")</f>
        <v>Feb</v>
      </c>
    </row>
    <row r="172" spans="1:24" ht="15.75">
      <c r="A172" s="2">
        <v>2529</v>
      </c>
      <c r="B172" s="11">
        <v>46058</v>
      </c>
      <c r="C172" s="4">
        <f>YEAR(SalesDataTable[[#This Row],[Order Date]])</f>
        <v>2026</v>
      </c>
      <c r="D172" s="4" t="str">
        <f>"Q"&amp;ROUNDUP(MONTH(SalesDataTable[[#This Row],[Order Date]])/3,0)</f>
        <v>Q1</v>
      </c>
      <c r="E172" s="4">
        <f>MONTH(SalesDataTable[[#This Row],[Order Date]])</f>
        <v>2</v>
      </c>
      <c r="F172" s="4" t="str">
        <f>TEXT(SalesDataTable[[#This Row],[Order Date]],"MMM")</f>
        <v>Feb</v>
      </c>
      <c r="G172" s="3" t="s">
        <v>20</v>
      </c>
      <c r="H172" s="3" t="s">
        <v>47</v>
      </c>
      <c r="I172" s="3" t="s">
        <v>2</v>
      </c>
      <c r="J172" s="3" t="s">
        <v>3</v>
      </c>
      <c r="K172" s="3" t="s">
        <v>9</v>
      </c>
      <c r="L172" s="3" t="s">
        <v>37</v>
      </c>
      <c r="M172" s="8">
        <v>6</v>
      </c>
      <c r="N172" s="5">
        <v>154.22</v>
      </c>
      <c r="O172" s="6">
        <v>0</v>
      </c>
      <c r="P172" s="18">
        <v>79.599999999999994</v>
      </c>
      <c r="Q172" s="18">
        <f t="shared" si="8"/>
        <v>925.31999999999994</v>
      </c>
      <c r="R172" s="18">
        <f t="shared" si="9"/>
        <v>477.59999999999997</v>
      </c>
      <c r="S172" s="18">
        <f t="shared" si="10"/>
        <v>447.71999999999997</v>
      </c>
      <c r="T172" s="7">
        <f t="shared" si="11"/>
        <v>0.4838542342108676</v>
      </c>
      <c r="U172" s="4">
        <f>YEAR(SalesDataTable[[#This Row],[Order Date]])</f>
        <v>2026</v>
      </c>
      <c r="V172" s="7" t="str">
        <f>"Q"&amp;ROUNDUP(MONTH(SalesDataTable[[#This Row],[Order Date]])/3,0)</f>
        <v>Q1</v>
      </c>
      <c r="W172" s="8">
        <f>MONTH(SalesDataTable[[#This Row],[Order Date]])</f>
        <v>2</v>
      </c>
      <c r="X172" s="7" t="str">
        <f>TEXT(SalesDataTable[[#This Row],[Order Date]],"mmm")</f>
        <v>Feb</v>
      </c>
    </row>
    <row r="173" spans="1:24" ht="15.75">
      <c r="A173" s="2">
        <v>2685</v>
      </c>
      <c r="B173" s="11">
        <v>46058</v>
      </c>
      <c r="C173" s="4">
        <f>YEAR(SalesDataTable[[#This Row],[Order Date]])</f>
        <v>2026</v>
      </c>
      <c r="D173" s="4" t="str">
        <f>"Q"&amp;ROUNDUP(MONTH(SalesDataTable[[#This Row],[Order Date]])/3,0)</f>
        <v>Q1</v>
      </c>
      <c r="E173" s="4">
        <f>MONTH(SalesDataTable[[#This Row],[Order Date]])</f>
        <v>2</v>
      </c>
      <c r="F173" s="4" t="str">
        <f>TEXT(SalesDataTable[[#This Row],[Order Date]],"MMM")</f>
        <v>Feb</v>
      </c>
      <c r="G173" s="3" t="s">
        <v>6</v>
      </c>
      <c r="H173" s="3" t="s">
        <v>49</v>
      </c>
      <c r="I173" s="3" t="s">
        <v>2</v>
      </c>
      <c r="J173" s="3" t="s">
        <v>13</v>
      </c>
      <c r="K173" s="3" t="s">
        <v>9</v>
      </c>
      <c r="L173" s="3" t="s">
        <v>46</v>
      </c>
      <c r="M173" s="8">
        <v>1</v>
      </c>
      <c r="N173" s="5">
        <v>72.78</v>
      </c>
      <c r="O173" s="6">
        <v>0.05</v>
      </c>
      <c r="P173" s="18">
        <v>33.26</v>
      </c>
      <c r="Q173" s="18">
        <f t="shared" si="8"/>
        <v>69.140999999999991</v>
      </c>
      <c r="R173" s="18">
        <f t="shared" si="9"/>
        <v>33.26</v>
      </c>
      <c r="S173" s="18">
        <f t="shared" si="10"/>
        <v>35.880999999999993</v>
      </c>
      <c r="T173" s="7">
        <f t="shared" si="11"/>
        <v>0.51895402149231273</v>
      </c>
      <c r="U173" s="4">
        <f>YEAR(SalesDataTable[[#This Row],[Order Date]])</f>
        <v>2026</v>
      </c>
      <c r="V173" s="7" t="str">
        <f>"Q"&amp;ROUNDUP(MONTH(SalesDataTable[[#This Row],[Order Date]])/3,0)</f>
        <v>Q1</v>
      </c>
      <c r="W173" s="8">
        <f>MONTH(SalesDataTable[[#This Row],[Order Date]])</f>
        <v>2</v>
      </c>
      <c r="X173" s="7" t="str">
        <f>TEXT(SalesDataTable[[#This Row],[Order Date]],"mmm")</f>
        <v>Feb</v>
      </c>
    </row>
    <row r="174" spans="1:24" ht="15.75">
      <c r="A174" s="2">
        <v>2793</v>
      </c>
      <c r="B174" s="11">
        <v>46058</v>
      </c>
      <c r="C174" s="4">
        <f>YEAR(SalesDataTable[[#This Row],[Order Date]])</f>
        <v>2026</v>
      </c>
      <c r="D174" s="4" t="str">
        <f>"Q"&amp;ROUNDUP(MONTH(SalesDataTable[[#This Row],[Order Date]])/3,0)</f>
        <v>Q1</v>
      </c>
      <c r="E174" s="4">
        <f>MONTH(SalesDataTable[[#This Row],[Order Date]])</f>
        <v>2</v>
      </c>
      <c r="F174" s="4" t="str">
        <f>TEXT(SalesDataTable[[#This Row],[Order Date]],"MMM")</f>
        <v>Feb</v>
      </c>
      <c r="G174" s="3" t="s">
        <v>6</v>
      </c>
      <c r="H174" s="3" t="s">
        <v>49</v>
      </c>
      <c r="I174" s="3" t="s">
        <v>8</v>
      </c>
      <c r="J174" s="3" t="s">
        <v>16</v>
      </c>
      <c r="K174" s="3" t="s">
        <v>23</v>
      </c>
      <c r="L174" s="3" t="s">
        <v>51</v>
      </c>
      <c r="M174" s="8">
        <v>3</v>
      </c>
      <c r="N174" s="5">
        <v>122.69</v>
      </c>
      <c r="O174" s="6">
        <v>0.05</v>
      </c>
      <c r="P174" s="18">
        <v>62.08</v>
      </c>
      <c r="Q174" s="18">
        <f t="shared" si="8"/>
        <v>349.66649999999998</v>
      </c>
      <c r="R174" s="18">
        <f t="shared" si="9"/>
        <v>186.24</v>
      </c>
      <c r="S174" s="18">
        <f t="shared" si="10"/>
        <v>163.42649999999998</v>
      </c>
      <c r="T174" s="7">
        <f t="shared" si="11"/>
        <v>0.46737820180085876</v>
      </c>
      <c r="U174" s="4">
        <f>YEAR(SalesDataTable[[#This Row],[Order Date]])</f>
        <v>2026</v>
      </c>
      <c r="V174" s="7" t="str">
        <f>"Q"&amp;ROUNDUP(MONTH(SalesDataTable[[#This Row],[Order Date]])/3,0)</f>
        <v>Q1</v>
      </c>
      <c r="W174" s="8">
        <f>MONTH(SalesDataTable[[#This Row],[Order Date]])</f>
        <v>2</v>
      </c>
      <c r="X174" s="7" t="str">
        <f>TEXT(SalesDataTable[[#This Row],[Order Date]],"mmm")</f>
        <v>Feb</v>
      </c>
    </row>
    <row r="175" spans="1:24" ht="15.75">
      <c r="A175" s="2">
        <v>346</v>
      </c>
      <c r="B175" s="11">
        <v>46059</v>
      </c>
      <c r="C175" s="4">
        <f>YEAR(SalesDataTable[[#This Row],[Order Date]])</f>
        <v>2026</v>
      </c>
      <c r="D175" s="4" t="str">
        <f>"Q"&amp;ROUNDUP(MONTH(SalesDataTable[[#This Row],[Order Date]])/3,0)</f>
        <v>Q1</v>
      </c>
      <c r="E175" s="4">
        <f>MONTH(SalesDataTable[[#This Row],[Order Date]])</f>
        <v>2</v>
      </c>
      <c r="F175" s="4" t="str">
        <f>TEXT(SalesDataTable[[#This Row],[Order Date]],"MMM")</f>
        <v>Feb</v>
      </c>
      <c r="G175" s="3" t="s">
        <v>6</v>
      </c>
      <c r="H175" s="3" t="s">
        <v>7</v>
      </c>
      <c r="I175" s="3" t="s">
        <v>2</v>
      </c>
      <c r="J175" s="3" t="s">
        <v>16</v>
      </c>
      <c r="K175" s="3" t="s">
        <v>4</v>
      </c>
      <c r="L175" s="3" t="s">
        <v>30</v>
      </c>
      <c r="M175" s="8">
        <v>3</v>
      </c>
      <c r="N175" s="5">
        <v>103.22</v>
      </c>
      <c r="O175" s="6">
        <v>0</v>
      </c>
      <c r="P175" s="18">
        <v>50.74</v>
      </c>
      <c r="Q175" s="18">
        <f t="shared" si="8"/>
        <v>309.65999999999997</v>
      </c>
      <c r="R175" s="18">
        <f t="shared" si="9"/>
        <v>152.22</v>
      </c>
      <c r="S175" s="18">
        <f t="shared" si="10"/>
        <v>157.43999999999997</v>
      </c>
      <c r="T175" s="7">
        <f t="shared" si="11"/>
        <v>0.50842859910869986</v>
      </c>
      <c r="U175" s="4">
        <f>YEAR(SalesDataTable[[#This Row],[Order Date]])</f>
        <v>2026</v>
      </c>
      <c r="V175" s="7" t="str">
        <f>"Q"&amp;ROUNDUP(MONTH(SalesDataTable[[#This Row],[Order Date]])/3,0)</f>
        <v>Q1</v>
      </c>
      <c r="W175" s="8">
        <f>MONTH(SalesDataTable[[#This Row],[Order Date]])</f>
        <v>2</v>
      </c>
      <c r="X175" s="7" t="str">
        <f>TEXT(SalesDataTable[[#This Row],[Order Date]],"mmm")</f>
        <v>Feb</v>
      </c>
    </row>
    <row r="176" spans="1:24" ht="15.75">
      <c r="A176" s="2">
        <v>539</v>
      </c>
      <c r="B176" s="11">
        <v>46059</v>
      </c>
      <c r="C176" s="4">
        <f>YEAR(SalesDataTable[[#This Row],[Order Date]])</f>
        <v>2026</v>
      </c>
      <c r="D176" s="4" t="str">
        <f>"Q"&amp;ROUNDUP(MONTH(SalesDataTable[[#This Row],[Order Date]])/3,0)</f>
        <v>Q1</v>
      </c>
      <c r="E176" s="4">
        <f>MONTH(SalesDataTable[[#This Row],[Order Date]])</f>
        <v>2</v>
      </c>
      <c r="F176" s="4" t="str">
        <f>TEXT(SalesDataTable[[#This Row],[Order Date]],"MMM")</f>
        <v>Feb</v>
      </c>
      <c r="G176" s="3" t="s">
        <v>0</v>
      </c>
      <c r="H176" s="3" t="s">
        <v>50</v>
      </c>
      <c r="I176" s="3" t="s">
        <v>28</v>
      </c>
      <c r="J176" s="3" t="s">
        <v>13</v>
      </c>
      <c r="K176" s="3" t="s">
        <v>9</v>
      </c>
      <c r="L176" s="3" t="s">
        <v>10</v>
      </c>
      <c r="M176" s="8">
        <v>3</v>
      </c>
      <c r="N176" s="5">
        <v>92.96</v>
      </c>
      <c r="O176" s="6">
        <v>0.15</v>
      </c>
      <c r="P176" s="18">
        <v>44.56</v>
      </c>
      <c r="Q176" s="18">
        <f t="shared" si="8"/>
        <v>237.048</v>
      </c>
      <c r="R176" s="18">
        <f t="shared" si="9"/>
        <v>133.68</v>
      </c>
      <c r="S176" s="18">
        <f t="shared" si="10"/>
        <v>103.36799999999999</v>
      </c>
      <c r="T176" s="7">
        <f t="shared" si="11"/>
        <v>0.43606358205932971</v>
      </c>
      <c r="U176" s="4">
        <f>YEAR(SalesDataTable[[#This Row],[Order Date]])</f>
        <v>2026</v>
      </c>
      <c r="V176" s="7" t="str">
        <f>"Q"&amp;ROUNDUP(MONTH(SalesDataTable[[#This Row],[Order Date]])/3,0)</f>
        <v>Q1</v>
      </c>
      <c r="W176" s="8">
        <f>MONTH(SalesDataTable[[#This Row],[Order Date]])</f>
        <v>2</v>
      </c>
      <c r="X176" s="7" t="str">
        <f>TEXT(SalesDataTable[[#This Row],[Order Date]],"mmm")</f>
        <v>Feb</v>
      </c>
    </row>
    <row r="177" spans="1:24" ht="15.75">
      <c r="A177" s="2">
        <v>1368</v>
      </c>
      <c r="B177" s="11">
        <v>46059</v>
      </c>
      <c r="C177" s="4">
        <f>YEAR(SalesDataTable[[#This Row],[Order Date]])</f>
        <v>2026</v>
      </c>
      <c r="D177" s="4" t="str">
        <f>"Q"&amp;ROUNDUP(MONTH(SalesDataTable[[#This Row],[Order Date]])/3,0)</f>
        <v>Q1</v>
      </c>
      <c r="E177" s="4">
        <f>MONTH(SalesDataTable[[#This Row],[Order Date]])</f>
        <v>2</v>
      </c>
      <c r="F177" s="4" t="str">
        <f>TEXT(SalesDataTable[[#This Row],[Order Date]],"MMM")</f>
        <v>Feb</v>
      </c>
      <c r="G177" s="3" t="s">
        <v>6</v>
      </c>
      <c r="H177" s="3" t="s">
        <v>43</v>
      </c>
      <c r="I177" s="3" t="s">
        <v>19</v>
      </c>
      <c r="J177" s="3" t="s">
        <v>13</v>
      </c>
      <c r="K177" s="3" t="s">
        <v>14</v>
      </c>
      <c r="L177" s="3" t="s">
        <v>15</v>
      </c>
      <c r="M177" s="8">
        <v>1</v>
      </c>
      <c r="N177" s="5">
        <v>36.520000000000003</v>
      </c>
      <c r="O177" s="6">
        <v>0</v>
      </c>
      <c r="P177" s="18">
        <v>13.94</v>
      </c>
      <c r="Q177" s="18">
        <f t="shared" si="8"/>
        <v>36.520000000000003</v>
      </c>
      <c r="R177" s="18">
        <f t="shared" si="9"/>
        <v>13.94</v>
      </c>
      <c r="S177" s="18">
        <f t="shared" si="10"/>
        <v>22.580000000000005</v>
      </c>
      <c r="T177" s="7">
        <f t="shared" si="11"/>
        <v>0.61829134720700996</v>
      </c>
      <c r="U177" s="4">
        <f>YEAR(SalesDataTable[[#This Row],[Order Date]])</f>
        <v>2026</v>
      </c>
      <c r="V177" s="7" t="str">
        <f>"Q"&amp;ROUNDUP(MONTH(SalesDataTable[[#This Row],[Order Date]])/3,0)</f>
        <v>Q1</v>
      </c>
      <c r="W177" s="8">
        <f>MONTH(SalesDataTable[[#This Row],[Order Date]])</f>
        <v>2</v>
      </c>
      <c r="X177" s="7" t="str">
        <f>TEXT(SalesDataTable[[#This Row],[Order Date]],"mmm")</f>
        <v>Feb</v>
      </c>
    </row>
    <row r="178" spans="1:24" ht="15.75">
      <c r="A178" s="2">
        <v>3506</v>
      </c>
      <c r="B178" s="11">
        <v>46059</v>
      </c>
      <c r="C178" s="4">
        <f>YEAR(SalesDataTable[[#This Row],[Order Date]])</f>
        <v>2026</v>
      </c>
      <c r="D178" s="4" t="str">
        <f>"Q"&amp;ROUNDUP(MONTH(SalesDataTable[[#This Row],[Order Date]])/3,0)</f>
        <v>Q1</v>
      </c>
      <c r="E178" s="4">
        <f>MONTH(SalesDataTable[[#This Row],[Order Date]])</f>
        <v>2</v>
      </c>
      <c r="F178" s="4" t="str">
        <f>TEXT(SalesDataTable[[#This Row],[Order Date]],"MMM")</f>
        <v>Feb</v>
      </c>
      <c r="G178" s="3" t="s">
        <v>0</v>
      </c>
      <c r="H178" s="3" t="s">
        <v>1</v>
      </c>
      <c r="I178" s="3" t="s">
        <v>19</v>
      </c>
      <c r="J178" s="3" t="s">
        <v>3</v>
      </c>
      <c r="K178" s="3" t="s">
        <v>34</v>
      </c>
      <c r="L178" s="3" t="s">
        <v>45</v>
      </c>
      <c r="M178" s="8">
        <v>3</v>
      </c>
      <c r="N178" s="5">
        <v>50.65</v>
      </c>
      <c r="O178" s="6">
        <v>0</v>
      </c>
      <c r="P178" s="18">
        <v>21.49</v>
      </c>
      <c r="Q178" s="18">
        <f t="shared" si="8"/>
        <v>151.94999999999999</v>
      </c>
      <c r="R178" s="18">
        <f t="shared" si="9"/>
        <v>64.47</v>
      </c>
      <c r="S178" s="18">
        <f t="shared" si="10"/>
        <v>87.47999999999999</v>
      </c>
      <c r="T178" s="7">
        <f t="shared" si="11"/>
        <v>0.57571569595261596</v>
      </c>
      <c r="U178" s="4">
        <f>YEAR(SalesDataTable[[#This Row],[Order Date]])</f>
        <v>2026</v>
      </c>
      <c r="V178" s="7" t="str">
        <f>"Q"&amp;ROUNDUP(MONTH(SalesDataTable[[#This Row],[Order Date]])/3,0)</f>
        <v>Q1</v>
      </c>
      <c r="W178" s="8">
        <f>MONTH(SalesDataTable[[#This Row],[Order Date]])</f>
        <v>2</v>
      </c>
      <c r="X178" s="7" t="str">
        <f>TEXT(SalesDataTable[[#This Row],[Order Date]],"mmm")</f>
        <v>Feb</v>
      </c>
    </row>
    <row r="179" spans="1:24" ht="15.75">
      <c r="A179" s="2">
        <v>1314</v>
      </c>
      <c r="B179" s="11">
        <v>46060</v>
      </c>
      <c r="C179" s="4">
        <f>YEAR(SalesDataTable[[#This Row],[Order Date]])</f>
        <v>2026</v>
      </c>
      <c r="D179" s="4" t="str">
        <f>"Q"&amp;ROUNDUP(MONTH(SalesDataTable[[#This Row],[Order Date]])/3,0)</f>
        <v>Q1</v>
      </c>
      <c r="E179" s="4">
        <f>MONTH(SalesDataTable[[#This Row],[Order Date]])</f>
        <v>2</v>
      </c>
      <c r="F179" s="4" t="str">
        <f>TEXT(SalesDataTable[[#This Row],[Order Date]],"MMM")</f>
        <v>Feb</v>
      </c>
      <c r="G179" s="3" t="s">
        <v>20</v>
      </c>
      <c r="H179" s="3" t="s">
        <v>21</v>
      </c>
      <c r="I179" s="3" t="s">
        <v>2</v>
      </c>
      <c r="J179" s="3" t="s">
        <v>3</v>
      </c>
      <c r="K179" s="3" t="s">
        <v>14</v>
      </c>
      <c r="L179" s="3" t="s">
        <v>15</v>
      </c>
      <c r="M179" s="8">
        <v>2</v>
      </c>
      <c r="N179" s="5">
        <v>37.03</v>
      </c>
      <c r="O179" s="6">
        <v>0.15</v>
      </c>
      <c r="P179" s="18">
        <v>13.87</v>
      </c>
      <c r="Q179" s="18">
        <f t="shared" si="8"/>
        <v>62.951000000000001</v>
      </c>
      <c r="R179" s="18">
        <f t="shared" si="9"/>
        <v>27.74</v>
      </c>
      <c r="S179" s="18">
        <f t="shared" si="10"/>
        <v>35.210999999999999</v>
      </c>
      <c r="T179" s="7">
        <f t="shared" si="11"/>
        <v>0.55933980397451988</v>
      </c>
      <c r="U179" s="4">
        <f>YEAR(SalesDataTable[[#This Row],[Order Date]])</f>
        <v>2026</v>
      </c>
      <c r="V179" s="7" t="str">
        <f>"Q"&amp;ROUNDUP(MONTH(SalesDataTable[[#This Row],[Order Date]])/3,0)</f>
        <v>Q1</v>
      </c>
      <c r="W179" s="8">
        <f>MONTH(SalesDataTable[[#This Row],[Order Date]])</f>
        <v>2</v>
      </c>
      <c r="X179" s="7" t="str">
        <f>TEXT(SalesDataTable[[#This Row],[Order Date]],"mmm")</f>
        <v>Feb</v>
      </c>
    </row>
    <row r="180" spans="1:24" ht="15.75">
      <c r="A180" s="2">
        <v>2092</v>
      </c>
      <c r="B180" s="11">
        <v>46060</v>
      </c>
      <c r="C180" s="4">
        <f>YEAR(SalesDataTable[[#This Row],[Order Date]])</f>
        <v>2026</v>
      </c>
      <c r="D180" s="4" t="str">
        <f>"Q"&amp;ROUNDUP(MONTH(SalesDataTable[[#This Row],[Order Date]])/3,0)</f>
        <v>Q1</v>
      </c>
      <c r="E180" s="4">
        <f>MONTH(SalesDataTable[[#This Row],[Order Date]])</f>
        <v>2</v>
      </c>
      <c r="F180" s="4" t="str">
        <f>TEXT(SalesDataTable[[#This Row],[Order Date]],"MMM")</f>
        <v>Feb</v>
      </c>
      <c r="G180" s="3" t="s">
        <v>11</v>
      </c>
      <c r="H180" s="3" t="s">
        <v>12</v>
      </c>
      <c r="I180" s="3" t="s">
        <v>2</v>
      </c>
      <c r="J180" s="3" t="s">
        <v>13</v>
      </c>
      <c r="K180" s="3" t="s">
        <v>34</v>
      </c>
      <c r="L180" s="3" t="s">
        <v>42</v>
      </c>
      <c r="M180" s="8">
        <v>1</v>
      </c>
      <c r="N180" s="5">
        <v>36.619999999999997</v>
      </c>
      <c r="O180" s="6">
        <v>0</v>
      </c>
      <c r="P180" s="18">
        <v>13.55</v>
      </c>
      <c r="Q180" s="18">
        <f t="shared" si="8"/>
        <v>36.619999999999997</v>
      </c>
      <c r="R180" s="18">
        <f t="shared" si="9"/>
        <v>13.55</v>
      </c>
      <c r="S180" s="18">
        <f t="shared" si="10"/>
        <v>23.069999999999997</v>
      </c>
      <c r="T180" s="7">
        <f t="shared" si="11"/>
        <v>0.62998361551064985</v>
      </c>
      <c r="U180" s="4">
        <f>YEAR(SalesDataTable[[#This Row],[Order Date]])</f>
        <v>2026</v>
      </c>
      <c r="V180" s="7" t="str">
        <f>"Q"&amp;ROUNDUP(MONTH(SalesDataTable[[#This Row],[Order Date]])/3,0)</f>
        <v>Q1</v>
      </c>
      <c r="W180" s="8">
        <f>MONTH(SalesDataTable[[#This Row],[Order Date]])</f>
        <v>2</v>
      </c>
      <c r="X180" s="7" t="str">
        <f>TEXT(SalesDataTable[[#This Row],[Order Date]],"mmm")</f>
        <v>Feb</v>
      </c>
    </row>
    <row r="181" spans="1:24" ht="15.75">
      <c r="A181" s="2">
        <v>5083</v>
      </c>
      <c r="B181" s="11">
        <v>46060</v>
      </c>
      <c r="C181" s="4">
        <f>YEAR(SalesDataTable[[#This Row],[Order Date]])</f>
        <v>2026</v>
      </c>
      <c r="D181" s="4" t="str">
        <f>"Q"&amp;ROUNDUP(MONTH(SalesDataTable[[#This Row],[Order Date]])/3,0)</f>
        <v>Q1</v>
      </c>
      <c r="E181" s="4">
        <f>MONTH(SalesDataTable[[#This Row],[Order Date]])</f>
        <v>2</v>
      </c>
      <c r="F181" s="4" t="str">
        <f>TEXT(SalesDataTable[[#This Row],[Order Date]],"MMM")</f>
        <v>Feb</v>
      </c>
      <c r="G181" s="3" t="s">
        <v>11</v>
      </c>
      <c r="H181" s="3" t="s">
        <v>52</v>
      </c>
      <c r="I181" s="3" t="s">
        <v>19</v>
      </c>
      <c r="J181" s="3" t="s">
        <v>3</v>
      </c>
      <c r="K181" s="3" t="s">
        <v>23</v>
      </c>
      <c r="L181" s="3" t="s">
        <v>40</v>
      </c>
      <c r="M181" s="8">
        <v>1</v>
      </c>
      <c r="N181" s="5">
        <v>81.47</v>
      </c>
      <c r="O181" s="6">
        <v>0</v>
      </c>
      <c r="P181" s="18">
        <v>39.18</v>
      </c>
      <c r="Q181" s="18">
        <f t="shared" si="8"/>
        <v>81.47</v>
      </c>
      <c r="R181" s="18">
        <f t="shared" si="9"/>
        <v>39.18</v>
      </c>
      <c r="S181" s="18">
        <f t="shared" si="10"/>
        <v>42.29</v>
      </c>
      <c r="T181" s="7">
        <f t="shared" si="11"/>
        <v>0.51908678040996681</v>
      </c>
      <c r="U181" s="4">
        <f>YEAR(SalesDataTable[[#This Row],[Order Date]])</f>
        <v>2026</v>
      </c>
      <c r="V181" s="7" t="str">
        <f>"Q"&amp;ROUNDUP(MONTH(SalesDataTable[[#This Row],[Order Date]])/3,0)</f>
        <v>Q1</v>
      </c>
      <c r="W181" s="8">
        <f>MONTH(SalesDataTable[[#This Row],[Order Date]])</f>
        <v>2</v>
      </c>
      <c r="X181" s="7" t="str">
        <f>TEXT(SalesDataTable[[#This Row],[Order Date]],"mmm")</f>
        <v>Feb</v>
      </c>
    </row>
    <row r="182" spans="1:24" ht="15.75">
      <c r="A182" s="2">
        <v>582</v>
      </c>
      <c r="B182" s="11">
        <v>46061</v>
      </c>
      <c r="C182" s="4">
        <f>YEAR(SalesDataTable[[#This Row],[Order Date]])</f>
        <v>2026</v>
      </c>
      <c r="D182" s="4" t="str">
        <f>"Q"&amp;ROUNDUP(MONTH(SalesDataTable[[#This Row],[Order Date]])/3,0)</f>
        <v>Q1</v>
      </c>
      <c r="E182" s="4">
        <f>MONTH(SalesDataTable[[#This Row],[Order Date]])</f>
        <v>2</v>
      </c>
      <c r="F182" s="4" t="str">
        <f>TEXT(SalesDataTable[[#This Row],[Order Date]],"MMM")</f>
        <v>Feb</v>
      </c>
      <c r="G182" s="3" t="s">
        <v>6</v>
      </c>
      <c r="H182" s="3" t="s">
        <v>7</v>
      </c>
      <c r="I182" s="3" t="s">
        <v>8</v>
      </c>
      <c r="J182" s="3" t="s">
        <v>3</v>
      </c>
      <c r="K182" s="3" t="s">
        <v>23</v>
      </c>
      <c r="L182" s="3" t="s">
        <v>51</v>
      </c>
      <c r="M182" s="8">
        <v>12</v>
      </c>
      <c r="N182" s="5">
        <v>122.75</v>
      </c>
      <c r="O182" s="6">
        <v>0.15</v>
      </c>
      <c r="P182" s="18">
        <v>62.51</v>
      </c>
      <c r="Q182" s="18">
        <f t="shared" si="8"/>
        <v>1252.05</v>
      </c>
      <c r="R182" s="18">
        <f t="shared" si="9"/>
        <v>750.12</v>
      </c>
      <c r="S182" s="18">
        <f t="shared" si="10"/>
        <v>501.92999999999995</v>
      </c>
      <c r="T182" s="7">
        <f t="shared" si="11"/>
        <v>0.40088654606445429</v>
      </c>
      <c r="U182" s="4">
        <f>YEAR(SalesDataTable[[#This Row],[Order Date]])</f>
        <v>2026</v>
      </c>
      <c r="V182" s="7" t="str">
        <f>"Q"&amp;ROUNDUP(MONTH(SalesDataTable[[#This Row],[Order Date]])/3,0)</f>
        <v>Q1</v>
      </c>
      <c r="W182" s="8">
        <f>MONTH(SalesDataTable[[#This Row],[Order Date]])</f>
        <v>2</v>
      </c>
      <c r="X182" s="7" t="str">
        <f>TEXT(SalesDataTable[[#This Row],[Order Date]],"mmm")</f>
        <v>Feb</v>
      </c>
    </row>
    <row r="183" spans="1:24" ht="15.75">
      <c r="A183" s="2">
        <v>902</v>
      </c>
      <c r="B183" s="11">
        <v>46061</v>
      </c>
      <c r="C183" s="4">
        <f>YEAR(SalesDataTable[[#This Row],[Order Date]])</f>
        <v>2026</v>
      </c>
      <c r="D183" s="4" t="str">
        <f>"Q"&amp;ROUNDUP(MONTH(SalesDataTable[[#This Row],[Order Date]])/3,0)</f>
        <v>Q1</v>
      </c>
      <c r="E183" s="4">
        <f>MONTH(SalesDataTable[[#This Row],[Order Date]])</f>
        <v>2</v>
      </c>
      <c r="F183" s="4" t="str">
        <f>TEXT(SalesDataTable[[#This Row],[Order Date]],"MMM")</f>
        <v>Feb</v>
      </c>
      <c r="G183" s="3" t="s">
        <v>0</v>
      </c>
      <c r="H183" s="3" t="s">
        <v>36</v>
      </c>
      <c r="I183" s="3" t="s">
        <v>2</v>
      </c>
      <c r="J183" s="3" t="s">
        <v>16</v>
      </c>
      <c r="K183" s="3" t="s">
        <v>34</v>
      </c>
      <c r="L183" s="3" t="s">
        <v>45</v>
      </c>
      <c r="M183" s="8">
        <v>1</v>
      </c>
      <c r="N183" s="5">
        <v>50.38</v>
      </c>
      <c r="O183" s="6">
        <v>0.05</v>
      </c>
      <c r="P183" s="18">
        <v>21.95</v>
      </c>
      <c r="Q183" s="18">
        <f t="shared" si="8"/>
        <v>47.860999999999997</v>
      </c>
      <c r="R183" s="18">
        <f t="shared" si="9"/>
        <v>21.95</v>
      </c>
      <c r="S183" s="18">
        <f t="shared" si="10"/>
        <v>25.910999999999998</v>
      </c>
      <c r="T183" s="7">
        <f t="shared" si="11"/>
        <v>0.54138024696516995</v>
      </c>
      <c r="U183" s="4">
        <f>YEAR(SalesDataTable[[#This Row],[Order Date]])</f>
        <v>2026</v>
      </c>
      <c r="V183" s="7" t="str">
        <f>"Q"&amp;ROUNDUP(MONTH(SalesDataTable[[#This Row],[Order Date]])/3,0)</f>
        <v>Q1</v>
      </c>
      <c r="W183" s="8">
        <f>MONTH(SalesDataTable[[#This Row],[Order Date]])</f>
        <v>2</v>
      </c>
      <c r="X183" s="7" t="str">
        <f>TEXT(SalesDataTable[[#This Row],[Order Date]],"mmm")</f>
        <v>Feb</v>
      </c>
    </row>
    <row r="184" spans="1:24" ht="15.75">
      <c r="A184" s="2">
        <v>2396</v>
      </c>
      <c r="B184" s="11">
        <v>46061</v>
      </c>
      <c r="C184" s="4">
        <f>YEAR(SalesDataTable[[#This Row],[Order Date]])</f>
        <v>2026</v>
      </c>
      <c r="D184" s="4" t="str">
        <f>"Q"&amp;ROUNDUP(MONTH(SalesDataTable[[#This Row],[Order Date]])/3,0)</f>
        <v>Q1</v>
      </c>
      <c r="E184" s="4">
        <f>MONTH(SalesDataTable[[#This Row],[Order Date]])</f>
        <v>2</v>
      </c>
      <c r="F184" s="4" t="str">
        <f>TEXT(SalesDataTable[[#This Row],[Order Date]],"MMM")</f>
        <v>Feb</v>
      </c>
      <c r="G184" s="3" t="s">
        <v>20</v>
      </c>
      <c r="H184" s="3" t="s">
        <v>31</v>
      </c>
      <c r="I184" s="3" t="s">
        <v>2</v>
      </c>
      <c r="J184" s="3" t="s">
        <v>16</v>
      </c>
      <c r="K184" s="3" t="s">
        <v>34</v>
      </c>
      <c r="L184" s="3" t="s">
        <v>45</v>
      </c>
      <c r="M184" s="8">
        <v>2</v>
      </c>
      <c r="N184" s="5">
        <v>50.4</v>
      </c>
      <c r="O184" s="6">
        <v>0</v>
      </c>
      <c r="P184" s="18">
        <v>21.43</v>
      </c>
      <c r="Q184" s="18">
        <f t="shared" si="8"/>
        <v>100.8</v>
      </c>
      <c r="R184" s="18">
        <f t="shared" si="9"/>
        <v>42.86</v>
      </c>
      <c r="S184" s="18">
        <f t="shared" si="10"/>
        <v>57.94</v>
      </c>
      <c r="T184" s="7">
        <f t="shared" si="11"/>
        <v>0.57480158730158726</v>
      </c>
      <c r="U184" s="4">
        <f>YEAR(SalesDataTable[[#This Row],[Order Date]])</f>
        <v>2026</v>
      </c>
      <c r="V184" s="7" t="str">
        <f>"Q"&amp;ROUNDUP(MONTH(SalesDataTable[[#This Row],[Order Date]])/3,0)</f>
        <v>Q1</v>
      </c>
      <c r="W184" s="8">
        <f>MONTH(SalesDataTable[[#This Row],[Order Date]])</f>
        <v>2</v>
      </c>
      <c r="X184" s="7" t="str">
        <f>TEXT(SalesDataTable[[#This Row],[Order Date]],"mmm")</f>
        <v>Feb</v>
      </c>
    </row>
    <row r="185" spans="1:24" ht="15.75">
      <c r="A185" s="2">
        <v>2494</v>
      </c>
      <c r="B185" s="11">
        <v>46061</v>
      </c>
      <c r="C185" s="4">
        <f>YEAR(SalesDataTable[[#This Row],[Order Date]])</f>
        <v>2026</v>
      </c>
      <c r="D185" s="4" t="str">
        <f>"Q"&amp;ROUNDUP(MONTH(SalesDataTable[[#This Row],[Order Date]])/3,0)</f>
        <v>Q1</v>
      </c>
      <c r="E185" s="4">
        <f>MONTH(SalesDataTable[[#This Row],[Order Date]])</f>
        <v>2</v>
      </c>
      <c r="F185" s="4" t="str">
        <f>TEXT(SalesDataTable[[#This Row],[Order Date]],"MMM")</f>
        <v>Feb</v>
      </c>
      <c r="G185" s="3" t="s">
        <v>11</v>
      </c>
      <c r="H185" s="3" t="s">
        <v>25</v>
      </c>
      <c r="I185" s="3" t="s">
        <v>2</v>
      </c>
      <c r="J185" s="3" t="s">
        <v>13</v>
      </c>
      <c r="K185" s="3" t="s">
        <v>9</v>
      </c>
      <c r="L185" s="3" t="s">
        <v>46</v>
      </c>
      <c r="M185" s="8">
        <v>1</v>
      </c>
      <c r="N185" s="5">
        <v>69.98</v>
      </c>
      <c r="O185" s="6">
        <v>0</v>
      </c>
      <c r="P185" s="18">
        <v>33.21</v>
      </c>
      <c r="Q185" s="18">
        <f t="shared" si="8"/>
        <v>69.98</v>
      </c>
      <c r="R185" s="18">
        <f t="shared" si="9"/>
        <v>33.21</v>
      </c>
      <c r="S185" s="18">
        <f t="shared" si="10"/>
        <v>36.770000000000003</v>
      </c>
      <c r="T185" s="7">
        <f t="shared" si="11"/>
        <v>0.52543583881108891</v>
      </c>
      <c r="U185" s="4">
        <f>YEAR(SalesDataTable[[#This Row],[Order Date]])</f>
        <v>2026</v>
      </c>
      <c r="V185" s="7" t="str">
        <f>"Q"&amp;ROUNDUP(MONTH(SalesDataTable[[#This Row],[Order Date]])/3,0)</f>
        <v>Q1</v>
      </c>
      <c r="W185" s="8">
        <f>MONTH(SalesDataTable[[#This Row],[Order Date]])</f>
        <v>2</v>
      </c>
      <c r="X185" s="7" t="str">
        <f>TEXT(SalesDataTable[[#This Row],[Order Date]],"mmm")</f>
        <v>Feb</v>
      </c>
    </row>
    <row r="186" spans="1:24" ht="15.75">
      <c r="A186" s="2">
        <v>2925</v>
      </c>
      <c r="B186" s="11">
        <v>46061</v>
      </c>
      <c r="C186" s="4">
        <f>YEAR(SalesDataTable[[#This Row],[Order Date]])</f>
        <v>2026</v>
      </c>
      <c r="D186" s="4" t="str">
        <f>"Q"&amp;ROUNDUP(MONTH(SalesDataTable[[#This Row],[Order Date]])/3,0)</f>
        <v>Q1</v>
      </c>
      <c r="E186" s="4">
        <f>MONTH(SalesDataTable[[#This Row],[Order Date]])</f>
        <v>2</v>
      </c>
      <c r="F186" s="4" t="str">
        <f>TEXT(SalesDataTable[[#This Row],[Order Date]],"MMM")</f>
        <v>Feb</v>
      </c>
      <c r="G186" s="3" t="s">
        <v>0</v>
      </c>
      <c r="H186" s="3" t="s">
        <v>1</v>
      </c>
      <c r="I186" s="3" t="s">
        <v>19</v>
      </c>
      <c r="J186" s="3" t="s">
        <v>13</v>
      </c>
      <c r="K186" s="3" t="s">
        <v>9</v>
      </c>
      <c r="L186" s="3" t="s">
        <v>10</v>
      </c>
      <c r="M186" s="8">
        <v>3</v>
      </c>
      <c r="N186" s="5">
        <v>90.04</v>
      </c>
      <c r="O186" s="6">
        <v>0.05</v>
      </c>
      <c r="P186" s="18">
        <v>45.25</v>
      </c>
      <c r="Q186" s="18">
        <f t="shared" si="8"/>
        <v>256.61399999999998</v>
      </c>
      <c r="R186" s="18">
        <f t="shared" si="9"/>
        <v>135.75</v>
      </c>
      <c r="S186" s="18">
        <f t="shared" si="10"/>
        <v>120.86399999999998</v>
      </c>
      <c r="T186" s="7">
        <f t="shared" si="11"/>
        <v>0.47099534709719654</v>
      </c>
      <c r="U186" s="4">
        <f>YEAR(SalesDataTable[[#This Row],[Order Date]])</f>
        <v>2026</v>
      </c>
      <c r="V186" s="7" t="str">
        <f>"Q"&amp;ROUNDUP(MONTH(SalesDataTable[[#This Row],[Order Date]])/3,0)</f>
        <v>Q1</v>
      </c>
      <c r="W186" s="8">
        <f>MONTH(SalesDataTable[[#This Row],[Order Date]])</f>
        <v>2</v>
      </c>
      <c r="X186" s="7" t="str">
        <f>TEXT(SalesDataTable[[#This Row],[Order Date]],"mmm")</f>
        <v>Feb</v>
      </c>
    </row>
    <row r="187" spans="1:24" ht="15.75">
      <c r="A187" s="2">
        <v>3614</v>
      </c>
      <c r="B187" s="11">
        <v>46061</v>
      </c>
      <c r="C187" s="4">
        <f>YEAR(SalesDataTable[[#This Row],[Order Date]])</f>
        <v>2026</v>
      </c>
      <c r="D187" s="4" t="str">
        <f>"Q"&amp;ROUNDUP(MONTH(SalesDataTable[[#This Row],[Order Date]])/3,0)</f>
        <v>Q1</v>
      </c>
      <c r="E187" s="4">
        <f>MONTH(SalesDataTable[[#This Row],[Order Date]])</f>
        <v>2</v>
      </c>
      <c r="F187" s="4" t="str">
        <f>TEXT(SalesDataTable[[#This Row],[Order Date]],"MMM")</f>
        <v>Feb</v>
      </c>
      <c r="G187" s="3" t="s">
        <v>6</v>
      </c>
      <c r="H187" s="3" t="s">
        <v>49</v>
      </c>
      <c r="I187" s="3" t="s">
        <v>2</v>
      </c>
      <c r="J187" s="3" t="s">
        <v>13</v>
      </c>
      <c r="K187" s="3" t="s">
        <v>34</v>
      </c>
      <c r="L187" s="3" t="s">
        <v>45</v>
      </c>
      <c r="M187" s="8">
        <v>3</v>
      </c>
      <c r="N187" s="5">
        <v>51.18</v>
      </c>
      <c r="O187" s="6">
        <v>0</v>
      </c>
      <c r="P187" s="18">
        <v>21.95</v>
      </c>
      <c r="Q187" s="18">
        <f t="shared" si="8"/>
        <v>153.54</v>
      </c>
      <c r="R187" s="18">
        <f t="shared" si="9"/>
        <v>65.849999999999994</v>
      </c>
      <c r="S187" s="18">
        <f t="shared" si="10"/>
        <v>87.69</v>
      </c>
      <c r="T187" s="7">
        <f t="shared" si="11"/>
        <v>0.57112153184837833</v>
      </c>
      <c r="U187" s="4">
        <f>YEAR(SalesDataTable[[#This Row],[Order Date]])</f>
        <v>2026</v>
      </c>
      <c r="V187" s="7" t="str">
        <f>"Q"&amp;ROUNDUP(MONTH(SalesDataTable[[#This Row],[Order Date]])/3,0)</f>
        <v>Q1</v>
      </c>
      <c r="W187" s="8">
        <f>MONTH(SalesDataTable[[#This Row],[Order Date]])</f>
        <v>2</v>
      </c>
      <c r="X187" s="7" t="str">
        <f>TEXT(SalesDataTable[[#This Row],[Order Date]],"mmm")</f>
        <v>Feb</v>
      </c>
    </row>
    <row r="188" spans="1:24" ht="15.75">
      <c r="A188" s="2">
        <v>4360</v>
      </c>
      <c r="B188" s="11">
        <v>46061</v>
      </c>
      <c r="C188" s="4">
        <f>YEAR(SalesDataTable[[#This Row],[Order Date]])</f>
        <v>2026</v>
      </c>
      <c r="D188" s="4" t="str">
        <f>"Q"&amp;ROUNDUP(MONTH(SalesDataTable[[#This Row],[Order Date]])/3,0)</f>
        <v>Q1</v>
      </c>
      <c r="E188" s="4">
        <f>MONTH(SalesDataTable[[#This Row],[Order Date]])</f>
        <v>2</v>
      </c>
      <c r="F188" s="4" t="str">
        <f>TEXT(SalesDataTable[[#This Row],[Order Date]],"MMM")</f>
        <v>Feb</v>
      </c>
      <c r="G188" s="3" t="s">
        <v>0</v>
      </c>
      <c r="H188" s="3" t="s">
        <v>50</v>
      </c>
      <c r="I188" s="3" t="s">
        <v>2</v>
      </c>
      <c r="J188" s="3" t="s">
        <v>13</v>
      </c>
      <c r="K188" s="3" t="s">
        <v>14</v>
      </c>
      <c r="L188" s="3" t="s">
        <v>15</v>
      </c>
      <c r="M188" s="8">
        <v>1</v>
      </c>
      <c r="N188" s="5">
        <v>35.69</v>
      </c>
      <c r="O188" s="6">
        <v>0</v>
      </c>
      <c r="P188" s="18">
        <v>13.38</v>
      </c>
      <c r="Q188" s="18">
        <f t="shared" si="8"/>
        <v>35.69</v>
      </c>
      <c r="R188" s="18">
        <f t="shared" si="9"/>
        <v>13.38</v>
      </c>
      <c r="S188" s="18">
        <f t="shared" si="10"/>
        <v>22.309999999999995</v>
      </c>
      <c r="T188" s="7">
        <f t="shared" si="11"/>
        <v>0.62510507144858496</v>
      </c>
      <c r="U188" s="4">
        <f>YEAR(SalesDataTable[[#This Row],[Order Date]])</f>
        <v>2026</v>
      </c>
      <c r="V188" s="7" t="str">
        <f>"Q"&amp;ROUNDUP(MONTH(SalesDataTable[[#This Row],[Order Date]])/3,0)</f>
        <v>Q1</v>
      </c>
      <c r="W188" s="8">
        <f>MONTH(SalesDataTable[[#This Row],[Order Date]])</f>
        <v>2</v>
      </c>
      <c r="X188" s="7" t="str">
        <f>TEXT(SalesDataTable[[#This Row],[Order Date]],"mmm")</f>
        <v>Feb</v>
      </c>
    </row>
    <row r="189" spans="1:24" ht="15.75">
      <c r="A189" s="2">
        <v>4582</v>
      </c>
      <c r="B189" s="11">
        <v>46061</v>
      </c>
      <c r="C189" s="4">
        <f>YEAR(SalesDataTable[[#This Row],[Order Date]])</f>
        <v>2026</v>
      </c>
      <c r="D189" s="4" t="str">
        <f>"Q"&amp;ROUNDUP(MONTH(SalesDataTable[[#This Row],[Order Date]])/3,0)</f>
        <v>Q1</v>
      </c>
      <c r="E189" s="4">
        <f>MONTH(SalesDataTable[[#This Row],[Order Date]])</f>
        <v>2</v>
      </c>
      <c r="F189" s="4" t="str">
        <f>TEXT(SalesDataTable[[#This Row],[Order Date]],"MMM")</f>
        <v>Feb</v>
      </c>
      <c r="G189" s="3" t="s">
        <v>20</v>
      </c>
      <c r="H189" s="3" t="s">
        <v>31</v>
      </c>
      <c r="I189" s="3" t="s">
        <v>2</v>
      </c>
      <c r="J189" s="3" t="s">
        <v>13</v>
      </c>
      <c r="K189" s="3" t="s">
        <v>4</v>
      </c>
      <c r="L189" s="3" t="s">
        <v>22</v>
      </c>
      <c r="M189" s="8">
        <v>3</v>
      </c>
      <c r="N189" s="5">
        <v>50.29</v>
      </c>
      <c r="O189" s="6">
        <v>0.05</v>
      </c>
      <c r="P189" s="18">
        <v>22.87</v>
      </c>
      <c r="Q189" s="18">
        <f t="shared" si="8"/>
        <v>143.32650000000001</v>
      </c>
      <c r="R189" s="18">
        <f t="shared" si="9"/>
        <v>68.61</v>
      </c>
      <c r="S189" s="18">
        <f t="shared" si="10"/>
        <v>74.716500000000011</v>
      </c>
      <c r="T189" s="7">
        <f t="shared" si="11"/>
        <v>0.52130275978273388</v>
      </c>
      <c r="U189" s="4">
        <f>YEAR(SalesDataTable[[#This Row],[Order Date]])</f>
        <v>2026</v>
      </c>
      <c r="V189" s="7" t="str">
        <f>"Q"&amp;ROUNDUP(MONTH(SalesDataTable[[#This Row],[Order Date]])/3,0)</f>
        <v>Q1</v>
      </c>
      <c r="W189" s="8">
        <f>MONTH(SalesDataTable[[#This Row],[Order Date]])</f>
        <v>2</v>
      </c>
      <c r="X189" s="7" t="str">
        <f>TEXT(SalesDataTable[[#This Row],[Order Date]],"mmm")</f>
        <v>Feb</v>
      </c>
    </row>
    <row r="190" spans="1:24" ht="15.75">
      <c r="A190" s="2">
        <v>4381</v>
      </c>
      <c r="B190" s="11">
        <v>46062</v>
      </c>
      <c r="C190" s="4">
        <f>YEAR(SalesDataTable[[#This Row],[Order Date]])</f>
        <v>2026</v>
      </c>
      <c r="D190" s="4" t="str">
        <f>"Q"&amp;ROUNDUP(MONTH(SalesDataTable[[#This Row],[Order Date]])/3,0)</f>
        <v>Q1</v>
      </c>
      <c r="E190" s="4">
        <f>MONTH(SalesDataTable[[#This Row],[Order Date]])</f>
        <v>2</v>
      </c>
      <c r="F190" s="4" t="str">
        <f>TEXT(SalesDataTable[[#This Row],[Order Date]],"MMM")</f>
        <v>Feb</v>
      </c>
      <c r="G190" s="3" t="s">
        <v>6</v>
      </c>
      <c r="H190" s="3" t="s">
        <v>43</v>
      </c>
      <c r="I190" s="3" t="s">
        <v>28</v>
      </c>
      <c r="J190" s="3" t="s">
        <v>3</v>
      </c>
      <c r="K190" s="3" t="s">
        <v>23</v>
      </c>
      <c r="L190" s="3" t="s">
        <v>29</v>
      </c>
      <c r="M190" s="8">
        <v>1</v>
      </c>
      <c r="N190" s="5">
        <v>194.32</v>
      </c>
      <c r="O190" s="6">
        <v>0.05</v>
      </c>
      <c r="P190" s="18">
        <v>102.52</v>
      </c>
      <c r="Q190" s="18">
        <f t="shared" si="8"/>
        <v>184.60399999999998</v>
      </c>
      <c r="R190" s="18">
        <f t="shared" si="9"/>
        <v>102.52</v>
      </c>
      <c r="S190" s="18">
        <f t="shared" si="10"/>
        <v>82.083999999999989</v>
      </c>
      <c r="T190" s="7">
        <f t="shared" si="11"/>
        <v>0.44464908669367942</v>
      </c>
      <c r="U190" s="4">
        <f>YEAR(SalesDataTable[[#This Row],[Order Date]])</f>
        <v>2026</v>
      </c>
      <c r="V190" s="7" t="str">
        <f>"Q"&amp;ROUNDUP(MONTH(SalesDataTable[[#This Row],[Order Date]])/3,0)</f>
        <v>Q1</v>
      </c>
      <c r="W190" s="8">
        <f>MONTH(SalesDataTable[[#This Row],[Order Date]])</f>
        <v>2</v>
      </c>
      <c r="X190" s="7" t="str">
        <f>TEXT(SalesDataTable[[#This Row],[Order Date]],"mmm")</f>
        <v>Feb</v>
      </c>
    </row>
    <row r="191" spans="1:24" ht="15.75">
      <c r="A191" s="2">
        <v>4964</v>
      </c>
      <c r="B191" s="11">
        <v>46062</v>
      </c>
      <c r="C191" s="4">
        <f>YEAR(SalesDataTable[[#This Row],[Order Date]])</f>
        <v>2026</v>
      </c>
      <c r="D191" s="4" t="str">
        <f>"Q"&amp;ROUNDUP(MONTH(SalesDataTable[[#This Row],[Order Date]])/3,0)</f>
        <v>Q1</v>
      </c>
      <c r="E191" s="4">
        <f>MONTH(SalesDataTable[[#This Row],[Order Date]])</f>
        <v>2</v>
      </c>
      <c r="F191" s="4" t="str">
        <f>TEXT(SalesDataTable[[#This Row],[Order Date]],"MMM")</f>
        <v>Feb</v>
      </c>
      <c r="G191" s="3" t="s">
        <v>20</v>
      </c>
      <c r="H191" s="3" t="s">
        <v>47</v>
      </c>
      <c r="I191" s="3" t="s">
        <v>19</v>
      </c>
      <c r="J191" s="3" t="s">
        <v>13</v>
      </c>
      <c r="K191" s="3" t="s">
        <v>34</v>
      </c>
      <c r="L191" s="3" t="s">
        <v>35</v>
      </c>
      <c r="M191" s="8">
        <v>4</v>
      </c>
      <c r="N191" s="5">
        <v>40.44</v>
      </c>
      <c r="O191" s="6">
        <v>0</v>
      </c>
      <c r="P191" s="18">
        <v>14.75</v>
      </c>
      <c r="Q191" s="18">
        <f t="shared" si="8"/>
        <v>161.76</v>
      </c>
      <c r="R191" s="18">
        <f t="shared" si="9"/>
        <v>59</v>
      </c>
      <c r="S191" s="18">
        <f t="shared" si="10"/>
        <v>102.75999999999999</v>
      </c>
      <c r="T191" s="7">
        <f t="shared" si="11"/>
        <v>0.63526211671612265</v>
      </c>
      <c r="U191" s="4">
        <f>YEAR(SalesDataTable[[#This Row],[Order Date]])</f>
        <v>2026</v>
      </c>
      <c r="V191" s="7" t="str">
        <f>"Q"&amp;ROUNDUP(MONTH(SalesDataTable[[#This Row],[Order Date]])/3,0)</f>
        <v>Q1</v>
      </c>
      <c r="W191" s="8">
        <f>MONTH(SalesDataTable[[#This Row],[Order Date]])</f>
        <v>2</v>
      </c>
      <c r="X191" s="7" t="str">
        <f>TEXT(SalesDataTable[[#This Row],[Order Date]],"mmm")</f>
        <v>Feb</v>
      </c>
    </row>
    <row r="192" spans="1:24" ht="15.75">
      <c r="A192" s="2">
        <v>255</v>
      </c>
      <c r="B192" s="11">
        <v>46063</v>
      </c>
      <c r="C192" s="4">
        <f>YEAR(SalesDataTable[[#This Row],[Order Date]])</f>
        <v>2026</v>
      </c>
      <c r="D192" s="4" t="str">
        <f>"Q"&amp;ROUNDUP(MONTH(SalesDataTable[[#This Row],[Order Date]])/3,0)</f>
        <v>Q1</v>
      </c>
      <c r="E192" s="4">
        <f>MONTH(SalesDataTable[[#This Row],[Order Date]])</f>
        <v>2</v>
      </c>
      <c r="F192" s="4" t="str">
        <f>TEXT(SalesDataTable[[#This Row],[Order Date]],"MMM")</f>
        <v>Feb</v>
      </c>
      <c r="G192" s="3" t="s">
        <v>20</v>
      </c>
      <c r="H192" s="3" t="s">
        <v>31</v>
      </c>
      <c r="I192" s="3" t="s">
        <v>2</v>
      </c>
      <c r="J192" s="3" t="s">
        <v>13</v>
      </c>
      <c r="K192" s="3" t="s">
        <v>14</v>
      </c>
      <c r="L192" s="3" t="s">
        <v>44</v>
      </c>
      <c r="M192" s="8">
        <v>3</v>
      </c>
      <c r="N192" s="5">
        <v>134.53</v>
      </c>
      <c r="O192" s="6">
        <v>0.1</v>
      </c>
      <c r="P192" s="18">
        <v>69.12</v>
      </c>
      <c r="Q192" s="18">
        <f t="shared" si="8"/>
        <v>363.23100000000005</v>
      </c>
      <c r="R192" s="18">
        <f t="shared" si="9"/>
        <v>207.36</v>
      </c>
      <c r="S192" s="18">
        <f t="shared" si="10"/>
        <v>155.87100000000004</v>
      </c>
      <c r="T192" s="7">
        <f t="shared" si="11"/>
        <v>0.42912361555043488</v>
      </c>
      <c r="U192" s="4">
        <f>YEAR(SalesDataTable[[#This Row],[Order Date]])</f>
        <v>2026</v>
      </c>
      <c r="V192" s="7" t="str">
        <f>"Q"&amp;ROUNDUP(MONTH(SalesDataTable[[#This Row],[Order Date]])/3,0)</f>
        <v>Q1</v>
      </c>
      <c r="W192" s="8">
        <f>MONTH(SalesDataTable[[#This Row],[Order Date]])</f>
        <v>2</v>
      </c>
      <c r="X192" s="7" t="str">
        <f>TEXT(SalesDataTable[[#This Row],[Order Date]],"mmm")</f>
        <v>Feb</v>
      </c>
    </row>
    <row r="193" spans="1:24" ht="15.75">
      <c r="A193" s="2">
        <v>2178</v>
      </c>
      <c r="B193" s="11">
        <v>46063</v>
      </c>
      <c r="C193" s="4">
        <f>YEAR(SalesDataTable[[#This Row],[Order Date]])</f>
        <v>2026</v>
      </c>
      <c r="D193" s="4" t="str">
        <f>"Q"&amp;ROUNDUP(MONTH(SalesDataTable[[#This Row],[Order Date]])/3,0)</f>
        <v>Q1</v>
      </c>
      <c r="E193" s="4">
        <f>MONTH(SalesDataTable[[#This Row],[Order Date]])</f>
        <v>2</v>
      </c>
      <c r="F193" s="4" t="str">
        <f>TEXT(SalesDataTable[[#This Row],[Order Date]],"MMM")</f>
        <v>Feb</v>
      </c>
      <c r="G193" s="3" t="s">
        <v>11</v>
      </c>
      <c r="H193" s="3" t="s">
        <v>12</v>
      </c>
      <c r="I193" s="3" t="s">
        <v>28</v>
      </c>
      <c r="J193" s="3" t="s">
        <v>13</v>
      </c>
      <c r="K193" s="3" t="s">
        <v>9</v>
      </c>
      <c r="L193" s="3" t="s">
        <v>37</v>
      </c>
      <c r="M193" s="8">
        <v>6</v>
      </c>
      <c r="N193" s="5">
        <v>154.05000000000001</v>
      </c>
      <c r="O193" s="6">
        <v>0</v>
      </c>
      <c r="P193" s="18">
        <v>79.25</v>
      </c>
      <c r="Q193" s="18">
        <f t="shared" si="8"/>
        <v>924.30000000000007</v>
      </c>
      <c r="R193" s="18">
        <f t="shared" si="9"/>
        <v>475.5</v>
      </c>
      <c r="S193" s="18">
        <f t="shared" si="10"/>
        <v>448.80000000000007</v>
      </c>
      <c r="T193" s="7">
        <f t="shared" si="11"/>
        <v>0.4855566374553717</v>
      </c>
      <c r="U193" s="4">
        <f>YEAR(SalesDataTable[[#This Row],[Order Date]])</f>
        <v>2026</v>
      </c>
      <c r="V193" s="7" t="str">
        <f>"Q"&amp;ROUNDUP(MONTH(SalesDataTable[[#This Row],[Order Date]])/3,0)</f>
        <v>Q1</v>
      </c>
      <c r="W193" s="8">
        <f>MONTH(SalesDataTable[[#This Row],[Order Date]])</f>
        <v>2</v>
      </c>
      <c r="X193" s="7" t="str">
        <f>TEXT(SalesDataTable[[#This Row],[Order Date]],"mmm")</f>
        <v>Feb</v>
      </c>
    </row>
    <row r="194" spans="1:24" ht="15.75">
      <c r="A194" s="2">
        <v>3416</v>
      </c>
      <c r="B194" s="11">
        <v>46063</v>
      </c>
      <c r="C194" s="4">
        <f>YEAR(SalesDataTable[[#This Row],[Order Date]])</f>
        <v>2026</v>
      </c>
      <c r="D194" s="4" t="str">
        <f>"Q"&amp;ROUNDUP(MONTH(SalesDataTable[[#This Row],[Order Date]])/3,0)</f>
        <v>Q1</v>
      </c>
      <c r="E194" s="4">
        <f>MONTH(SalesDataTable[[#This Row],[Order Date]])</f>
        <v>2</v>
      </c>
      <c r="F194" s="4" t="str">
        <f>TEXT(SalesDataTable[[#This Row],[Order Date]],"MMM")</f>
        <v>Feb</v>
      </c>
      <c r="G194" s="3" t="s">
        <v>11</v>
      </c>
      <c r="H194" s="3" t="s">
        <v>12</v>
      </c>
      <c r="I194" s="3" t="s">
        <v>2</v>
      </c>
      <c r="J194" s="3" t="s">
        <v>13</v>
      </c>
      <c r="K194" s="3" t="s">
        <v>14</v>
      </c>
      <c r="L194" s="3" t="s">
        <v>44</v>
      </c>
      <c r="M194" s="8">
        <v>1</v>
      </c>
      <c r="N194" s="5">
        <v>135.4</v>
      </c>
      <c r="O194" s="6">
        <v>0</v>
      </c>
      <c r="P194" s="18">
        <v>67.56</v>
      </c>
      <c r="Q194" s="18">
        <f t="shared" ref="Q194:Q257" si="12">M194*N194*(1-O194)</f>
        <v>135.4</v>
      </c>
      <c r="R194" s="18">
        <f t="shared" ref="R194:R257" si="13">M194*P194</f>
        <v>67.56</v>
      </c>
      <c r="S194" s="18">
        <f t="shared" ref="S194:S257" si="14">Q194-R194</f>
        <v>67.84</v>
      </c>
      <c r="T194" s="7">
        <f t="shared" ref="T194:T257" si="15">IFERROR(S194/Q194,0)</f>
        <v>0.50103397341211231</v>
      </c>
      <c r="U194" s="4">
        <f>YEAR(SalesDataTable[[#This Row],[Order Date]])</f>
        <v>2026</v>
      </c>
      <c r="V194" s="7" t="str">
        <f>"Q"&amp;ROUNDUP(MONTH(SalesDataTable[[#This Row],[Order Date]])/3,0)</f>
        <v>Q1</v>
      </c>
      <c r="W194" s="8">
        <f>MONTH(SalesDataTable[[#This Row],[Order Date]])</f>
        <v>2</v>
      </c>
      <c r="X194" s="7" t="str">
        <f>TEXT(SalesDataTable[[#This Row],[Order Date]],"mmm")</f>
        <v>Feb</v>
      </c>
    </row>
    <row r="195" spans="1:24" ht="15.75">
      <c r="A195" s="2">
        <v>3854</v>
      </c>
      <c r="B195" s="11">
        <v>46063</v>
      </c>
      <c r="C195" s="4">
        <f>YEAR(SalesDataTable[[#This Row],[Order Date]])</f>
        <v>2026</v>
      </c>
      <c r="D195" s="4" t="str">
        <f>"Q"&amp;ROUNDUP(MONTH(SalesDataTable[[#This Row],[Order Date]])/3,0)</f>
        <v>Q1</v>
      </c>
      <c r="E195" s="4">
        <f>MONTH(SalesDataTable[[#This Row],[Order Date]])</f>
        <v>2</v>
      </c>
      <c r="F195" s="4" t="str">
        <f>TEXT(SalesDataTable[[#This Row],[Order Date]],"MMM")</f>
        <v>Feb</v>
      </c>
      <c r="G195" s="3" t="s">
        <v>0</v>
      </c>
      <c r="H195" s="3" t="s">
        <v>1</v>
      </c>
      <c r="I195" s="3" t="s">
        <v>2</v>
      </c>
      <c r="J195" s="3" t="s">
        <v>13</v>
      </c>
      <c r="K195" s="3" t="s">
        <v>4</v>
      </c>
      <c r="L195" s="3" t="s">
        <v>26</v>
      </c>
      <c r="M195" s="8">
        <v>2</v>
      </c>
      <c r="N195" s="5">
        <v>41.03</v>
      </c>
      <c r="O195" s="6">
        <v>0</v>
      </c>
      <c r="P195" s="18">
        <v>16.260000000000002</v>
      </c>
      <c r="Q195" s="18">
        <f t="shared" si="12"/>
        <v>82.06</v>
      </c>
      <c r="R195" s="18">
        <f t="shared" si="13"/>
        <v>32.520000000000003</v>
      </c>
      <c r="S195" s="18">
        <f t="shared" si="14"/>
        <v>49.54</v>
      </c>
      <c r="T195" s="7">
        <f t="shared" si="15"/>
        <v>0.60370460638557155</v>
      </c>
      <c r="U195" s="4">
        <f>YEAR(SalesDataTable[[#This Row],[Order Date]])</f>
        <v>2026</v>
      </c>
      <c r="V195" s="7" t="str">
        <f>"Q"&amp;ROUNDUP(MONTH(SalesDataTable[[#This Row],[Order Date]])/3,0)</f>
        <v>Q1</v>
      </c>
      <c r="W195" s="8">
        <f>MONTH(SalesDataTable[[#This Row],[Order Date]])</f>
        <v>2</v>
      </c>
      <c r="X195" s="7" t="str">
        <f>TEXT(SalesDataTable[[#This Row],[Order Date]],"mmm")</f>
        <v>Feb</v>
      </c>
    </row>
    <row r="196" spans="1:24" ht="15.75">
      <c r="A196" s="2">
        <v>3952</v>
      </c>
      <c r="B196" s="11">
        <v>46063</v>
      </c>
      <c r="C196" s="4">
        <f>YEAR(SalesDataTable[[#This Row],[Order Date]])</f>
        <v>2026</v>
      </c>
      <c r="D196" s="4" t="str">
        <f>"Q"&amp;ROUNDUP(MONTH(SalesDataTable[[#This Row],[Order Date]])/3,0)</f>
        <v>Q1</v>
      </c>
      <c r="E196" s="4">
        <f>MONTH(SalesDataTable[[#This Row],[Order Date]])</f>
        <v>2</v>
      </c>
      <c r="F196" s="4" t="str">
        <f>TEXT(SalesDataTable[[#This Row],[Order Date]],"MMM")</f>
        <v>Feb</v>
      </c>
      <c r="G196" s="3" t="s">
        <v>20</v>
      </c>
      <c r="H196" s="3" t="s">
        <v>33</v>
      </c>
      <c r="I196" s="3" t="s">
        <v>28</v>
      </c>
      <c r="J196" s="3" t="s">
        <v>13</v>
      </c>
      <c r="K196" s="3" t="s">
        <v>4</v>
      </c>
      <c r="L196" s="3" t="s">
        <v>5</v>
      </c>
      <c r="M196" s="8">
        <v>1</v>
      </c>
      <c r="N196" s="5">
        <v>81.44</v>
      </c>
      <c r="O196" s="6">
        <v>0.05</v>
      </c>
      <c r="P196" s="18">
        <v>43.9</v>
      </c>
      <c r="Q196" s="18">
        <f t="shared" si="12"/>
        <v>77.367999999999995</v>
      </c>
      <c r="R196" s="18">
        <f t="shared" si="13"/>
        <v>43.9</v>
      </c>
      <c r="S196" s="18">
        <f t="shared" si="14"/>
        <v>33.467999999999996</v>
      </c>
      <c r="T196" s="7">
        <f t="shared" si="15"/>
        <v>0.43258194602419603</v>
      </c>
      <c r="U196" s="4">
        <f>YEAR(SalesDataTable[[#This Row],[Order Date]])</f>
        <v>2026</v>
      </c>
      <c r="V196" s="7" t="str">
        <f>"Q"&amp;ROUNDUP(MONTH(SalesDataTable[[#This Row],[Order Date]])/3,0)</f>
        <v>Q1</v>
      </c>
      <c r="W196" s="8">
        <f>MONTH(SalesDataTable[[#This Row],[Order Date]])</f>
        <v>2</v>
      </c>
      <c r="X196" s="7" t="str">
        <f>TEXT(SalesDataTable[[#This Row],[Order Date]],"mmm")</f>
        <v>Feb</v>
      </c>
    </row>
    <row r="197" spans="1:24" ht="15.75">
      <c r="A197" s="2">
        <v>4076</v>
      </c>
      <c r="B197" s="11">
        <v>46063</v>
      </c>
      <c r="C197" s="4">
        <f>YEAR(SalesDataTable[[#This Row],[Order Date]])</f>
        <v>2026</v>
      </c>
      <c r="D197" s="4" t="str">
        <f>"Q"&amp;ROUNDUP(MONTH(SalesDataTable[[#This Row],[Order Date]])/3,0)</f>
        <v>Q1</v>
      </c>
      <c r="E197" s="4">
        <f>MONTH(SalesDataTable[[#This Row],[Order Date]])</f>
        <v>2</v>
      </c>
      <c r="F197" s="4" t="str">
        <f>TEXT(SalesDataTable[[#This Row],[Order Date]],"MMM")</f>
        <v>Feb</v>
      </c>
      <c r="G197" s="3" t="s">
        <v>0</v>
      </c>
      <c r="H197" s="3" t="s">
        <v>1</v>
      </c>
      <c r="I197" s="3" t="s">
        <v>8</v>
      </c>
      <c r="J197" s="3" t="s">
        <v>16</v>
      </c>
      <c r="K197" s="3" t="s">
        <v>23</v>
      </c>
      <c r="L197" s="3" t="s">
        <v>51</v>
      </c>
      <c r="M197" s="8">
        <v>8</v>
      </c>
      <c r="N197" s="5">
        <v>122.19</v>
      </c>
      <c r="O197" s="6">
        <v>0.1</v>
      </c>
      <c r="P197" s="18">
        <v>60</v>
      </c>
      <c r="Q197" s="18">
        <f t="shared" si="12"/>
        <v>879.76800000000003</v>
      </c>
      <c r="R197" s="18">
        <f t="shared" si="13"/>
        <v>480</v>
      </c>
      <c r="S197" s="18">
        <f t="shared" si="14"/>
        <v>399.76800000000003</v>
      </c>
      <c r="T197" s="7">
        <f t="shared" si="15"/>
        <v>0.45440161497121973</v>
      </c>
      <c r="U197" s="4">
        <f>YEAR(SalesDataTable[[#This Row],[Order Date]])</f>
        <v>2026</v>
      </c>
      <c r="V197" s="7" t="str">
        <f>"Q"&amp;ROUNDUP(MONTH(SalesDataTable[[#This Row],[Order Date]])/3,0)</f>
        <v>Q1</v>
      </c>
      <c r="W197" s="8">
        <f>MONTH(SalesDataTable[[#This Row],[Order Date]])</f>
        <v>2</v>
      </c>
      <c r="X197" s="7" t="str">
        <f>TEXT(SalesDataTable[[#This Row],[Order Date]],"mmm")</f>
        <v>Feb</v>
      </c>
    </row>
    <row r="198" spans="1:24" ht="15.75">
      <c r="A198" s="2">
        <v>4156</v>
      </c>
      <c r="B198" s="11">
        <v>46063</v>
      </c>
      <c r="C198" s="4">
        <f>YEAR(SalesDataTable[[#This Row],[Order Date]])</f>
        <v>2026</v>
      </c>
      <c r="D198" s="4" t="str">
        <f>"Q"&amp;ROUNDUP(MONTH(SalesDataTable[[#This Row],[Order Date]])/3,0)</f>
        <v>Q1</v>
      </c>
      <c r="E198" s="4">
        <f>MONTH(SalesDataTable[[#This Row],[Order Date]])</f>
        <v>2</v>
      </c>
      <c r="F198" s="4" t="str">
        <f>TEXT(SalesDataTable[[#This Row],[Order Date]],"MMM")</f>
        <v>Feb</v>
      </c>
      <c r="G198" s="3" t="s">
        <v>11</v>
      </c>
      <c r="H198" s="3" t="s">
        <v>52</v>
      </c>
      <c r="I198" s="3" t="s">
        <v>19</v>
      </c>
      <c r="J198" s="3" t="s">
        <v>3</v>
      </c>
      <c r="K198" s="3" t="s">
        <v>9</v>
      </c>
      <c r="L198" s="3" t="s">
        <v>17</v>
      </c>
      <c r="M198" s="8">
        <v>2</v>
      </c>
      <c r="N198" s="5">
        <v>146.33000000000001</v>
      </c>
      <c r="O198" s="6">
        <v>0.1</v>
      </c>
      <c r="P198" s="18">
        <v>81.34</v>
      </c>
      <c r="Q198" s="18">
        <f t="shared" si="12"/>
        <v>263.39400000000001</v>
      </c>
      <c r="R198" s="18">
        <f t="shared" si="13"/>
        <v>162.68</v>
      </c>
      <c r="S198" s="18">
        <f t="shared" si="14"/>
        <v>100.714</v>
      </c>
      <c r="T198" s="7">
        <f t="shared" si="15"/>
        <v>0.38237013751262366</v>
      </c>
      <c r="U198" s="4">
        <f>YEAR(SalesDataTable[[#This Row],[Order Date]])</f>
        <v>2026</v>
      </c>
      <c r="V198" s="7" t="str">
        <f>"Q"&amp;ROUNDUP(MONTH(SalesDataTable[[#This Row],[Order Date]])/3,0)</f>
        <v>Q1</v>
      </c>
      <c r="W198" s="8">
        <f>MONTH(SalesDataTable[[#This Row],[Order Date]])</f>
        <v>2</v>
      </c>
      <c r="X198" s="7" t="str">
        <f>TEXT(SalesDataTable[[#This Row],[Order Date]],"mmm")</f>
        <v>Feb</v>
      </c>
    </row>
    <row r="199" spans="1:24" ht="15.75">
      <c r="A199" s="2">
        <v>4260</v>
      </c>
      <c r="B199" s="11">
        <v>46063</v>
      </c>
      <c r="C199" s="4">
        <f>YEAR(SalesDataTable[[#This Row],[Order Date]])</f>
        <v>2026</v>
      </c>
      <c r="D199" s="4" t="str">
        <f>"Q"&amp;ROUNDUP(MONTH(SalesDataTable[[#This Row],[Order Date]])/3,0)</f>
        <v>Q1</v>
      </c>
      <c r="E199" s="4">
        <f>MONTH(SalesDataTable[[#This Row],[Order Date]])</f>
        <v>2</v>
      </c>
      <c r="F199" s="4" t="str">
        <f>TEXT(SalesDataTable[[#This Row],[Order Date]],"MMM")</f>
        <v>Feb</v>
      </c>
      <c r="G199" s="3" t="s">
        <v>11</v>
      </c>
      <c r="H199" s="3" t="s">
        <v>52</v>
      </c>
      <c r="I199" s="3" t="s">
        <v>28</v>
      </c>
      <c r="J199" s="3" t="s">
        <v>3</v>
      </c>
      <c r="K199" s="3" t="s">
        <v>14</v>
      </c>
      <c r="L199" s="3" t="s">
        <v>44</v>
      </c>
      <c r="M199" s="8">
        <v>1</v>
      </c>
      <c r="N199" s="5">
        <v>131.24</v>
      </c>
      <c r="O199" s="6">
        <v>0.05</v>
      </c>
      <c r="P199" s="18">
        <v>66.14</v>
      </c>
      <c r="Q199" s="18">
        <f t="shared" si="12"/>
        <v>124.678</v>
      </c>
      <c r="R199" s="18">
        <f t="shared" si="13"/>
        <v>66.14</v>
      </c>
      <c r="S199" s="18">
        <f t="shared" si="14"/>
        <v>58.537999999999997</v>
      </c>
      <c r="T199" s="7">
        <f t="shared" si="15"/>
        <v>0.46951346669019395</v>
      </c>
      <c r="U199" s="4">
        <f>YEAR(SalesDataTable[[#This Row],[Order Date]])</f>
        <v>2026</v>
      </c>
      <c r="V199" s="7" t="str">
        <f>"Q"&amp;ROUNDUP(MONTH(SalesDataTable[[#This Row],[Order Date]])/3,0)</f>
        <v>Q1</v>
      </c>
      <c r="W199" s="8">
        <f>MONTH(SalesDataTable[[#This Row],[Order Date]])</f>
        <v>2</v>
      </c>
      <c r="X199" s="7" t="str">
        <f>TEXT(SalesDataTable[[#This Row],[Order Date]],"mmm")</f>
        <v>Feb</v>
      </c>
    </row>
    <row r="200" spans="1:24" ht="15.75">
      <c r="A200" s="2">
        <v>4294</v>
      </c>
      <c r="B200" s="11">
        <v>46063</v>
      </c>
      <c r="C200" s="4">
        <f>YEAR(SalesDataTable[[#This Row],[Order Date]])</f>
        <v>2026</v>
      </c>
      <c r="D200" s="4" t="str">
        <f>"Q"&amp;ROUNDUP(MONTH(SalesDataTable[[#This Row],[Order Date]])/3,0)</f>
        <v>Q1</v>
      </c>
      <c r="E200" s="4">
        <f>MONTH(SalesDataTable[[#This Row],[Order Date]])</f>
        <v>2</v>
      </c>
      <c r="F200" s="4" t="str">
        <f>TEXT(SalesDataTable[[#This Row],[Order Date]],"MMM")</f>
        <v>Feb</v>
      </c>
      <c r="G200" s="3" t="s">
        <v>6</v>
      </c>
      <c r="H200" s="3" t="s">
        <v>7</v>
      </c>
      <c r="I200" s="3" t="s">
        <v>8</v>
      </c>
      <c r="J200" s="3" t="s">
        <v>13</v>
      </c>
      <c r="K200" s="3" t="s">
        <v>34</v>
      </c>
      <c r="L200" s="3" t="s">
        <v>45</v>
      </c>
      <c r="M200" s="8">
        <v>5</v>
      </c>
      <c r="N200" s="5">
        <v>51.37</v>
      </c>
      <c r="O200" s="6">
        <v>0.05</v>
      </c>
      <c r="P200" s="18">
        <v>21.81</v>
      </c>
      <c r="Q200" s="18">
        <f t="shared" si="12"/>
        <v>244.00749999999996</v>
      </c>
      <c r="R200" s="18">
        <f t="shared" si="13"/>
        <v>109.05</v>
      </c>
      <c r="S200" s="18">
        <f t="shared" si="14"/>
        <v>134.95749999999998</v>
      </c>
      <c r="T200" s="7">
        <f t="shared" si="15"/>
        <v>0.55308750755612024</v>
      </c>
      <c r="U200" s="4">
        <f>YEAR(SalesDataTable[[#This Row],[Order Date]])</f>
        <v>2026</v>
      </c>
      <c r="V200" s="7" t="str">
        <f>"Q"&amp;ROUNDUP(MONTH(SalesDataTable[[#This Row],[Order Date]])/3,0)</f>
        <v>Q1</v>
      </c>
      <c r="W200" s="8">
        <f>MONTH(SalesDataTable[[#This Row],[Order Date]])</f>
        <v>2</v>
      </c>
      <c r="X200" s="7" t="str">
        <f>TEXT(SalesDataTable[[#This Row],[Order Date]],"mmm")</f>
        <v>Feb</v>
      </c>
    </row>
    <row r="201" spans="1:24" ht="15.75">
      <c r="A201" s="2">
        <v>1019</v>
      </c>
      <c r="B201" s="11">
        <v>46064</v>
      </c>
      <c r="C201" s="4">
        <f>YEAR(SalesDataTable[[#This Row],[Order Date]])</f>
        <v>2026</v>
      </c>
      <c r="D201" s="4" t="str">
        <f>"Q"&amp;ROUNDUP(MONTH(SalesDataTable[[#This Row],[Order Date]])/3,0)</f>
        <v>Q1</v>
      </c>
      <c r="E201" s="4">
        <f>MONTH(SalesDataTable[[#This Row],[Order Date]])</f>
        <v>2</v>
      </c>
      <c r="F201" s="4" t="str">
        <f>TEXT(SalesDataTable[[#This Row],[Order Date]],"MMM")</f>
        <v>Feb</v>
      </c>
      <c r="G201" s="3" t="s">
        <v>6</v>
      </c>
      <c r="H201" s="3" t="s">
        <v>43</v>
      </c>
      <c r="I201" s="3" t="s">
        <v>19</v>
      </c>
      <c r="J201" s="3" t="s">
        <v>13</v>
      </c>
      <c r="K201" s="3" t="s">
        <v>23</v>
      </c>
      <c r="L201" s="3" t="s">
        <v>51</v>
      </c>
      <c r="M201" s="8">
        <v>5</v>
      </c>
      <c r="N201" s="5">
        <v>121.94</v>
      </c>
      <c r="O201" s="6">
        <v>0</v>
      </c>
      <c r="P201" s="18">
        <v>62.3</v>
      </c>
      <c r="Q201" s="18">
        <f t="shared" si="12"/>
        <v>609.70000000000005</v>
      </c>
      <c r="R201" s="18">
        <f t="shared" si="13"/>
        <v>311.5</v>
      </c>
      <c r="S201" s="18">
        <f t="shared" si="14"/>
        <v>298.20000000000005</v>
      </c>
      <c r="T201" s="7">
        <f t="shared" si="15"/>
        <v>0.48909299655568317</v>
      </c>
      <c r="U201" s="4">
        <f>YEAR(SalesDataTable[[#This Row],[Order Date]])</f>
        <v>2026</v>
      </c>
      <c r="V201" s="7" t="str">
        <f>"Q"&amp;ROUNDUP(MONTH(SalesDataTable[[#This Row],[Order Date]])/3,0)</f>
        <v>Q1</v>
      </c>
      <c r="W201" s="8">
        <f>MONTH(SalesDataTable[[#This Row],[Order Date]])</f>
        <v>2</v>
      </c>
      <c r="X201" s="7" t="str">
        <f>TEXT(SalesDataTable[[#This Row],[Order Date]],"mmm")</f>
        <v>Feb</v>
      </c>
    </row>
    <row r="202" spans="1:24" ht="15.75">
      <c r="A202" s="2">
        <v>1471</v>
      </c>
      <c r="B202" s="11">
        <v>46064</v>
      </c>
      <c r="C202" s="4">
        <f>YEAR(SalesDataTable[[#This Row],[Order Date]])</f>
        <v>2026</v>
      </c>
      <c r="D202" s="4" t="str">
        <f>"Q"&amp;ROUNDUP(MONTH(SalesDataTable[[#This Row],[Order Date]])/3,0)</f>
        <v>Q1</v>
      </c>
      <c r="E202" s="4">
        <f>MONTH(SalesDataTable[[#This Row],[Order Date]])</f>
        <v>2</v>
      </c>
      <c r="F202" s="4" t="str">
        <f>TEXT(SalesDataTable[[#This Row],[Order Date]],"MMM")</f>
        <v>Feb</v>
      </c>
      <c r="G202" s="3" t="s">
        <v>0</v>
      </c>
      <c r="H202" s="3" t="s">
        <v>1</v>
      </c>
      <c r="I202" s="3" t="s">
        <v>2</v>
      </c>
      <c r="J202" s="3" t="s">
        <v>3</v>
      </c>
      <c r="K202" s="3" t="s">
        <v>23</v>
      </c>
      <c r="L202" s="3" t="s">
        <v>51</v>
      </c>
      <c r="M202" s="8">
        <v>4</v>
      </c>
      <c r="N202" s="5">
        <v>124.55</v>
      </c>
      <c r="O202" s="6">
        <v>0</v>
      </c>
      <c r="P202" s="18">
        <v>60.41</v>
      </c>
      <c r="Q202" s="18">
        <f t="shared" si="12"/>
        <v>498.2</v>
      </c>
      <c r="R202" s="18">
        <f t="shared" si="13"/>
        <v>241.64</v>
      </c>
      <c r="S202" s="18">
        <f t="shared" si="14"/>
        <v>256.56</v>
      </c>
      <c r="T202" s="7">
        <f t="shared" si="15"/>
        <v>0.51497390606182258</v>
      </c>
      <c r="U202" s="4">
        <f>YEAR(SalesDataTable[[#This Row],[Order Date]])</f>
        <v>2026</v>
      </c>
      <c r="V202" s="7" t="str">
        <f>"Q"&amp;ROUNDUP(MONTH(SalesDataTable[[#This Row],[Order Date]])/3,0)</f>
        <v>Q1</v>
      </c>
      <c r="W202" s="8">
        <f>MONTH(SalesDataTable[[#This Row],[Order Date]])</f>
        <v>2</v>
      </c>
      <c r="X202" s="7" t="str">
        <f>TEXT(SalesDataTable[[#This Row],[Order Date]],"mmm")</f>
        <v>Feb</v>
      </c>
    </row>
    <row r="203" spans="1:24" ht="15.75">
      <c r="A203" s="2">
        <v>2520</v>
      </c>
      <c r="B203" s="11">
        <v>46064</v>
      </c>
      <c r="C203" s="4">
        <f>YEAR(SalesDataTable[[#This Row],[Order Date]])</f>
        <v>2026</v>
      </c>
      <c r="D203" s="4" t="str">
        <f>"Q"&amp;ROUNDUP(MONTH(SalesDataTable[[#This Row],[Order Date]])/3,0)</f>
        <v>Q1</v>
      </c>
      <c r="E203" s="4">
        <f>MONTH(SalesDataTable[[#This Row],[Order Date]])</f>
        <v>2</v>
      </c>
      <c r="F203" s="4" t="str">
        <f>TEXT(SalesDataTable[[#This Row],[Order Date]],"MMM")</f>
        <v>Feb</v>
      </c>
      <c r="G203" s="3" t="s">
        <v>6</v>
      </c>
      <c r="H203" s="3" t="s">
        <v>49</v>
      </c>
      <c r="I203" s="3" t="s">
        <v>8</v>
      </c>
      <c r="J203" s="3" t="s">
        <v>16</v>
      </c>
      <c r="K203" s="3" t="s">
        <v>23</v>
      </c>
      <c r="L203" s="3" t="s">
        <v>24</v>
      </c>
      <c r="M203" s="8">
        <v>10</v>
      </c>
      <c r="N203" s="5">
        <v>343.77</v>
      </c>
      <c r="O203" s="6">
        <v>0.15</v>
      </c>
      <c r="P203" s="18">
        <v>195.29</v>
      </c>
      <c r="Q203" s="18">
        <f t="shared" si="12"/>
        <v>2922.0449999999996</v>
      </c>
      <c r="R203" s="18">
        <f t="shared" si="13"/>
        <v>1952.8999999999999</v>
      </c>
      <c r="S203" s="18">
        <f t="shared" si="14"/>
        <v>969.14499999999975</v>
      </c>
      <c r="T203" s="7">
        <f t="shared" si="15"/>
        <v>0.33166669233362245</v>
      </c>
      <c r="U203" s="4">
        <f>YEAR(SalesDataTable[[#This Row],[Order Date]])</f>
        <v>2026</v>
      </c>
      <c r="V203" s="7" t="str">
        <f>"Q"&amp;ROUNDUP(MONTH(SalesDataTable[[#This Row],[Order Date]])/3,0)</f>
        <v>Q1</v>
      </c>
      <c r="W203" s="8">
        <f>MONTH(SalesDataTable[[#This Row],[Order Date]])</f>
        <v>2</v>
      </c>
      <c r="X203" s="7" t="str">
        <f>TEXT(SalesDataTable[[#This Row],[Order Date]],"mmm")</f>
        <v>Feb</v>
      </c>
    </row>
    <row r="204" spans="1:24" ht="15.75">
      <c r="A204" s="2">
        <v>4649</v>
      </c>
      <c r="B204" s="11">
        <v>46064</v>
      </c>
      <c r="C204" s="4">
        <f>YEAR(SalesDataTable[[#This Row],[Order Date]])</f>
        <v>2026</v>
      </c>
      <c r="D204" s="4" t="str">
        <f>"Q"&amp;ROUNDUP(MONTH(SalesDataTable[[#This Row],[Order Date]])/3,0)</f>
        <v>Q1</v>
      </c>
      <c r="E204" s="4">
        <f>MONTH(SalesDataTable[[#This Row],[Order Date]])</f>
        <v>2</v>
      </c>
      <c r="F204" s="4" t="str">
        <f>TEXT(SalesDataTable[[#This Row],[Order Date]],"MMM")</f>
        <v>Feb</v>
      </c>
      <c r="G204" s="3" t="s">
        <v>6</v>
      </c>
      <c r="H204" s="3" t="s">
        <v>7</v>
      </c>
      <c r="I204" s="3" t="s">
        <v>28</v>
      </c>
      <c r="J204" s="3" t="s">
        <v>3</v>
      </c>
      <c r="K204" s="3" t="s">
        <v>4</v>
      </c>
      <c r="L204" s="3" t="s">
        <v>5</v>
      </c>
      <c r="M204" s="8">
        <v>1</v>
      </c>
      <c r="N204" s="5">
        <v>81.819999999999993</v>
      </c>
      <c r="O204" s="6">
        <v>0.05</v>
      </c>
      <c r="P204" s="18">
        <v>43.83</v>
      </c>
      <c r="Q204" s="18">
        <f t="shared" si="12"/>
        <v>77.728999999999985</v>
      </c>
      <c r="R204" s="18">
        <f t="shared" si="13"/>
        <v>43.83</v>
      </c>
      <c r="S204" s="18">
        <f t="shared" si="14"/>
        <v>33.898999999999987</v>
      </c>
      <c r="T204" s="7">
        <f t="shared" si="15"/>
        <v>0.43611779387358635</v>
      </c>
      <c r="U204" s="4">
        <f>YEAR(SalesDataTable[[#This Row],[Order Date]])</f>
        <v>2026</v>
      </c>
      <c r="V204" s="7" t="str">
        <f>"Q"&amp;ROUNDUP(MONTH(SalesDataTable[[#This Row],[Order Date]])/3,0)</f>
        <v>Q1</v>
      </c>
      <c r="W204" s="8">
        <f>MONTH(SalesDataTable[[#This Row],[Order Date]])</f>
        <v>2</v>
      </c>
      <c r="X204" s="7" t="str">
        <f>TEXT(SalesDataTable[[#This Row],[Order Date]],"mmm")</f>
        <v>Feb</v>
      </c>
    </row>
    <row r="205" spans="1:24" ht="15.75">
      <c r="A205" s="2">
        <v>4545</v>
      </c>
      <c r="B205" s="11">
        <v>46065</v>
      </c>
      <c r="C205" s="4">
        <f>YEAR(SalesDataTable[[#This Row],[Order Date]])</f>
        <v>2026</v>
      </c>
      <c r="D205" s="4" t="str">
        <f>"Q"&amp;ROUNDUP(MONTH(SalesDataTable[[#This Row],[Order Date]])/3,0)</f>
        <v>Q1</v>
      </c>
      <c r="E205" s="4">
        <f>MONTH(SalesDataTable[[#This Row],[Order Date]])</f>
        <v>2</v>
      </c>
      <c r="F205" s="4" t="str">
        <f>TEXT(SalesDataTable[[#This Row],[Order Date]],"MMM")</f>
        <v>Feb</v>
      </c>
      <c r="G205" s="3" t="s">
        <v>0</v>
      </c>
      <c r="H205" s="3" t="s">
        <v>36</v>
      </c>
      <c r="I205" s="3" t="s">
        <v>19</v>
      </c>
      <c r="J205" s="3" t="s">
        <v>13</v>
      </c>
      <c r="K205" s="3" t="s">
        <v>14</v>
      </c>
      <c r="L205" s="3" t="s">
        <v>15</v>
      </c>
      <c r="M205" s="8">
        <v>1</v>
      </c>
      <c r="N205" s="5">
        <v>36.58</v>
      </c>
      <c r="O205" s="6">
        <v>0.1</v>
      </c>
      <c r="P205" s="18">
        <v>13.76</v>
      </c>
      <c r="Q205" s="18">
        <f t="shared" si="12"/>
        <v>32.921999999999997</v>
      </c>
      <c r="R205" s="18">
        <f t="shared" si="13"/>
        <v>13.76</v>
      </c>
      <c r="S205" s="18">
        <f t="shared" si="14"/>
        <v>19.161999999999999</v>
      </c>
      <c r="T205" s="7">
        <f t="shared" si="15"/>
        <v>0.58204240325618128</v>
      </c>
      <c r="U205" s="4">
        <f>YEAR(SalesDataTable[[#This Row],[Order Date]])</f>
        <v>2026</v>
      </c>
      <c r="V205" s="7" t="str">
        <f>"Q"&amp;ROUNDUP(MONTH(SalesDataTable[[#This Row],[Order Date]])/3,0)</f>
        <v>Q1</v>
      </c>
      <c r="W205" s="8">
        <f>MONTH(SalesDataTable[[#This Row],[Order Date]])</f>
        <v>2</v>
      </c>
      <c r="X205" s="7" t="str">
        <f>TEXT(SalesDataTable[[#This Row],[Order Date]],"mmm")</f>
        <v>Feb</v>
      </c>
    </row>
    <row r="206" spans="1:24" ht="15.75">
      <c r="A206" s="2">
        <v>285</v>
      </c>
      <c r="B206" s="11">
        <v>46066</v>
      </c>
      <c r="C206" s="4">
        <f>YEAR(SalesDataTable[[#This Row],[Order Date]])</f>
        <v>2026</v>
      </c>
      <c r="D206" s="4" t="str">
        <f>"Q"&amp;ROUNDUP(MONTH(SalesDataTable[[#This Row],[Order Date]])/3,0)</f>
        <v>Q1</v>
      </c>
      <c r="E206" s="4">
        <f>MONTH(SalesDataTable[[#This Row],[Order Date]])</f>
        <v>2</v>
      </c>
      <c r="F206" s="4" t="str">
        <f>TEXT(SalesDataTable[[#This Row],[Order Date]],"MMM")</f>
        <v>Feb</v>
      </c>
      <c r="G206" s="3" t="s">
        <v>20</v>
      </c>
      <c r="H206" s="3" t="s">
        <v>33</v>
      </c>
      <c r="I206" s="3" t="s">
        <v>19</v>
      </c>
      <c r="J206" s="3" t="s">
        <v>13</v>
      </c>
      <c r="K206" s="3" t="s">
        <v>9</v>
      </c>
      <c r="L206" s="3" t="s">
        <v>10</v>
      </c>
      <c r="M206" s="8">
        <v>4</v>
      </c>
      <c r="N206" s="5">
        <v>92.87</v>
      </c>
      <c r="O206" s="6">
        <v>0</v>
      </c>
      <c r="P206" s="18">
        <v>44.95</v>
      </c>
      <c r="Q206" s="18">
        <f t="shared" si="12"/>
        <v>371.48</v>
      </c>
      <c r="R206" s="18">
        <f t="shared" si="13"/>
        <v>179.8</v>
      </c>
      <c r="S206" s="18">
        <f t="shared" si="14"/>
        <v>191.68</v>
      </c>
      <c r="T206" s="7">
        <f t="shared" si="15"/>
        <v>0.51599009367933668</v>
      </c>
      <c r="U206" s="4">
        <f>YEAR(SalesDataTable[[#This Row],[Order Date]])</f>
        <v>2026</v>
      </c>
      <c r="V206" s="7" t="str">
        <f>"Q"&amp;ROUNDUP(MONTH(SalesDataTable[[#This Row],[Order Date]])/3,0)</f>
        <v>Q1</v>
      </c>
      <c r="W206" s="8">
        <f>MONTH(SalesDataTable[[#This Row],[Order Date]])</f>
        <v>2</v>
      </c>
      <c r="X206" s="7" t="str">
        <f>TEXT(SalesDataTable[[#This Row],[Order Date]],"mmm")</f>
        <v>Feb</v>
      </c>
    </row>
    <row r="207" spans="1:24" ht="15.75">
      <c r="A207" s="2">
        <v>1499</v>
      </c>
      <c r="B207" s="11">
        <v>46066</v>
      </c>
      <c r="C207" s="4">
        <f>YEAR(SalesDataTable[[#This Row],[Order Date]])</f>
        <v>2026</v>
      </c>
      <c r="D207" s="4" t="str">
        <f>"Q"&amp;ROUNDUP(MONTH(SalesDataTable[[#This Row],[Order Date]])/3,0)</f>
        <v>Q1</v>
      </c>
      <c r="E207" s="4">
        <f>MONTH(SalesDataTable[[#This Row],[Order Date]])</f>
        <v>2</v>
      </c>
      <c r="F207" s="4" t="str">
        <f>TEXT(SalesDataTable[[#This Row],[Order Date]],"MMM")</f>
        <v>Feb</v>
      </c>
      <c r="G207" s="3" t="s">
        <v>20</v>
      </c>
      <c r="H207" s="3" t="s">
        <v>33</v>
      </c>
      <c r="I207" s="3" t="s">
        <v>2</v>
      </c>
      <c r="J207" s="3" t="s">
        <v>13</v>
      </c>
      <c r="K207" s="3" t="s">
        <v>4</v>
      </c>
      <c r="L207" s="3" t="s">
        <v>26</v>
      </c>
      <c r="M207" s="8">
        <v>2</v>
      </c>
      <c r="N207" s="5">
        <v>41.21</v>
      </c>
      <c r="O207" s="6">
        <v>0</v>
      </c>
      <c r="P207" s="18">
        <v>16.64</v>
      </c>
      <c r="Q207" s="18">
        <f t="shared" si="12"/>
        <v>82.42</v>
      </c>
      <c r="R207" s="18">
        <f t="shared" si="13"/>
        <v>33.28</v>
      </c>
      <c r="S207" s="18">
        <f t="shared" si="14"/>
        <v>49.14</v>
      </c>
      <c r="T207" s="7">
        <f t="shared" si="15"/>
        <v>0.59621451104100942</v>
      </c>
      <c r="U207" s="4">
        <f>YEAR(SalesDataTable[[#This Row],[Order Date]])</f>
        <v>2026</v>
      </c>
      <c r="V207" s="7" t="str">
        <f>"Q"&amp;ROUNDUP(MONTH(SalesDataTable[[#This Row],[Order Date]])/3,0)</f>
        <v>Q1</v>
      </c>
      <c r="W207" s="8">
        <f>MONTH(SalesDataTable[[#This Row],[Order Date]])</f>
        <v>2</v>
      </c>
      <c r="X207" s="7" t="str">
        <f>TEXT(SalesDataTable[[#This Row],[Order Date]],"mmm")</f>
        <v>Feb</v>
      </c>
    </row>
    <row r="208" spans="1:24" ht="15.75">
      <c r="A208" s="2">
        <v>2615</v>
      </c>
      <c r="B208" s="11">
        <v>46066</v>
      </c>
      <c r="C208" s="4">
        <f>YEAR(SalesDataTable[[#This Row],[Order Date]])</f>
        <v>2026</v>
      </c>
      <c r="D208" s="4" t="str">
        <f>"Q"&amp;ROUNDUP(MONTH(SalesDataTable[[#This Row],[Order Date]])/3,0)</f>
        <v>Q1</v>
      </c>
      <c r="E208" s="4">
        <f>MONTH(SalesDataTable[[#This Row],[Order Date]])</f>
        <v>2</v>
      </c>
      <c r="F208" s="4" t="str">
        <f>TEXT(SalesDataTable[[#This Row],[Order Date]],"MMM")</f>
        <v>Feb</v>
      </c>
      <c r="G208" s="3" t="s">
        <v>0</v>
      </c>
      <c r="H208" s="3" t="s">
        <v>50</v>
      </c>
      <c r="I208" s="3" t="s">
        <v>2</v>
      </c>
      <c r="J208" s="3" t="s">
        <v>3</v>
      </c>
      <c r="K208" s="3" t="s">
        <v>9</v>
      </c>
      <c r="L208" s="3" t="s">
        <v>37</v>
      </c>
      <c r="M208" s="8">
        <v>6</v>
      </c>
      <c r="N208" s="5">
        <v>155.79</v>
      </c>
      <c r="O208" s="6">
        <v>0</v>
      </c>
      <c r="P208" s="18">
        <v>77.48</v>
      </c>
      <c r="Q208" s="18">
        <f t="shared" si="12"/>
        <v>934.74</v>
      </c>
      <c r="R208" s="18">
        <f t="shared" si="13"/>
        <v>464.88</v>
      </c>
      <c r="S208" s="18">
        <f t="shared" si="14"/>
        <v>469.86</v>
      </c>
      <c r="T208" s="7">
        <f t="shared" si="15"/>
        <v>0.50266384235188399</v>
      </c>
      <c r="U208" s="4">
        <f>YEAR(SalesDataTable[[#This Row],[Order Date]])</f>
        <v>2026</v>
      </c>
      <c r="V208" s="7" t="str">
        <f>"Q"&amp;ROUNDUP(MONTH(SalesDataTable[[#This Row],[Order Date]])/3,0)</f>
        <v>Q1</v>
      </c>
      <c r="W208" s="8">
        <f>MONTH(SalesDataTable[[#This Row],[Order Date]])</f>
        <v>2</v>
      </c>
      <c r="X208" s="7" t="str">
        <f>TEXT(SalesDataTable[[#This Row],[Order Date]],"mmm")</f>
        <v>Feb</v>
      </c>
    </row>
    <row r="209" spans="1:24" ht="15.75">
      <c r="A209" s="2">
        <v>479</v>
      </c>
      <c r="B209" s="11">
        <v>46067</v>
      </c>
      <c r="C209" s="4">
        <f>YEAR(SalesDataTable[[#This Row],[Order Date]])</f>
        <v>2026</v>
      </c>
      <c r="D209" s="4" t="str">
        <f>"Q"&amp;ROUNDUP(MONTH(SalesDataTable[[#This Row],[Order Date]])/3,0)</f>
        <v>Q1</v>
      </c>
      <c r="E209" s="4">
        <f>MONTH(SalesDataTable[[#This Row],[Order Date]])</f>
        <v>2</v>
      </c>
      <c r="F209" s="4" t="str">
        <f>TEXT(SalesDataTable[[#This Row],[Order Date]],"MMM")</f>
        <v>Feb</v>
      </c>
      <c r="G209" s="3" t="s">
        <v>0</v>
      </c>
      <c r="H209" s="3" t="s">
        <v>1</v>
      </c>
      <c r="I209" s="3" t="s">
        <v>2</v>
      </c>
      <c r="J209" s="3" t="s">
        <v>3</v>
      </c>
      <c r="K209" s="3" t="s">
        <v>34</v>
      </c>
      <c r="L209" s="3" t="s">
        <v>45</v>
      </c>
      <c r="M209" s="8">
        <v>2</v>
      </c>
      <c r="N209" s="5">
        <v>50.16</v>
      </c>
      <c r="O209" s="6">
        <v>0.1</v>
      </c>
      <c r="P209" s="18">
        <v>21.48</v>
      </c>
      <c r="Q209" s="18">
        <f t="shared" si="12"/>
        <v>90.287999999999997</v>
      </c>
      <c r="R209" s="18">
        <f t="shared" si="13"/>
        <v>42.96</v>
      </c>
      <c r="S209" s="18">
        <f t="shared" si="14"/>
        <v>47.327999999999996</v>
      </c>
      <c r="T209" s="7">
        <f t="shared" si="15"/>
        <v>0.52418926103136632</v>
      </c>
      <c r="U209" s="4">
        <f>YEAR(SalesDataTable[[#This Row],[Order Date]])</f>
        <v>2026</v>
      </c>
      <c r="V209" s="7" t="str">
        <f>"Q"&amp;ROUNDUP(MONTH(SalesDataTable[[#This Row],[Order Date]])/3,0)</f>
        <v>Q1</v>
      </c>
      <c r="W209" s="8">
        <f>MONTH(SalesDataTable[[#This Row],[Order Date]])</f>
        <v>2</v>
      </c>
      <c r="X209" s="7" t="str">
        <f>TEXT(SalesDataTable[[#This Row],[Order Date]],"mmm")</f>
        <v>Feb</v>
      </c>
    </row>
    <row r="210" spans="1:24" ht="15.75">
      <c r="A210" s="2">
        <v>4069</v>
      </c>
      <c r="B210" s="11">
        <v>46067</v>
      </c>
      <c r="C210" s="4">
        <f>YEAR(SalesDataTable[[#This Row],[Order Date]])</f>
        <v>2026</v>
      </c>
      <c r="D210" s="4" t="str">
        <f>"Q"&amp;ROUNDUP(MONTH(SalesDataTable[[#This Row],[Order Date]])/3,0)</f>
        <v>Q1</v>
      </c>
      <c r="E210" s="4">
        <f>MONTH(SalesDataTable[[#This Row],[Order Date]])</f>
        <v>2</v>
      </c>
      <c r="F210" s="4" t="str">
        <f>TEXT(SalesDataTable[[#This Row],[Order Date]],"MMM")</f>
        <v>Feb</v>
      </c>
      <c r="G210" s="3" t="s">
        <v>20</v>
      </c>
      <c r="H210" s="3" t="s">
        <v>33</v>
      </c>
      <c r="I210" s="3" t="s">
        <v>2</v>
      </c>
      <c r="J210" s="3" t="s">
        <v>13</v>
      </c>
      <c r="K210" s="3" t="s">
        <v>9</v>
      </c>
      <c r="L210" s="3" t="s">
        <v>17</v>
      </c>
      <c r="M210" s="8">
        <v>4</v>
      </c>
      <c r="N210" s="5">
        <v>140.63999999999999</v>
      </c>
      <c r="O210" s="6">
        <v>0</v>
      </c>
      <c r="P210" s="18">
        <v>77.510000000000005</v>
      </c>
      <c r="Q210" s="18">
        <f t="shared" si="12"/>
        <v>562.55999999999995</v>
      </c>
      <c r="R210" s="18">
        <f t="shared" si="13"/>
        <v>310.04000000000002</v>
      </c>
      <c r="S210" s="18">
        <f t="shared" si="14"/>
        <v>252.51999999999992</v>
      </c>
      <c r="T210" s="7">
        <f t="shared" si="15"/>
        <v>0.4488765642775881</v>
      </c>
      <c r="U210" s="4">
        <f>YEAR(SalesDataTable[[#This Row],[Order Date]])</f>
        <v>2026</v>
      </c>
      <c r="V210" s="7" t="str">
        <f>"Q"&amp;ROUNDUP(MONTH(SalesDataTable[[#This Row],[Order Date]])/3,0)</f>
        <v>Q1</v>
      </c>
      <c r="W210" s="8">
        <f>MONTH(SalesDataTable[[#This Row],[Order Date]])</f>
        <v>2</v>
      </c>
      <c r="X210" s="7" t="str">
        <f>TEXT(SalesDataTable[[#This Row],[Order Date]],"mmm")</f>
        <v>Feb</v>
      </c>
    </row>
    <row r="211" spans="1:24" ht="15.75">
      <c r="A211" s="2">
        <v>4588</v>
      </c>
      <c r="B211" s="11">
        <v>46067</v>
      </c>
      <c r="C211" s="4">
        <f>YEAR(SalesDataTable[[#This Row],[Order Date]])</f>
        <v>2026</v>
      </c>
      <c r="D211" s="4" t="str">
        <f>"Q"&amp;ROUNDUP(MONTH(SalesDataTable[[#This Row],[Order Date]])/3,0)</f>
        <v>Q1</v>
      </c>
      <c r="E211" s="4">
        <f>MONTH(SalesDataTable[[#This Row],[Order Date]])</f>
        <v>2</v>
      </c>
      <c r="F211" s="4" t="str">
        <f>TEXT(SalesDataTable[[#This Row],[Order Date]],"MMM")</f>
        <v>Feb</v>
      </c>
      <c r="G211" s="3" t="s">
        <v>0</v>
      </c>
      <c r="H211" s="3" t="s">
        <v>1</v>
      </c>
      <c r="I211" s="3" t="s">
        <v>28</v>
      </c>
      <c r="J211" s="3" t="s">
        <v>13</v>
      </c>
      <c r="K211" s="3" t="s">
        <v>23</v>
      </c>
      <c r="L211" s="3" t="s">
        <v>40</v>
      </c>
      <c r="M211" s="8">
        <v>1</v>
      </c>
      <c r="N211" s="5">
        <v>80.680000000000007</v>
      </c>
      <c r="O211" s="6">
        <v>0</v>
      </c>
      <c r="P211" s="18">
        <v>39.630000000000003</v>
      </c>
      <c r="Q211" s="18">
        <f t="shared" si="12"/>
        <v>80.680000000000007</v>
      </c>
      <c r="R211" s="18">
        <f t="shared" si="13"/>
        <v>39.630000000000003</v>
      </c>
      <c r="S211" s="18">
        <f t="shared" si="14"/>
        <v>41.050000000000004</v>
      </c>
      <c r="T211" s="7">
        <f t="shared" si="15"/>
        <v>0.50880019831432821</v>
      </c>
      <c r="U211" s="4">
        <f>YEAR(SalesDataTable[[#This Row],[Order Date]])</f>
        <v>2026</v>
      </c>
      <c r="V211" s="7" t="str">
        <f>"Q"&amp;ROUNDUP(MONTH(SalesDataTable[[#This Row],[Order Date]])/3,0)</f>
        <v>Q1</v>
      </c>
      <c r="W211" s="8">
        <f>MONTH(SalesDataTable[[#This Row],[Order Date]])</f>
        <v>2</v>
      </c>
      <c r="X211" s="7" t="str">
        <f>TEXT(SalesDataTable[[#This Row],[Order Date]],"mmm")</f>
        <v>Feb</v>
      </c>
    </row>
    <row r="212" spans="1:24" ht="15.75">
      <c r="A212" s="2">
        <v>14</v>
      </c>
      <c r="B212" s="11">
        <v>46068</v>
      </c>
      <c r="C212" s="4">
        <f>YEAR(SalesDataTable[[#This Row],[Order Date]])</f>
        <v>2026</v>
      </c>
      <c r="D212" s="4" t="str">
        <f>"Q"&amp;ROUNDUP(MONTH(SalesDataTable[[#This Row],[Order Date]])/3,0)</f>
        <v>Q1</v>
      </c>
      <c r="E212" s="4">
        <f>MONTH(SalesDataTable[[#This Row],[Order Date]])</f>
        <v>2</v>
      </c>
      <c r="F212" s="4" t="str">
        <f>TEXT(SalesDataTable[[#This Row],[Order Date]],"MMM")</f>
        <v>Feb</v>
      </c>
      <c r="G212" s="3" t="s">
        <v>0</v>
      </c>
      <c r="H212" s="3" t="s">
        <v>1</v>
      </c>
      <c r="I212" s="3" t="s">
        <v>8</v>
      </c>
      <c r="J212" s="3" t="s">
        <v>16</v>
      </c>
      <c r="K212" s="3" t="s">
        <v>14</v>
      </c>
      <c r="L212" s="3" t="s">
        <v>48</v>
      </c>
      <c r="M212" s="8">
        <v>3</v>
      </c>
      <c r="N212" s="5">
        <v>162.44999999999999</v>
      </c>
      <c r="O212" s="6">
        <v>0.05</v>
      </c>
      <c r="P212" s="18">
        <v>86.43</v>
      </c>
      <c r="Q212" s="18">
        <f t="shared" si="12"/>
        <v>462.98249999999996</v>
      </c>
      <c r="R212" s="18">
        <f t="shared" si="13"/>
        <v>259.29000000000002</v>
      </c>
      <c r="S212" s="18">
        <f t="shared" si="14"/>
        <v>203.69249999999994</v>
      </c>
      <c r="T212" s="7">
        <f t="shared" si="15"/>
        <v>0.43995723380473334</v>
      </c>
      <c r="U212" s="4">
        <f>YEAR(SalesDataTable[[#This Row],[Order Date]])</f>
        <v>2026</v>
      </c>
      <c r="V212" s="7" t="str">
        <f>"Q"&amp;ROUNDUP(MONTH(SalesDataTable[[#This Row],[Order Date]])/3,0)</f>
        <v>Q1</v>
      </c>
      <c r="W212" s="8">
        <f>MONTH(SalesDataTable[[#This Row],[Order Date]])</f>
        <v>2</v>
      </c>
      <c r="X212" s="7" t="str">
        <f>TEXT(SalesDataTable[[#This Row],[Order Date]],"mmm")</f>
        <v>Feb</v>
      </c>
    </row>
    <row r="213" spans="1:24" ht="15.75">
      <c r="A213" s="2">
        <v>303</v>
      </c>
      <c r="B213" s="11">
        <v>46068</v>
      </c>
      <c r="C213" s="4">
        <f>YEAR(SalesDataTable[[#This Row],[Order Date]])</f>
        <v>2026</v>
      </c>
      <c r="D213" s="4" t="str">
        <f>"Q"&amp;ROUNDUP(MONTH(SalesDataTable[[#This Row],[Order Date]])/3,0)</f>
        <v>Q1</v>
      </c>
      <c r="E213" s="4">
        <f>MONTH(SalesDataTable[[#This Row],[Order Date]])</f>
        <v>2</v>
      </c>
      <c r="F213" s="4" t="str">
        <f>TEXT(SalesDataTable[[#This Row],[Order Date]],"MMM")</f>
        <v>Feb</v>
      </c>
      <c r="G213" s="3" t="s">
        <v>6</v>
      </c>
      <c r="H213" s="3" t="s">
        <v>27</v>
      </c>
      <c r="I213" s="3" t="s">
        <v>28</v>
      </c>
      <c r="J213" s="3" t="s">
        <v>3</v>
      </c>
      <c r="K213" s="3" t="s">
        <v>4</v>
      </c>
      <c r="L213" s="3" t="s">
        <v>30</v>
      </c>
      <c r="M213" s="8">
        <v>2</v>
      </c>
      <c r="N213" s="5">
        <v>102.12</v>
      </c>
      <c r="O213" s="6">
        <v>0.15</v>
      </c>
      <c r="P213" s="18">
        <v>51.03</v>
      </c>
      <c r="Q213" s="18">
        <f t="shared" si="12"/>
        <v>173.60400000000001</v>
      </c>
      <c r="R213" s="18">
        <f t="shared" si="13"/>
        <v>102.06</v>
      </c>
      <c r="S213" s="18">
        <f t="shared" si="14"/>
        <v>71.544000000000011</v>
      </c>
      <c r="T213" s="7">
        <f t="shared" si="15"/>
        <v>0.41211032003870884</v>
      </c>
      <c r="U213" s="4">
        <f>YEAR(SalesDataTable[[#This Row],[Order Date]])</f>
        <v>2026</v>
      </c>
      <c r="V213" s="7" t="str">
        <f>"Q"&amp;ROUNDUP(MONTH(SalesDataTable[[#This Row],[Order Date]])/3,0)</f>
        <v>Q1</v>
      </c>
      <c r="W213" s="8">
        <f>MONTH(SalesDataTable[[#This Row],[Order Date]])</f>
        <v>2</v>
      </c>
      <c r="X213" s="7" t="str">
        <f>TEXT(SalesDataTable[[#This Row],[Order Date]],"mmm")</f>
        <v>Feb</v>
      </c>
    </row>
    <row r="214" spans="1:24" ht="15.75">
      <c r="A214" s="2">
        <v>1197</v>
      </c>
      <c r="B214" s="11">
        <v>46069</v>
      </c>
      <c r="C214" s="4">
        <f>YEAR(SalesDataTable[[#This Row],[Order Date]])</f>
        <v>2026</v>
      </c>
      <c r="D214" s="4" t="str">
        <f>"Q"&amp;ROUNDUP(MONTH(SalesDataTable[[#This Row],[Order Date]])/3,0)</f>
        <v>Q1</v>
      </c>
      <c r="E214" s="4">
        <f>MONTH(SalesDataTable[[#This Row],[Order Date]])</f>
        <v>2</v>
      </c>
      <c r="F214" s="4" t="str">
        <f>TEXT(SalesDataTable[[#This Row],[Order Date]],"MMM")</f>
        <v>Feb</v>
      </c>
      <c r="G214" s="3" t="s">
        <v>11</v>
      </c>
      <c r="H214" s="3" t="s">
        <v>18</v>
      </c>
      <c r="I214" s="3" t="s">
        <v>2</v>
      </c>
      <c r="J214" s="3" t="s">
        <v>13</v>
      </c>
      <c r="K214" s="3" t="s">
        <v>4</v>
      </c>
      <c r="L214" s="3" t="s">
        <v>30</v>
      </c>
      <c r="M214" s="8">
        <v>2</v>
      </c>
      <c r="N214" s="5">
        <v>101.77</v>
      </c>
      <c r="O214" s="6">
        <v>0</v>
      </c>
      <c r="P214" s="18">
        <v>51.34</v>
      </c>
      <c r="Q214" s="18">
        <f t="shared" si="12"/>
        <v>203.54</v>
      </c>
      <c r="R214" s="18">
        <f t="shared" si="13"/>
        <v>102.68</v>
      </c>
      <c r="S214" s="18">
        <f t="shared" si="14"/>
        <v>100.85999999999999</v>
      </c>
      <c r="T214" s="7">
        <f t="shared" si="15"/>
        <v>0.49552913432249185</v>
      </c>
      <c r="U214" s="4">
        <f>YEAR(SalesDataTable[[#This Row],[Order Date]])</f>
        <v>2026</v>
      </c>
      <c r="V214" s="7" t="str">
        <f>"Q"&amp;ROUNDUP(MONTH(SalesDataTable[[#This Row],[Order Date]])/3,0)</f>
        <v>Q1</v>
      </c>
      <c r="W214" s="8">
        <f>MONTH(SalesDataTable[[#This Row],[Order Date]])</f>
        <v>2</v>
      </c>
      <c r="X214" s="7" t="str">
        <f>TEXT(SalesDataTable[[#This Row],[Order Date]],"mmm")</f>
        <v>Feb</v>
      </c>
    </row>
    <row r="215" spans="1:24" ht="15.75">
      <c r="A215" s="2">
        <v>2714</v>
      </c>
      <c r="B215" s="11">
        <v>46069</v>
      </c>
      <c r="C215" s="4">
        <f>YEAR(SalesDataTable[[#This Row],[Order Date]])</f>
        <v>2026</v>
      </c>
      <c r="D215" s="4" t="str">
        <f>"Q"&amp;ROUNDUP(MONTH(SalesDataTable[[#This Row],[Order Date]])/3,0)</f>
        <v>Q1</v>
      </c>
      <c r="E215" s="4">
        <f>MONTH(SalesDataTable[[#This Row],[Order Date]])</f>
        <v>2</v>
      </c>
      <c r="F215" s="4" t="str">
        <f>TEXT(SalesDataTable[[#This Row],[Order Date]],"MMM")</f>
        <v>Feb</v>
      </c>
      <c r="G215" s="3" t="s">
        <v>0</v>
      </c>
      <c r="H215" s="3" t="s">
        <v>50</v>
      </c>
      <c r="I215" s="3" t="s">
        <v>2</v>
      </c>
      <c r="J215" s="3" t="s">
        <v>16</v>
      </c>
      <c r="K215" s="3" t="s">
        <v>9</v>
      </c>
      <c r="L215" s="3" t="s">
        <v>37</v>
      </c>
      <c r="M215" s="8">
        <v>3</v>
      </c>
      <c r="N215" s="5">
        <v>153.24</v>
      </c>
      <c r="O215" s="6">
        <v>0.15</v>
      </c>
      <c r="P215" s="18">
        <v>77.61</v>
      </c>
      <c r="Q215" s="18">
        <f t="shared" si="12"/>
        <v>390.762</v>
      </c>
      <c r="R215" s="18">
        <f t="shared" si="13"/>
        <v>232.82999999999998</v>
      </c>
      <c r="S215" s="18">
        <f t="shared" si="14"/>
        <v>157.93200000000002</v>
      </c>
      <c r="T215" s="7">
        <f t="shared" si="15"/>
        <v>0.40416417154175693</v>
      </c>
      <c r="U215" s="4">
        <f>YEAR(SalesDataTable[[#This Row],[Order Date]])</f>
        <v>2026</v>
      </c>
      <c r="V215" s="7" t="str">
        <f>"Q"&amp;ROUNDUP(MONTH(SalesDataTable[[#This Row],[Order Date]])/3,0)</f>
        <v>Q1</v>
      </c>
      <c r="W215" s="8">
        <f>MONTH(SalesDataTable[[#This Row],[Order Date]])</f>
        <v>2</v>
      </c>
      <c r="X215" s="7" t="str">
        <f>TEXT(SalesDataTable[[#This Row],[Order Date]],"mmm")</f>
        <v>Feb</v>
      </c>
    </row>
    <row r="216" spans="1:24" ht="15.75">
      <c r="A216" s="2">
        <v>2753</v>
      </c>
      <c r="B216" s="11">
        <v>46069</v>
      </c>
      <c r="C216" s="4">
        <f>YEAR(SalesDataTable[[#This Row],[Order Date]])</f>
        <v>2026</v>
      </c>
      <c r="D216" s="4" t="str">
        <f>"Q"&amp;ROUNDUP(MONTH(SalesDataTable[[#This Row],[Order Date]])/3,0)</f>
        <v>Q1</v>
      </c>
      <c r="E216" s="4">
        <f>MONTH(SalesDataTable[[#This Row],[Order Date]])</f>
        <v>2</v>
      </c>
      <c r="F216" s="4" t="str">
        <f>TEXT(SalesDataTable[[#This Row],[Order Date]],"MMM")</f>
        <v>Feb</v>
      </c>
      <c r="G216" s="3" t="s">
        <v>20</v>
      </c>
      <c r="H216" s="3" t="s">
        <v>21</v>
      </c>
      <c r="I216" s="3" t="s">
        <v>28</v>
      </c>
      <c r="J216" s="3" t="s">
        <v>3</v>
      </c>
      <c r="K216" s="3" t="s">
        <v>9</v>
      </c>
      <c r="L216" s="3" t="s">
        <v>17</v>
      </c>
      <c r="M216" s="8">
        <v>1</v>
      </c>
      <c r="N216" s="5">
        <v>140.47</v>
      </c>
      <c r="O216" s="6">
        <v>0</v>
      </c>
      <c r="P216" s="18">
        <v>79.66</v>
      </c>
      <c r="Q216" s="18">
        <f t="shared" si="12"/>
        <v>140.47</v>
      </c>
      <c r="R216" s="18">
        <f t="shared" si="13"/>
        <v>79.66</v>
      </c>
      <c r="S216" s="18">
        <f t="shared" si="14"/>
        <v>60.81</v>
      </c>
      <c r="T216" s="7">
        <f t="shared" si="15"/>
        <v>0.43290382288033036</v>
      </c>
      <c r="U216" s="4">
        <f>YEAR(SalesDataTable[[#This Row],[Order Date]])</f>
        <v>2026</v>
      </c>
      <c r="V216" s="7" t="str">
        <f>"Q"&amp;ROUNDUP(MONTH(SalesDataTable[[#This Row],[Order Date]])/3,0)</f>
        <v>Q1</v>
      </c>
      <c r="W216" s="8">
        <f>MONTH(SalesDataTable[[#This Row],[Order Date]])</f>
        <v>2</v>
      </c>
      <c r="X216" s="7" t="str">
        <f>TEXT(SalesDataTable[[#This Row],[Order Date]],"mmm")</f>
        <v>Feb</v>
      </c>
    </row>
    <row r="217" spans="1:24" ht="15.75">
      <c r="A217" s="2">
        <v>3901</v>
      </c>
      <c r="B217" s="11">
        <v>46069</v>
      </c>
      <c r="C217" s="4">
        <f>YEAR(SalesDataTable[[#This Row],[Order Date]])</f>
        <v>2026</v>
      </c>
      <c r="D217" s="4" t="str">
        <f>"Q"&amp;ROUNDUP(MONTH(SalesDataTable[[#This Row],[Order Date]])/3,0)</f>
        <v>Q1</v>
      </c>
      <c r="E217" s="4">
        <f>MONTH(SalesDataTable[[#This Row],[Order Date]])</f>
        <v>2</v>
      </c>
      <c r="F217" s="4" t="str">
        <f>TEXT(SalesDataTable[[#This Row],[Order Date]],"MMM")</f>
        <v>Feb</v>
      </c>
      <c r="G217" s="3" t="s">
        <v>20</v>
      </c>
      <c r="H217" s="3" t="s">
        <v>31</v>
      </c>
      <c r="I217" s="3" t="s">
        <v>19</v>
      </c>
      <c r="J217" s="3" t="s">
        <v>13</v>
      </c>
      <c r="K217" s="3" t="s">
        <v>9</v>
      </c>
      <c r="L217" s="3" t="s">
        <v>46</v>
      </c>
      <c r="M217" s="8">
        <v>4</v>
      </c>
      <c r="N217" s="5">
        <v>70.67</v>
      </c>
      <c r="O217" s="6">
        <v>0.05</v>
      </c>
      <c r="P217" s="18">
        <v>32.96</v>
      </c>
      <c r="Q217" s="18">
        <f t="shared" si="12"/>
        <v>268.54599999999999</v>
      </c>
      <c r="R217" s="18">
        <f t="shared" si="13"/>
        <v>131.84</v>
      </c>
      <c r="S217" s="18">
        <f t="shared" si="14"/>
        <v>136.70599999999999</v>
      </c>
      <c r="T217" s="7">
        <f t="shared" si="15"/>
        <v>0.50905990035226734</v>
      </c>
      <c r="U217" s="4">
        <f>YEAR(SalesDataTable[[#This Row],[Order Date]])</f>
        <v>2026</v>
      </c>
      <c r="V217" s="7" t="str">
        <f>"Q"&amp;ROUNDUP(MONTH(SalesDataTable[[#This Row],[Order Date]])/3,0)</f>
        <v>Q1</v>
      </c>
      <c r="W217" s="8">
        <f>MONTH(SalesDataTable[[#This Row],[Order Date]])</f>
        <v>2</v>
      </c>
      <c r="X217" s="7" t="str">
        <f>TEXT(SalesDataTable[[#This Row],[Order Date]],"mmm")</f>
        <v>Feb</v>
      </c>
    </row>
    <row r="218" spans="1:24" ht="15.75">
      <c r="A218" s="2">
        <v>594</v>
      </c>
      <c r="B218" s="11">
        <v>46070</v>
      </c>
      <c r="C218" s="4">
        <f>YEAR(SalesDataTable[[#This Row],[Order Date]])</f>
        <v>2026</v>
      </c>
      <c r="D218" s="4" t="str">
        <f>"Q"&amp;ROUNDUP(MONTH(SalesDataTable[[#This Row],[Order Date]])/3,0)</f>
        <v>Q1</v>
      </c>
      <c r="E218" s="4">
        <f>MONTH(SalesDataTable[[#This Row],[Order Date]])</f>
        <v>2</v>
      </c>
      <c r="F218" s="4" t="str">
        <f>TEXT(SalesDataTable[[#This Row],[Order Date]],"MMM")</f>
        <v>Feb</v>
      </c>
      <c r="G218" s="3" t="s">
        <v>0</v>
      </c>
      <c r="H218" s="3" t="s">
        <v>50</v>
      </c>
      <c r="I218" s="3" t="s">
        <v>19</v>
      </c>
      <c r="J218" s="3" t="s">
        <v>16</v>
      </c>
      <c r="K218" s="3" t="s">
        <v>14</v>
      </c>
      <c r="L218" s="3" t="s">
        <v>44</v>
      </c>
      <c r="M218" s="8">
        <v>3</v>
      </c>
      <c r="N218" s="5">
        <v>134.91</v>
      </c>
      <c r="O218" s="6">
        <v>0</v>
      </c>
      <c r="P218" s="18">
        <v>67.69</v>
      </c>
      <c r="Q218" s="18">
        <f t="shared" si="12"/>
        <v>404.73</v>
      </c>
      <c r="R218" s="18">
        <f t="shared" si="13"/>
        <v>203.07</v>
      </c>
      <c r="S218" s="18">
        <f t="shared" si="14"/>
        <v>201.66000000000003</v>
      </c>
      <c r="T218" s="7">
        <f t="shared" si="15"/>
        <v>0.49825809799125348</v>
      </c>
      <c r="U218" s="4">
        <f>YEAR(SalesDataTable[[#This Row],[Order Date]])</f>
        <v>2026</v>
      </c>
      <c r="V218" s="7" t="str">
        <f>"Q"&amp;ROUNDUP(MONTH(SalesDataTable[[#This Row],[Order Date]])/3,0)</f>
        <v>Q1</v>
      </c>
      <c r="W218" s="8">
        <f>MONTH(SalesDataTable[[#This Row],[Order Date]])</f>
        <v>2</v>
      </c>
      <c r="X218" s="7" t="str">
        <f>TEXT(SalesDataTable[[#This Row],[Order Date]],"mmm")</f>
        <v>Feb</v>
      </c>
    </row>
    <row r="219" spans="1:24" ht="15.75">
      <c r="A219" s="2">
        <v>624</v>
      </c>
      <c r="B219" s="11">
        <v>46070</v>
      </c>
      <c r="C219" s="4">
        <f>YEAR(SalesDataTable[[#This Row],[Order Date]])</f>
        <v>2026</v>
      </c>
      <c r="D219" s="4" t="str">
        <f>"Q"&amp;ROUNDUP(MONTH(SalesDataTable[[#This Row],[Order Date]])/3,0)</f>
        <v>Q1</v>
      </c>
      <c r="E219" s="4">
        <f>MONTH(SalesDataTable[[#This Row],[Order Date]])</f>
        <v>2</v>
      </c>
      <c r="F219" s="4" t="str">
        <f>TEXT(SalesDataTable[[#This Row],[Order Date]],"MMM")</f>
        <v>Feb</v>
      </c>
      <c r="G219" s="3" t="s">
        <v>11</v>
      </c>
      <c r="H219" s="3" t="s">
        <v>12</v>
      </c>
      <c r="I219" s="3" t="s">
        <v>2</v>
      </c>
      <c r="J219" s="3" t="s">
        <v>16</v>
      </c>
      <c r="K219" s="3" t="s">
        <v>9</v>
      </c>
      <c r="L219" s="3" t="s">
        <v>46</v>
      </c>
      <c r="M219" s="8">
        <v>1</v>
      </c>
      <c r="N219" s="5">
        <v>70.86</v>
      </c>
      <c r="O219" s="6">
        <v>0.1</v>
      </c>
      <c r="P219" s="18">
        <v>33.299999999999997</v>
      </c>
      <c r="Q219" s="18">
        <f t="shared" si="12"/>
        <v>63.774000000000001</v>
      </c>
      <c r="R219" s="18">
        <f t="shared" si="13"/>
        <v>33.299999999999997</v>
      </c>
      <c r="S219" s="18">
        <f t="shared" si="14"/>
        <v>30.474000000000004</v>
      </c>
      <c r="T219" s="7">
        <f t="shared" si="15"/>
        <v>0.47784363533728486</v>
      </c>
      <c r="U219" s="4">
        <f>YEAR(SalesDataTable[[#This Row],[Order Date]])</f>
        <v>2026</v>
      </c>
      <c r="V219" s="7" t="str">
        <f>"Q"&amp;ROUNDUP(MONTH(SalesDataTable[[#This Row],[Order Date]])/3,0)</f>
        <v>Q1</v>
      </c>
      <c r="W219" s="8">
        <f>MONTH(SalesDataTable[[#This Row],[Order Date]])</f>
        <v>2</v>
      </c>
      <c r="X219" s="7" t="str">
        <f>TEXT(SalesDataTable[[#This Row],[Order Date]],"mmm")</f>
        <v>Feb</v>
      </c>
    </row>
    <row r="220" spans="1:24" ht="15.75">
      <c r="A220" s="2">
        <v>1013</v>
      </c>
      <c r="B220" s="11">
        <v>46070</v>
      </c>
      <c r="C220" s="4">
        <f>YEAR(SalesDataTable[[#This Row],[Order Date]])</f>
        <v>2026</v>
      </c>
      <c r="D220" s="4" t="str">
        <f>"Q"&amp;ROUNDUP(MONTH(SalesDataTable[[#This Row],[Order Date]])/3,0)</f>
        <v>Q1</v>
      </c>
      <c r="E220" s="4">
        <f>MONTH(SalesDataTable[[#This Row],[Order Date]])</f>
        <v>2</v>
      </c>
      <c r="F220" s="4" t="str">
        <f>TEXT(SalesDataTable[[#This Row],[Order Date]],"MMM")</f>
        <v>Feb</v>
      </c>
      <c r="G220" s="3" t="s">
        <v>6</v>
      </c>
      <c r="H220" s="3" t="s">
        <v>43</v>
      </c>
      <c r="I220" s="3" t="s">
        <v>19</v>
      </c>
      <c r="J220" s="3" t="s">
        <v>13</v>
      </c>
      <c r="K220" s="3" t="s">
        <v>4</v>
      </c>
      <c r="L220" s="3" t="s">
        <v>30</v>
      </c>
      <c r="M220" s="8">
        <v>1</v>
      </c>
      <c r="N220" s="5">
        <v>104.35</v>
      </c>
      <c r="O220" s="6">
        <v>0</v>
      </c>
      <c r="P220" s="18">
        <v>51.49</v>
      </c>
      <c r="Q220" s="18">
        <f t="shared" si="12"/>
        <v>104.35</v>
      </c>
      <c r="R220" s="18">
        <f t="shared" si="13"/>
        <v>51.49</v>
      </c>
      <c r="S220" s="18">
        <f t="shared" si="14"/>
        <v>52.859999999999992</v>
      </c>
      <c r="T220" s="7">
        <f t="shared" si="15"/>
        <v>0.50656444657402966</v>
      </c>
      <c r="U220" s="4">
        <f>YEAR(SalesDataTable[[#This Row],[Order Date]])</f>
        <v>2026</v>
      </c>
      <c r="V220" s="7" t="str">
        <f>"Q"&amp;ROUNDUP(MONTH(SalesDataTable[[#This Row],[Order Date]])/3,0)</f>
        <v>Q1</v>
      </c>
      <c r="W220" s="8">
        <f>MONTH(SalesDataTable[[#This Row],[Order Date]])</f>
        <v>2</v>
      </c>
      <c r="X220" s="7" t="str">
        <f>TEXT(SalesDataTable[[#This Row],[Order Date]],"mmm")</f>
        <v>Feb</v>
      </c>
    </row>
    <row r="221" spans="1:24" ht="15.75">
      <c r="A221" s="2">
        <v>1100</v>
      </c>
      <c r="B221" s="11">
        <v>46070</v>
      </c>
      <c r="C221" s="4">
        <f>YEAR(SalesDataTable[[#This Row],[Order Date]])</f>
        <v>2026</v>
      </c>
      <c r="D221" s="4" t="str">
        <f>"Q"&amp;ROUNDUP(MONTH(SalesDataTable[[#This Row],[Order Date]])/3,0)</f>
        <v>Q1</v>
      </c>
      <c r="E221" s="4">
        <f>MONTH(SalesDataTable[[#This Row],[Order Date]])</f>
        <v>2</v>
      </c>
      <c r="F221" s="4" t="str">
        <f>TEXT(SalesDataTable[[#This Row],[Order Date]],"MMM")</f>
        <v>Feb</v>
      </c>
      <c r="G221" s="3" t="s">
        <v>20</v>
      </c>
      <c r="H221" s="3" t="s">
        <v>33</v>
      </c>
      <c r="I221" s="3" t="s">
        <v>2</v>
      </c>
      <c r="J221" s="3" t="s">
        <v>3</v>
      </c>
      <c r="K221" s="3" t="s">
        <v>34</v>
      </c>
      <c r="L221" s="3" t="s">
        <v>38</v>
      </c>
      <c r="M221" s="8">
        <v>2</v>
      </c>
      <c r="N221" s="5">
        <v>120.48</v>
      </c>
      <c r="O221" s="6">
        <v>0</v>
      </c>
      <c r="P221" s="18">
        <v>70.680000000000007</v>
      </c>
      <c r="Q221" s="18">
        <f t="shared" si="12"/>
        <v>240.96</v>
      </c>
      <c r="R221" s="18">
        <f t="shared" si="13"/>
        <v>141.36000000000001</v>
      </c>
      <c r="S221" s="18">
        <f t="shared" si="14"/>
        <v>99.6</v>
      </c>
      <c r="T221" s="7">
        <f t="shared" si="15"/>
        <v>0.4133466135458167</v>
      </c>
      <c r="U221" s="4">
        <f>YEAR(SalesDataTable[[#This Row],[Order Date]])</f>
        <v>2026</v>
      </c>
      <c r="V221" s="7" t="str">
        <f>"Q"&amp;ROUNDUP(MONTH(SalesDataTable[[#This Row],[Order Date]])/3,0)</f>
        <v>Q1</v>
      </c>
      <c r="W221" s="8">
        <f>MONTH(SalesDataTable[[#This Row],[Order Date]])</f>
        <v>2</v>
      </c>
      <c r="X221" s="7" t="str">
        <f>TEXT(SalesDataTable[[#This Row],[Order Date]],"mmm")</f>
        <v>Feb</v>
      </c>
    </row>
    <row r="222" spans="1:24" ht="15.75">
      <c r="A222" s="2">
        <v>2353</v>
      </c>
      <c r="B222" s="11">
        <v>46070</v>
      </c>
      <c r="C222" s="4">
        <f>YEAR(SalesDataTable[[#This Row],[Order Date]])</f>
        <v>2026</v>
      </c>
      <c r="D222" s="4" t="str">
        <f>"Q"&amp;ROUNDUP(MONTH(SalesDataTable[[#This Row],[Order Date]])/3,0)</f>
        <v>Q1</v>
      </c>
      <c r="E222" s="4">
        <f>MONTH(SalesDataTable[[#This Row],[Order Date]])</f>
        <v>2</v>
      </c>
      <c r="F222" s="4" t="str">
        <f>TEXT(SalesDataTable[[#This Row],[Order Date]],"MMM")</f>
        <v>Feb</v>
      </c>
      <c r="G222" s="3" t="s">
        <v>6</v>
      </c>
      <c r="H222" s="3" t="s">
        <v>43</v>
      </c>
      <c r="I222" s="3" t="s">
        <v>2</v>
      </c>
      <c r="J222" s="3" t="s">
        <v>3</v>
      </c>
      <c r="K222" s="3" t="s">
        <v>23</v>
      </c>
      <c r="L222" s="3" t="s">
        <v>24</v>
      </c>
      <c r="M222" s="8">
        <v>1</v>
      </c>
      <c r="N222" s="5">
        <v>339.52</v>
      </c>
      <c r="O222" s="6">
        <v>0.1</v>
      </c>
      <c r="P222" s="18">
        <v>191.19</v>
      </c>
      <c r="Q222" s="18">
        <f t="shared" si="12"/>
        <v>305.56799999999998</v>
      </c>
      <c r="R222" s="18">
        <f t="shared" si="13"/>
        <v>191.19</v>
      </c>
      <c r="S222" s="18">
        <f t="shared" si="14"/>
        <v>114.37799999999999</v>
      </c>
      <c r="T222" s="7">
        <f t="shared" si="15"/>
        <v>0.3743127552623311</v>
      </c>
      <c r="U222" s="4">
        <f>YEAR(SalesDataTable[[#This Row],[Order Date]])</f>
        <v>2026</v>
      </c>
      <c r="V222" s="7" t="str">
        <f>"Q"&amp;ROUNDUP(MONTH(SalesDataTable[[#This Row],[Order Date]])/3,0)</f>
        <v>Q1</v>
      </c>
      <c r="W222" s="8">
        <f>MONTH(SalesDataTable[[#This Row],[Order Date]])</f>
        <v>2</v>
      </c>
      <c r="X222" s="7" t="str">
        <f>TEXT(SalesDataTable[[#This Row],[Order Date]],"mmm")</f>
        <v>Feb</v>
      </c>
    </row>
    <row r="223" spans="1:24" ht="15.75">
      <c r="A223" s="2">
        <v>3020</v>
      </c>
      <c r="B223" s="11">
        <v>46070</v>
      </c>
      <c r="C223" s="4">
        <f>YEAR(SalesDataTable[[#This Row],[Order Date]])</f>
        <v>2026</v>
      </c>
      <c r="D223" s="4" t="str">
        <f>"Q"&amp;ROUNDUP(MONTH(SalesDataTable[[#This Row],[Order Date]])/3,0)</f>
        <v>Q1</v>
      </c>
      <c r="E223" s="4">
        <f>MONTH(SalesDataTable[[#This Row],[Order Date]])</f>
        <v>2</v>
      </c>
      <c r="F223" s="4" t="str">
        <f>TEXT(SalesDataTable[[#This Row],[Order Date]],"MMM")</f>
        <v>Feb</v>
      </c>
      <c r="G223" s="3" t="s">
        <v>6</v>
      </c>
      <c r="H223" s="3" t="s">
        <v>49</v>
      </c>
      <c r="I223" s="3" t="s">
        <v>8</v>
      </c>
      <c r="J223" s="3" t="s">
        <v>16</v>
      </c>
      <c r="K223" s="3" t="s">
        <v>9</v>
      </c>
      <c r="L223" s="3" t="s">
        <v>37</v>
      </c>
      <c r="M223" s="8">
        <v>5</v>
      </c>
      <c r="N223" s="5">
        <v>154.72999999999999</v>
      </c>
      <c r="O223" s="6">
        <v>0.1</v>
      </c>
      <c r="P223" s="18">
        <v>77.42</v>
      </c>
      <c r="Q223" s="18">
        <f t="shared" si="12"/>
        <v>696.28499999999997</v>
      </c>
      <c r="R223" s="18">
        <f t="shared" si="13"/>
        <v>387.1</v>
      </c>
      <c r="S223" s="18">
        <f t="shared" si="14"/>
        <v>309.18499999999995</v>
      </c>
      <c r="T223" s="7">
        <f t="shared" si="15"/>
        <v>0.44404949122844806</v>
      </c>
      <c r="U223" s="4">
        <f>YEAR(SalesDataTable[[#This Row],[Order Date]])</f>
        <v>2026</v>
      </c>
      <c r="V223" s="7" t="str">
        <f>"Q"&amp;ROUNDUP(MONTH(SalesDataTable[[#This Row],[Order Date]])/3,0)</f>
        <v>Q1</v>
      </c>
      <c r="W223" s="8">
        <f>MONTH(SalesDataTable[[#This Row],[Order Date]])</f>
        <v>2</v>
      </c>
      <c r="X223" s="7" t="str">
        <f>TEXT(SalesDataTable[[#This Row],[Order Date]],"mmm")</f>
        <v>Feb</v>
      </c>
    </row>
    <row r="224" spans="1:24" ht="15.75">
      <c r="A224" s="2">
        <v>3227</v>
      </c>
      <c r="B224" s="11">
        <v>46070</v>
      </c>
      <c r="C224" s="4">
        <f>YEAR(SalesDataTable[[#This Row],[Order Date]])</f>
        <v>2026</v>
      </c>
      <c r="D224" s="4" t="str">
        <f>"Q"&amp;ROUNDUP(MONTH(SalesDataTable[[#This Row],[Order Date]])/3,0)</f>
        <v>Q1</v>
      </c>
      <c r="E224" s="4">
        <f>MONTH(SalesDataTable[[#This Row],[Order Date]])</f>
        <v>2</v>
      </c>
      <c r="F224" s="4" t="str">
        <f>TEXT(SalesDataTable[[#This Row],[Order Date]],"MMM")</f>
        <v>Feb</v>
      </c>
      <c r="G224" s="3" t="s">
        <v>11</v>
      </c>
      <c r="H224" s="3" t="s">
        <v>25</v>
      </c>
      <c r="I224" s="3" t="s">
        <v>19</v>
      </c>
      <c r="J224" s="3" t="s">
        <v>16</v>
      </c>
      <c r="K224" s="3" t="s">
        <v>9</v>
      </c>
      <c r="L224" s="3" t="s">
        <v>10</v>
      </c>
      <c r="M224" s="8">
        <v>4</v>
      </c>
      <c r="N224" s="5">
        <v>93.98</v>
      </c>
      <c r="O224" s="6">
        <v>0.05</v>
      </c>
      <c r="P224" s="18">
        <v>44.6</v>
      </c>
      <c r="Q224" s="18">
        <f t="shared" si="12"/>
        <v>357.12400000000002</v>
      </c>
      <c r="R224" s="18">
        <f t="shared" si="13"/>
        <v>178.4</v>
      </c>
      <c r="S224" s="18">
        <f t="shared" si="14"/>
        <v>178.72400000000002</v>
      </c>
      <c r="T224" s="7">
        <f t="shared" si="15"/>
        <v>0.50045362395134463</v>
      </c>
      <c r="U224" s="4">
        <f>YEAR(SalesDataTable[[#This Row],[Order Date]])</f>
        <v>2026</v>
      </c>
      <c r="V224" s="7" t="str">
        <f>"Q"&amp;ROUNDUP(MONTH(SalesDataTable[[#This Row],[Order Date]])/3,0)</f>
        <v>Q1</v>
      </c>
      <c r="W224" s="8">
        <f>MONTH(SalesDataTable[[#This Row],[Order Date]])</f>
        <v>2</v>
      </c>
      <c r="X224" s="7" t="str">
        <f>TEXT(SalesDataTable[[#This Row],[Order Date]],"mmm")</f>
        <v>Feb</v>
      </c>
    </row>
    <row r="225" spans="1:24" ht="15.75">
      <c r="A225" s="2">
        <v>3530</v>
      </c>
      <c r="B225" s="11">
        <v>46070</v>
      </c>
      <c r="C225" s="4">
        <f>YEAR(SalesDataTable[[#This Row],[Order Date]])</f>
        <v>2026</v>
      </c>
      <c r="D225" s="4" t="str">
        <f>"Q"&amp;ROUNDUP(MONTH(SalesDataTable[[#This Row],[Order Date]])/3,0)</f>
        <v>Q1</v>
      </c>
      <c r="E225" s="4">
        <f>MONTH(SalesDataTable[[#This Row],[Order Date]])</f>
        <v>2</v>
      </c>
      <c r="F225" s="4" t="str">
        <f>TEXT(SalesDataTable[[#This Row],[Order Date]],"MMM")</f>
        <v>Feb</v>
      </c>
      <c r="G225" s="3" t="s">
        <v>0</v>
      </c>
      <c r="H225" s="3" t="s">
        <v>1</v>
      </c>
      <c r="I225" s="3" t="s">
        <v>2</v>
      </c>
      <c r="J225" s="3" t="s">
        <v>13</v>
      </c>
      <c r="K225" s="3" t="s">
        <v>23</v>
      </c>
      <c r="L225" s="3" t="s">
        <v>24</v>
      </c>
      <c r="M225" s="8">
        <v>2</v>
      </c>
      <c r="N225" s="5">
        <v>336.83</v>
      </c>
      <c r="O225" s="6">
        <v>0</v>
      </c>
      <c r="P225" s="18">
        <v>194.42</v>
      </c>
      <c r="Q225" s="18">
        <f t="shared" si="12"/>
        <v>673.66</v>
      </c>
      <c r="R225" s="18">
        <f t="shared" si="13"/>
        <v>388.84</v>
      </c>
      <c r="S225" s="18">
        <f t="shared" si="14"/>
        <v>284.82</v>
      </c>
      <c r="T225" s="7">
        <f t="shared" si="15"/>
        <v>0.42279488169106078</v>
      </c>
      <c r="U225" s="4">
        <f>YEAR(SalesDataTable[[#This Row],[Order Date]])</f>
        <v>2026</v>
      </c>
      <c r="V225" s="7" t="str">
        <f>"Q"&amp;ROUNDUP(MONTH(SalesDataTable[[#This Row],[Order Date]])/3,0)</f>
        <v>Q1</v>
      </c>
      <c r="W225" s="8">
        <f>MONTH(SalesDataTable[[#This Row],[Order Date]])</f>
        <v>2</v>
      </c>
      <c r="X225" s="7" t="str">
        <f>TEXT(SalesDataTable[[#This Row],[Order Date]],"mmm")</f>
        <v>Feb</v>
      </c>
    </row>
    <row r="226" spans="1:24" ht="15.75">
      <c r="A226" s="2">
        <v>6</v>
      </c>
      <c r="B226" s="11">
        <v>46071</v>
      </c>
      <c r="C226" s="4">
        <f>YEAR(SalesDataTable[[#This Row],[Order Date]])</f>
        <v>2026</v>
      </c>
      <c r="D226" s="4" t="str">
        <f>"Q"&amp;ROUNDUP(MONTH(SalesDataTable[[#This Row],[Order Date]])/3,0)</f>
        <v>Q1</v>
      </c>
      <c r="E226" s="4">
        <f>MONTH(SalesDataTable[[#This Row],[Order Date]])</f>
        <v>2</v>
      </c>
      <c r="F226" s="4" t="str">
        <f>TEXT(SalesDataTable[[#This Row],[Order Date]],"MMM")</f>
        <v>Feb</v>
      </c>
      <c r="G226" s="3" t="s">
        <v>20</v>
      </c>
      <c r="H226" s="3" t="s">
        <v>33</v>
      </c>
      <c r="I226" s="3" t="s">
        <v>19</v>
      </c>
      <c r="J226" s="3" t="s">
        <v>3</v>
      </c>
      <c r="K226" s="3" t="s">
        <v>23</v>
      </c>
      <c r="L226" s="3" t="s">
        <v>24</v>
      </c>
      <c r="M226" s="8">
        <v>1</v>
      </c>
      <c r="N226" s="5">
        <v>338.93</v>
      </c>
      <c r="O226" s="6">
        <v>0</v>
      </c>
      <c r="P226" s="18">
        <v>197.92</v>
      </c>
      <c r="Q226" s="18">
        <f t="shared" si="12"/>
        <v>338.93</v>
      </c>
      <c r="R226" s="18">
        <f t="shared" si="13"/>
        <v>197.92</v>
      </c>
      <c r="S226" s="18">
        <f t="shared" si="14"/>
        <v>141.01000000000002</v>
      </c>
      <c r="T226" s="7">
        <f t="shared" si="15"/>
        <v>0.41604461098161866</v>
      </c>
      <c r="U226" s="4">
        <f>YEAR(SalesDataTable[[#This Row],[Order Date]])</f>
        <v>2026</v>
      </c>
      <c r="V226" s="7" t="str">
        <f>"Q"&amp;ROUNDUP(MONTH(SalesDataTable[[#This Row],[Order Date]])/3,0)</f>
        <v>Q1</v>
      </c>
      <c r="W226" s="8">
        <f>MONTH(SalesDataTable[[#This Row],[Order Date]])</f>
        <v>2</v>
      </c>
      <c r="X226" s="7" t="str">
        <f>TEXT(SalesDataTable[[#This Row],[Order Date]],"mmm")</f>
        <v>Feb</v>
      </c>
    </row>
    <row r="227" spans="1:24" ht="15.75">
      <c r="A227" s="2">
        <v>2038</v>
      </c>
      <c r="B227" s="11">
        <v>46071</v>
      </c>
      <c r="C227" s="4">
        <f>YEAR(SalesDataTable[[#This Row],[Order Date]])</f>
        <v>2026</v>
      </c>
      <c r="D227" s="4" t="str">
        <f>"Q"&amp;ROUNDUP(MONTH(SalesDataTable[[#This Row],[Order Date]])/3,0)</f>
        <v>Q1</v>
      </c>
      <c r="E227" s="4">
        <f>MONTH(SalesDataTable[[#This Row],[Order Date]])</f>
        <v>2</v>
      </c>
      <c r="F227" s="4" t="str">
        <f>TEXT(SalesDataTable[[#This Row],[Order Date]],"MMM")</f>
        <v>Feb</v>
      </c>
      <c r="G227" s="3" t="s">
        <v>0</v>
      </c>
      <c r="H227" s="3" t="s">
        <v>36</v>
      </c>
      <c r="I227" s="3" t="s">
        <v>2</v>
      </c>
      <c r="J227" s="3" t="s">
        <v>13</v>
      </c>
      <c r="K227" s="3" t="s">
        <v>23</v>
      </c>
      <c r="L227" s="3" t="s">
        <v>51</v>
      </c>
      <c r="M227" s="8">
        <v>5</v>
      </c>
      <c r="N227" s="5">
        <v>122.72</v>
      </c>
      <c r="O227" s="6">
        <v>0</v>
      </c>
      <c r="P227" s="18">
        <v>62.41</v>
      </c>
      <c r="Q227" s="18">
        <f t="shared" si="12"/>
        <v>613.6</v>
      </c>
      <c r="R227" s="18">
        <f t="shared" si="13"/>
        <v>312.04999999999995</v>
      </c>
      <c r="S227" s="18">
        <f t="shared" si="14"/>
        <v>301.55000000000007</v>
      </c>
      <c r="T227" s="7">
        <f t="shared" si="15"/>
        <v>0.49144393741851378</v>
      </c>
      <c r="U227" s="4">
        <f>YEAR(SalesDataTable[[#This Row],[Order Date]])</f>
        <v>2026</v>
      </c>
      <c r="V227" s="7" t="str">
        <f>"Q"&amp;ROUNDUP(MONTH(SalesDataTable[[#This Row],[Order Date]])/3,0)</f>
        <v>Q1</v>
      </c>
      <c r="W227" s="8">
        <f>MONTH(SalesDataTable[[#This Row],[Order Date]])</f>
        <v>2</v>
      </c>
      <c r="X227" s="7" t="str">
        <f>TEXT(SalesDataTable[[#This Row],[Order Date]],"mmm")</f>
        <v>Feb</v>
      </c>
    </row>
    <row r="228" spans="1:24" ht="15.75">
      <c r="A228" s="2">
        <v>4104</v>
      </c>
      <c r="B228" s="11">
        <v>46071</v>
      </c>
      <c r="C228" s="4">
        <f>YEAR(SalesDataTable[[#This Row],[Order Date]])</f>
        <v>2026</v>
      </c>
      <c r="D228" s="4" t="str">
        <f>"Q"&amp;ROUNDUP(MONTH(SalesDataTable[[#This Row],[Order Date]])/3,0)</f>
        <v>Q1</v>
      </c>
      <c r="E228" s="4">
        <f>MONTH(SalesDataTable[[#This Row],[Order Date]])</f>
        <v>2</v>
      </c>
      <c r="F228" s="4" t="str">
        <f>TEXT(SalesDataTable[[#This Row],[Order Date]],"MMM")</f>
        <v>Feb</v>
      </c>
      <c r="G228" s="3" t="s">
        <v>20</v>
      </c>
      <c r="H228" s="3" t="s">
        <v>21</v>
      </c>
      <c r="I228" s="3" t="s">
        <v>2</v>
      </c>
      <c r="J228" s="3" t="s">
        <v>13</v>
      </c>
      <c r="K228" s="3" t="s">
        <v>14</v>
      </c>
      <c r="L228" s="3" t="s">
        <v>44</v>
      </c>
      <c r="M228" s="8">
        <v>4</v>
      </c>
      <c r="N228" s="5">
        <v>135.63</v>
      </c>
      <c r="O228" s="6">
        <v>0.05</v>
      </c>
      <c r="P228" s="18">
        <v>65.900000000000006</v>
      </c>
      <c r="Q228" s="18">
        <f t="shared" si="12"/>
        <v>515.39400000000001</v>
      </c>
      <c r="R228" s="18">
        <f t="shared" si="13"/>
        <v>263.60000000000002</v>
      </c>
      <c r="S228" s="18">
        <f t="shared" si="14"/>
        <v>251.79399999999998</v>
      </c>
      <c r="T228" s="7">
        <f t="shared" si="15"/>
        <v>0.4885466264644136</v>
      </c>
      <c r="U228" s="4">
        <f>YEAR(SalesDataTable[[#This Row],[Order Date]])</f>
        <v>2026</v>
      </c>
      <c r="V228" s="7" t="str">
        <f>"Q"&amp;ROUNDUP(MONTH(SalesDataTable[[#This Row],[Order Date]])/3,0)</f>
        <v>Q1</v>
      </c>
      <c r="W228" s="8">
        <f>MONTH(SalesDataTable[[#This Row],[Order Date]])</f>
        <v>2</v>
      </c>
      <c r="X228" s="7" t="str">
        <f>TEXT(SalesDataTable[[#This Row],[Order Date]],"mmm")</f>
        <v>Feb</v>
      </c>
    </row>
    <row r="229" spans="1:24" ht="15.75">
      <c r="A229" s="2">
        <v>1072</v>
      </c>
      <c r="B229" s="11">
        <v>46072</v>
      </c>
      <c r="C229" s="4">
        <f>YEAR(SalesDataTable[[#This Row],[Order Date]])</f>
        <v>2026</v>
      </c>
      <c r="D229" s="4" t="str">
        <f>"Q"&amp;ROUNDUP(MONTH(SalesDataTable[[#This Row],[Order Date]])/3,0)</f>
        <v>Q1</v>
      </c>
      <c r="E229" s="4">
        <f>MONTH(SalesDataTable[[#This Row],[Order Date]])</f>
        <v>2</v>
      </c>
      <c r="F229" s="4" t="str">
        <f>TEXT(SalesDataTable[[#This Row],[Order Date]],"MMM")</f>
        <v>Feb</v>
      </c>
      <c r="G229" s="3" t="s">
        <v>11</v>
      </c>
      <c r="H229" s="3" t="s">
        <v>52</v>
      </c>
      <c r="I229" s="3" t="s">
        <v>2</v>
      </c>
      <c r="J229" s="3" t="s">
        <v>3</v>
      </c>
      <c r="K229" s="3" t="s">
        <v>23</v>
      </c>
      <c r="L229" s="3" t="s">
        <v>40</v>
      </c>
      <c r="M229" s="8">
        <v>2</v>
      </c>
      <c r="N229" s="5">
        <v>81.34</v>
      </c>
      <c r="O229" s="6">
        <v>0.05</v>
      </c>
      <c r="P229" s="18">
        <v>40.64</v>
      </c>
      <c r="Q229" s="18">
        <f t="shared" si="12"/>
        <v>154.54599999999999</v>
      </c>
      <c r="R229" s="18">
        <f t="shared" si="13"/>
        <v>81.28</v>
      </c>
      <c r="S229" s="18">
        <f t="shared" si="14"/>
        <v>73.265999999999991</v>
      </c>
      <c r="T229" s="7">
        <f t="shared" si="15"/>
        <v>0.47407244445019603</v>
      </c>
      <c r="U229" s="4">
        <f>YEAR(SalesDataTable[[#This Row],[Order Date]])</f>
        <v>2026</v>
      </c>
      <c r="V229" s="7" t="str">
        <f>"Q"&amp;ROUNDUP(MONTH(SalesDataTable[[#This Row],[Order Date]])/3,0)</f>
        <v>Q1</v>
      </c>
      <c r="W229" s="8">
        <f>MONTH(SalesDataTable[[#This Row],[Order Date]])</f>
        <v>2</v>
      </c>
      <c r="X229" s="7" t="str">
        <f>TEXT(SalesDataTable[[#This Row],[Order Date]],"mmm")</f>
        <v>Feb</v>
      </c>
    </row>
    <row r="230" spans="1:24" ht="15.75">
      <c r="A230" s="2">
        <v>2435</v>
      </c>
      <c r="B230" s="11">
        <v>46072</v>
      </c>
      <c r="C230" s="4">
        <f>YEAR(SalesDataTable[[#This Row],[Order Date]])</f>
        <v>2026</v>
      </c>
      <c r="D230" s="4" t="str">
        <f>"Q"&amp;ROUNDUP(MONTH(SalesDataTable[[#This Row],[Order Date]])/3,0)</f>
        <v>Q1</v>
      </c>
      <c r="E230" s="4">
        <f>MONTH(SalesDataTable[[#This Row],[Order Date]])</f>
        <v>2</v>
      </c>
      <c r="F230" s="4" t="str">
        <f>TEXT(SalesDataTable[[#This Row],[Order Date]],"MMM")</f>
        <v>Feb</v>
      </c>
      <c r="G230" s="3" t="s">
        <v>11</v>
      </c>
      <c r="H230" s="3" t="s">
        <v>18</v>
      </c>
      <c r="I230" s="3" t="s">
        <v>2</v>
      </c>
      <c r="J230" s="3" t="s">
        <v>13</v>
      </c>
      <c r="K230" s="3" t="s">
        <v>4</v>
      </c>
      <c r="L230" s="3" t="s">
        <v>26</v>
      </c>
      <c r="M230" s="8">
        <v>1</v>
      </c>
      <c r="N230" s="5">
        <v>41.01</v>
      </c>
      <c r="O230" s="6">
        <v>0.05</v>
      </c>
      <c r="P230" s="18">
        <v>16.489999999999998</v>
      </c>
      <c r="Q230" s="18">
        <f t="shared" si="12"/>
        <v>38.959499999999998</v>
      </c>
      <c r="R230" s="18">
        <f t="shared" si="13"/>
        <v>16.489999999999998</v>
      </c>
      <c r="S230" s="18">
        <f t="shared" si="14"/>
        <v>22.4695</v>
      </c>
      <c r="T230" s="7">
        <f t="shared" si="15"/>
        <v>0.57673994789460847</v>
      </c>
      <c r="U230" s="4">
        <f>YEAR(SalesDataTable[[#This Row],[Order Date]])</f>
        <v>2026</v>
      </c>
      <c r="V230" s="7" t="str">
        <f>"Q"&amp;ROUNDUP(MONTH(SalesDataTable[[#This Row],[Order Date]])/3,0)</f>
        <v>Q1</v>
      </c>
      <c r="W230" s="8">
        <f>MONTH(SalesDataTable[[#This Row],[Order Date]])</f>
        <v>2</v>
      </c>
      <c r="X230" s="7" t="str">
        <f>TEXT(SalesDataTable[[#This Row],[Order Date]],"mmm")</f>
        <v>Feb</v>
      </c>
    </row>
    <row r="231" spans="1:24" ht="15.75">
      <c r="A231" s="2">
        <v>4476</v>
      </c>
      <c r="B231" s="11">
        <v>46072</v>
      </c>
      <c r="C231" s="4">
        <f>YEAR(SalesDataTable[[#This Row],[Order Date]])</f>
        <v>2026</v>
      </c>
      <c r="D231" s="4" t="str">
        <f>"Q"&amp;ROUNDUP(MONTH(SalesDataTable[[#This Row],[Order Date]])/3,0)</f>
        <v>Q1</v>
      </c>
      <c r="E231" s="4">
        <f>MONTH(SalesDataTable[[#This Row],[Order Date]])</f>
        <v>2</v>
      </c>
      <c r="F231" s="4" t="str">
        <f>TEXT(SalesDataTable[[#This Row],[Order Date]],"MMM")</f>
        <v>Feb</v>
      </c>
      <c r="G231" s="3" t="s">
        <v>6</v>
      </c>
      <c r="H231" s="3" t="s">
        <v>41</v>
      </c>
      <c r="I231" s="3" t="s">
        <v>28</v>
      </c>
      <c r="J231" s="3" t="s">
        <v>16</v>
      </c>
      <c r="K231" s="3" t="s">
        <v>9</v>
      </c>
      <c r="L231" s="3" t="s">
        <v>37</v>
      </c>
      <c r="M231" s="8">
        <v>2</v>
      </c>
      <c r="N231" s="5">
        <v>153.03</v>
      </c>
      <c r="O231" s="6">
        <v>0</v>
      </c>
      <c r="P231" s="18">
        <v>81.02</v>
      </c>
      <c r="Q231" s="18">
        <f t="shared" si="12"/>
        <v>306.06</v>
      </c>
      <c r="R231" s="18">
        <f t="shared" si="13"/>
        <v>162.04</v>
      </c>
      <c r="S231" s="18">
        <f t="shared" si="14"/>
        <v>144.02000000000001</v>
      </c>
      <c r="T231" s="7">
        <f t="shared" si="15"/>
        <v>0.47056132784421356</v>
      </c>
      <c r="U231" s="4">
        <f>YEAR(SalesDataTable[[#This Row],[Order Date]])</f>
        <v>2026</v>
      </c>
      <c r="V231" s="7" t="str">
        <f>"Q"&amp;ROUNDUP(MONTH(SalesDataTable[[#This Row],[Order Date]])/3,0)</f>
        <v>Q1</v>
      </c>
      <c r="W231" s="8">
        <f>MONTH(SalesDataTable[[#This Row],[Order Date]])</f>
        <v>2</v>
      </c>
      <c r="X231" s="7" t="str">
        <f>TEXT(SalesDataTable[[#This Row],[Order Date]],"mmm")</f>
        <v>Feb</v>
      </c>
    </row>
    <row r="232" spans="1:24" ht="15.75">
      <c r="A232" s="2">
        <v>174</v>
      </c>
      <c r="B232" s="11">
        <v>46073</v>
      </c>
      <c r="C232" s="4">
        <f>YEAR(SalesDataTable[[#This Row],[Order Date]])</f>
        <v>2026</v>
      </c>
      <c r="D232" s="4" t="str">
        <f>"Q"&amp;ROUNDUP(MONTH(SalesDataTable[[#This Row],[Order Date]])/3,0)</f>
        <v>Q1</v>
      </c>
      <c r="E232" s="4">
        <f>MONTH(SalesDataTable[[#This Row],[Order Date]])</f>
        <v>2</v>
      </c>
      <c r="F232" s="4" t="str">
        <f>TEXT(SalesDataTable[[#This Row],[Order Date]],"MMM")</f>
        <v>Feb</v>
      </c>
      <c r="G232" s="3" t="s">
        <v>6</v>
      </c>
      <c r="H232" s="3" t="s">
        <v>41</v>
      </c>
      <c r="I232" s="3" t="s">
        <v>2</v>
      </c>
      <c r="J232" s="3" t="s">
        <v>13</v>
      </c>
      <c r="K232" s="3" t="s">
        <v>34</v>
      </c>
      <c r="L232" s="3" t="s">
        <v>38</v>
      </c>
      <c r="M232" s="8">
        <v>2</v>
      </c>
      <c r="N232" s="5">
        <v>124.92</v>
      </c>
      <c r="O232" s="6">
        <v>0</v>
      </c>
      <c r="P232" s="18">
        <v>69.98</v>
      </c>
      <c r="Q232" s="18">
        <f t="shared" si="12"/>
        <v>249.84</v>
      </c>
      <c r="R232" s="18">
        <f t="shared" si="13"/>
        <v>139.96</v>
      </c>
      <c r="S232" s="18">
        <f t="shared" si="14"/>
        <v>109.88</v>
      </c>
      <c r="T232" s="7">
        <f t="shared" si="15"/>
        <v>0.43980147294268329</v>
      </c>
      <c r="U232" s="4">
        <f>YEAR(SalesDataTable[[#This Row],[Order Date]])</f>
        <v>2026</v>
      </c>
      <c r="V232" s="7" t="str">
        <f>"Q"&amp;ROUNDUP(MONTH(SalesDataTable[[#This Row],[Order Date]])/3,0)</f>
        <v>Q1</v>
      </c>
      <c r="W232" s="8">
        <f>MONTH(SalesDataTable[[#This Row],[Order Date]])</f>
        <v>2</v>
      </c>
      <c r="X232" s="7" t="str">
        <f>TEXT(SalesDataTable[[#This Row],[Order Date]],"mmm")</f>
        <v>Feb</v>
      </c>
    </row>
    <row r="233" spans="1:24" ht="15.75">
      <c r="A233" s="2">
        <v>304</v>
      </c>
      <c r="B233" s="11">
        <v>46073</v>
      </c>
      <c r="C233" s="4">
        <f>YEAR(SalesDataTable[[#This Row],[Order Date]])</f>
        <v>2026</v>
      </c>
      <c r="D233" s="4" t="str">
        <f>"Q"&amp;ROUNDUP(MONTH(SalesDataTable[[#This Row],[Order Date]])/3,0)</f>
        <v>Q1</v>
      </c>
      <c r="E233" s="4">
        <f>MONTH(SalesDataTable[[#This Row],[Order Date]])</f>
        <v>2</v>
      </c>
      <c r="F233" s="4" t="str">
        <f>TEXT(SalesDataTable[[#This Row],[Order Date]],"MMM")</f>
        <v>Feb</v>
      </c>
      <c r="G233" s="3" t="s">
        <v>6</v>
      </c>
      <c r="H233" s="3" t="s">
        <v>43</v>
      </c>
      <c r="I233" s="3" t="s">
        <v>2</v>
      </c>
      <c r="J233" s="3" t="s">
        <v>16</v>
      </c>
      <c r="K233" s="3" t="s">
        <v>14</v>
      </c>
      <c r="L233" s="3" t="s">
        <v>44</v>
      </c>
      <c r="M233" s="8">
        <v>2</v>
      </c>
      <c r="N233" s="5">
        <v>136.55000000000001</v>
      </c>
      <c r="O233" s="6">
        <v>0</v>
      </c>
      <c r="P233" s="18">
        <v>68.84</v>
      </c>
      <c r="Q233" s="18">
        <f t="shared" si="12"/>
        <v>273.10000000000002</v>
      </c>
      <c r="R233" s="18">
        <f t="shared" si="13"/>
        <v>137.68</v>
      </c>
      <c r="S233" s="18">
        <f t="shared" si="14"/>
        <v>135.42000000000002</v>
      </c>
      <c r="T233" s="7">
        <f t="shared" si="15"/>
        <v>0.49586232149395826</v>
      </c>
      <c r="U233" s="4">
        <f>YEAR(SalesDataTable[[#This Row],[Order Date]])</f>
        <v>2026</v>
      </c>
      <c r="V233" s="7" t="str">
        <f>"Q"&amp;ROUNDUP(MONTH(SalesDataTable[[#This Row],[Order Date]])/3,0)</f>
        <v>Q1</v>
      </c>
      <c r="W233" s="8">
        <f>MONTH(SalesDataTable[[#This Row],[Order Date]])</f>
        <v>2</v>
      </c>
      <c r="X233" s="7" t="str">
        <f>TEXT(SalesDataTable[[#This Row],[Order Date]],"mmm")</f>
        <v>Feb</v>
      </c>
    </row>
    <row r="234" spans="1:24" ht="15.75">
      <c r="A234" s="2">
        <v>404</v>
      </c>
      <c r="B234" s="11">
        <v>46073</v>
      </c>
      <c r="C234" s="4">
        <f>YEAR(SalesDataTable[[#This Row],[Order Date]])</f>
        <v>2026</v>
      </c>
      <c r="D234" s="4" t="str">
        <f>"Q"&amp;ROUNDUP(MONTH(SalesDataTable[[#This Row],[Order Date]])/3,0)</f>
        <v>Q1</v>
      </c>
      <c r="E234" s="4">
        <f>MONTH(SalesDataTable[[#This Row],[Order Date]])</f>
        <v>2</v>
      </c>
      <c r="F234" s="4" t="str">
        <f>TEXT(SalesDataTable[[#This Row],[Order Date]],"MMM")</f>
        <v>Feb</v>
      </c>
      <c r="G234" s="3" t="s">
        <v>11</v>
      </c>
      <c r="H234" s="3" t="s">
        <v>25</v>
      </c>
      <c r="I234" s="3" t="s">
        <v>8</v>
      </c>
      <c r="J234" s="3" t="s">
        <v>16</v>
      </c>
      <c r="K234" s="3" t="s">
        <v>23</v>
      </c>
      <c r="L234" s="3" t="s">
        <v>51</v>
      </c>
      <c r="M234" s="8">
        <v>15</v>
      </c>
      <c r="N234" s="5">
        <v>121.98</v>
      </c>
      <c r="O234" s="6">
        <v>0.1</v>
      </c>
      <c r="P234" s="18">
        <v>59.86</v>
      </c>
      <c r="Q234" s="18">
        <f t="shared" si="12"/>
        <v>1646.73</v>
      </c>
      <c r="R234" s="18">
        <f t="shared" si="13"/>
        <v>897.9</v>
      </c>
      <c r="S234" s="18">
        <f t="shared" si="14"/>
        <v>748.83</v>
      </c>
      <c r="T234" s="7">
        <f t="shared" si="15"/>
        <v>0.45473757082217486</v>
      </c>
      <c r="U234" s="4">
        <f>YEAR(SalesDataTable[[#This Row],[Order Date]])</f>
        <v>2026</v>
      </c>
      <c r="V234" s="7" t="str">
        <f>"Q"&amp;ROUNDUP(MONTH(SalesDataTable[[#This Row],[Order Date]])/3,0)</f>
        <v>Q1</v>
      </c>
      <c r="W234" s="8">
        <f>MONTH(SalesDataTable[[#This Row],[Order Date]])</f>
        <v>2</v>
      </c>
      <c r="X234" s="7" t="str">
        <f>TEXT(SalesDataTable[[#This Row],[Order Date]],"mmm")</f>
        <v>Feb</v>
      </c>
    </row>
    <row r="235" spans="1:24" ht="15.75">
      <c r="A235" s="2">
        <v>675</v>
      </c>
      <c r="B235" s="11">
        <v>46073</v>
      </c>
      <c r="C235" s="4">
        <f>YEAR(SalesDataTable[[#This Row],[Order Date]])</f>
        <v>2026</v>
      </c>
      <c r="D235" s="4" t="str">
        <f>"Q"&amp;ROUNDUP(MONTH(SalesDataTable[[#This Row],[Order Date]])/3,0)</f>
        <v>Q1</v>
      </c>
      <c r="E235" s="4">
        <f>MONTH(SalesDataTable[[#This Row],[Order Date]])</f>
        <v>2</v>
      </c>
      <c r="F235" s="4" t="str">
        <f>TEXT(SalesDataTable[[#This Row],[Order Date]],"MMM")</f>
        <v>Feb</v>
      </c>
      <c r="G235" s="3" t="s">
        <v>6</v>
      </c>
      <c r="H235" s="3" t="s">
        <v>43</v>
      </c>
      <c r="I235" s="3" t="s">
        <v>2</v>
      </c>
      <c r="J235" s="3" t="s">
        <v>13</v>
      </c>
      <c r="K235" s="3" t="s">
        <v>14</v>
      </c>
      <c r="L235" s="3" t="s">
        <v>32</v>
      </c>
      <c r="M235" s="8">
        <v>1</v>
      </c>
      <c r="N235" s="5">
        <v>45.54</v>
      </c>
      <c r="O235" s="6">
        <v>0</v>
      </c>
      <c r="P235" s="18">
        <v>18.29</v>
      </c>
      <c r="Q235" s="18">
        <f t="shared" si="12"/>
        <v>45.54</v>
      </c>
      <c r="R235" s="18">
        <f t="shared" si="13"/>
        <v>18.29</v>
      </c>
      <c r="S235" s="18">
        <f t="shared" si="14"/>
        <v>27.25</v>
      </c>
      <c r="T235" s="7">
        <f t="shared" si="15"/>
        <v>0.59837505489679399</v>
      </c>
      <c r="U235" s="4">
        <f>YEAR(SalesDataTable[[#This Row],[Order Date]])</f>
        <v>2026</v>
      </c>
      <c r="V235" s="7" t="str">
        <f>"Q"&amp;ROUNDUP(MONTH(SalesDataTable[[#This Row],[Order Date]])/3,0)</f>
        <v>Q1</v>
      </c>
      <c r="W235" s="8">
        <f>MONTH(SalesDataTable[[#This Row],[Order Date]])</f>
        <v>2</v>
      </c>
      <c r="X235" s="7" t="str">
        <f>TEXT(SalesDataTable[[#This Row],[Order Date]],"mmm")</f>
        <v>Feb</v>
      </c>
    </row>
    <row r="236" spans="1:24" ht="15.75">
      <c r="A236" s="2">
        <v>940</v>
      </c>
      <c r="B236" s="11">
        <v>46073</v>
      </c>
      <c r="C236" s="4">
        <f>YEAR(SalesDataTable[[#This Row],[Order Date]])</f>
        <v>2026</v>
      </c>
      <c r="D236" s="4" t="str">
        <f>"Q"&amp;ROUNDUP(MONTH(SalesDataTable[[#This Row],[Order Date]])/3,0)</f>
        <v>Q1</v>
      </c>
      <c r="E236" s="4">
        <f>MONTH(SalesDataTable[[#This Row],[Order Date]])</f>
        <v>2</v>
      </c>
      <c r="F236" s="4" t="str">
        <f>TEXT(SalesDataTable[[#This Row],[Order Date]],"MMM")</f>
        <v>Feb</v>
      </c>
      <c r="G236" s="3" t="s">
        <v>11</v>
      </c>
      <c r="H236" s="3" t="s">
        <v>18</v>
      </c>
      <c r="I236" s="3" t="s">
        <v>28</v>
      </c>
      <c r="J236" s="3" t="s">
        <v>3</v>
      </c>
      <c r="K236" s="3" t="s">
        <v>34</v>
      </c>
      <c r="L236" s="3" t="s">
        <v>45</v>
      </c>
      <c r="M236" s="8">
        <v>1</v>
      </c>
      <c r="N236" s="5">
        <v>51.73</v>
      </c>
      <c r="O236" s="6">
        <v>0</v>
      </c>
      <c r="P236" s="18">
        <v>21.83</v>
      </c>
      <c r="Q236" s="18">
        <f t="shared" si="12"/>
        <v>51.73</v>
      </c>
      <c r="R236" s="18">
        <f t="shared" si="13"/>
        <v>21.83</v>
      </c>
      <c r="S236" s="18">
        <f t="shared" si="14"/>
        <v>29.9</v>
      </c>
      <c r="T236" s="7">
        <f t="shared" si="15"/>
        <v>0.57800115986854828</v>
      </c>
      <c r="U236" s="4">
        <f>YEAR(SalesDataTable[[#This Row],[Order Date]])</f>
        <v>2026</v>
      </c>
      <c r="V236" s="7" t="str">
        <f>"Q"&amp;ROUNDUP(MONTH(SalesDataTable[[#This Row],[Order Date]])/3,0)</f>
        <v>Q1</v>
      </c>
      <c r="W236" s="8">
        <f>MONTH(SalesDataTable[[#This Row],[Order Date]])</f>
        <v>2</v>
      </c>
      <c r="X236" s="7" t="str">
        <f>TEXT(SalesDataTable[[#This Row],[Order Date]],"mmm")</f>
        <v>Feb</v>
      </c>
    </row>
    <row r="237" spans="1:24" ht="15.75">
      <c r="A237" s="2">
        <v>2375</v>
      </c>
      <c r="B237" s="11">
        <v>46073</v>
      </c>
      <c r="C237" s="4">
        <f>YEAR(SalesDataTable[[#This Row],[Order Date]])</f>
        <v>2026</v>
      </c>
      <c r="D237" s="4" t="str">
        <f>"Q"&amp;ROUNDUP(MONTH(SalesDataTable[[#This Row],[Order Date]])/3,0)</f>
        <v>Q1</v>
      </c>
      <c r="E237" s="4">
        <f>MONTH(SalesDataTable[[#This Row],[Order Date]])</f>
        <v>2</v>
      </c>
      <c r="F237" s="4" t="str">
        <f>TEXT(SalesDataTable[[#This Row],[Order Date]],"MMM")</f>
        <v>Feb</v>
      </c>
      <c r="G237" s="3" t="s">
        <v>6</v>
      </c>
      <c r="H237" s="3" t="s">
        <v>43</v>
      </c>
      <c r="I237" s="3" t="s">
        <v>28</v>
      </c>
      <c r="J237" s="3" t="s">
        <v>3</v>
      </c>
      <c r="K237" s="3" t="s">
        <v>23</v>
      </c>
      <c r="L237" s="3" t="s">
        <v>40</v>
      </c>
      <c r="M237" s="8">
        <v>2</v>
      </c>
      <c r="N237" s="5">
        <v>80.510000000000005</v>
      </c>
      <c r="O237" s="6">
        <v>0.05</v>
      </c>
      <c r="P237" s="18">
        <v>38.630000000000003</v>
      </c>
      <c r="Q237" s="18">
        <f t="shared" si="12"/>
        <v>152.96899999999999</v>
      </c>
      <c r="R237" s="18">
        <f t="shared" si="13"/>
        <v>77.260000000000005</v>
      </c>
      <c r="S237" s="18">
        <f t="shared" si="14"/>
        <v>75.708999999999989</v>
      </c>
      <c r="T237" s="7">
        <f t="shared" si="15"/>
        <v>0.4949303453640933</v>
      </c>
      <c r="U237" s="4">
        <f>YEAR(SalesDataTable[[#This Row],[Order Date]])</f>
        <v>2026</v>
      </c>
      <c r="V237" s="7" t="str">
        <f>"Q"&amp;ROUNDUP(MONTH(SalesDataTable[[#This Row],[Order Date]])/3,0)</f>
        <v>Q1</v>
      </c>
      <c r="W237" s="8">
        <f>MONTH(SalesDataTable[[#This Row],[Order Date]])</f>
        <v>2</v>
      </c>
      <c r="X237" s="7" t="str">
        <f>TEXT(SalesDataTable[[#This Row],[Order Date]],"mmm")</f>
        <v>Feb</v>
      </c>
    </row>
    <row r="238" spans="1:24" ht="15.75">
      <c r="A238" s="2">
        <v>4184</v>
      </c>
      <c r="B238" s="11">
        <v>46073</v>
      </c>
      <c r="C238" s="4">
        <f>YEAR(SalesDataTable[[#This Row],[Order Date]])</f>
        <v>2026</v>
      </c>
      <c r="D238" s="4" t="str">
        <f>"Q"&amp;ROUNDUP(MONTH(SalesDataTable[[#This Row],[Order Date]])/3,0)</f>
        <v>Q1</v>
      </c>
      <c r="E238" s="4">
        <f>MONTH(SalesDataTable[[#This Row],[Order Date]])</f>
        <v>2</v>
      </c>
      <c r="F238" s="4" t="str">
        <f>TEXT(SalesDataTable[[#This Row],[Order Date]],"MMM")</f>
        <v>Feb</v>
      </c>
      <c r="G238" s="3" t="s">
        <v>20</v>
      </c>
      <c r="H238" s="3" t="s">
        <v>31</v>
      </c>
      <c r="I238" s="3" t="s">
        <v>2</v>
      </c>
      <c r="J238" s="3" t="s">
        <v>13</v>
      </c>
      <c r="K238" s="3" t="s">
        <v>34</v>
      </c>
      <c r="L238" s="3" t="s">
        <v>42</v>
      </c>
      <c r="M238" s="8">
        <v>1</v>
      </c>
      <c r="N238" s="5">
        <v>36.31</v>
      </c>
      <c r="O238" s="6">
        <v>0</v>
      </c>
      <c r="P238" s="18">
        <v>14</v>
      </c>
      <c r="Q238" s="18">
        <f t="shared" si="12"/>
        <v>36.31</v>
      </c>
      <c r="R238" s="18">
        <f t="shared" si="13"/>
        <v>14</v>
      </c>
      <c r="S238" s="18">
        <f t="shared" si="14"/>
        <v>22.310000000000002</v>
      </c>
      <c r="T238" s="7">
        <f t="shared" si="15"/>
        <v>0.61443128614706699</v>
      </c>
      <c r="U238" s="4">
        <f>YEAR(SalesDataTable[[#This Row],[Order Date]])</f>
        <v>2026</v>
      </c>
      <c r="V238" s="7" t="str">
        <f>"Q"&amp;ROUNDUP(MONTH(SalesDataTable[[#This Row],[Order Date]])/3,0)</f>
        <v>Q1</v>
      </c>
      <c r="W238" s="8">
        <f>MONTH(SalesDataTable[[#This Row],[Order Date]])</f>
        <v>2</v>
      </c>
      <c r="X238" s="7" t="str">
        <f>TEXT(SalesDataTable[[#This Row],[Order Date]],"mmm")</f>
        <v>Feb</v>
      </c>
    </row>
    <row r="239" spans="1:24" ht="15.75">
      <c r="A239" s="2">
        <v>4390</v>
      </c>
      <c r="B239" s="11">
        <v>46073</v>
      </c>
      <c r="C239" s="4">
        <f>YEAR(SalesDataTable[[#This Row],[Order Date]])</f>
        <v>2026</v>
      </c>
      <c r="D239" s="4" t="str">
        <f>"Q"&amp;ROUNDUP(MONTH(SalesDataTable[[#This Row],[Order Date]])/3,0)</f>
        <v>Q1</v>
      </c>
      <c r="E239" s="4">
        <f>MONTH(SalesDataTable[[#This Row],[Order Date]])</f>
        <v>2</v>
      </c>
      <c r="F239" s="4" t="str">
        <f>TEXT(SalesDataTable[[#This Row],[Order Date]],"MMM")</f>
        <v>Feb</v>
      </c>
      <c r="G239" s="3" t="s">
        <v>11</v>
      </c>
      <c r="H239" s="3" t="s">
        <v>52</v>
      </c>
      <c r="I239" s="3" t="s">
        <v>2</v>
      </c>
      <c r="J239" s="3" t="s">
        <v>3</v>
      </c>
      <c r="K239" s="3" t="s">
        <v>4</v>
      </c>
      <c r="L239" s="3" t="s">
        <v>5</v>
      </c>
      <c r="M239" s="8">
        <v>1</v>
      </c>
      <c r="N239" s="5">
        <v>82.86</v>
      </c>
      <c r="O239" s="6">
        <v>0.05</v>
      </c>
      <c r="P239" s="18">
        <v>42.3</v>
      </c>
      <c r="Q239" s="18">
        <f t="shared" si="12"/>
        <v>78.716999999999999</v>
      </c>
      <c r="R239" s="18">
        <f t="shared" si="13"/>
        <v>42.3</v>
      </c>
      <c r="S239" s="18">
        <f t="shared" si="14"/>
        <v>36.417000000000002</v>
      </c>
      <c r="T239" s="7">
        <f t="shared" si="15"/>
        <v>0.46263196005945351</v>
      </c>
      <c r="U239" s="4">
        <f>YEAR(SalesDataTable[[#This Row],[Order Date]])</f>
        <v>2026</v>
      </c>
      <c r="V239" s="7" t="str">
        <f>"Q"&amp;ROUNDUP(MONTH(SalesDataTable[[#This Row],[Order Date]])/3,0)</f>
        <v>Q1</v>
      </c>
      <c r="W239" s="8">
        <f>MONTH(SalesDataTable[[#This Row],[Order Date]])</f>
        <v>2</v>
      </c>
      <c r="X239" s="7" t="str">
        <f>TEXT(SalesDataTable[[#This Row],[Order Date]],"mmm")</f>
        <v>Feb</v>
      </c>
    </row>
    <row r="240" spans="1:24" ht="15.75">
      <c r="A240" s="2">
        <v>1475</v>
      </c>
      <c r="B240" s="11">
        <v>46074</v>
      </c>
      <c r="C240" s="4">
        <f>YEAR(SalesDataTable[[#This Row],[Order Date]])</f>
        <v>2026</v>
      </c>
      <c r="D240" s="4" t="str">
        <f>"Q"&amp;ROUNDUP(MONTH(SalesDataTable[[#This Row],[Order Date]])/3,0)</f>
        <v>Q1</v>
      </c>
      <c r="E240" s="4">
        <f>MONTH(SalesDataTable[[#This Row],[Order Date]])</f>
        <v>2</v>
      </c>
      <c r="F240" s="4" t="str">
        <f>TEXT(SalesDataTable[[#This Row],[Order Date]],"MMM")</f>
        <v>Feb</v>
      </c>
      <c r="G240" s="3" t="s">
        <v>0</v>
      </c>
      <c r="H240" s="3" t="s">
        <v>1</v>
      </c>
      <c r="I240" s="3" t="s">
        <v>19</v>
      </c>
      <c r="J240" s="3" t="s">
        <v>13</v>
      </c>
      <c r="K240" s="3" t="s">
        <v>4</v>
      </c>
      <c r="L240" s="3" t="s">
        <v>30</v>
      </c>
      <c r="M240" s="8">
        <v>2</v>
      </c>
      <c r="N240" s="5">
        <v>103.03</v>
      </c>
      <c r="O240" s="6">
        <v>0.05</v>
      </c>
      <c r="P240" s="18">
        <v>50.73</v>
      </c>
      <c r="Q240" s="18">
        <f t="shared" si="12"/>
        <v>195.75700000000001</v>
      </c>
      <c r="R240" s="18">
        <f t="shared" si="13"/>
        <v>101.46</v>
      </c>
      <c r="S240" s="18">
        <f t="shared" si="14"/>
        <v>94.297000000000011</v>
      </c>
      <c r="T240" s="7">
        <f t="shared" si="15"/>
        <v>0.48170435795399402</v>
      </c>
      <c r="U240" s="4">
        <f>YEAR(SalesDataTable[[#This Row],[Order Date]])</f>
        <v>2026</v>
      </c>
      <c r="V240" s="7" t="str">
        <f>"Q"&amp;ROUNDUP(MONTH(SalesDataTable[[#This Row],[Order Date]])/3,0)</f>
        <v>Q1</v>
      </c>
      <c r="W240" s="8">
        <f>MONTH(SalesDataTable[[#This Row],[Order Date]])</f>
        <v>2</v>
      </c>
      <c r="X240" s="7" t="str">
        <f>TEXT(SalesDataTable[[#This Row],[Order Date]],"mmm")</f>
        <v>Feb</v>
      </c>
    </row>
    <row r="241" spans="1:24" ht="15.75">
      <c r="A241" s="2">
        <v>3504</v>
      </c>
      <c r="B241" s="11">
        <v>46074</v>
      </c>
      <c r="C241" s="4">
        <f>YEAR(SalesDataTable[[#This Row],[Order Date]])</f>
        <v>2026</v>
      </c>
      <c r="D241" s="4" t="str">
        <f>"Q"&amp;ROUNDUP(MONTH(SalesDataTable[[#This Row],[Order Date]])/3,0)</f>
        <v>Q1</v>
      </c>
      <c r="E241" s="4">
        <f>MONTH(SalesDataTable[[#This Row],[Order Date]])</f>
        <v>2</v>
      </c>
      <c r="F241" s="4" t="str">
        <f>TEXT(SalesDataTable[[#This Row],[Order Date]],"MMM")</f>
        <v>Feb</v>
      </c>
      <c r="G241" s="3" t="s">
        <v>6</v>
      </c>
      <c r="H241" s="3" t="s">
        <v>49</v>
      </c>
      <c r="I241" s="3" t="s">
        <v>2</v>
      </c>
      <c r="J241" s="3" t="s">
        <v>16</v>
      </c>
      <c r="K241" s="3" t="s">
        <v>14</v>
      </c>
      <c r="L241" s="3" t="s">
        <v>15</v>
      </c>
      <c r="M241" s="8">
        <v>1</v>
      </c>
      <c r="N241" s="5">
        <v>36.39</v>
      </c>
      <c r="O241" s="6">
        <v>0</v>
      </c>
      <c r="P241" s="18">
        <v>13.49</v>
      </c>
      <c r="Q241" s="18">
        <f t="shared" si="12"/>
        <v>36.39</v>
      </c>
      <c r="R241" s="18">
        <f t="shared" si="13"/>
        <v>13.49</v>
      </c>
      <c r="S241" s="18">
        <f t="shared" si="14"/>
        <v>22.9</v>
      </c>
      <c r="T241" s="7">
        <f t="shared" si="15"/>
        <v>0.62929376202253362</v>
      </c>
      <c r="U241" s="4">
        <f>YEAR(SalesDataTable[[#This Row],[Order Date]])</f>
        <v>2026</v>
      </c>
      <c r="V241" s="7" t="str">
        <f>"Q"&amp;ROUNDUP(MONTH(SalesDataTable[[#This Row],[Order Date]])/3,0)</f>
        <v>Q1</v>
      </c>
      <c r="W241" s="8">
        <f>MONTH(SalesDataTable[[#This Row],[Order Date]])</f>
        <v>2</v>
      </c>
      <c r="X241" s="7" t="str">
        <f>TEXT(SalesDataTable[[#This Row],[Order Date]],"mmm")</f>
        <v>Feb</v>
      </c>
    </row>
    <row r="242" spans="1:24" ht="15.75">
      <c r="A242" s="2">
        <v>1649</v>
      </c>
      <c r="B242" s="11">
        <v>46075</v>
      </c>
      <c r="C242" s="4">
        <f>YEAR(SalesDataTable[[#This Row],[Order Date]])</f>
        <v>2026</v>
      </c>
      <c r="D242" s="4" t="str">
        <f>"Q"&amp;ROUNDUP(MONTH(SalesDataTable[[#This Row],[Order Date]])/3,0)</f>
        <v>Q1</v>
      </c>
      <c r="E242" s="4">
        <f>MONTH(SalesDataTable[[#This Row],[Order Date]])</f>
        <v>2</v>
      </c>
      <c r="F242" s="4" t="str">
        <f>TEXT(SalesDataTable[[#This Row],[Order Date]],"MMM")</f>
        <v>Feb</v>
      </c>
      <c r="G242" s="3" t="s">
        <v>11</v>
      </c>
      <c r="H242" s="3" t="s">
        <v>25</v>
      </c>
      <c r="I242" s="3" t="s">
        <v>2</v>
      </c>
      <c r="J242" s="3" t="s">
        <v>3</v>
      </c>
      <c r="K242" s="3" t="s">
        <v>23</v>
      </c>
      <c r="L242" s="3" t="s">
        <v>51</v>
      </c>
      <c r="M242" s="8">
        <v>1</v>
      </c>
      <c r="N242" s="5">
        <v>124.93</v>
      </c>
      <c r="O242" s="6">
        <v>0.1</v>
      </c>
      <c r="P242" s="18">
        <v>59.74</v>
      </c>
      <c r="Q242" s="18">
        <f t="shared" si="12"/>
        <v>112.43700000000001</v>
      </c>
      <c r="R242" s="18">
        <f t="shared" si="13"/>
        <v>59.74</v>
      </c>
      <c r="S242" s="18">
        <f t="shared" si="14"/>
        <v>52.69700000000001</v>
      </c>
      <c r="T242" s="7">
        <f t="shared" si="15"/>
        <v>0.46868023871145625</v>
      </c>
      <c r="U242" s="4">
        <f>YEAR(SalesDataTable[[#This Row],[Order Date]])</f>
        <v>2026</v>
      </c>
      <c r="V242" s="7" t="str">
        <f>"Q"&amp;ROUNDUP(MONTH(SalesDataTable[[#This Row],[Order Date]])/3,0)</f>
        <v>Q1</v>
      </c>
      <c r="W242" s="8">
        <f>MONTH(SalesDataTable[[#This Row],[Order Date]])</f>
        <v>2</v>
      </c>
      <c r="X242" s="7" t="str">
        <f>TEXT(SalesDataTable[[#This Row],[Order Date]],"mmm")</f>
        <v>Feb</v>
      </c>
    </row>
    <row r="243" spans="1:24" ht="15.75">
      <c r="A243" s="2">
        <v>2170</v>
      </c>
      <c r="B243" s="11">
        <v>46075</v>
      </c>
      <c r="C243" s="4">
        <f>YEAR(SalesDataTable[[#This Row],[Order Date]])</f>
        <v>2026</v>
      </c>
      <c r="D243" s="4" t="str">
        <f>"Q"&amp;ROUNDUP(MONTH(SalesDataTable[[#This Row],[Order Date]])/3,0)</f>
        <v>Q1</v>
      </c>
      <c r="E243" s="4">
        <f>MONTH(SalesDataTable[[#This Row],[Order Date]])</f>
        <v>2</v>
      </c>
      <c r="F243" s="4" t="str">
        <f>TEXT(SalesDataTable[[#This Row],[Order Date]],"MMM")</f>
        <v>Feb</v>
      </c>
      <c r="G243" s="3" t="s">
        <v>6</v>
      </c>
      <c r="H243" s="3" t="s">
        <v>41</v>
      </c>
      <c r="I243" s="3" t="s">
        <v>28</v>
      </c>
      <c r="J243" s="3" t="s">
        <v>3</v>
      </c>
      <c r="K243" s="3" t="s">
        <v>4</v>
      </c>
      <c r="L243" s="3" t="s">
        <v>30</v>
      </c>
      <c r="M243" s="8">
        <v>1</v>
      </c>
      <c r="N243" s="5">
        <v>101.19</v>
      </c>
      <c r="O243" s="6">
        <v>0.05</v>
      </c>
      <c r="P243" s="18">
        <v>49.14</v>
      </c>
      <c r="Q243" s="18">
        <f t="shared" si="12"/>
        <v>96.130499999999998</v>
      </c>
      <c r="R243" s="18">
        <f t="shared" si="13"/>
        <v>49.14</v>
      </c>
      <c r="S243" s="18">
        <f t="shared" si="14"/>
        <v>46.990499999999997</v>
      </c>
      <c r="T243" s="7">
        <f t="shared" si="15"/>
        <v>0.48881988546819166</v>
      </c>
      <c r="U243" s="4">
        <f>YEAR(SalesDataTable[[#This Row],[Order Date]])</f>
        <v>2026</v>
      </c>
      <c r="V243" s="7" t="str">
        <f>"Q"&amp;ROUNDUP(MONTH(SalesDataTable[[#This Row],[Order Date]])/3,0)</f>
        <v>Q1</v>
      </c>
      <c r="W243" s="8">
        <f>MONTH(SalesDataTable[[#This Row],[Order Date]])</f>
        <v>2</v>
      </c>
      <c r="X243" s="7" t="str">
        <f>TEXT(SalesDataTable[[#This Row],[Order Date]],"mmm")</f>
        <v>Feb</v>
      </c>
    </row>
    <row r="244" spans="1:24" ht="15.75">
      <c r="A244" s="2">
        <v>3402</v>
      </c>
      <c r="B244" s="11">
        <v>46075</v>
      </c>
      <c r="C244" s="4">
        <f>YEAR(SalesDataTable[[#This Row],[Order Date]])</f>
        <v>2026</v>
      </c>
      <c r="D244" s="4" t="str">
        <f>"Q"&amp;ROUNDUP(MONTH(SalesDataTable[[#This Row],[Order Date]])/3,0)</f>
        <v>Q1</v>
      </c>
      <c r="E244" s="4">
        <f>MONTH(SalesDataTable[[#This Row],[Order Date]])</f>
        <v>2</v>
      </c>
      <c r="F244" s="4" t="str">
        <f>TEXT(SalesDataTable[[#This Row],[Order Date]],"MMM")</f>
        <v>Feb</v>
      </c>
      <c r="G244" s="3" t="s">
        <v>20</v>
      </c>
      <c r="H244" s="3" t="s">
        <v>33</v>
      </c>
      <c r="I244" s="3" t="s">
        <v>2</v>
      </c>
      <c r="J244" s="3" t="s">
        <v>3</v>
      </c>
      <c r="K244" s="3" t="s">
        <v>34</v>
      </c>
      <c r="L244" s="3" t="s">
        <v>45</v>
      </c>
      <c r="M244" s="8">
        <v>2</v>
      </c>
      <c r="N244" s="5">
        <v>51.2</v>
      </c>
      <c r="O244" s="6">
        <v>0</v>
      </c>
      <c r="P244" s="18">
        <v>21.38</v>
      </c>
      <c r="Q244" s="18">
        <f t="shared" si="12"/>
        <v>102.4</v>
      </c>
      <c r="R244" s="18">
        <f t="shared" si="13"/>
        <v>42.76</v>
      </c>
      <c r="S244" s="18">
        <f t="shared" si="14"/>
        <v>59.640000000000008</v>
      </c>
      <c r="T244" s="7">
        <f t="shared" si="15"/>
        <v>0.58242187500000009</v>
      </c>
      <c r="U244" s="4">
        <f>YEAR(SalesDataTable[[#This Row],[Order Date]])</f>
        <v>2026</v>
      </c>
      <c r="V244" s="7" t="str">
        <f>"Q"&amp;ROUNDUP(MONTH(SalesDataTable[[#This Row],[Order Date]])/3,0)</f>
        <v>Q1</v>
      </c>
      <c r="W244" s="8">
        <f>MONTH(SalesDataTable[[#This Row],[Order Date]])</f>
        <v>2</v>
      </c>
      <c r="X244" s="7" t="str">
        <f>TEXT(SalesDataTable[[#This Row],[Order Date]],"mmm")</f>
        <v>Feb</v>
      </c>
    </row>
    <row r="245" spans="1:24" ht="15.75">
      <c r="A245" s="2">
        <v>3773</v>
      </c>
      <c r="B245" s="11">
        <v>46075</v>
      </c>
      <c r="C245" s="4">
        <f>YEAR(SalesDataTable[[#This Row],[Order Date]])</f>
        <v>2026</v>
      </c>
      <c r="D245" s="4" t="str">
        <f>"Q"&amp;ROUNDUP(MONTH(SalesDataTable[[#This Row],[Order Date]])/3,0)</f>
        <v>Q1</v>
      </c>
      <c r="E245" s="4">
        <f>MONTH(SalesDataTable[[#This Row],[Order Date]])</f>
        <v>2</v>
      </c>
      <c r="F245" s="4" t="str">
        <f>TEXT(SalesDataTable[[#This Row],[Order Date]],"MMM")</f>
        <v>Feb</v>
      </c>
      <c r="G245" s="3" t="s">
        <v>20</v>
      </c>
      <c r="H245" s="3" t="s">
        <v>21</v>
      </c>
      <c r="I245" s="3" t="s">
        <v>2</v>
      </c>
      <c r="J245" s="3" t="s">
        <v>3</v>
      </c>
      <c r="K245" s="3" t="s">
        <v>23</v>
      </c>
      <c r="L245" s="3" t="s">
        <v>40</v>
      </c>
      <c r="M245" s="8">
        <v>1</v>
      </c>
      <c r="N245" s="5">
        <v>81.81</v>
      </c>
      <c r="O245" s="6">
        <v>0</v>
      </c>
      <c r="P245" s="18">
        <v>40.32</v>
      </c>
      <c r="Q245" s="18">
        <f t="shared" si="12"/>
        <v>81.81</v>
      </c>
      <c r="R245" s="18">
        <f t="shared" si="13"/>
        <v>40.32</v>
      </c>
      <c r="S245" s="18">
        <f t="shared" si="14"/>
        <v>41.49</v>
      </c>
      <c r="T245" s="7">
        <f t="shared" si="15"/>
        <v>0.50715071507150711</v>
      </c>
      <c r="U245" s="4">
        <f>YEAR(SalesDataTable[[#This Row],[Order Date]])</f>
        <v>2026</v>
      </c>
      <c r="V245" s="7" t="str">
        <f>"Q"&amp;ROUNDUP(MONTH(SalesDataTable[[#This Row],[Order Date]])/3,0)</f>
        <v>Q1</v>
      </c>
      <c r="W245" s="8">
        <f>MONTH(SalesDataTable[[#This Row],[Order Date]])</f>
        <v>2</v>
      </c>
      <c r="X245" s="7" t="str">
        <f>TEXT(SalesDataTable[[#This Row],[Order Date]],"mmm")</f>
        <v>Feb</v>
      </c>
    </row>
    <row r="246" spans="1:24" ht="15.75">
      <c r="A246" s="2">
        <v>4670</v>
      </c>
      <c r="B246" s="11">
        <v>46075</v>
      </c>
      <c r="C246" s="4">
        <f>YEAR(SalesDataTable[[#This Row],[Order Date]])</f>
        <v>2026</v>
      </c>
      <c r="D246" s="4" t="str">
        <f>"Q"&amp;ROUNDUP(MONTH(SalesDataTable[[#This Row],[Order Date]])/3,0)</f>
        <v>Q1</v>
      </c>
      <c r="E246" s="4">
        <f>MONTH(SalesDataTable[[#This Row],[Order Date]])</f>
        <v>2</v>
      </c>
      <c r="F246" s="4" t="str">
        <f>TEXT(SalesDataTable[[#This Row],[Order Date]],"MMM")</f>
        <v>Feb</v>
      </c>
      <c r="G246" s="3" t="s">
        <v>0</v>
      </c>
      <c r="H246" s="3" t="s">
        <v>50</v>
      </c>
      <c r="I246" s="3" t="s">
        <v>19</v>
      </c>
      <c r="J246" s="3" t="s">
        <v>16</v>
      </c>
      <c r="K246" s="3" t="s">
        <v>9</v>
      </c>
      <c r="L246" s="3" t="s">
        <v>37</v>
      </c>
      <c r="M246" s="8">
        <v>1</v>
      </c>
      <c r="N246" s="5">
        <v>152.96</v>
      </c>
      <c r="O246" s="6">
        <v>0</v>
      </c>
      <c r="P246" s="18">
        <v>79.510000000000005</v>
      </c>
      <c r="Q246" s="18">
        <f t="shared" si="12"/>
        <v>152.96</v>
      </c>
      <c r="R246" s="18">
        <f t="shared" si="13"/>
        <v>79.510000000000005</v>
      </c>
      <c r="S246" s="18">
        <f t="shared" si="14"/>
        <v>73.45</v>
      </c>
      <c r="T246" s="7">
        <f t="shared" si="15"/>
        <v>0.48019089958158995</v>
      </c>
      <c r="U246" s="4">
        <f>YEAR(SalesDataTable[[#This Row],[Order Date]])</f>
        <v>2026</v>
      </c>
      <c r="V246" s="7" t="str">
        <f>"Q"&amp;ROUNDUP(MONTH(SalesDataTable[[#This Row],[Order Date]])/3,0)</f>
        <v>Q1</v>
      </c>
      <c r="W246" s="8">
        <f>MONTH(SalesDataTable[[#This Row],[Order Date]])</f>
        <v>2</v>
      </c>
      <c r="X246" s="7" t="str">
        <f>TEXT(SalesDataTable[[#This Row],[Order Date]],"mmm")</f>
        <v>Feb</v>
      </c>
    </row>
    <row r="247" spans="1:24" ht="15.75">
      <c r="A247" s="2">
        <v>587</v>
      </c>
      <c r="B247" s="11">
        <v>46076</v>
      </c>
      <c r="C247" s="4">
        <f>YEAR(SalesDataTable[[#This Row],[Order Date]])</f>
        <v>2026</v>
      </c>
      <c r="D247" s="4" t="str">
        <f>"Q"&amp;ROUNDUP(MONTH(SalesDataTable[[#This Row],[Order Date]])/3,0)</f>
        <v>Q1</v>
      </c>
      <c r="E247" s="4">
        <f>MONTH(SalesDataTable[[#This Row],[Order Date]])</f>
        <v>2</v>
      </c>
      <c r="F247" s="4" t="str">
        <f>TEXT(SalesDataTable[[#This Row],[Order Date]],"MMM")</f>
        <v>Feb</v>
      </c>
      <c r="G247" s="3" t="s">
        <v>20</v>
      </c>
      <c r="H247" s="3" t="s">
        <v>31</v>
      </c>
      <c r="I247" s="3" t="s">
        <v>28</v>
      </c>
      <c r="J247" s="3" t="s">
        <v>16</v>
      </c>
      <c r="K247" s="3" t="s">
        <v>14</v>
      </c>
      <c r="L247" s="3" t="s">
        <v>48</v>
      </c>
      <c r="M247" s="8">
        <v>1</v>
      </c>
      <c r="N247" s="5">
        <v>166.13</v>
      </c>
      <c r="O247" s="6">
        <v>0.05</v>
      </c>
      <c r="P247" s="18">
        <v>85.7</v>
      </c>
      <c r="Q247" s="18">
        <f t="shared" si="12"/>
        <v>157.8235</v>
      </c>
      <c r="R247" s="18">
        <f t="shared" si="13"/>
        <v>85.7</v>
      </c>
      <c r="S247" s="18">
        <f t="shared" si="14"/>
        <v>72.123499999999993</v>
      </c>
      <c r="T247" s="7">
        <f t="shared" si="15"/>
        <v>0.45698834457479398</v>
      </c>
      <c r="U247" s="4">
        <f>YEAR(SalesDataTable[[#This Row],[Order Date]])</f>
        <v>2026</v>
      </c>
      <c r="V247" s="7" t="str">
        <f>"Q"&amp;ROUNDUP(MONTH(SalesDataTable[[#This Row],[Order Date]])/3,0)</f>
        <v>Q1</v>
      </c>
      <c r="W247" s="8">
        <f>MONTH(SalesDataTable[[#This Row],[Order Date]])</f>
        <v>2</v>
      </c>
      <c r="X247" s="7" t="str">
        <f>TEXT(SalesDataTable[[#This Row],[Order Date]],"mmm")</f>
        <v>Feb</v>
      </c>
    </row>
    <row r="248" spans="1:24" ht="15.75">
      <c r="A248" s="2">
        <v>1085</v>
      </c>
      <c r="B248" s="11">
        <v>46076</v>
      </c>
      <c r="C248" s="4">
        <f>YEAR(SalesDataTable[[#This Row],[Order Date]])</f>
        <v>2026</v>
      </c>
      <c r="D248" s="4" t="str">
        <f>"Q"&amp;ROUNDUP(MONTH(SalesDataTable[[#This Row],[Order Date]])/3,0)</f>
        <v>Q1</v>
      </c>
      <c r="E248" s="4">
        <f>MONTH(SalesDataTable[[#This Row],[Order Date]])</f>
        <v>2</v>
      </c>
      <c r="F248" s="4" t="str">
        <f>TEXT(SalesDataTable[[#This Row],[Order Date]],"MMM")</f>
        <v>Feb</v>
      </c>
      <c r="G248" s="3" t="s">
        <v>0</v>
      </c>
      <c r="H248" s="3" t="s">
        <v>50</v>
      </c>
      <c r="I248" s="3" t="s">
        <v>2</v>
      </c>
      <c r="J248" s="3" t="s">
        <v>13</v>
      </c>
      <c r="K248" s="3" t="s">
        <v>23</v>
      </c>
      <c r="L248" s="3" t="s">
        <v>29</v>
      </c>
      <c r="M248" s="8">
        <v>3</v>
      </c>
      <c r="N248" s="5">
        <v>193.18</v>
      </c>
      <c r="O248" s="6">
        <v>0.05</v>
      </c>
      <c r="P248" s="18">
        <v>106.19</v>
      </c>
      <c r="Q248" s="18">
        <f t="shared" si="12"/>
        <v>550.56299999999999</v>
      </c>
      <c r="R248" s="18">
        <f t="shared" si="13"/>
        <v>318.57</v>
      </c>
      <c r="S248" s="18">
        <f t="shared" si="14"/>
        <v>231.99299999999999</v>
      </c>
      <c r="T248" s="7">
        <f t="shared" si="15"/>
        <v>0.42137412067283853</v>
      </c>
      <c r="U248" s="4">
        <f>YEAR(SalesDataTable[[#This Row],[Order Date]])</f>
        <v>2026</v>
      </c>
      <c r="V248" s="7" t="str">
        <f>"Q"&amp;ROUNDUP(MONTH(SalesDataTable[[#This Row],[Order Date]])/3,0)</f>
        <v>Q1</v>
      </c>
      <c r="W248" s="8">
        <f>MONTH(SalesDataTable[[#This Row],[Order Date]])</f>
        <v>2</v>
      </c>
      <c r="X248" s="7" t="str">
        <f>TEXT(SalesDataTable[[#This Row],[Order Date]],"mmm")</f>
        <v>Feb</v>
      </c>
    </row>
    <row r="249" spans="1:24" ht="15.75">
      <c r="A249" s="2">
        <v>1635</v>
      </c>
      <c r="B249" s="11">
        <v>46076</v>
      </c>
      <c r="C249" s="4">
        <f>YEAR(SalesDataTable[[#This Row],[Order Date]])</f>
        <v>2026</v>
      </c>
      <c r="D249" s="4" t="str">
        <f>"Q"&amp;ROUNDUP(MONTH(SalesDataTable[[#This Row],[Order Date]])/3,0)</f>
        <v>Q1</v>
      </c>
      <c r="E249" s="4">
        <f>MONTH(SalesDataTable[[#This Row],[Order Date]])</f>
        <v>2</v>
      </c>
      <c r="F249" s="4" t="str">
        <f>TEXT(SalesDataTable[[#This Row],[Order Date]],"MMM")</f>
        <v>Feb</v>
      </c>
      <c r="G249" s="3" t="s">
        <v>11</v>
      </c>
      <c r="H249" s="3" t="s">
        <v>39</v>
      </c>
      <c r="I249" s="3" t="s">
        <v>2</v>
      </c>
      <c r="J249" s="3" t="s">
        <v>3</v>
      </c>
      <c r="K249" s="3" t="s">
        <v>4</v>
      </c>
      <c r="L249" s="3" t="s">
        <v>5</v>
      </c>
      <c r="M249" s="8">
        <v>1</v>
      </c>
      <c r="N249" s="5">
        <v>80.42</v>
      </c>
      <c r="O249" s="6">
        <v>0</v>
      </c>
      <c r="P249" s="18">
        <v>41.72</v>
      </c>
      <c r="Q249" s="18">
        <f t="shared" si="12"/>
        <v>80.42</v>
      </c>
      <c r="R249" s="18">
        <f t="shared" si="13"/>
        <v>41.72</v>
      </c>
      <c r="S249" s="18">
        <f t="shared" si="14"/>
        <v>38.700000000000003</v>
      </c>
      <c r="T249" s="7">
        <f t="shared" si="15"/>
        <v>0.4812235762248197</v>
      </c>
      <c r="U249" s="4">
        <f>YEAR(SalesDataTable[[#This Row],[Order Date]])</f>
        <v>2026</v>
      </c>
      <c r="V249" s="7" t="str">
        <f>"Q"&amp;ROUNDUP(MONTH(SalesDataTable[[#This Row],[Order Date]])/3,0)</f>
        <v>Q1</v>
      </c>
      <c r="W249" s="8">
        <f>MONTH(SalesDataTable[[#This Row],[Order Date]])</f>
        <v>2</v>
      </c>
      <c r="X249" s="7" t="str">
        <f>TEXT(SalesDataTable[[#This Row],[Order Date]],"mmm")</f>
        <v>Feb</v>
      </c>
    </row>
    <row r="250" spans="1:24" ht="15.75">
      <c r="A250" s="2">
        <v>4067</v>
      </c>
      <c r="B250" s="11">
        <v>46076</v>
      </c>
      <c r="C250" s="4">
        <f>YEAR(SalesDataTable[[#This Row],[Order Date]])</f>
        <v>2026</v>
      </c>
      <c r="D250" s="4" t="str">
        <f>"Q"&amp;ROUNDUP(MONTH(SalesDataTable[[#This Row],[Order Date]])/3,0)</f>
        <v>Q1</v>
      </c>
      <c r="E250" s="4">
        <f>MONTH(SalesDataTable[[#This Row],[Order Date]])</f>
        <v>2</v>
      </c>
      <c r="F250" s="4" t="str">
        <f>TEXT(SalesDataTable[[#This Row],[Order Date]],"MMM")</f>
        <v>Feb</v>
      </c>
      <c r="G250" s="3" t="s">
        <v>20</v>
      </c>
      <c r="H250" s="3" t="s">
        <v>47</v>
      </c>
      <c r="I250" s="3" t="s">
        <v>2</v>
      </c>
      <c r="J250" s="3" t="s">
        <v>3</v>
      </c>
      <c r="K250" s="3" t="s">
        <v>23</v>
      </c>
      <c r="L250" s="3" t="s">
        <v>51</v>
      </c>
      <c r="M250" s="8">
        <v>2</v>
      </c>
      <c r="N250" s="5">
        <v>122.17</v>
      </c>
      <c r="O250" s="6">
        <v>0</v>
      </c>
      <c r="P250" s="18">
        <v>60.62</v>
      </c>
      <c r="Q250" s="18">
        <f t="shared" si="12"/>
        <v>244.34</v>
      </c>
      <c r="R250" s="18">
        <f t="shared" si="13"/>
        <v>121.24</v>
      </c>
      <c r="S250" s="18">
        <f t="shared" si="14"/>
        <v>123.10000000000001</v>
      </c>
      <c r="T250" s="7">
        <f t="shared" si="15"/>
        <v>0.50380617172792019</v>
      </c>
      <c r="U250" s="4">
        <f>YEAR(SalesDataTable[[#This Row],[Order Date]])</f>
        <v>2026</v>
      </c>
      <c r="V250" s="7" t="str">
        <f>"Q"&amp;ROUNDUP(MONTH(SalesDataTable[[#This Row],[Order Date]])/3,0)</f>
        <v>Q1</v>
      </c>
      <c r="W250" s="8">
        <f>MONTH(SalesDataTable[[#This Row],[Order Date]])</f>
        <v>2</v>
      </c>
      <c r="X250" s="7" t="str">
        <f>TEXT(SalesDataTable[[#This Row],[Order Date]],"mmm")</f>
        <v>Feb</v>
      </c>
    </row>
    <row r="251" spans="1:24" ht="15.75">
      <c r="A251" s="2">
        <v>287</v>
      </c>
      <c r="B251" s="11">
        <v>46077</v>
      </c>
      <c r="C251" s="4">
        <f>YEAR(SalesDataTable[[#This Row],[Order Date]])</f>
        <v>2026</v>
      </c>
      <c r="D251" s="4" t="str">
        <f>"Q"&amp;ROUNDUP(MONTH(SalesDataTable[[#This Row],[Order Date]])/3,0)</f>
        <v>Q1</v>
      </c>
      <c r="E251" s="4">
        <f>MONTH(SalesDataTable[[#This Row],[Order Date]])</f>
        <v>2</v>
      </c>
      <c r="F251" s="4" t="str">
        <f>TEXT(SalesDataTable[[#This Row],[Order Date]],"MMM")</f>
        <v>Feb</v>
      </c>
      <c r="G251" s="3" t="s">
        <v>6</v>
      </c>
      <c r="H251" s="3" t="s">
        <v>27</v>
      </c>
      <c r="I251" s="3" t="s">
        <v>28</v>
      </c>
      <c r="J251" s="3" t="s">
        <v>13</v>
      </c>
      <c r="K251" s="3" t="s">
        <v>14</v>
      </c>
      <c r="L251" s="3" t="s">
        <v>48</v>
      </c>
      <c r="M251" s="8">
        <v>1</v>
      </c>
      <c r="N251" s="5">
        <v>164.6</v>
      </c>
      <c r="O251" s="6">
        <v>0</v>
      </c>
      <c r="P251" s="18">
        <v>85.07</v>
      </c>
      <c r="Q251" s="18">
        <f t="shared" si="12"/>
        <v>164.6</v>
      </c>
      <c r="R251" s="18">
        <f t="shared" si="13"/>
        <v>85.07</v>
      </c>
      <c r="S251" s="18">
        <f t="shared" si="14"/>
        <v>79.53</v>
      </c>
      <c r="T251" s="7">
        <f t="shared" si="15"/>
        <v>0.48317132442284327</v>
      </c>
      <c r="U251" s="4">
        <f>YEAR(SalesDataTable[[#This Row],[Order Date]])</f>
        <v>2026</v>
      </c>
      <c r="V251" s="7" t="str">
        <f>"Q"&amp;ROUNDUP(MONTH(SalesDataTable[[#This Row],[Order Date]])/3,0)</f>
        <v>Q1</v>
      </c>
      <c r="W251" s="8">
        <f>MONTH(SalesDataTable[[#This Row],[Order Date]])</f>
        <v>2</v>
      </c>
      <c r="X251" s="7" t="str">
        <f>TEXT(SalesDataTable[[#This Row],[Order Date]],"mmm")</f>
        <v>Feb</v>
      </c>
    </row>
    <row r="252" spans="1:24" ht="15.75">
      <c r="A252" s="2">
        <v>794</v>
      </c>
      <c r="B252" s="11">
        <v>46077</v>
      </c>
      <c r="C252" s="4">
        <f>YEAR(SalesDataTable[[#This Row],[Order Date]])</f>
        <v>2026</v>
      </c>
      <c r="D252" s="4" t="str">
        <f>"Q"&amp;ROUNDUP(MONTH(SalesDataTable[[#This Row],[Order Date]])/3,0)</f>
        <v>Q1</v>
      </c>
      <c r="E252" s="4">
        <f>MONTH(SalesDataTable[[#This Row],[Order Date]])</f>
        <v>2</v>
      </c>
      <c r="F252" s="4" t="str">
        <f>TEXT(SalesDataTable[[#This Row],[Order Date]],"MMM")</f>
        <v>Feb</v>
      </c>
      <c r="G252" s="3" t="s">
        <v>6</v>
      </c>
      <c r="H252" s="3" t="s">
        <v>49</v>
      </c>
      <c r="I252" s="3" t="s">
        <v>2</v>
      </c>
      <c r="J252" s="3" t="s">
        <v>13</v>
      </c>
      <c r="K252" s="3" t="s">
        <v>14</v>
      </c>
      <c r="L252" s="3" t="s">
        <v>44</v>
      </c>
      <c r="M252" s="8">
        <v>1</v>
      </c>
      <c r="N252" s="5">
        <v>132.19999999999999</v>
      </c>
      <c r="O252" s="6">
        <v>0</v>
      </c>
      <c r="P252" s="18">
        <v>67.180000000000007</v>
      </c>
      <c r="Q252" s="18">
        <f t="shared" si="12"/>
        <v>132.19999999999999</v>
      </c>
      <c r="R252" s="18">
        <f t="shared" si="13"/>
        <v>67.180000000000007</v>
      </c>
      <c r="S252" s="18">
        <f t="shared" si="14"/>
        <v>65.019999999999982</v>
      </c>
      <c r="T252" s="7">
        <f t="shared" si="15"/>
        <v>0.49183055975794243</v>
      </c>
      <c r="U252" s="4">
        <f>YEAR(SalesDataTable[[#This Row],[Order Date]])</f>
        <v>2026</v>
      </c>
      <c r="V252" s="7" t="str">
        <f>"Q"&amp;ROUNDUP(MONTH(SalesDataTable[[#This Row],[Order Date]])/3,0)</f>
        <v>Q1</v>
      </c>
      <c r="W252" s="8">
        <f>MONTH(SalesDataTable[[#This Row],[Order Date]])</f>
        <v>2</v>
      </c>
      <c r="X252" s="7" t="str">
        <f>TEXT(SalesDataTable[[#This Row],[Order Date]],"mmm")</f>
        <v>Feb</v>
      </c>
    </row>
    <row r="253" spans="1:24" ht="15.75">
      <c r="A253" s="2">
        <v>1609</v>
      </c>
      <c r="B253" s="11">
        <v>46077</v>
      </c>
      <c r="C253" s="4">
        <f>YEAR(SalesDataTable[[#This Row],[Order Date]])</f>
        <v>2026</v>
      </c>
      <c r="D253" s="4" t="str">
        <f>"Q"&amp;ROUNDUP(MONTH(SalesDataTable[[#This Row],[Order Date]])/3,0)</f>
        <v>Q1</v>
      </c>
      <c r="E253" s="4">
        <f>MONTH(SalesDataTable[[#This Row],[Order Date]])</f>
        <v>2</v>
      </c>
      <c r="F253" s="4" t="str">
        <f>TEXT(SalesDataTable[[#This Row],[Order Date]],"MMM")</f>
        <v>Feb</v>
      </c>
      <c r="G253" s="3" t="s">
        <v>20</v>
      </c>
      <c r="H253" s="3" t="s">
        <v>21</v>
      </c>
      <c r="I253" s="3" t="s">
        <v>2</v>
      </c>
      <c r="J253" s="3" t="s">
        <v>3</v>
      </c>
      <c r="K253" s="3" t="s">
        <v>4</v>
      </c>
      <c r="L253" s="3" t="s">
        <v>26</v>
      </c>
      <c r="M253" s="8">
        <v>2</v>
      </c>
      <c r="N253" s="5">
        <v>40.700000000000003</v>
      </c>
      <c r="O253" s="6">
        <v>0</v>
      </c>
      <c r="P253" s="18">
        <v>16.63</v>
      </c>
      <c r="Q253" s="18">
        <f t="shared" si="12"/>
        <v>81.400000000000006</v>
      </c>
      <c r="R253" s="18">
        <f t="shared" si="13"/>
        <v>33.26</v>
      </c>
      <c r="S253" s="18">
        <f t="shared" si="14"/>
        <v>48.140000000000008</v>
      </c>
      <c r="T253" s="7">
        <f t="shared" si="15"/>
        <v>0.59140049140049145</v>
      </c>
      <c r="U253" s="4">
        <f>YEAR(SalesDataTable[[#This Row],[Order Date]])</f>
        <v>2026</v>
      </c>
      <c r="V253" s="7" t="str">
        <f>"Q"&amp;ROUNDUP(MONTH(SalesDataTable[[#This Row],[Order Date]])/3,0)</f>
        <v>Q1</v>
      </c>
      <c r="W253" s="8">
        <f>MONTH(SalesDataTable[[#This Row],[Order Date]])</f>
        <v>2</v>
      </c>
      <c r="X253" s="7" t="str">
        <f>TEXT(SalesDataTable[[#This Row],[Order Date]],"mmm")</f>
        <v>Feb</v>
      </c>
    </row>
    <row r="254" spans="1:24" ht="15.75">
      <c r="A254" s="2">
        <v>4921</v>
      </c>
      <c r="B254" s="11">
        <v>46077</v>
      </c>
      <c r="C254" s="4">
        <f>YEAR(SalesDataTable[[#This Row],[Order Date]])</f>
        <v>2026</v>
      </c>
      <c r="D254" s="4" t="str">
        <f>"Q"&amp;ROUNDUP(MONTH(SalesDataTable[[#This Row],[Order Date]])/3,0)</f>
        <v>Q1</v>
      </c>
      <c r="E254" s="4">
        <f>MONTH(SalesDataTable[[#This Row],[Order Date]])</f>
        <v>2</v>
      </c>
      <c r="F254" s="4" t="str">
        <f>TEXT(SalesDataTable[[#This Row],[Order Date]],"MMM")</f>
        <v>Feb</v>
      </c>
      <c r="G254" s="3" t="s">
        <v>6</v>
      </c>
      <c r="H254" s="3" t="s">
        <v>43</v>
      </c>
      <c r="I254" s="3" t="s">
        <v>2</v>
      </c>
      <c r="J254" s="3" t="s">
        <v>3</v>
      </c>
      <c r="K254" s="3" t="s">
        <v>14</v>
      </c>
      <c r="L254" s="3" t="s">
        <v>15</v>
      </c>
      <c r="M254" s="8">
        <v>1</v>
      </c>
      <c r="N254" s="5">
        <v>35.39</v>
      </c>
      <c r="O254" s="6">
        <v>0</v>
      </c>
      <c r="P254" s="18">
        <v>13.93</v>
      </c>
      <c r="Q254" s="18">
        <f t="shared" si="12"/>
        <v>35.39</v>
      </c>
      <c r="R254" s="18">
        <f t="shared" si="13"/>
        <v>13.93</v>
      </c>
      <c r="S254" s="18">
        <f t="shared" si="14"/>
        <v>21.46</v>
      </c>
      <c r="T254" s="7">
        <f t="shared" si="15"/>
        <v>0.60638598474145244</v>
      </c>
      <c r="U254" s="4">
        <f>YEAR(SalesDataTable[[#This Row],[Order Date]])</f>
        <v>2026</v>
      </c>
      <c r="V254" s="7" t="str">
        <f>"Q"&amp;ROUNDUP(MONTH(SalesDataTable[[#This Row],[Order Date]])/3,0)</f>
        <v>Q1</v>
      </c>
      <c r="W254" s="8">
        <f>MONTH(SalesDataTable[[#This Row],[Order Date]])</f>
        <v>2</v>
      </c>
      <c r="X254" s="7" t="str">
        <f>TEXT(SalesDataTable[[#This Row],[Order Date]],"mmm")</f>
        <v>Feb</v>
      </c>
    </row>
    <row r="255" spans="1:24" ht="15.75">
      <c r="A255" s="2">
        <v>2209</v>
      </c>
      <c r="B255" s="11">
        <v>46078</v>
      </c>
      <c r="C255" s="4">
        <f>YEAR(SalesDataTable[[#This Row],[Order Date]])</f>
        <v>2026</v>
      </c>
      <c r="D255" s="4" t="str">
        <f>"Q"&amp;ROUNDUP(MONTH(SalesDataTable[[#This Row],[Order Date]])/3,0)</f>
        <v>Q1</v>
      </c>
      <c r="E255" s="4">
        <f>MONTH(SalesDataTable[[#This Row],[Order Date]])</f>
        <v>2</v>
      </c>
      <c r="F255" s="4" t="str">
        <f>TEXT(SalesDataTable[[#This Row],[Order Date]],"MMM")</f>
        <v>Feb</v>
      </c>
      <c r="G255" s="3" t="s">
        <v>0</v>
      </c>
      <c r="H255" s="3" t="s">
        <v>1</v>
      </c>
      <c r="I255" s="3" t="s">
        <v>2</v>
      </c>
      <c r="J255" s="3" t="s">
        <v>16</v>
      </c>
      <c r="K255" s="3" t="s">
        <v>4</v>
      </c>
      <c r="L255" s="3" t="s">
        <v>22</v>
      </c>
      <c r="M255" s="8">
        <v>5</v>
      </c>
      <c r="N255" s="5">
        <v>50.58</v>
      </c>
      <c r="O255" s="6">
        <v>0.1</v>
      </c>
      <c r="P255" s="18">
        <v>22.42</v>
      </c>
      <c r="Q255" s="18">
        <f t="shared" si="12"/>
        <v>227.60999999999999</v>
      </c>
      <c r="R255" s="18">
        <f t="shared" si="13"/>
        <v>112.10000000000001</v>
      </c>
      <c r="S255" s="18">
        <f t="shared" si="14"/>
        <v>115.50999999999998</v>
      </c>
      <c r="T255" s="7">
        <f t="shared" si="15"/>
        <v>0.50749088352884308</v>
      </c>
      <c r="U255" s="4">
        <f>YEAR(SalesDataTable[[#This Row],[Order Date]])</f>
        <v>2026</v>
      </c>
      <c r="V255" s="7" t="str">
        <f>"Q"&amp;ROUNDUP(MONTH(SalesDataTable[[#This Row],[Order Date]])/3,0)</f>
        <v>Q1</v>
      </c>
      <c r="W255" s="8">
        <f>MONTH(SalesDataTable[[#This Row],[Order Date]])</f>
        <v>2</v>
      </c>
      <c r="X255" s="7" t="str">
        <f>TEXT(SalesDataTable[[#This Row],[Order Date]],"mmm")</f>
        <v>Feb</v>
      </c>
    </row>
    <row r="256" spans="1:24" ht="15.75">
      <c r="A256" s="2">
        <v>4757</v>
      </c>
      <c r="B256" s="11">
        <v>46078</v>
      </c>
      <c r="C256" s="4">
        <f>YEAR(SalesDataTable[[#This Row],[Order Date]])</f>
        <v>2026</v>
      </c>
      <c r="D256" s="4" t="str">
        <f>"Q"&amp;ROUNDUP(MONTH(SalesDataTable[[#This Row],[Order Date]])/3,0)</f>
        <v>Q1</v>
      </c>
      <c r="E256" s="4">
        <f>MONTH(SalesDataTable[[#This Row],[Order Date]])</f>
        <v>2</v>
      </c>
      <c r="F256" s="4" t="str">
        <f>TEXT(SalesDataTable[[#This Row],[Order Date]],"MMM")</f>
        <v>Feb</v>
      </c>
      <c r="G256" s="3" t="s">
        <v>6</v>
      </c>
      <c r="H256" s="3" t="s">
        <v>41</v>
      </c>
      <c r="I256" s="3" t="s">
        <v>28</v>
      </c>
      <c r="J256" s="3" t="s">
        <v>16</v>
      </c>
      <c r="K256" s="3" t="s">
        <v>34</v>
      </c>
      <c r="L256" s="3" t="s">
        <v>45</v>
      </c>
      <c r="M256" s="8">
        <v>2</v>
      </c>
      <c r="N256" s="5">
        <v>49.48</v>
      </c>
      <c r="O256" s="6">
        <v>0</v>
      </c>
      <c r="P256" s="18">
        <v>21.37</v>
      </c>
      <c r="Q256" s="18">
        <f t="shared" si="12"/>
        <v>98.96</v>
      </c>
      <c r="R256" s="18">
        <f t="shared" si="13"/>
        <v>42.74</v>
      </c>
      <c r="S256" s="18">
        <f t="shared" si="14"/>
        <v>56.219999999999992</v>
      </c>
      <c r="T256" s="7">
        <f t="shared" si="15"/>
        <v>0.5681083265966046</v>
      </c>
      <c r="U256" s="4">
        <f>YEAR(SalesDataTable[[#This Row],[Order Date]])</f>
        <v>2026</v>
      </c>
      <c r="V256" s="7" t="str">
        <f>"Q"&amp;ROUNDUP(MONTH(SalesDataTable[[#This Row],[Order Date]])/3,0)</f>
        <v>Q1</v>
      </c>
      <c r="W256" s="8">
        <f>MONTH(SalesDataTable[[#This Row],[Order Date]])</f>
        <v>2</v>
      </c>
      <c r="X256" s="7" t="str">
        <f>TEXT(SalesDataTable[[#This Row],[Order Date]],"mmm")</f>
        <v>Feb</v>
      </c>
    </row>
    <row r="257" spans="1:24" ht="15.75">
      <c r="A257" s="2">
        <v>5155</v>
      </c>
      <c r="B257" s="11">
        <v>46078</v>
      </c>
      <c r="C257" s="4">
        <f>YEAR(SalesDataTable[[#This Row],[Order Date]])</f>
        <v>2026</v>
      </c>
      <c r="D257" s="4" t="str">
        <f>"Q"&amp;ROUNDUP(MONTH(SalesDataTable[[#This Row],[Order Date]])/3,0)</f>
        <v>Q1</v>
      </c>
      <c r="E257" s="4">
        <f>MONTH(SalesDataTable[[#This Row],[Order Date]])</f>
        <v>2</v>
      </c>
      <c r="F257" s="4" t="str">
        <f>TEXT(SalesDataTable[[#This Row],[Order Date]],"MMM")</f>
        <v>Feb</v>
      </c>
      <c r="G257" s="3" t="s">
        <v>20</v>
      </c>
      <c r="H257" s="3" t="s">
        <v>47</v>
      </c>
      <c r="I257" s="3" t="s">
        <v>19</v>
      </c>
      <c r="J257" s="3" t="s">
        <v>13</v>
      </c>
      <c r="K257" s="3" t="s">
        <v>34</v>
      </c>
      <c r="L257" s="3" t="s">
        <v>45</v>
      </c>
      <c r="M257" s="8">
        <v>1</v>
      </c>
      <c r="N257" s="5">
        <v>50.51</v>
      </c>
      <c r="O257" s="6">
        <v>0</v>
      </c>
      <c r="P257" s="18">
        <v>21.4</v>
      </c>
      <c r="Q257" s="18">
        <f t="shared" si="12"/>
        <v>50.51</v>
      </c>
      <c r="R257" s="18">
        <f t="shared" si="13"/>
        <v>21.4</v>
      </c>
      <c r="S257" s="18">
        <f t="shared" si="14"/>
        <v>29.11</v>
      </c>
      <c r="T257" s="7">
        <f t="shared" si="15"/>
        <v>0.57632152049099195</v>
      </c>
      <c r="U257" s="4">
        <f>YEAR(SalesDataTable[[#This Row],[Order Date]])</f>
        <v>2026</v>
      </c>
      <c r="V257" s="7" t="str">
        <f>"Q"&amp;ROUNDUP(MONTH(SalesDataTable[[#This Row],[Order Date]])/3,0)</f>
        <v>Q1</v>
      </c>
      <c r="W257" s="8">
        <f>MONTH(SalesDataTable[[#This Row],[Order Date]])</f>
        <v>2</v>
      </c>
      <c r="X257" s="7" t="str">
        <f>TEXT(SalesDataTable[[#This Row],[Order Date]],"mmm")</f>
        <v>Feb</v>
      </c>
    </row>
    <row r="258" spans="1:24" ht="15.75">
      <c r="A258" s="2">
        <v>1737</v>
      </c>
      <c r="B258" s="11">
        <v>46079</v>
      </c>
      <c r="C258" s="4">
        <f>YEAR(SalesDataTable[[#This Row],[Order Date]])</f>
        <v>2026</v>
      </c>
      <c r="D258" s="4" t="str">
        <f>"Q"&amp;ROUNDUP(MONTH(SalesDataTable[[#This Row],[Order Date]])/3,0)</f>
        <v>Q1</v>
      </c>
      <c r="E258" s="4">
        <f>MONTH(SalesDataTable[[#This Row],[Order Date]])</f>
        <v>2</v>
      </c>
      <c r="F258" s="4" t="str">
        <f>TEXT(SalesDataTable[[#This Row],[Order Date]],"MMM")</f>
        <v>Feb</v>
      </c>
      <c r="G258" s="3" t="s">
        <v>0</v>
      </c>
      <c r="H258" s="3" t="s">
        <v>50</v>
      </c>
      <c r="I258" s="3" t="s">
        <v>2</v>
      </c>
      <c r="J258" s="3" t="s">
        <v>13</v>
      </c>
      <c r="K258" s="3" t="s">
        <v>23</v>
      </c>
      <c r="L258" s="3" t="s">
        <v>51</v>
      </c>
      <c r="M258" s="8">
        <v>2</v>
      </c>
      <c r="N258" s="5">
        <v>122.16</v>
      </c>
      <c r="O258" s="6">
        <v>0</v>
      </c>
      <c r="P258" s="18">
        <v>61.31</v>
      </c>
      <c r="Q258" s="18">
        <f t="shared" ref="Q258:Q321" si="16">M258*N258*(1-O258)</f>
        <v>244.32</v>
      </c>
      <c r="R258" s="18">
        <f t="shared" ref="R258:R321" si="17">M258*P258</f>
        <v>122.62</v>
      </c>
      <c r="S258" s="18">
        <f t="shared" ref="S258:S321" si="18">Q258-R258</f>
        <v>121.69999999999999</v>
      </c>
      <c r="T258" s="7">
        <f t="shared" ref="T258:T321" si="19">IFERROR(S258/Q258,0)</f>
        <v>0.49811722331368691</v>
      </c>
      <c r="U258" s="4">
        <f>YEAR(SalesDataTable[[#This Row],[Order Date]])</f>
        <v>2026</v>
      </c>
      <c r="V258" s="7" t="str">
        <f>"Q"&amp;ROUNDUP(MONTH(SalesDataTable[[#This Row],[Order Date]])/3,0)</f>
        <v>Q1</v>
      </c>
      <c r="W258" s="8">
        <f>MONTH(SalesDataTable[[#This Row],[Order Date]])</f>
        <v>2</v>
      </c>
      <c r="X258" s="7" t="str">
        <f>TEXT(SalesDataTable[[#This Row],[Order Date]],"mmm")</f>
        <v>Feb</v>
      </c>
    </row>
    <row r="259" spans="1:24" ht="15.75">
      <c r="A259" s="2">
        <v>1905</v>
      </c>
      <c r="B259" s="11">
        <v>46079</v>
      </c>
      <c r="C259" s="4">
        <f>YEAR(SalesDataTable[[#This Row],[Order Date]])</f>
        <v>2026</v>
      </c>
      <c r="D259" s="4" t="str">
        <f>"Q"&amp;ROUNDUP(MONTH(SalesDataTable[[#This Row],[Order Date]])/3,0)</f>
        <v>Q1</v>
      </c>
      <c r="E259" s="4">
        <f>MONTH(SalesDataTable[[#This Row],[Order Date]])</f>
        <v>2</v>
      </c>
      <c r="F259" s="4" t="str">
        <f>TEXT(SalesDataTable[[#This Row],[Order Date]],"MMM")</f>
        <v>Feb</v>
      </c>
      <c r="G259" s="3" t="s">
        <v>20</v>
      </c>
      <c r="H259" s="3" t="s">
        <v>31</v>
      </c>
      <c r="I259" s="3" t="s">
        <v>19</v>
      </c>
      <c r="J259" s="3" t="s">
        <v>3</v>
      </c>
      <c r="K259" s="3" t="s">
        <v>4</v>
      </c>
      <c r="L259" s="3" t="s">
        <v>22</v>
      </c>
      <c r="M259" s="8">
        <v>3</v>
      </c>
      <c r="N259" s="5">
        <v>51.32</v>
      </c>
      <c r="O259" s="6">
        <v>0.1</v>
      </c>
      <c r="P259" s="18">
        <v>22.62</v>
      </c>
      <c r="Q259" s="18">
        <f t="shared" si="16"/>
        <v>138.56400000000002</v>
      </c>
      <c r="R259" s="18">
        <f t="shared" si="17"/>
        <v>67.86</v>
      </c>
      <c r="S259" s="18">
        <f t="shared" si="18"/>
        <v>70.704000000000022</v>
      </c>
      <c r="T259" s="7">
        <f t="shared" si="19"/>
        <v>0.51026240581969351</v>
      </c>
      <c r="U259" s="4">
        <f>YEAR(SalesDataTable[[#This Row],[Order Date]])</f>
        <v>2026</v>
      </c>
      <c r="V259" s="7" t="str">
        <f>"Q"&amp;ROUNDUP(MONTH(SalesDataTable[[#This Row],[Order Date]])/3,0)</f>
        <v>Q1</v>
      </c>
      <c r="W259" s="8">
        <f>MONTH(SalesDataTable[[#This Row],[Order Date]])</f>
        <v>2</v>
      </c>
      <c r="X259" s="7" t="str">
        <f>TEXT(SalesDataTable[[#This Row],[Order Date]],"mmm")</f>
        <v>Feb</v>
      </c>
    </row>
    <row r="260" spans="1:24" ht="15.75">
      <c r="A260" s="2">
        <v>2359</v>
      </c>
      <c r="B260" s="11">
        <v>46079</v>
      </c>
      <c r="C260" s="4">
        <f>YEAR(SalesDataTable[[#This Row],[Order Date]])</f>
        <v>2026</v>
      </c>
      <c r="D260" s="4" t="str">
        <f>"Q"&amp;ROUNDUP(MONTH(SalesDataTable[[#This Row],[Order Date]])/3,0)</f>
        <v>Q1</v>
      </c>
      <c r="E260" s="4">
        <f>MONTH(SalesDataTable[[#This Row],[Order Date]])</f>
        <v>2</v>
      </c>
      <c r="F260" s="4" t="str">
        <f>TEXT(SalesDataTable[[#This Row],[Order Date]],"MMM")</f>
        <v>Feb</v>
      </c>
      <c r="G260" s="3" t="s">
        <v>11</v>
      </c>
      <c r="H260" s="3" t="s">
        <v>39</v>
      </c>
      <c r="I260" s="3" t="s">
        <v>2</v>
      </c>
      <c r="J260" s="3" t="s">
        <v>3</v>
      </c>
      <c r="K260" s="3" t="s">
        <v>23</v>
      </c>
      <c r="L260" s="3" t="s">
        <v>29</v>
      </c>
      <c r="M260" s="8">
        <v>2</v>
      </c>
      <c r="N260" s="5">
        <v>195.92</v>
      </c>
      <c r="O260" s="6">
        <v>0.05</v>
      </c>
      <c r="P260" s="18">
        <v>104.13</v>
      </c>
      <c r="Q260" s="18">
        <f t="shared" si="16"/>
        <v>372.24799999999993</v>
      </c>
      <c r="R260" s="18">
        <f t="shared" si="17"/>
        <v>208.26</v>
      </c>
      <c r="S260" s="18">
        <f t="shared" si="18"/>
        <v>163.98799999999994</v>
      </c>
      <c r="T260" s="7">
        <f t="shared" si="19"/>
        <v>0.4405342674775955</v>
      </c>
      <c r="U260" s="4">
        <f>YEAR(SalesDataTable[[#This Row],[Order Date]])</f>
        <v>2026</v>
      </c>
      <c r="V260" s="7" t="str">
        <f>"Q"&amp;ROUNDUP(MONTH(SalesDataTable[[#This Row],[Order Date]])/3,0)</f>
        <v>Q1</v>
      </c>
      <c r="W260" s="8">
        <f>MONTH(SalesDataTable[[#This Row],[Order Date]])</f>
        <v>2</v>
      </c>
      <c r="X260" s="7" t="str">
        <f>TEXT(SalesDataTable[[#This Row],[Order Date]],"mmm")</f>
        <v>Feb</v>
      </c>
    </row>
    <row r="261" spans="1:24" ht="15.75">
      <c r="A261" s="2">
        <v>3666</v>
      </c>
      <c r="B261" s="11">
        <v>46079</v>
      </c>
      <c r="C261" s="4">
        <f>YEAR(SalesDataTable[[#This Row],[Order Date]])</f>
        <v>2026</v>
      </c>
      <c r="D261" s="4" t="str">
        <f>"Q"&amp;ROUNDUP(MONTH(SalesDataTable[[#This Row],[Order Date]])/3,0)</f>
        <v>Q1</v>
      </c>
      <c r="E261" s="4">
        <f>MONTH(SalesDataTable[[#This Row],[Order Date]])</f>
        <v>2</v>
      </c>
      <c r="F261" s="4" t="str">
        <f>TEXT(SalesDataTable[[#This Row],[Order Date]],"MMM")</f>
        <v>Feb</v>
      </c>
      <c r="G261" s="3" t="s">
        <v>0</v>
      </c>
      <c r="H261" s="3" t="s">
        <v>50</v>
      </c>
      <c r="I261" s="3" t="s">
        <v>2</v>
      </c>
      <c r="J261" s="3" t="s">
        <v>3</v>
      </c>
      <c r="K261" s="3" t="s">
        <v>14</v>
      </c>
      <c r="L261" s="3" t="s">
        <v>15</v>
      </c>
      <c r="M261" s="8">
        <v>1</v>
      </c>
      <c r="N261" s="5">
        <v>36.19</v>
      </c>
      <c r="O261" s="6">
        <v>0.1</v>
      </c>
      <c r="P261" s="18">
        <v>13.62</v>
      </c>
      <c r="Q261" s="18">
        <f t="shared" si="16"/>
        <v>32.570999999999998</v>
      </c>
      <c r="R261" s="18">
        <f t="shared" si="17"/>
        <v>13.62</v>
      </c>
      <c r="S261" s="18">
        <f t="shared" si="18"/>
        <v>18.951000000000001</v>
      </c>
      <c r="T261" s="7">
        <f t="shared" si="19"/>
        <v>0.58183660311319896</v>
      </c>
      <c r="U261" s="4">
        <f>YEAR(SalesDataTable[[#This Row],[Order Date]])</f>
        <v>2026</v>
      </c>
      <c r="V261" s="7" t="str">
        <f>"Q"&amp;ROUNDUP(MONTH(SalesDataTable[[#This Row],[Order Date]])/3,0)</f>
        <v>Q1</v>
      </c>
      <c r="W261" s="8">
        <f>MONTH(SalesDataTable[[#This Row],[Order Date]])</f>
        <v>2</v>
      </c>
      <c r="X261" s="7" t="str">
        <f>TEXT(SalesDataTable[[#This Row],[Order Date]],"mmm")</f>
        <v>Feb</v>
      </c>
    </row>
    <row r="262" spans="1:24" ht="15.75">
      <c r="A262" s="2">
        <v>518</v>
      </c>
      <c r="B262" s="11">
        <v>46080</v>
      </c>
      <c r="C262" s="4">
        <f>YEAR(SalesDataTable[[#This Row],[Order Date]])</f>
        <v>2026</v>
      </c>
      <c r="D262" s="4" t="str">
        <f>"Q"&amp;ROUNDUP(MONTH(SalesDataTable[[#This Row],[Order Date]])/3,0)</f>
        <v>Q1</v>
      </c>
      <c r="E262" s="4">
        <f>MONTH(SalesDataTable[[#This Row],[Order Date]])</f>
        <v>2</v>
      </c>
      <c r="F262" s="4" t="str">
        <f>TEXT(SalesDataTable[[#This Row],[Order Date]],"MMM")</f>
        <v>Feb</v>
      </c>
      <c r="G262" s="3" t="s">
        <v>11</v>
      </c>
      <c r="H262" s="3" t="s">
        <v>12</v>
      </c>
      <c r="I262" s="3" t="s">
        <v>2</v>
      </c>
      <c r="J262" s="3" t="s">
        <v>13</v>
      </c>
      <c r="K262" s="3" t="s">
        <v>9</v>
      </c>
      <c r="L262" s="3" t="s">
        <v>46</v>
      </c>
      <c r="M262" s="8">
        <v>1</v>
      </c>
      <c r="N262" s="5">
        <v>72.97</v>
      </c>
      <c r="O262" s="6">
        <v>0</v>
      </c>
      <c r="P262" s="18">
        <v>32.43</v>
      </c>
      <c r="Q262" s="18">
        <f t="shared" si="16"/>
        <v>72.97</v>
      </c>
      <c r="R262" s="18">
        <f t="shared" si="17"/>
        <v>32.43</v>
      </c>
      <c r="S262" s="18">
        <f t="shared" si="18"/>
        <v>40.54</v>
      </c>
      <c r="T262" s="7">
        <f t="shared" si="19"/>
        <v>0.55557078251336167</v>
      </c>
      <c r="U262" s="4">
        <f>YEAR(SalesDataTable[[#This Row],[Order Date]])</f>
        <v>2026</v>
      </c>
      <c r="V262" s="7" t="str">
        <f>"Q"&amp;ROUNDUP(MONTH(SalesDataTable[[#This Row],[Order Date]])/3,0)</f>
        <v>Q1</v>
      </c>
      <c r="W262" s="8">
        <f>MONTH(SalesDataTable[[#This Row],[Order Date]])</f>
        <v>2</v>
      </c>
      <c r="X262" s="7" t="str">
        <f>TEXT(SalesDataTable[[#This Row],[Order Date]],"mmm")</f>
        <v>Feb</v>
      </c>
    </row>
    <row r="263" spans="1:24" ht="15.75">
      <c r="A263" s="2">
        <v>892</v>
      </c>
      <c r="B263" s="11">
        <v>46080</v>
      </c>
      <c r="C263" s="4">
        <f>YEAR(SalesDataTable[[#This Row],[Order Date]])</f>
        <v>2026</v>
      </c>
      <c r="D263" s="4" t="str">
        <f>"Q"&amp;ROUNDUP(MONTH(SalesDataTable[[#This Row],[Order Date]])/3,0)</f>
        <v>Q1</v>
      </c>
      <c r="E263" s="4">
        <f>MONTH(SalesDataTable[[#This Row],[Order Date]])</f>
        <v>2</v>
      </c>
      <c r="F263" s="4" t="str">
        <f>TEXT(SalesDataTable[[#This Row],[Order Date]],"MMM")</f>
        <v>Feb</v>
      </c>
      <c r="G263" s="3" t="s">
        <v>20</v>
      </c>
      <c r="H263" s="3" t="s">
        <v>31</v>
      </c>
      <c r="I263" s="3" t="s">
        <v>8</v>
      </c>
      <c r="J263" s="3" t="s">
        <v>16</v>
      </c>
      <c r="K263" s="3" t="s">
        <v>14</v>
      </c>
      <c r="L263" s="3" t="s">
        <v>32</v>
      </c>
      <c r="M263" s="8">
        <v>12</v>
      </c>
      <c r="N263" s="5">
        <v>47.15</v>
      </c>
      <c r="O263" s="6">
        <v>0.1</v>
      </c>
      <c r="P263" s="18">
        <v>17.829999999999998</v>
      </c>
      <c r="Q263" s="18">
        <f t="shared" si="16"/>
        <v>509.21999999999997</v>
      </c>
      <c r="R263" s="18">
        <f t="shared" si="17"/>
        <v>213.95999999999998</v>
      </c>
      <c r="S263" s="18">
        <f t="shared" si="18"/>
        <v>295.26</v>
      </c>
      <c r="T263" s="7">
        <f t="shared" si="19"/>
        <v>0.57982797219276538</v>
      </c>
      <c r="U263" s="4">
        <f>YEAR(SalesDataTable[[#This Row],[Order Date]])</f>
        <v>2026</v>
      </c>
      <c r="V263" s="7" t="str">
        <f>"Q"&amp;ROUNDUP(MONTH(SalesDataTable[[#This Row],[Order Date]])/3,0)</f>
        <v>Q1</v>
      </c>
      <c r="W263" s="8">
        <f>MONTH(SalesDataTable[[#This Row],[Order Date]])</f>
        <v>2</v>
      </c>
      <c r="X263" s="7" t="str">
        <f>TEXT(SalesDataTable[[#This Row],[Order Date]],"mmm")</f>
        <v>Feb</v>
      </c>
    </row>
    <row r="264" spans="1:24" ht="15.75">
      <c r="A264" s="2">
        <v>1115</v>
      </c>
      <c r="B264" s="11">
        <v>46080</v>
      </c>
      <c r="C264" s="4">
        <f>YEAR(SalesDataTable[[#This Row],[Order Date]])</f>
        <v>2026</v>
      </c>
      <c r="D264" s="4" t="str">
        <f>"Q"&amp;ROUNDUP(MONTH(SalesDataTable[[#This Row],[Order Date]])/3,0)</f>
        <v>Q1</v>
      </c>
      <c r="E264" s="4">
        <f>MONTH(SalesDataTable[[#This Row],[Order Date]])</f>
        <v>2</v>
      </c>
      <c r="F264" s="4" t="str">
        <f>TEXT(SalesDataTable[[#This Row],[Order Date]],"MMM")</f>
        <v>Feb</v>
      </c>
      <c r="G264" s="3" t="s">
        <v>0</v>
      </c>
      <c r="H264" s="3" t="s">
        <v>1</v>
      </c>
      <c r="I264" s="3" t="s">
        <v>19</v>
      </c>
      <c r="J264" s="3" t="s">
        <v>16</v>
      </c>
      <c r="K264" s="3" t="s">
        <v>14</v>
      </c>
      <c r="L264" s="3" t="s">
        <v>48</v>
      </c>
      <c r="M264" s="8">
        <v>3</v>
      </c>
      <c r="N264" s="5">
        <v>161.19999999999999</v>
      </c>
      <c r="O264" s="6">
        <v>0.1</v>
      </c>
      <c r="P264" s="18">
        <v>87.37</v>
      </c>
      <c r="Q264" s="18">
        <f t="shared" si="16"/>
        <v>435.23999999999995</v>
      </c>
      <c r="R264" s="18">
        <f t="shared" si="17"/>
        <v>262.11</v>
      </c>
      <c r="S264" s="18">
        <f t="shared" si="18"/>
        <v>173.12999999999994</v>
      </c>
      <c r="T264" s="7">
        <f t="shared" si="19"/>
        <v>0.39778053487730897</v>
      </c>
      <c r="U264" s="4">
        <f>YEAR(SalesDataTable[[#This Row],[Order Date]])</f>
        <v>2026</v>
      </c>
      <c r="V264" s="7" t="str">
        <f>"Q"&amp;ROUNDUP(MONTH(SalesDataTable[[#This Row],[Order Date]])/3,0)</f>
        <v>Q1</v>
      </c>
      <c r="W264" s="8">
        <f>MONTH(SalesDataTable[[#This Row],[Order Date]])</f>
        <v>2</v>
      </c>
      <c r="X264" s="7" t="str">
        <f>TEXT(SalesDataTable[[#This Row],[Order Date]],"mmm")</f>
        <v>Feb</v>
      </c>
    </row>
    <row r="265" spans="1:24" ht="15.75">
      <c r="A265" s="2">
        <v>1186</v>
      </c>
      <c r="B265" s="11">
        <v>46080</v>
      </c>
      <c r="C265" s="4">
        <f>YEAR(SalesDataTable[[#This Row],[Order Date]])</f>
        <v>2026</v>
      </c>
      <c r="D265" s="4" t="str">
        <f>"Q"&amp;ROUNDUP(MONTH(SalesDataTable[[#This Row],[Order Date]])/3,0)</f>
        <v>Q1</v>
      </c>
      <c r="E265" s="4">
        <f>MONTH(SalesDataTable[[#This Row],[Order Date]])</f>
        <v>2</v>
      </c>
      <c r="F265" s="4" t="str">
        <f>TEXT(SalesDataTable[[#This Row],[Order Date]],"MMM")</f>
        <v>Feb</v>
      </c>
      <c r="G265" s="3" t="s">
        <v>0</v>
      </c>
      <c r="H265" s="3" t="s">
        <v>36</v>
      </c>
      <c r="I265" s="3" t="s">
        <v>19</v>
      </c>
      <c r="J265" s="3" t="s">
        <v>16</v>
      </c>
      <c r="K265" s="3" t="s">
        <v>4</v>
      </c>
      <c r="L265" s="3" t="s">
        <v>22</v>
      </c>
      <c r="M265" s="8">
        <v>1</v>
      </c>
      <c r="N265" s="5">
        <v>49.73</v>
      </c>
      <c r="O265" s="6">
        <v>0</v>
      </c>
      <c r="P265" s="18">
        <v>22</v>
      </c>
      <c r="Q265" s="18">
        <f t="shared" si="16"/>
        <v>49.73</v>
      </c>
      <c r="R265" s="18">
        <f t="shared" si="17"/>
        <v>22</v>
      </c>
      <c r="S265" s="18">
        <f t="shared" si="18"/>
        <v>27.729999999999997</v>
      </c>
      <c r="T265" s="7">
        <f t="shared" si="19"/>
        <v>0.55761109993967417</v>
      </c>
      <c r="U265" s="4">
        <f>YEAR(SalesDataTable[[#This Row],[Order Date]])</f>
        <v>2026</v>
      </c>
      <c r="V265" s="7" t="str">
        <f>"Q"&amp;ROUNDUP(MONTH(SalesDataTable[[#This Row],[Order Date]])/3,0)</f>
        <v>Q1</v>
      </c>
      <c r="W265" s="8">
        <f>MONTH(SalesDataTable[[#This Row],[Order Date]])</f>
        <v>2</v>
      </c>
      <c r="X265" s="7" t="str">
        <f>TEXT(SalesDataTable[[#This Row],[Order Date]],"mmm")</f>
        <v>Feb</v>
      </c>
    </row>
    <row r="266" spans="1:24" ht="15.75">
      <c r="A266" s="2">
        <v>2093</v>
      </c>
      <c r="B266" s="11">
        <v>46080</v>
      </c>
      <c r="C266" s="4">
        <f>YEAR(SalesDataTable[[#This Row],[Order Date]])</f>
        <v>2026</v>
      </c>
      <c r="D266" s="4" t="str">
        <f>"Q"&amp;ROUNDUP(MONTH(SalesDataTable[[#This Row],[Order Date]])/3,0)</f>
        <v>Q1</v>
      </c>
      <c r="E266" s="4">
        <f>MONTH(SalesDataTable[[#This Row],[Order Date]])</f>
        <v>2</v>
      </c>
      <c r="F266" s="4" t="str">
        <f>TEXT(SalesDataTable[[#This Row],[Order Date]],"MMM")</f>
        <v>Feb</v>
      </c>
      <c r="G266" s="3" t="s">
        <v>11</v>
      </c>
      <c r="H266" s="3" t="s">
        <v>52</v>
      </c>
      <c r="I266" s="3" t="s">
        <v>2</v>
      </c>
      <c r="J266" s="3" t="s">
        <v>3</v>
      </c>
      <c r="K266" s="3" t="s">
        <v>23</v>
      </c>
      <c r="L266" s="3" t="s">
        <v>51</v>
      </c>
      <c r="M266" s="8">
        <v>2</v>
      </c>
      <c r="N266" s="5">
        <v>126.19</v>
      </c>
      <c r="O266" s="6">
        <v>0</v>
      </c>
      <c r="P266" s="18">
        <v>58.99</v>
      </c>
      <c r="Q266" s="18">
        <f t="shared" si="16"/>
        <v>252.38</v>
      </c>
      <c r="R266" s="18">
        <f t="shared" si="17"/>
        <v>117.98</v>
      </c>
      <c r="S266" s="18">
        <f t="shared" si="18"/>
        <v>134.39999999999998</v>
      </c>
      <c r="T266" s="7">
        <f t="shared" si="19"/>
        <v>0.5325303114351374</v>
      </c>
      <c r="U266" s="4">
        <f>YEAR(SalesDataTable[[#This Row],[Order Date]])</f>
        <v>2026</v>
      </c>
      <c r="V266" s="7" t="str">
        <f>"Q"&amp;ROUNDUP(MONTH(SalesDataTable[[#This Row],[Order Date]])/3,0)</f>
        <v>Q1</v>
      </c>
      <c r="W266" s="8">
        <f>MONTH(SalesDataTable[[#This Row],[Order Date]])</f>
        <v>2</v>
      </c>
      <c r="X266" s="7" t="str">
        <f>TEXT(SalesDataTable[[#This Row],[Order Date]],"mmm")</f>
        <v>Feb</v>
      </c>
    </row>
    <row r="267" spans="1:24" ht="15.75">
      <c r="A267" s="2">
        <v>2136</v>
      </c>
      <c r="B267" s="11">
        <v>46080</v>
      </c>
      <c r="C267" s="4">
        <f>YEAR(SalesDataTable[[#This Row],[Order Date]])</f>
        <v>2026</v>
      </c>
      <c r="D267" s="4" t="str">
        <f>"Q"&amp;ROUNDUP(MONTH(SalesDataTable[[#This Row],[Order Date]])/3,0)</f>
        <v>Q1</v>
      </c>
      <c r="E267" s="4">
        <f>MONTH(SalesDataTable[[#This Row],[Order Date]])</f>
        <v>2</v>
      </c>
      <c r="F267" s="4" t="str">
        <f>TEXT(SalesDataTable[[#This Row],[Order Date]],"MMM")</f>
        <v>Feb</v>
      </c>
      <c r="G267" s="3" t="s">
        <v>6</v>
      </c>
      <c r="H267" s="3" t="s">
        <v>43</v>
      </c>
      <c r="I267" s="3" t="s">
        <v>2</v>
      </c>
      <c r="J267" s="3" t="s">
        <v>3</v>
      </c>
      <c r="K267" s="3" t="s">
        <v>14</v>
      </c>
      <c r="L267" s="3" t="s">
        <v>44</v>
      </c>
      <c r="M267" s="8">
        <v>2</v>
      </c>
      <c r="N267" s="5">
        <v>135.38999999999999</v>
      </c>
      <c r="O267" s="6">
        <v>0.05</v>
      </c>
      <c r="P267" s="18">
        <v>65.69</v>
      </c>
      <c r="Q267" s="18">
        <f t="shared" si="16"/>
        <v>257.24099999999999</v>
      </c>
      <c r="R267" s="18">
        <f t="shared" si="17"/>
        <v>131.38</v>
      </c>
      <c r="S267" s="18">
        <f t="shared" si="18"/>
        <v>125.86099999999999</v>
      </c>
      <c r="T267" s="7">
        <f t="shared" si="19"/>
        <v>0.48927270536189799</v>
      </c>
      <c r="U267" s="4">
        <f>YEAR(SalesDataTable[[#This Row],[Order Date]])</f>
        <v>2026</v>
      </c>
      <c r="V267" s="7" t="str">
        <f>"Q"&amp;ROUNDUP(MONTH(SalesDataTable[[#This Row],[Order Date]])/3,0)</f>
        <v>Q1</v>
      </c>
      <c r="W267" s="8">
        <f>MONTH(SalesDataTable[[#This Row],[Order Date]])</f>
        <v>2</v>
      </c>
      <c r="X267" s="7" t="str">
        <f>TEXT(SalesDataTable[[#This Row],[Order Date]],"mmm")</f>
        <v>Feb</v>
      </c>
    </row>
    <row r="268" spans="1:24" ht="15.75">
      <c r="A268" s="2">
        <v>3538</v>
      </c>
      <c r="B268" s="11">
        <v>46080</v>
      </c>
      <c r="C268" s="4">
        <f>YEAR(SalesDataTable[[#This Row],[Order Date]])</f>
        <v>2026</v>
      </c>
      <c r="D268" s="4" t="str">
        <f>"Q"&amp;ROUNDUP(MONTH(SalesDataTable[[#This Row],[Order Date]])/3,0)</f>
        <v>Q1</v>
      </c>
      <c r="E268" s="4">
        <f>MONTH(SalesDataTable[[#This Row],[Order Date]])</f>
        <v>2</v>
      </c>
      <c r="F268" s="4" t="str">
        <f>TEXT(SalesDataTable[[#This Row],[Order Date]],"MMM")</f>
        <v>Feb</v>
      </c>
      <c r="G268" s="3" t="s">
        <v>6</v>
      </c>
      <c r="H268" s="3" t="s">
        <v>49</v>
      </c>
      <c r="I268" s="3" t="s">
        <v>8</v>
      </c>
      <c r="J268" s="3" t="s">
        <v>16</v>
      </c>
      <c r="K268" s="3" t="s">
        <v>34</v>
      </c>
      <c r="L268" s="3" t="s">
        <v>35</v>
      </c>
      <c r="M268" s="8">
        <v>12</v>
      </c>
      <c r="N268" s="5">
        <v>41.27</v>
      </c>
      <c r="O268" s="6">
        <v>0.1</v>
      </c>
      <c r="P268" s="18">
        <v>14.71</v>
      </c>
      <c r="Q268" s="18">
        <f t="shared" si="16"/>
        <v>445.71600000000001</v>
      </c>
      <c r="R268" s="18">
        <f t="shared" si="17"/>
        <v>176.52</v>
      </c>
      <c r="S268" s="18">
        <f t="shared" si="18"/>
        <v>269.19600000000003</v>
      </c>
      <c r="T268" s="7">
        <f t="shared" si="19"/>
        <v>0.60396306168053204</v>
      </c>
      <c r="U268" s="4">
        <f>YEAR(SalesDataTable[[#This Row],[Order Date]])</f>
        <v>2026</v>
      </c>
      <c r="V268" s="7" t="str">
        <f>"Q"&amp;ROUNDUP(MONTH(SalesDataTable[[#This Row],[Order Date]])/3,0)</f>
        <v>Q1</v>
      </c>
      <c r="W268" s="8">
        <f>MONTH(SalesDataTable[[#This Row],[Order Date]])</f>
        <v>2</v>
      </c>
      <c r="X268" s="7" t="str">
        <f>TEXT(SalesDataTable[[#This Row],[Order Date]],"mmm")</f>
        <v>Feb</v>
      </c>
    </row>
    <row r="269" spans="1:24" ht="15.75">
      <c r="A269" s="2">
        <v>3891</v>
      </c>
      <c r="B269" s="11">
        <v>46080</v>
      </c>
      <c r="C269" s="4">
        <f>YEAR(SalesDataTable[[#This Row],[Order Date]])</f>
        <v>2026</v>
      </c>
      <c r="D269" s="4" t="str">
        <f>"Q"&amp;ROUNDUP(MONTH(SalesDataTable[[#This Row],[Order Date]])/3,0)</f>
        <v>Q1</v>
      </c>
      <c r="E269" s="4">
        <f>MONTH(SalesDataTable[[#This Row],[Order Date]])</f>
        <v>2</v>
      </c>
      <c r="F269" s="4" t="str">
        <f>TEXT(SalesDataTable[[#This Row],[Order Date]],"MMM")</f>
        <v>Feb</v>
      </c>
      <c r="G269" s="3" t="s">
        <v>0</v>
      </c>
      <c r="H269" s="3" t="s">
        <v>1</v>
      </c>
      <c r="I269" s="3" t="s">
        <v>19</v>
      </c>
      <c r="J269" s="3" t="s">
        <v>3</v>
      </c>
      <c r="K269" s="3" t="s">
        <v>4</v>
      </c>
      <c r="L269" s="3" t="s">
        <v>5</v>
      </c>
      <c r="M269" s="8">
        <v>1</v>
      </c>
      <c r="N269" s="5">
        <v>82.04</v>
      </c>
      <c r="O269" s="6">
        <v>0.1</v>
      </c>
      <c r="P269" s="18">
        <v>41.46</v>
      </c>
      <c r="Q269" s="18">
        <f t="shared" si="16"/>
        <v>73.836000000000013</v>
      </c>
      <c r="R269" s="18">
        <f t="shared" si="17"/>
        <v>41.46</v>
      </c>
      <c r="S269" s="18">
        <f t="shared" si="18"/>
        <v>32.376000000000012</v>
      </c>
      <c r="T269" s="7">
        <f t="shared" si="19"/>
        <v>0.43848529172761264</v>
      </c>
      <c r="U269" s="4">
        <f>YEAR(SalesDataTable[[#This Row],[Order Date]])</f>
        <v>2026</v>
      </c>
      <c r="V269" s="7" t="str">
        <f>"Q"&amp;ROUNDUP(MONTH(SalesDataTable[[#This Row],[Order Date]])/3,0)</f>
        <v>Q1</v>
      </c>
      <c r="W269" s="8">
        <f>MONTH(SalesDataTable[[#This Row],[Order Date]])</f>
        <v>2</v>
      </c>
      <c r="X269" s="7" t="str">
        <f>TEXT(SalesDataTable[[#This Row],[Order Date]],"mmm")</f>
        <v>Feb</v>
      </c>
    </row>
    <row r="270" spans="1:24" ht="15.75">
      <c r="A270" s="2">
        <v>3917</v>
      </c>
      <c r="B270" s="11">
        <v>46080</v>
      </c>
      <c r="C270" s="4">
        <f>YEAR(SalesDataTable[[#This Row],[Order Date]])</f>
        <v>2026</v>
      </c>
      <c r="D270" s="4" t="str">
        <f>"Q"&amp;ROUNDUP(MONTH(SalesDataTable[[#This Row],[Order Date]])/3,0)</f>
        <v>Q1</v>
      </c>
      <c r="E270" s="4">
        <f>MONTH(SalesDataTable[[#This Row],[Order Date]])</f>
        <v>2</v>
      </c>
      <c r="F270" s="4" t="str">
        <f>TEXT(SalesDataTable[[#This Row],[Order Date]],"MMM")</f>
        <v>Feb</v>
      </c>
      <c r="G270" s="3" t="s">
        <v>20</v>
      </c>
      <c r="H270" s="3" t="s">
        <v>21</v>
      </c>
      <c r="I270" s="3" t="s">
        <v>2</v>
      </c>
      <c r="J270" s="3" t="s">
        <v>3</v>
      </c>
      <c r="K270" s="3" t="s">
        <v>14</v>
      </c>
      <c r="L270" s="3" t="s">
        <v>15</v>
      </c>
      <c r="M270" s="8">
        <v>3</v>
      </c>
      <c r="N270" s="5">
        <v>36.630000000000003</v>
      </c>
      <c r="O270" s="6">
        <v>0</v>
      </c>
      <c r="P270" s="18">
        <v>13.26</v>
      </c>
      <c r="Q270" s="18">
        <f t="shared" si="16"/>
        <v>109.89000000000001</v>
      </c>
      <c r="R270" s="18">
        <f t="shared" si="17"/>
        <v>39.78</v>
      </c>
      <c r="S270" s="18">
        <f t="shared" si="18"/>
        <v>70.110000000000014</v>
      </c>
      <c r="T270" s="7">
        <f t="shared" si="19"/>
        <v>0.63800163800163801</v>
      </c>
      <c r="U270" s="4">
        <f>YEAR(SalesDataTable[[#This Row],[Order Date]])</f>
        <v>2026</v>
      </c>
      <c r="V270" s="7" t="str">
        <f>"Q"&amp;ROUNDUP(MONTH(SalesDataTable[[#This Row],[Order Date]])/3,0)</f>
        <v>Q1</v>
      </c>
      <c r="W270" s="8">
        <f>MONTH(SalesDataTable[[#This Row],[Order Date]])</f>
        <v>2</v>
      </c>
      <c r="X270" s="7" t="str">
        <f>TEXT(SalesDataTable[[#This Row],[Order Date]],"mmm")</f>
        <v>Feb</v>
      </c>
    </row>
    <row r="271" spans="1:24" ht="15.75">
      <c r="A271" s="2">
        <v>4594</v>
      </c>
      <c r="B271" s="11">
        <v>46080</v>
      </c>
      <c r="C271" s="4">
        <f>YEAR(SalesDataTable[[#This Row],[Order Date]])</f>
        <v>2026</v>
      </c>
      <c r="D271" s="4" t="str">
        <f>"Q"&amp;ROUNDUP(MONTH(SalesDataTable[[#This Row],[Order Date]])/3,0)</f>
        <v>Q1</v>
      </c>
      <c r="E271" s="4">
        <f>MONTH(SalesDataTable[[#This Row],[Order Date]])</f>
        <v>2</v>
      </c>
      <c r="F271" s="4" t="str">
        <f>TEXT(SalesDataTable[[#This Row],[Order Date]],"MMM")</f>
        <v>Feb</v>
      </c>
      <c r="G271" s="3" t="s">
        <v>20</v>
      </c>
      <c r="H271" s="3" t="s">
        <v>31</v>
      </c>
      <c r="I271" s="3" t="s">
        <v>19</v>
      </c>
      <c r="J271" s="3" t="s">
        <v>3</v>
      </c>
      <c r="K271" s="3" t="s">
        <v>9</v>
      </c>
      <c r="L271" s="3" t="s">
        <v>10</v>
      </c>
      <c r="M271" s="8">
        <v>5</v>
      </c>
      <c r="N271" s="5">
        <v>92.94</v>
      </c>
      <c r="O271" s="6">
        <v>0.05</v>
      </c>
      <c r="P271" s="18">
        <v>46.47</v>
      </c>
      <c r="Q271" s="18">
        <f t="shared" si="16"/>
        <v>441.46499999999997</v>
      </c>
      <c r="R271" s="18">
        <f t="shared" si="17"/>
        <v>232.35</v>
      </c>
      <c r="S271" s="18">
        <f t="shared" si="18"/>
        <v>209.11499999999998</v>
      </c>
      <c r="T271" s="7">
        <f t="shared" si="19"/>
        <v>0.47368421052631576</v>
      </c>
      <c r="U271" s="4">
        <f>YEAR(SalesDataTable[[#This Row],[Order Date]])</f>
        <v>2026</v>
      </c>
      <c r="V271" s="7" t="str">
        <f>"Q"&amp;ROUNDUP(MONTH(SalesDataTable[[#This Row],[Order Date]])/3,0)</f>
        <v>Q1</v>
      </c>
      <c r="W271" s="8">
        <f>MONTH(SalesDataTable[[#This Row],[Order Date]])</f>
        <v>2</v>
      </c>
      <c r="X271" s="7" t="str">
        <f>TEXT(SalesDataTable[[#This Row],[Order Date]],"mmm")</f>
        <v>Feb</v>
      </c>
    </row>
    <row r="272" spans="1:24" ht="15.75">
      <c r="A272" s="2">
        <v>4750</v>
      </c>
      <c r="B272" s="11">
        <v>46080</v>
      </c>
      <c r="C272" s="4">
        <f>YEAR(SalesDataTable[[#This Row],[Order Date]])</f>
        <v>2026</v>
      </c>
      <c r="D272" s="4" t="str">
        <f>"Q"&amp;ROUNDUP(MONTH(SalesDataTable[[#This Row],[Order Date]])/3,0)</f>
        <v>Q1</v>
      </c>
      <c r="E272" s="4">
        <f>MONTH(SalesDataTable[[#This Row],[Order Date]])</f>
        <v>2</v>
      </c>
      <c r="F272" s="4" t="str">
        <f>TEXT(SalesDataTable[[#This Row],[Order Date]],"MMM")</f>
        <v>Feb</v>
      </c>
      <c r="G272" s="3" t="s">
        <v>6</v>
      </c>
      <c r="H272" s="3" t="s">
        <v>43</v>
      </c>
      <c r="I272" s="3" t="s">
        <v>19</v>
      </c>
      <c r="J272" s="3" t="s">
        <v>3</v>
      </c>
      <c r="K272" s="3" t="s">
        <v>34</v>
      </c>
      <c r="L272" s="3" t="s">
        <v>38</v>
      </c>
      <c r="M272" s="8">
        <v>2</v>
      </c>
      <c r="N272" s="5">
        <v>120.44</v>
      </c>
      <c r="O272" s="6">
        <v>0.05</v>
      </c>
      <c r="P272" s="18">
        <v>68.98</v>
      </c>
      <c r="Q272" s="18">
        <f t="shared" si="16"/>
        <v>228.83599999999998</v>
      </c>
      <c r="R272" s="18">
        <f t="shared" si="17"/>
        <v>137.96</v>
      </c>
      <c r="S272" s="18">
        <f t="shared" si="18"/>
        <v>90.875999999999976</v>
      </c>
      <c r="T272" s="7">
        <f t="shared" si="19"/>
        <v>0.3971228303239</v>
      </c>
      <c r="U272" s="4">
        <f>YEAR(SalesDataTable[[#This Row],[Order Date]])</f>
        <v>2026</v>
      </c>
      <c r="V272" s="7" t="str">
        <f>"Q"&amp;ROUNDUP(MONTH(SalesDataTable[[#This Row],[Order Date]])/3,0)</f>
        <v>Q1</v>
      </c>
      <c r="W272" s="8">
        <f>MONTH(SalesDataTable[[#This Row],[Order Date]])</f>
        <v>2</v>
      </c>
      <c r="X272" s="7" t="str">
        <f>TEXT(SalesDataTable[[#This Row],[Order Date]],"mmm")</f>
        <v>Feb</v>
      </c>
    </row>
    <row r="273" spans="1:24" ht="15.75">
      <c r="A273" s="2">
        <v>4960</v>
      </c>
      <c r="B273" s="11">
        <v>46080</v>
      </c>
      <c r="C273" s="4">
        <f>YEAR(SalesDataTable[[#This Row],[Order Date]])</f>
        <v>2026</v>
      </c>
      <c r="D273" s="4" t="str">
        <f>"Q"&amp;ROUNDUP(MONTH(SalesDataTable[[#This Row],[Order Date]])/3,0)</f>
        <v>Q1</v>
      </c>
      <c r="E273" s="4">
        <f>MONTH(SalesDataTable[[#This Row],[Order Date]])</f>
        <v>2</v>
      </c>
      <c r="F273" s="4" t="str">
        <f>TEXT(SalesDataTable[[#This Row],[Order Date]],"MMM")</f>
        <v>Feb</v>
      </c>
      <c r="G273" s="3" t="s">
        <v>6</v>
      </c>
      <c r="H273" s="3" t="s">
        <v>27</v>
      </c>
      <c r="I273" s="3" t="s">
        <v>28</v>
      </c>
      <c r="J273" s="3" t="s">
        <v>13</v>
      </c>
      <c r="K273" s="3" t="s">
        <v>14</v>
      </c>
      <c r="L273" s="3" t="s">
        <v>15</v>
      </c>
      <c r="M273" s="8">
        <v>2</v>
      </c>
      <c r="N273" s="5">
        <v>36.130000000000003</v>
      </c>
      <c r="O273" s="6">
        <v>0</v>
      </c>
      <c r="P273" s="18">
        <v>13.72</v>
      </c>
      <c r="Q273" s="18">
        <f t="shared" si="16"/>
        <v>72.260000000000005</v>
      </c>
      <c r="R273" s="18">
        <f t="shared" si="17"/>
        <v>27.44</v>
      </c>
      <c r="S273" s="18">
        <f t="shared" si="18"/>
        <v>44.820000000000007</v>
      </c>
      <c r="T273" s="7">
        <f t="shared" si="19"/>
        <v>0.62026017160254643</v>
      </c>
      <c r="U273" s="4">
        <f>YEAR(SalesDataTable[[#This Row],[Order Date]])</f>
        <v>2026</v>
      </c>
      <c r="V273" s="7" t="str">
        <f>"Q"&amp;ROUNDUP(MONTH(SalesDataTable[[#This Row],[Order Date]])/3,0)</f>
        <v>Q1</v>
      </c>
      <c r="W273" s="8">
        <f>MONTH(SalesDataTable[[#This Row],[Order Date]])</f>
        <v>2</v>
      </c>
      <c r="X273" s="7" t="str">
        <f>TEXT(SalesDataTable[[#This Row],[Order Date]],"mmm")</f>
        <v>Feb</v>
      </c>
    </row>
    <row r="274" spans="1:24" ht="15.75">
      <c r="A274" s="2">
        <v>4245</v>
      </c>
      <c r="B274" s="11">
        <v>46081</v>
      </c>
      <c r="C274" s="4">
        <f>YEAR(SalesDataTable[[#This Row],[Order Date]])</f>
        <v>2026</v>
      </c>
      <c r="D274" s="4" t="str">
        <f>"Q"&amp;ROUNDUP(MONTH(SalesDataTable[[#This Row],[Order Date]])/3,0)</f>
        <v>Q1</v>
      </c>
      <c r="E274" s="4">
        <f>MONTH(SalesDataTable[[#This Row],[Order Date]])</f>
        <v>2</v>
      </c>
      <c r="F274" s="4" t="str">
        <f>TEXT(SalesDataTable[[#This Row],[Order Date]],"MMM")</f>
        <v>Feb</v>
      </c>
      <c r="G274" s="3" t="s">
        <v>6</v>
      </c>
      <c r="H274" s="3" t="s">
        <v>7</v>
      </c>
      <c r="I274" s="3" t="s">
        <v>19</v>
      </c>
      <c r="J274" s="3" t="s">
        <v>3</v>
      </c>
      <c r="K274" s="3" t="s">
        <v>34</v>
      </c>
      <c r="L274" s="3" t="s">
        <v>38</v>
      </c>
      <c r="M274" s="8">
        <v>1</v>
      </c>
      <c r="N274" s="5">
        <v>124.97</v>
      </c>
      <c r="O274" s="6">
        <v>0.1</v>
      </c>
      <c r="P274" s="18">
        <v>69.790000000000006</v>
      </c>
      <c r="Q274" s="18">
        <f t="shared" si="16"/>
        <v>112.473</v>
      </c>
      <c r="R274" s="18">
        <f t="shared" si="17"/>
        <v>69.790000000000006</v>
      </c>
      <c r="S274" s="18">
        <f t="shared" si="18"/>
        <v>42.682999999999993</v>
      </c>
      <c r="T274" s="7">
        <f t="shared" si="19"/>
        <v>0.37949552337005321</v>
      </c>
      <c r="U274" s="4">
        <f>YEAR(SalesDataTable[[#This Row],[Order Date]])</f>
        <v>2026</v>
      </c>
      <c r="V274" s="7" t="str">
        <f>"Q"&amp;ROUNDUP(MONTH(SalesDataTable[[#This Row],[Order Date]])/3,0)</f>
        <v>Q1</v>
      </c>
      <c r="W274" s="8">
        <f>MONTH(SalesDataTable[[#This Row],[Order Date]])</f>
        <v>2</v>
      </c>
      <c r="X274" s="7" t="str">
        <f>TEXT(SalesDataTable[[#This Row],[Order Date]],"mmm")</f>
        <v>Feb</v>
      </c>
    </row>
    <row r="275" spans="1:24" ht="15.75">
      <c r="A275" s="2">
        <v>4664</v>
      </c>
      <c r="B275" s="11">
        <v>46081</v>
      </c>
      <c r="C275" s="4">
        <f>YEAR(SalesDataTable[[#This Row],[Order Date]])</f>
        <v>2026</v>
      </c>
      <c r="D275" s="4" t="str">
        <f>"Q"&amp;ROUNDUP(MONTH(SalesDataTable[[#This Row],[Order Date]])/3,0)</f>
        <v>Q1</v>
      </c>
      <c r="E275" s="4">
        <f>MONTH(SalesDataTable[[#This Row],[Order Date]])</f>
        <v>2</v>
      </c>
      <c r="F275" s="4" t="str">
        <f>TEXT(SalesDataTable[[#This Row],[Order Date]],"MMM")</f>
        <v>Feb</v>
      </c>
      <c r="G275" s="3" t="s">
        <v>20</v>
      </c>
      <c r="H275" s="3" t="s">
        <v>47</v>
      </c>
      <c r="I275" s="3" t="s">
        <v>2</v>
      </c>
      <c r="J275" s="3" t="s">
        <v>3</v>
      </c>
      <c r="K275" s="3" t="s">
        <v>14</v>
      </c>
      <c r="L275" s="3" t="s">
        <v>48</v>
      </c>
      <c r="M275" s="8">
        <v>1</v>
      </c>
      <c r="N275" s="5">
        <v>163.31</v>
      </c>
      <c r="O275" s="6">
        <v>0.05</v>
      </c>
      <c r="P275" s="18">
        <v>87.22</v>
      </c>
      <c r="Q275" s="18">
        <f t="shared" si="16"/>
        <v>155.14449999999999</v>
      </c>
      <c r="R275" s="18">
        <f t="shared" si="17"/>
        <v>87.22</v>
      </c>
      <c r="S275" s="18">
        <f t="shared" si="18"/>
        <v>67.924499999999995</v>
      </c>
      <c r="T275" s="7">
        <f t="shared" si="19"/>
        <v>0.43781442461705056</v>
      </c>
      <c r="U275" s="4">
        <f>YEAR(SalesDataTable[[#This Row],[Order Date]])</f>
        <v>2026</v>
      </c>
      <c r="V275" s="7" t="str">
        <f>"Q"&amp;ROUNDUP(MONTH(SalesDataTable[[#This Row],[Order Date]])/3,0)</f>
        <v>Q1</v>
      </c>
      <c r="W275" s="8">
        <f>MONTH(SalesDataTable[[#This Row],[Order Date]])</f>
        <v>2</v>
      </c>
      <c r="X275" s="7" t="str">
        <f>TEXT(SalesDataTable[[#This Row],[Order Date]],"mmm")</f>
        <v>Feb</v>
      </c>
    </row>
    <row r="276" spans="1:24" ht="15.75">
      <c r="A276" s="2">
        <v>383</v>
      </c>
      <c r="B276" s="11">
        <v>46082</v>
      </c>
      <c r="C276" s="4">
        <f>YEAR(SalesDataTable[[#This Row],[Order Date]])</f>
        <v>2026</v>
      </c>
      <c r="D276" s="4" t="str">
        <f>"Q"&amp;ROUNDUP(MONTH(SalesDataTable[[#This Row],[Order Date]])/3,0)</f>
        <v>Q1</v>
      </c>
      <c r="E276" s="4">
        <f>MONTH(SalesDataTable[[#This Row],[Order Date]])</f>
        <v>3</v>
      </c>
      <c r="F276" s="4" t="str">
        <f>TEXT(SalesDataTable[[#This Row],[Order Date]],"MMM")</f>
        <v>Mar</v>
      </c>
      <c r="G276" s="3" t="s">
        <v>11</v>
      </c>
      <c r="H276" s="3" t="s">
        <v>12</v>
      </c>
      <c r="I276" s="3" t="s">
        <v>19</v>
      </c>
      <c r="J276" s="3" t="s">
        <v>3</v>
      </c>
      <c r="K276" s="3" t="s">
        <v>9</v>
      </c>
      <c r="L276" s="3" t="s">
        <v>10</v>
      </c>
      <c r="M276" s="8">
        <v>3</v>
      </c>
      <c r="N276" s="5">
        <v>92.76</v>
      </c>
      <c r="O276" s="6">
        <v>0</v>
      </c>
      <c r="P276" s="18">
        <v>45.84</v>
      </c>
      <c r="Q276" s="18">
        <f t="shared" si="16"/>
        <v>278.28000000000003</v>
      </c>
      <c r="R276" s="18">
        <f t="shared" si="17"/>
        <v>137.52000000000001</v>
      </c>
      <c r="S276" s="18">
        <f t="shared" si="18"/>
        <v>140.76000000000002</v>
      </c>
      <c r="T276" s="7">
        <f t="shared" si="19"/>
        <v>0.50582147477360928</v>
      </c>
      <c r="U276" s="4">
        <f>YEAR(SalesDataTable[[#This Row],[Order Date]])</f>
        <v>2026</v>
      </c>
      <c r="V276" s="7" t="str">
        <f>"Q"&amp;ROUNDUP(MONTH(SalesDataTable[[#This Row],[Order Date]])/3,0)</f>
        <v>Q1</v>
      </c>
      <c r="W276" s="8">
        <f>MONTH(SalesDataTable[[#This Row],[Order Date]])</f>
        <v>3</v>
      </c>
      <c r="X276" s="7" t="str">
        <f>TEXT(SalesDataTable[[#This Row],[Order Date]],"mmm")</f>
        <v>Mar</v>
      </c>
    </row>
    <row r="277" spans="1:24" ht="15.75">
      <c r="A277" s="2">
        <v>730</v>
      </c>
      <c r="B277" s="11">
        <v>46082</v>
      </c>
      <c r="C277" s="4">
        <f>YEAR(SalesDataTable[[#This Row],[Order Date]])</f>
        <v>2026</v>
      </c>
      <c r="D277" s="4" t="str">
        <f>"Q"&amp;ROUNDUP(MONTH(SalesDataTable[[#This Row],[Order Date]])/3,0)</f>
        <v>Q1</v>
      </c>
      <c r="E277" s="4">
        <f>MONTH(SalesDataTable[[#This Row],[Order Date]])</f>
        <v>3</v>
      </c>
      <c r="F277" s="4" t="str">
        <f>TEXT(SalesDataTable[[#This Row],[Order Date]],"MMM")</f>
        <v>Mar</v>
      </c>
      <c r="G277" s="3" t="s">
        <v>0</v>
      </c>
      <c r="H277" s="3" t="s">
        <v>50</v>
      </c>
      <c r="I277" s="3" t="s">
        <v>8</v>
      </c>
      <c r="J277" s="3" t="s">
        <v>16</v>
      </c>
      <c r="K277" s="3" t="s">
        <v>34</v>
      </c>
      <c r="L277" s="3" t="s">
        <v>35</v>
      </c>
      <c r="M277" s="8">
        <v>5</v>
      </c>
      <c r="N277" s="5">
        <v>41.31</v>
      </c>
      <c r="O277" s="6">
        <v>0.1</v>
      </c>
      <c r="P277" s="18">
        <v>15.14</v>
      </c>
      <c r="Q277" s="18">
        <f t="shared" si="16"/>
        <v>185.89500000000001</v>
      </c>
      <c r="R277" s="18">
        <f t="shared" si="17"/>
        <v>75.7</v>
      </c>
      <c r="S277" s="18">
        <f t="shared" si="18"/>
        <v>110.19500000000001</v>
      </c>
      <c r="T277" s="7">
        <f t="shared" si="19"/>
        <v>0.59278087092175691</v>
      </c>
      <c r="U277" s="4">
        <f>YEAR(SalesDataTable[[#This Row],[Order Date]])</f>
        <v>2026</v>
      </c>
      <c r="V277" s="7" t="str">
        <f>"Q"&amp;ROUNDUP(MONTH(SalesDataTable[[#This Row],[Order Date]])/3,0)</f>
        <v>Q1</v>
      </c>
      <c r="W277" s="8">
        <f>MONTH(SalesDataTable[[#This Row],[Order Date]])</f>
        <v>3</v>
      </c>
      <c r="X277" s="7" t="str">
        <f>TEXT(SalesDataTable[[#This Row],[Order Date]],"mmm")</f>
        <v>Mar</v>
      </c>
    </row>
    <row r="278" spans="1:24" ht="15.75">
      <c r="A278" s="2">
        <v>985</v>
      </c>
      <c r="B278" s="11">
        <v>46082</v>
      </c>
      <c r="C278" s="4">
        <f>YEAR(SalesDataTable[[#This Row],[Order Date]])</f>
        <v>2026</v>
      </c>
      <c r="D278" s="4" t="str">
        <f>"Q"&amp;ROUNDUP(MONTH(SalesDataTable[[#This Row],[Order Date]])/3,0)</f>
        <v>Q1</v>
      </c>
      <c r="E278" s="4">
        <f>MONTH(SalesDataTable[[#This Row],[Order Date]])</f>
        <v>3</v>
      </c>
      <c r="F278" s="4" t="str">
        <f>TEXT(SalesDataTable[[#This Row],[Order Date]],"MMM")</f>
        <v>Mar</v>
      </c>
      <c r="G278" s="3" t="s">
        <v>6</v>
      </c>
      <c r="H278" s="3" t="s">
        <v>49</v>
      </c>
      <c r="I278" s="3" t="s">
        <v>28</v>
      </c>
      <c r="J278" s="3" t="s">
        <v>13</v>
      </c>
      <c r="K278" s="3" t="s">
        <v>34</v>
      </c>
      <c r="L278" s="3" t="s">
        <v>35</v>
      </c>
      <c r="M278" s="8">
        <v>2</v>
      </c>
      <c r="N278" s="5">
        <v>41.23</v>
      </c>
      <c r="O278" s="6">
        <v>0</v>
      </c>
      <c r="P278" s="18">
        <v>14.28</v>
      </c>
      <c r="Q278" s="18">
        <f t="shared" si="16"/>
        <v>82.46</v>
      </c>
      <c r="R278" s="18">
        <f t="shared" si="17"/>
        <v>28.56</v>
      </c>
      <c r="S278" s="18">
        <f t="shared" si="18"/>
        <v>53.899999999999991</v>
      </c>
      <c r="T278" s="7">
        <f t="shared" si="19"/>
        <v>0.65365025466893034</v>
      </c>
      <c r="U278" s="4">
        <f>YEAR(SalesDataTable[[#This Row],[Order Date]])</f>
        <v>2026</v>
      </c>
      <c r="V278" s="7" t="str">
        <f>"Q"&amp;ROUNDUP(MONTH(SalesDataTable[[#This Row],[Order Date]])/3,0)</f>
        <v>Q1</v>
      </c>
      <c r="W278" s="8">
        <f>MONTH(SalesDataTable[[#This Row],[Order Date]])</f>
        <v>3</v>
      </c>
      <c r="X278" s="7" t="str">
        <f>TEXT(SalesDataTable[[#This Row],[Order Date]],"mmm")</f>
        <v>Mar</v>
      </c>
    </row>
    <row r="279" spans="1:24" ht="15.75">
      <c r="A279" s="2">
        <v>1457</v>
      </c>
      <c r="B279" s="11">
        <v>46082</v>
      </c>
      <c r="C279" s="4">
        <f>YEAR(SalesDataTable[[#This Row],[Order Date]])</f>
        <v>2026</v>
      </c>
      <c r="D279" s="4" t="str">
        <f>"Q"&amp;ROUNDUP(MONTH(SalesDataTable[[#This Row],[Order Date]])/3,0)</f>
        <v>Q1</v>
      </c>
      <c r="E279" s="4">
        <f>MONTH(SalesDataTable[[#This Row],[Order Date]])</f>
        <v>3</v>
      </c>
      <c r="F279" s="4" t="str">
        <f>TEXT(SalesDataTable[[#This Row],[Order Date]],"MMM")</f>
        <v>Mar</v>
      </c>
      <c r="G279" s="3" t="s">
        <v>6</v>
      </c>
      <c r="H279" s="3" t="s">
        <v>7</v>
      </c>
      <c r="I279" s="3" t="s">
        <v>2</v>
      </c>
      <c r="J279" s="3" t="s">
        <v>13</v>
      </c>
      <c r="K279" s="3" t="s">
        <v>14</v>
      </c>
      <c r="L279" s="3" t="s">
        <v>15</v>
      </c>
      <c r="M279" s="8">
        <v>1</v>
      </c>
      <c r="N279" s="5">
        <v>36.47</v>
      </c>
      <c r="O279" s="6">
        <v>0.05</v>
      </c>
      <c r="P279" s="18">
        <v>13.21</v>
      </c>
      <c r="Q279" s="18">
        <f t="shared" si="16"/>
        <v>34.646499999999996</v>
      </c>
      <c r="R279" s="18">
        <f t="shared" si="17"/>
        <v>13.21</v>
      </c>
      <c r="S279" s="18">
        <f t="shared" si="18"/>
        <v>21.436499999999995</v>
      </c>
      <c r="T279" s="7">
        <f t="shared" si="19"/>
        <v>0.61872050567878423</v>
      </c>
      <c r="U279" s="4">
        <f>YEAR(SalesDataTable[[#This Row],[Order Date]])</f>
        <v>2026</v>
      </c>
      <c r="V279" s="7" t="str">
        <f>"Q"&amp;ROUNDUP(MONTH(SalesDataTable[[#This Row],[Order Date]])/3,0)</f>
        <v>Q1</v>
      </c>
      <c r="W279" s="8">
        <f>MONTH(SalesDataTable[[#This Row],[Order Date]])</f>
        <v>3</v>
      </c>
      <c r="X279" s="7" t="str">
        <f>TEXT(SalesDataTable[[#This Row],[Order Date]],"mmm")</f>
        <v>Mar</v>
      </c>
    </row>
    <row r="280" spans="1:24" ht="15.75">
      <c r="A280" s="2">
        <v>2558</v>
      </c>
      <c r="B280" s="11">
        <v>46082</v>
      </c>
      <c r="C280" s="4">
        <f>YEAR(SalesDataTable[[#This Row],[Order Date]])</f>
        <v>2026</v>
      </c>
      <c r="D280" s="4" t="str">
        <f>"Q"&amp;ROUNDUP(MONTH(SalesDataTable[[#This Row],[Order Date]])/3,0)</f>
        <v>Q1</v>
      </c>
      <c r="E280" s="4">
        <f>MONTH(SalesDataTable[[#This Row],[Order Date]])</f>
        <v>3</v>
      </c>
      <c r="F280" s="4" t="str">
        <f>TEXT(SalesDataTable[[#This Row],[Order Date]],"MMM")</f>
        <v>Mar</v>
      </c>
      <c r="G280" s="3" t="s">
        <v>0</v>
      </c>
      <c r="H280" s="3" t="s">
        <v>50</v>
      </c>
      <c r="I280" s="3" t="s">
        <v>28</v>
      </c>
      <c r="J280" s="3" t="s">
        <v>13</v>
      </c>
      <c r="K280" s="3" t="s">
        <v>34</v>
      </c>
      <c r="L280" s="3" t="s">
        <v>42</v>
      </c>
      <c r="M280" s="8">
        <v>1</v>
      </c>
      <c r="N280" s="5">
        <v>36.67</v>
      </c>
      <c r="O280" s="6">
        <v>0</v>
      </c>
      <c r="P280" s="18">
        <v>13.97</v>
      </c>
      <c r="Q280" s="18">
        <f t="shared" si="16"/>
        <v>36.67</v>
      </c>
      <c r="R280" s="18">
        <f t="shared" si="17"/>
        <v>13.97</v>
      </c>
      <c r="S280" s="18">
        <f t="shared" si="18"/>
        <v>22.700000000000003</v>
      </c>
      <c r="T280" s="7">
        <f t="shared" si="19"/>
        <v>0.61903463321516228</v>
      </c>
      <c r="U280" s="4">
        <f>YEAR(SalesDataTable[[#This Row],[Order Date]])</f>
        <v>2026</v>
      </c>
      <c r="V280" s="7" t="str">
        <f>"Q"&amp;ROUNDUP(MONTH(SalesDataTable[[#This Row],[Order Date]])/3,0)</f>
        <v>Q1</v>
      </c>
      <c r="W280" s="8">
        <f>MONTH(SalesDataTable[[#This Row],[Order Date]])</f>
        <v>3</v>
      </c>
      <c r="X280" s="7" t="str">
        <f>TEXT(SalesDataTable[[#This Row],[Order Date]],"mmm")</f>
        <v>Mar</v>
      </c>
    </row>
    <row r="281" spans="1:24" ht="15.75">
      <c r="A281" s="2">
        <v>3024</v>
      </c>
      <c r="B281" s="11">
        <v>46082</v>
      </c>
      <c r="C281" s="4">
        <f>YEAR(SalesDataTable[[#This Row],[Order Date]])</f>
        <v>2026</v>
      </c>
      <c r="D281" s="4" t="str">
        <f>"Q"&amp;ROUNDUP(MONTH(SalesDataTable[[#This Row],[Order Date]])/3,0)</f>
        <v>Q1</v>
      </c>
      <c r="E281" s="4">
        <f>MONTH(SalesDataTable[[#This Row],[Order Date]])</f>
        <v>3</v>
      </c>
      <c r="F281" s="4" t="str">
        <f>TEXT(SalesDataTable[[#This Row],[Order Date]],"MMM")</f>
        <v>Mar</v>
      </c>
      <c r="G281" s="3" t="s">
        <v>6</v>
      </c>
      <c r="H281" s="3" t="s">
        <v>41</v>
      </c>
      <c r="I281" s="3" t="s">
        <v>2</v>
      </c>
      <c r="J281" s="3" t="s">
        <v>16</v>
      </c>
      <c r="K281" s="3" t="s">
        <v>4</v>
      </c>
      <c r="L281" s="3" t="s">
        <v>22</v>
      </c>
      <c r="M281" s="8">
        <v>2</v>
      </c>
      <c r="N281" s="5">
        <v>51.87</v>
      </c>
      <c r="O281" s="6">
        <v>0.1</v>
      </c>
      <c r="P281" s="18">
        <v>22.95</v>
      </c>
      <c r="Q281" s="18">
        <f t="shared" si="16"/>
        <v>93.366</v>
      </c>
      <c r="R281" s="18">
        <f t="shared" si="17"/>
        <v>45.9</v>
      </c>
      <c r="S281" s="18">
        <f t="shared" si="18"/>
        <v>47.466000000000001</v>
      </c>
      <c r="T281" s="7">
        <f t="shared" si="19"/>
        <v>0.50838635049161363</v>
      </c>
      <c r="U281" s="4">
        <f>YEAR(SalesDataTable[[#This Row],[Order Date]])</f>
        <v>2026</v>
      </c>
      <c r="V281" s="7" t="str">
        <f>"Q"&amp;ROUNDUP(MONTH(SalesDataTable[[#This Row],[Order Date]])/3,0)</f>
        <v>Q1</v>
      </c>
      <c r="W281" s="8">
        <f>MONTH(SalesDataTable[[#This Row],[Order Date]])</f>
        <v>3</v>
      </c>
      <c r="X281" s="7" t="str">
        <f>TEXT(SalesDataTable[[#This Row],[Order Date]],"mmm")</f>
        <v>Mar</v>
      </c>
    </row>
    <row r="282" spans="1:24" ht="15.75">
      <c r="A282" s="2">
        <v>3225</v>
      </c>
      <c r="B282" s="11">
        <v>46082</v>
      </c>
      <c r="C282" s="4">
        <f>YEAR(SalesDataTable[[#This Row],[Order Date]])</f>
        <v>2026</v>
      </c>
      <c r="D282" s="4" t="str">
        <f>"Q"&amp;ROUNDUP(MONTH(SalesDataTable[[#This Row],[Order Date]])/3,0)</f>
        <v>Q1</v>
      </c>
      <c r="E282" s="4">
        <f>MONTH(SalesDataTable[[#This Row],[Order Date]])</f>
        <v>3</v>
      </c>
      <c r="F282" s="4" t="str">
        <f>TEXT(SalesDataTable[[#This Row],[Order Date]],"MMM")</f>
        <v>Mar</v>
      </c>
      <c r="G282" s="3" t="s">
        <v>11</v>
      </c>
      <c r="H282" s="3" t="s">
        <v>12</v>
      </c>
      <c r="I282" s="3" t="s">
        <v>19</v>
      </c>
      <c r="J282" s="3" t="s">
        <v>16</v>
      </c>
      <c r="K282" s="3" t="s">
        <v>23</v>
      </c>
      <c r="L282" s="3" t="s">
        <v>29</v>
      </c>
      <c r="M282" s="8">
        <v>1</v>
      </c>
      <c r="N282" s="5">
        <v>195.06</v>
      </c>
      <c r="O282" s="6">
        <v>0.1</v>
      </c>
      <c r="P282" s="18">
        <v>106.68</v>
      </c>
      <c r="Q282" s="18">
        <f t="shared" si="16"/>
        <v>175.554</v>
      </c>
      <c r="R282" s="18">
        <f t="shared" si="17"/>
        <v>106.68</v>
      </c>
      <c r="S282" s="18">
        <f t="shared" si="18"/>
        <v>68.873999999999995</v>
      </c>
      <c r="T282" s="7">
        <f t="shared" si="19"/>
        <v>0.39232372945076727</v>
      </c>
      <c r="U282" s="4">
        <f>YEAR(SalesDataTable[[#This Row],[Order Date]])</f>
        <v>2026</v>
      </c>
      <c r="V282" s="7" t="str">
        <f>"Q"&amp;ROUNDUP(MONTH(SalesDataTable[[#This Row],[Order Date]])/3,0)</f>
        <v>Q1</v>
      </c>
      <c r="W282" s="8">
        <f>MONTH(SalesDataTable[[#This Row],[Order Date]])</f>
        <v>3</v>
      </c>
      <c r="X282" s="7" t="str">
        <f>TEXT(SalesDataTable[[#This Row],[Order Date]],"mmm")</f>
        <v>Mar</v>
      </c>
    </row>
    <row r="283" spans="1:24" ht="15.75">
      <c r="A283" s="2">
        <v>3551</v>
      </c>
      <c r="B283" s="11">
        <v>46082</v>
      </c>
      <c r="C283" s="4">
        <f>YEAR(SalesDataTable[[#This Row],[Order Date]])</f>
        <v>2026</v>
      </c>
      <c r="D283" s="4" t="str">
        <f>"Q"&amp;ROUNDUP(MONTH(SalesDataTable[[#This Row],[Order Date]])/3,0)</f>
        <v>Q1</v>
      </c>
      <c r="E283" s="4">
        <f>MONTH(SalesDataTable[[#This Row],[Order Date]])</f>
        <v>3</v>
      </c>
      <c r="F283" s="4" t="str">
        <f>TEXT(SalesDataTable[[#This Row],[Order Date]],"MMM")</f>
        <v>Mar</v>
      </c>
      <c r="G283" s="3" t="s">
        <v>6</v>
      </c>
      <c r="H283" s="3" t="s">
        <v>41</v>
      </c>
      <c r="I283" s="3" t="s">
        <v>28</v>
      </c>
      <c r="J283" s="3" t="s">
        <v>3</v>
      </c>
      <c r="K283" s="3" t="s">
        <v>4</v>
      </c>
      <c r="L283" s="3" t="s">
        <v>30</v>
      </c>
      <c r="M283" s="8">
        <v>2</v>
      </c>
      <c r="N283" s="5">
        <v>100.79</v>
      </c>
      <c r="O283" s="6">
        <v>0.05</v>
      </c>
      <c r="P283" s="18">
        <v>49</v>
      </c>
      <c r="Q283" s="18">
        <f t="shared" si="16"/>
        <v>191.501</v>
      </c>
      <c r="R283" s="18">
        <f t="shared" si="17"/>
        <v>98</v>
      </c>
      <c r="S283" s="18">
        <f t="shared" si="18"/>
        <v>93.501000000000005</v>
      </c>
      <c r="T283" s="7">
        <f t="shared" si="19"/>
        <v>0.48825332504791097</v>
      </c>
      <c r="U283" s="4">
        <f>YEAR(SalesDataTable[[#This Row],[Order Date]])</f>
        <v>2026</v>
      </c>
      <c r="V283" s="7" t="str">
        <f>"Q"&amp;ROUNDUP(MONTH(SalesDataTable[[#This Row],[Order Date]])/3,0)</f>
        <v>Q1</v>
      </c>
      <c r="W283" s="8">
        <f>MONTH(SalesDataTable[[#This Row],[Order Date]])</f>
        <v>3</v>
      </c>
      <c r="X283" s="7" t="str">
        <f>TEXT(SalesDataTable[[#This Row],[Order Date]],"mmm")</f>
        <v>Mar</v>
      </c>
    </row>
    <row r="284" spans="1:24" ht="15.75">
      <c r="A284" s="2">
        <v>4157</v>
      </c>
      <c r="B284" s="11">
        <v>46082</v>
      </c>
      <c r="C284" s="4">
        <f>YEAR(SalesDataTable[[#This Row],[Order Date]])</f>
        <v>2026</v>
      </c>
      <c r="D284" s="4" t="str">
        <f>"Q"&amp;ROUNDUP(MONTH(SalesDataTable[[#This Row],[Order Date]])/3,0)</f>
        <v>Q1</v>
      </c>
      <c r="E284" s="4">
        <f>MONTH(SalesDataTable[[#This Row],[Order Date]])</f>
        <v>3</v>
      </c>
      <c r="F284" s="4" t="str">
        <f>TEXT(SalesDataTable[[#This Row],[Order Date]],"MMM")</f>
        <v>Mar</v>
      </c>
      <c r="G284" s="3" t="s">
        <v>20</v>
      </c>
      <c r="H284" s="3" t="s">
        <v>33</v>
      </c>
      <c r="I284" s="3" t="s">
        <v>2</v>
      </c>
      <c r="J284" s="3" t="s">
        <v>13</v>
      </c>
      <c r="K284" s="3" t="s">
        <v>4</v>
      </c>
      <c r="L284" s="3" t="s">
        <v>22</v>
      </c>
      <c r="M284" s="8">
        <v>5</v>
      </c>
      <c r="N284" s="5">
        <v>51.92</v>
      </c>
      <c r="O284" s="6">
        <v>0.15</v>
      </c>
      <c r="P284" s="18">
        <v>22.24</v>
      </c>
      <c r="Q284" s="18">
        <f t="shared" si="16"/>
        <v>220.66000000000003</v>
      </c>
      <c r="R284" s="18">
        <f t="shared" si="17"/>
        <v>111.19999999999999</v>
      </c>
      <c r="S284" s="18">
        <f t="shared" si="18"/>
        <v>109.46000000000004</v>
      </c>
      <c r="T284" s="7">
        <f t="shared" si="19"/>
        <v>0.49605728269736254</v>
      </c>
      <c r="U284" s="4">
        <f>YEAR(SalesDataTable[[#This Row],[Order Date]])</f>
        <v>2026</v>
      </c>
      <c r="V284" s="7" t="str">
        <f>"Q"&amp;ROUNDUP(MONTH(SalesDataTable[[#This Row],[Order Date]])/3,0)</f>
        <v>Q1</v>
      </c>
      <c r="W284" s="8">
        <f>MONTH(SalesDataTable[[#This Row],[Order Date]])</f>
        <v>3</v>
      </c>
      <c r="X284" s="7" t="str">
        <f>TEXT(SalesDataTable[[#This Row],[Order Date]],"mmm")</f>
        <v>Mar</v>
      </c>
    </row>
    <row r="285" spans="1:24" ht="15.75">
      <c r="A285" s="2">
        <v>4398</v>
      </c>
      <c r="B285" s="11">
        <v>46082</v>
      </c>
      <c r="C285" s="4">
        <f>YEAR(SalesDataTable[[#This Row],[Order Date]])</f>
        <v>2026</v>
      </c>
      <c r="D285" s="4" t="str">
        <f>"Q"&amp;ROUNDUP(MONTH(SalesDataTable[[#This Row],[Order Date]])/3,0)</f>
        <v>Q1</v>
      </c>
      <c r="E285" s="4">
        <f>MONTH(SalesDataTable[[#This Row],[Order Date]])</f>
        <v>3</v>
      </c>
      <c r="F285" s="4" t="str">
        <f>TEXT(SalesDataTable[[#This Row],[Order Date]],"MMM")</f>
        <v>Mar</v>
      </c>
      <c r="G285" s="3" t="s">
        <v>20</v>
      </c>
      <c r="H285" s="3" t="s">
        <v>31</v>
      </c>
      <c r="I285" s="3" t="s">
        <v>2</v>
      </c>
      <c r="J285" s="3" t="s">
        <v>13</v>
      </c>
      <c r="K285" s="3" t="s">
        <v>23</v>
      </c>
      <c r="L285" s="3" t="s">
        <v>51</v>
      </c>
      <c r="M285" s="8">
        <v>1</v>
      </c>
      <c r="N285" s="5">
        <v>123.99</v>
      </c>
      <c r="O285" s="6">
        <v>0.05</v>
      </c>
      <c r="P285" s="18">
        <v>61.67</v>
      </c>
      <c r="Q285" s="18">
        <f t="shared" si="16"/>
        <v>117.79049999999999</v>
      </c>
      <c r="R285" s="18">
        <f t="shared" si="17"/>
        <v>61.67</v>
      </c>
      <c r="S285" s="18">
        <f t="shared" si="18"/>
        <v>56.120499999999993</v>
      </c>
      <c r="T285" s="7">
        <f t="shared" si="19"/>
        <v>0.47644334644984099</v>
      </c>
      <c r="U285" s="4">
        <f>YEAR(SalesDataTable[[#This Row],[Order Date]])</f>
        <v>2026</v>
      </c>
      <c r="V285" s="7" t="str">
        <f>"Q"&amp;ROUNDUP(MONTH(SalesDataTable[[#This Row],[Order Date]])/3,0)</f>
        <v>Q1</v>
      </c>
      <c r="W285" s="8">
        <f>MONTH(SalesDataTable[[#This Row],[Order Date]])</f>
        <v>3</v>
      </c>
      <c r="X285" s="7" t="str">
        <f>TEXT(SalesDataTable[[#This Row],[Order Date]],"mmm")</f>
        <v>Mar</v>
      </c>
    </row>
    <row r="286" spans="1:24" ht="15.75">
      <c r="A286" s="2">
        <v>4951</v>
      </c>
      <c r="B286" s="11">
        <v>46082</v>
      </c>
      <c r="C286" s="4">
        <f>YEAR(SalesDataTable[[#This Row],[Order Date]])</f>
        <v>2026</v>
      </c>
      <c r="D286" s="4" t="str">
        <f>"Q"&amp;ROUNDUP(MONTH(SalesDataTable[[#This Row],[Order Date]])/3,0)</f>
        <v>Q1</v>
      </c>
      <c r="E286" s="4">
        <f>MONTH(SalesDataTable[[#This Row],[Order Date]])</f>
        <v>3</v>
      </c>
      <c r="F286" s="4" t="str">
        <f>TEXT(SalesDataTable[[#This Row],[Order Date]],"MMM")</f>
        <v>Mar</v>
      </c>
      <c r="G286" s="3" t="s">
        <v>6</v>
      </c>
      <c r="H286" s="3" t="s">
        <v>49</v>
      </c>
      <c r="I286" s="3" t="s">
        <v>2</v>
      </c>
      <c r="J286" s="3" t="s">
        <v>13</v>
      </c>
      <c r="K286" s="3" t="s">
        <v>23</v>
      </c>
      <c r="L286" s="3" t="s">
        <v>24</v>
      </c>
      <c r="M286" s="8">
        <v>1</v>
      </c>
      <c r="N286" s="5">
        <v>344.8</v>
      </c>
      <c r="O286" s="6">
        <v>0.05</v>
      </c>
      <c r="P286" s="18">
        <v>196.14</v>
      </c>
      <c r="Q286" s="18">
        <f t="shared" si="16"/>
        <v>327.56</v>
      </c>
      <c r="R286" s="18">
        <f t="shared" si="17"/>
        <v>196.14</v>
      </c>
      <c r="S286" s="18">
        <f t="shared" si="18"/>
        <v>131.42000000000002</v>
      </c>
      <c r="T286" s="7">
        <f t="shared" si="19"/>
        <v>0.40120893882036884</v>
      </c>
      <c r="U286" s="4">
        <f>YEAR(SalesDataTable[[#This Row],[Order Date]])</f>
        <v>2026</v>
      </c>
      <c r="V286" s="7" t="str">
        <f>"Q"&amp;ROUNDUP(MONTH(SalesDataTable[[#This Row],[Order Date]])/3,0)</f>
        <v>Q1</v>
      </c>
      <c r="W286" s="8">
        <f>MONTH(SalesDataTable[[#This Row],[Order Date]])</f>
        <v>3</v>
      </c>
      <c r="X286" s="7" t="str">
        <f>TEXT(SalesDataTable[[#This Row],[Order Date]],"mmm")</f>
        <v>Mar</v>
      </c>
    </row>
    <row r="287" spans="1:24" ht="15.75">
      <c r="A287" s="2">
        <v>1354</v>
      </c>
      <c r="B287" s="11">
        <v>46083</v>
      </c>
      <c r="C287" s="4">
        <f>YEAR(SalesDataTable[[#This Row],[Order Date]])</f>
        <v>2026</v>
      </c>
      <c r="D287" s="4" t="str">
        <f>"Q"&amp;ROUNDUP(MONTH(SalesDataTable[[#This Row],[Order Date]])/3,0)</f>
        <v>Q1</v>
      </c>
      <c r="E287" s="4">
        <f>MONTH(SalesDataTable[[#This Row],[Order Date]])</f>
        <v>3</v>
      </c>
      <c r="F287" s="4" t="str">
        <f>TEXT(SalesDataTable[[#This Row],[Order Date]],"MMM")</f>
        <v>Mar</v>
      </c>
      <c r="G287" s="3" t="s">
        <v>20</v>
      </c>
      <c r="H287" s="3" t="s">
        <v>33</v>
      </c>
      <c r="I287" s="3" t="s">
        <v>28</v>
      </c>
      <c r="J287" s="3" t="s">
        <v>3</v>
      </c>
      <c r="K287" s="3" t="s">
        <v>14</v>
      </c>
      <c r="L287" s="3" t="s">
        <v>44</v>
      </c>
      <c r="M287" s="8">
        <v>3</v>
      </c>
      <c r="N287" s="5">
        <v>131.91999999999999</v>
      </c>
      <c r="O287" s="6">
        <v>0.05</v>
      </c>
      <c r="P287" s="18">
        <v>67.47</v>
      </c>
      <c r="Q287" s="18">
        <f t="shared" si="16"/>
        <v>375.97199999999998</v>
      </c>
      <c r="R287" s="18">
        <f t="shared" si="17"/>
        <v>202.41</v>
      </c>
      <c r="S287" s="18">
        <f t="shared" si="18"/>
        <v>173.56199999999998</v>
      </c>
      <c r="T287" s="7">
        <f t="shared" si="19"/>
        <v>0.46163544093709102</v>
      </c>
      <c r="U287" s="4">
        <f>YEAR(SalesDataTable[[#This Row],[Order Date]])</f>
        <v>2026</v>
      </c>
      <c r="V287" s="7" t="str">
        <f>"Q"&amp;ROUNDUP(MONTH(SalesDataTable[[#This Row],[Order Date]])/3,0)</f>
        <v>Q1</v>
      </c>
      <c r="W287" s="8">
        <f>MONTH(SalesDataTable[[#This Row],[Order Date]])</f>
        <v>3</v>
      </c>
      <c r="X287" s="7" t="str">
        <f>TEXT(SalesDataTable[[#This Row],[Order Date]],"mmm")</f>
        <v>Mar</v>
      </c>
    </row>
    <row r="288" spans="1:24" ht="15.75">
      <c r="A288" s="2">
        <v>2042</v>
      </c>
      <c r="B288" s="11">
        <v>46083</v>
      </c>
      <c r="C288" s="4">
        <f>YEAR(SalesDataTable[[#This Row],[Order Date]])</f>
        <v>2026</v>
      </c>
      <c r="D288" s="4" t="str">
        <f>"Q"&amp;ROUNDUP(MONTH(SalesDataTable[[#This Row],[Order Date]])/3,0)</f>
        <v>Q1</v>
      </c>
      <c r="E288" s="4">
        <f>MONTH(SalesDataTable[[#This Row],[Order Date]])</f>
        <v>3</v>
      </c>
      <c r="F288" s="4" t="str">
        <f>TEXT(SalesDataTable[[#This Row],[Order Date]],"MMM")</f>
        <v>Mar</v>
      </c>
      <c r="G288" s="3" t="s">
        <v>11</v>
      </c>
      <c r="H288" s="3" t="s">
        <v>52</v>
      </c>
      <c r="I288" s="3" t="s">
        <v>2</v>
      </c>
      <c r="J288" s="3" t="s">
        <v>16</v>
      </c>
      <c r="K288" s="3" t="s">
        <v>9</v>
      </c>
      <c r="L288" s="3" t="s">
        <v>17</v>
      </c>
      <c r="M288" s="8">
        <v>3</v>
      </c>
      <c r="N288" s="5">
        <v>146.99</v>
      </c>
      <c r="O288" s="6">
        <v>0</v>
      </c>
      <c r="P288" s="18">
        <v>80.069999999999993</v>
      </c>
      <c r="Q288" s="18">
        <f t="shared" si="16"/>
        <v>440.97</v>
      </c>
      <c r="R288" s="18">
        <f t="shared" si="17"/>
        <v>240.20999999999998</v>
      </c>
      <c r="S288" s="18">
        <f t="shared" si="18"/>
        <v>200.76000000000005</v>
      </c>
      <c r="T288" s="7">
        <f t="shared" si="19"/>
        <v>0.45526906592285199</v>
      </c>
      <c r="U288" s="4">
        <f>YEAR(SalesDataTable[[#This Row],[Order Date]])</f>
        <v>2026</v>
      </c>
      <c r="V288" s="7" t="str">
        <f>"Q"&amp;ROUNDUP(MONTH(SalesDataTable[[#This Row],[Order Date]])/3,0)</f>
        <v>Q1</v>
      </c>
      <c r="W288" s="8">
        <f>MONTH(SalesDataTable[[#This Row],[Order Date]])</f>
        <v>3</v>
      </c>
      <c r="X288" s="7" t="str">
        <f>TEXT(SalesDataTable[[#This Row],[Order Date]],"mmm")</f>
        <v>Mar</v>
      </c>
    </row>
    <row r="289" spans="1:24" ht="15.75">
      <c r="A289" s="2">
        <v>3895</v>
      </c>
      <c r="B289" s="11">
        <v>46083</v>
      </c>
      <c r="C289" s="4">
        <f>YEAR(SalesDataTable[[#This Row],[Order Date]])</f>
        <v>2026</v>
      </c>
      <c r="D289" s="4" t="str">
        <f>"Q"&amp;ROUNDUP(MONTH(SalesDataTable[[#This Row],[Order Date]])/3,0)</f>
        <v>Q1</v>
      </c>
      <c r="E289" s="4">
        <f>MONTH(SalesDataTable[[#This Row],[Order Date]])</f>
        <v>3</v>
      </c>
      <c r="F289" s="4" t="str">
        <f>TEXT(SalesDataTable[[#This Row],[Order Date]],"MMM")</f>
        <v>Mar</v>
      </c>
      <c r="G289" s="3" t="s">
        <v>20</v>
      </c>
      <c r="H289" s="3" t="s">
        <v>31</v>
      </c>
      <c r="I289" s="3" t="s">
        <v>2</v>
      </c>
      <c r="J289" s="3" t="s">
        <v>16</v>
      </c>
      <c r="K289" s="3" t="s">
        <v>14</v>
      </c>
      <c r="L289" s="3" t="s">
        <v>48</v>
      </c>
      <c r="M289" s="8">
        <v>2</v>
      </c>
      <c r="N289" s="5">
        <v>164.74</v>
      </c>
      <c r="O289" s="6">
        <v>0.05</v>
      </c>
      <c r="P289" s="18">
        <v>89.9</v>
      </c>
      <c r="Q289" s="18">
        <f t="shared" si="16"/>
        <v>313.00600000000003</v>
      </c>
      <c r="R289" s="18">
        <f t="shared" si="17"/>
        <v>179.8</v>
      </c>
      <c r="S289" s="18">
        <f t="shared" si="18"/>
        <v>133.20600000000002</v>
      </c>
      <c r="T289" s="7">
        <f t="shared" si="19"/>
        <v>0.42557011686676932</v>
      </c>
      <c r="U289" s="4">
        <f>YEAR(SalesDataTable[[#This Row],[Order Date]])</f>
        <v>2026</v>
      </c>
      <c r="V289" s="7" t="str">
        <f>"Q"&amp;ROUNDUP(MONTH(SalesDataTable[[#This Row],[Order Date]])/3,0)</f>
        <v>Q1</v>
      </c>
      <c r="W289" s="8">
        <f>MONTH(SalesDataTable[[#This Row],[Order Date]])</f>
        <v>3</v>
      </c>
      <c r="X289" s="7" t="str">
        <f>TEXT(SalesDataTable[[#This Row],[Order Date]],"mmm")</f>
        <v>Mar</v>
      </c>
    </row>
    <row r="290" spans="1:24" ht="15.75">
      <c r="A290" s="2">
        <v>5074</v>
      </c>
      <c r="B290" s="11">
        <v>46083</v>
      </c>
      <c r="C290" s="4">
        <f>YEAR(SalesDataTable[[#This Row],[Order Date]])</f>
        <v>2026</v>
      </c>
      <c r="D290" s="4" t="str">
        <f>"Q"&amp;ROUNDUP(MONTH(SalesDataTable[[#This Row],[Order Date]])/3,0)</f>
        <v>Q1</v>
      </c>
      <c r="E290" s="4">
        <f>MONTH(SalesDataTable[[#This Row],[Order Date]])</f>
        <v>3</v>
      </c>
      <c r="F290" s="4" t="str">
        <f>TEXT(SalesDataTable[[#This Row],[Order Date]],"MMM")</f>
        <v>Mar</v>
      </c>
      <c r="G290" s="3" t="s">
        <v>20</v>
      </c>
      <c r="H290" s="3" t="s">
        <v>31</v>
      </c>
      <c r="I290" s="3" t="s">
        <v>2</v>
      </c>
      <c r="J290" s="3" t="s">
        <v>3</v>
      </c>
      <c r="K290" s="3" t="s">
        <v>9</v>
      </c>
      <c r="L290" s="3" t="s">
        <v>10</v>
      </c>
      <c r="M290" s="8">
        <v>2</v>
      </c>
      <c r="N290" s="5">
        <v>89.81</v>
      </c>
      <c r="O290" s="6">
        <v>0</v>
      </c>
      <c r="P290" s="18">
        <v>46.44</v>
      </c>
      <c r="Q290" s="18">
        <f t="shared" si="16"/>
        <v>179.62</v>
      </c>
      <c r="R290" s="18">
        <f t="shared" si="17"/>
        <v>92.88</v>
      </c>
      <c r="S290" s="18">
        <f t="shared" si="18"/>
        <v>86.740000000000009</v>
      </c>
      <c r="T290" s="7">
        <f t="shared" si="19"/>
        <v>0.482908362097762</v>
      </c>
      <c r="U290" s="4">
        <f>YEAR(SalesDataTable[[#This Row],[Order Date]])</f>
        <v>2026</v>
      </c>
      <c r="V290" s="7" t="str">
        <f>"Q"&amp;ROUNDUP(MONTH(SalesDataTable[[#This Row],[Order Date]])/3,0)</f>
        <v>Q1</v>
      </c>
      <c r="W290" s="8">
        <f>MONTH(SalesDataTable[[#This Row],[Order Date]])</f>
        <v>3</v>
      </c>
      <c r="X290" s="7" t="str">
        <f>TEXT(SalesDataTable[[#This Row],[Order Date]],"mmm")</f>
        <v>Mar</v>
      </c>
    </row>
    <row r="291" spans="1:24" ht="15.75">
      <c r="A291" s="2">
        <v>179</v>
      </c>
      <c r="B291" s="11">
        <v>46084</v>
      </c>
      <c r="C291" s="4">
        <f>YEAR(SalesDataTable[[#This Row],[Order Date]])</f>
        <v>2026</v>
      </c>
      <c r="D291" s="4" t="str">
        <f>"Q"&amp;ROUNDUP(MONTH(SalesDataTable[[#This Row],[Order Date]])/3,0)</f>
        <v>Q1</v>
      </c>
      <c r="E291" s="4">
        <f>MONTH(SalesDataTable[[#This Row],[Order Date]])</f>
        <v>3</v>
      </c>
      <c r="F291" s="4" t="str">
        <f>TEXT(SalesDataTable[[#This Row],[Order Date]],"MMM")</f>
        <v>Mar</v>
      </c>
      <c r="G291" s="3" t="s">
        <v>11</v>
      </c>
      <c r="H291" s="3" t="s">
        <v>52</v>
      </c>
      <c r="I291" s="3" t="s">
        <v>19</v>
      </c>
      <c r="J291" s="3" t="s">
        <v>3</v>
      </c>
      <c r="K291" s="3" t="s">
        <v>34</v>
      </c>
      <c r="L291" s="3" t="s">
        <v>42</v>
      </c>
      <c r="M291" s="8">
        <v>1</v>
      </c>
      <c r="N291" s="5">
        <v>35.369999999999997</v>
      </c>
      <c r="O291" s="6">
        <v>0</v>
      </c>
      <c r="P291" s="18">
        <v>13.88</v>
      </c>
      <c r="Q291" s="18">
        <f t="shared" si="16"/>
        <v>35.369999999999997</v>
      </c>
      <c r="R291" s="18">
        <f t="shared" si="17"/>
        <v>13.88</v>
      </c>
      <c r="S291" s="18">
        <f t="shared" si="18"/>
        <v>21.489999999999995</v>
      </c>
      <c r="T291" s="7">
        <f t="shared" si="19"/>
        <v>0.60757704269154644</v>
      </c>
      <c r="U291" s="4">
        <f>YEAR(SalesDataTable[[#This Row],[Order Date]])</f>
        <v>2026</v>
      </c>
      <c r="V291" s="7" t="str">
        <f>"Q"&amp;ROUNDUP(MONTH(SalesDataTable[[#This Row],[Order Date]])/3,0)</f>
        <v>Q1</v>
      </c>
      <c r="W291" s="8">
        <f>MONTH(SalesDataTable[[#This Row],[Order Date]])</f>
        <v>3</v>
      </c>
      <c r="X291" s="7" t="str">
        <f>TEXT(SalesDataTable[[#This Row],[Order Date]],"mmm")</f>
        <v>Mar</v>
      </c>
    </row>
    <row r="292" spans="1:24" ht="15.75">
      <c r="A292" s="2">
        <v>459</v>
      </c>
      <c r="B292" s="11">
        <v>46084</v>
      </c>
      <c r="C292" s="4">
        <f>YEAR(SalesDataTable[[#This Row],[Order Date]])</f>
        <v>2026</v>
      </c>
      <c r="D292" s="4" t="str">
        <f>"Q"&amp;ROUNDUP(MONTH(SalesDataTable[[#This Row],[Order Date]])/3,0)</f>
        <v>Q1</v>
      </c>
      <c r="E292" s="4">
        <f>MONTH(SalesDataTable[[#This Row],[Order Date]])</f>
        <v>3</v>
      </c>
      <c r="F292" s="4" t="str">
        <f>TEXT(SalesDataTable[[#This Row],[Order Date]],"MMM")</f>
        <v>Mar</v>
      </c>
      <c r="G292" s="3" t="s">
        <v>6</v>
      </c>
      <c r="H292" s="3" t="s">
        <v>43</v>
      </c>
      <c r="I292" s="3" t="s">
        <v>28</v>
      </c>
      <c r="J292" s="3" t="s">
        <v>13</v>
      </c>
      <c r="K292" s="3" t="s">
        <v>4</v>
      </c>
      <c r="L292" s="3" t="s">
        <v>22</v>
      </c>
      <c r="M292" s="8">
        <v>4</v>
      </c>
      <c r="N292" s="5">
        <v>50.64</v>
      </c>
      <c r="O292" s="6">
        <v>0</v>
      </c>
      <c r="P292" s="18">
        <v>23.09</v>
      </c>
      <c r="Q292" s="18">
        <f t="shared" si="16"/>
        <v>202.56</v>
      </c>
      <c r="R292" s="18">
        <f t="shared" si="17"/>
        <v>92.36</v>
      </c>
      <c r="S292" s="18">
        <f t="shared" si="18"/>
        <v>110.2</v>
      </c>
      <c r="T292" s="7">
        <f t="shared" si="19"/>
        <v>0.54403633491311221</v>
      </c>
      <c r="U292" s="4">
        <f>YEAR(SalesDataTable[[#This Row],[Order Date]])</f>
        <v>2026</v>
      </c>
      <c r="V292" s="7" t="str">
        <f>"Q"&amp;ROUNDUP(MONTH(SalesDataTable[[#This Row],[Order Date]])/3,0)</f>
        <v>Q1</v>
      </c>
      <c r="W292" s="8">
        <f>MONTH(SalesDataTable[[#This Row],[Order Date]])</f>
        <v>3</v>
      </c>
      <c r="X292" s="7" t="str">
        <f>TEXT(SalesDataTable[[#This Row],[Order Date]],"mmm")</f>
        <v>Mar</v>
      </c>
    </row>
    <row r="293" spans="1:24" ht="15.75">
      <c r="A293" s="2">
        <v>525</v>
      </c>
      <c r="B293" s="11">
        <v>46084</v>
      </c>
      <c r="C293" s="4">
        <f>YEAR(SalesDataTable[[#This Row],[Order Date]])</f>
        <v>2026</v>
      </c>
      <c r="D293" s="4" t="str">
        <f>"Q"&amp;ROUNDUP(MONTH(SalesDataTable[[#This Row],[Order Date]])/3,0)</f>
        <v>Q1</v>
      </c>
      <c r="E293" s="4">
        <f>MONTH(SalesDataTable[[#This Row],[Order Date]])</f>
        <v>3</v>
      </c>
      <c r="F293" s="4" t="str">
        <f>TEXT(SalesDataTable[[#This Row],[Order Date]],"MMM")</f>
        <v>Mar</v>
      </c>
      <c r="G293" s="3" t="s">
        <v>20</v>
      </c>
      <c r="H293" s="3" t="s">
        <v>31</v>
      </c>
      <c r="I293" s="3" t="s">
        <v>19</v>
      </c>
      <c r="J293" s="3" t="s">
        <v>3</v>
      </c>
      <c r="K293" s="3" t="s">
        <v>9</v>
      </c>
      <c r="L293" s="3" t="s">
        <v>17</v>
      </c>
      <c r="M293" s="8">
        <v>1</v>
      </c>
      <c r="N293" s="5">
        <v>146.37</v>
      </c>
      <c r="O293" s="6">
        <v>0</v>
      </c>
      <c r="P293" s="18">
        <v>78.3</v>
      </c>
      <c r="Q293" s="18">
        <f t="shared" si="16"/>
        <v>146.37</v>
      </c>
      <c r="R293" s="18">
        <f t="shared" si="17"/>
        <v>78.3</v>
      </c>
      <c r="S293" s="18">
        <f t="shared" si="18"/>
        <v>68.070000000000007</v>
      </c>
      <c r="T293" s="7">
        <f t="shared" si="19"/>
        <v>0.46505431440869033</v>
      </c>
      <c r="U293" s="4">
        <f>YEAR(SalesDataTable[[#This Row],[Order Date]])</f>
        <v>2026</v>
      </c>
      <c r="V293" s="7" t="str">
        <f>"Q"&amp;ROUNDUP(MONTH(SalesDataTable[[#This Row],[Order Date]])/3,0)</f>
        <v>Q1</v>
      </c>
      <c r="W293" s="8">
        <f>MONTH(SalesDataTable[[#This Row],[Order Date]])</f>
        <v>3</v>
      </c>
      <c r="X293" s="7" t="str">
        <f>TEXT(SalesDataTable[[#This Row],[Order Date]],"mmm")</f>
        <v>Mar</v>
      </c>
    </row>
    <row r="294" spans="1:24" ht="15.75">
      <c r="A294" s="2">
        <v>3374</v>
      </c>
      <c r="B294" s="11">
        <v>46084</v>
      </c>
      <c r="C294" s="4">
        <f>YEAR(SalesDataTable[[#This Row],[Order Date]])</f>
        <v>2026</v>
      </c>
      <c r="D294" s="4" t="str">
        <f>"Q"&amp;ROUNDUP(MONTH(SalesDataTable[[#This Row],[Order Date]])/3,0)</f>
        <v>Q1</v>
      </c>
      <c r="E294" s="4">
        <f>MONTH(SalesDataTable[[#This Row],[Order Date]])</f>
        <v>3</v>
      </c>
      <c r="F294" s="4" t="str">
        <f>TEXT(SalesDataTable[[#This Row],[Order Date]],"MMM")</f>
        <v>Mar</v>
      </c>
      <c r="G294" s="3" t="s">
        <v>11</v>
      </c>
      <c r="H294" s="3" t="s">
        <v>12</v>
      </c>
      <c r="I294" s="3" t="s">
        <v>2</v>
      </c>
      <c r="J294" s="3" t="s">
        <v>3</v>
      </c>
      <c r="K294" s="3" t="s">
        <v>9</v>
      </c>
      <c r="L294" s="3" t="s">
        <v>17</v>
      </c>
      <c r="M294" s="8">
        <v>3</v>
      </c>
      <c r="N294" s="5">
        <v>143.74</v>
      </c>
      <c r="O294" s="6">
        <v>0</v>
      </c>
      <c r="P294" s="18">
        <v>81.58</v>
      </c>
      <c r="Q294" s="18">
        <f t="shared" si="16"/>
        <v>431.22</v>
      </c>
      <c r="R294" s="18">
        <f t="shared" si="17"/>
        <v>244.74</v>
      </c>
      <c r="S294" s="18">
        <f t="shared" si="18"/>
        <v>186.48000000000002</v>
      </c>
      <c r="T294" s="7">
        <f t="shared" si="19"/>
        <v>0.43244747460692917</v>
      </c>
      <c r="U294" s="4">
        <f>YEAR(SalesDataTable[[#This Row],[Order Date]])</f>
        <v>2026</v>
      </c>
      <c r="V294" s="7" t="str">
        <f>"Q"&amp;ROUNDUP(MONTH(SalesDataTable[[#This Row],[Order Date]])/3,0)</f>
        <v>Q1</v>
      </c>
      <c r="W294" s="8">
        <f>MONTH(SalesDataTable[[#This Row],[Order Date]])</f>
        <v>3</v>
      </c>
      <c r="X294" s="7" t="str">
        <f>TEXT(SalesDataTable[[#This Row],[Order Date]],"mmm")</f>
        <v>Mar</v>
      </c>
    </row>
    <row r="295" spans="1:24" ht="15.75">
      <c r="A295" s="2">
        <v>3850</v>
      </c>
      <c r="B295" s="11">
        <v>46084</v>
      </c>
      <c r="C295" s="4">
        <f>YEAR(SalesDataTable[[#This Row],[Order Date]])</f>
        <v>2026</v>
      </c>
      <c r="D295" s="4" t="str">
        <f>"Q"&amp;ROUNDUP(MONTH(SalesDataTable[[#This Row],[Order Date]])/3,0)</f>
        <v>Q1</v>
      </c>
      <c r="E295" s="4">
        <f>MONTH(SalesDataTable[[#This Row],[Order Date]])</f>
        <v>3</v>
      </c>
      <c r="F295" s="4" t="str">
        <f>TEXT(SalesDataTable[[#This Row],[Order Date]],"MMM")</f>
        <v>Mar</v>
      </c>
      <c r="G295" s="3" t="s">
        <v>20</v>
      </c>
      <c r="H295" s="3" t="s">
        <v>31</v>
      </c>
      <c r="I295" s="3" t="s">
        <v>28</v>
      </c>
      <c r="J295" s="3" t="s">
        <v>13</v>
      </c>
      <c r="K295" s="3" t="s">
        <v>23</v>
      </c>
      <c r="L295" s="3" t="s">
        <v>40</v>
      </c>
      <c r="M295" s="8">
        <v>2</v>
      </c>
      <c r="N295" s="5">
        <v>81.94</v>
      </c>
      <c r="O295" s="6">
        <v>0.1</v>
      </c>
      <c r="P295" s="18">
        <v>39.9</v>
      </c>
      <c r="Q295" s="18">
        <f t="shared" si="16"/>
        <v>147.49199999999999</v>
      </c>
      <c r="R295" s="18">
        <f t="shared" si="17"/>
        <v>79.8</v>
      </c>
      <c r="S295" s="18">
        <f t="shared" si="18"/>
        <v>67.691999999999993</v>
      </c>
      <c r="T295" s="7">
        <f t="shared" si="19"/>
        <v>0.45895370596371327</v>
      </c>
      <c r="U295" s="4">
        <f>YEAR(SalesDataTable[[#This Row],[Order Date]])</f>
        <v>2026</v>
      </c>
      <c r="V295" s="7" t="str">
        <f>"Q"&amp;ROUNDUP(MONTH(SalesDataTable[[#This Row],[Order Date]])/3,0)</f>
        <v>Q1</v>
      </c>
      <c r="W295" s="8">
        <f>MONTH(SalesDataTable[[#This Row],[Order Date]])</f>
        <v>3</v>
      </c>
      <c r="X295" s="7" t="str">
        <f>TEXT(SalesDataTable[[#This Row],[Order Date]],"mmm")</f>
        <v>Mar</v>
      </c>
    </row>
    <row r="296" spans="1:24" ht="15.75">
      <c r="A296" s="2">
        <v>4004</v>
      </c>
      <c r="B296" s="11">
        <v>46084</v>
      </c>
      <c r="C296" s="4">
        <f>YEAR(SalesDataTable[[#This Row],[Order Date]])</f>
        <v>2026</v>
      </c>
      <c r="D296" s="4" t="str">
        <f>"Q"&amp;ROUNDUP(MONTH(SalesDataTable[[#This Row],[Order Date]])/3,0)</f>
        <v>Q1</v>
      </c>
      <c r="E296" s="4">
        <f>MONTH(SalesDataTable[[#This Row],[Order Date]])</f>
        <v>3</v>
      </c>
      <c r="F296" s="4" t="str">
        <f>TEXT(SalesDataTable[[#This Row],[Order Date]],"MMM")</f>
        <v>Mar</v>
      </c>
      <c r="G296" s="3" t="s">
        <v>11</v>
      </c>
      <c r="H296" s="3" t="s">
        <v>25</v>
      </c>
      <c r="I296" s="3" t="s">
        <v>2</v>
      </c>
      <c r="J296" s="3" t="s">
        <v>13</v>
      </c>
      <c r="K296" s="3" t="s">
        <v>14</v>
      </c>
      <c r="L296" s="3" t="s">
        <v>32</v>
      </c>
      <c r="M296" s="8">
        <v>1</v>
      </c>
      <c r="N296" s="5">
        <v>46.46</v>
      </c>
      <c r="O296" s="6">
        <v>0.1</v>
      </c>
      <c r="P296" s="18">
        <v>17.989999999999998</v>
      </c>
      <c r="Q296" s="18">
        <f t="shared" si="16"/>
        <v>41.814</v>
      </c>
      <c r="R296" s="18">
        <f t="shared" si="17"/>
        <v>17.989999999999998</v>
      </c>
      <c r="S296" s="18">
        <f t="shared" si="18"/>
        <v>23.824000000000002</v>
      </c>
      <c r="T296" s="7">
        <f t="shared" si="19"/>
        <v>0.56976132395848289</v>
      </c>
      <c r="U296" s="4">
        <f>YEAR(SalesDataTable[[#This Row],[Order Date]])</f>
        <v>2026</v>
      </c>
      <c r="V296" s="7" t="str">
        <f>"Q"&amp;ROUNDUP(MONTH(SalesDataTable[[#This Row],[Order Date]])/3,0)</f>
        <v>Q1</v>
      </c>
      <c r="W296" s="8">
        <f>MONTH(SalesDataTable[[#This Row],[Order Date]])</f>
        <v>3</v>
      </c>
      <c r="X296" s="7" t="str">
        <f>TEXT(SalesDataTable[[#This Row],[Order Date]],"mmm")</f>
        <v>Mar</v>
      </c>
    </row>
    <row r="297" spans="1:24" ht="15.75">
      <c r="A297" s="2">
        <v>788</v>
      </c>
      <c r="B297" s="11">
        <v>46085</v>
      </c>
      <c r="C297" s="4">
        <f>YEAR(SalesDataTable[[#This Row],[Order Date]])</f>
        <v>2026</v>
      </c>
      <c r="D297" s="4" t="str">
        <f>"Q"&amp;ROUNDUP(MONTH(SalesDataTable[[#This Row],[Order Date]])/3,0)</f>
        <v>Q1</v>
      </c>
      <c r="E297" s="4">
        <f>MONTH(SalesDataTable[[#This Row],[Order Date]])</f>
        <v>3</v>
      </c>
      <c r="F297" s="4" t="str">
        <f>TEXT(SalesDataTable[[#This Row],[Order Date]],"MMM")</f>
        <v>Mar</v>
      </c>
      <c r="G297" s="3" t="s">
        <v>6</v>
      </c>
      <c r="H297" s="3" t="s">
        <v>41</v>
      </c>
      <c r="I297" s="3" t="s">
        <v>2</v>
      </c>
      <c r="J297" s="3" t="s">
        <v>13</v>
      </c>
      <c r="K297" s="3" t="s">
        <v>4</v>
      </c>
      <c r="L297" s="3" t="s">
        <v>26</v>
      </c>
      <c r="M297" s="8">
        <v>3</v>
      </c>
      <c r="N297" s="5">
        <v>39.49</v>
      </c>
      <c r="O297" s="6">
        <v>0</v>
      </c>
      <c r="P297" s="18">
        <v>16.420000000000002</v>
      </c>
      <c r="Q297" s="18">
        <f t="shared" si="16"/>
        <v>118.47</v>
      </c>
      <c r="R297" s="18">
        <f t="shared" si="17"/>
        <v>49.260000000000005</v>
      </c>
      <c r="S297" s="18">
        <f t="shared" si="18"/>
        <v>69.209999999999994</v>
      </c>
      <c r="T297" s="7">
        <f t="shared" si="19"/>
        <v>0.58419853127374011</v>
      </c>
      <c r="U297" s="4">
        <f>YEAR(SalesDataTable[[#This Row],[Order Date]])</f>
        <v>2026</v>
      </c>
      <c r="V297" s="7" t="str">
        <f>"Q"&amp;ROUNDUP(MONTH(SalesDataTable[[#This Row],[Order Date]])/3,0)</f>
        <v>Q1</v>
      </c>
      <c r="W297" s="8">
        <f>MONTH(SalesDataTable[[#This Row],[Order Date]])</f>
        <v>3</v>
      </c>
      <c r="X297" s="7" t="str">
        <f>TEXT(SalesDataTable[[#This Row],[Order Date]],"mmm")</f>
        <v>Mar</v>
      </c>
    </row>
    <row r="298" spans="1:24" ht="15.75">
      <c r="A298" s="2">
        <v>1717</v>
      </c>
      <c r="B298" s="11">
        <v>46085</v>
      </c>
      <c r="C298" s="4">
        <f>YEAR(SalesDataTable[[#This Row],[Order Date]])</f>
        <v>2026</v>
      </c>
      <c r="D298" s="4" t="str">
        <f>"Q"&amp;ROUNDUP(MONTH(SalesDataTable[[#This Row],[Order Date]])/3,0)</f>
        <v>Q1</v>
      </c>
      <c r="E298" s="4">
        <f>MONTH(SalesDataTable[[#This Row],[Order Date]])</f>
        <v>3</v>
      </c>
      <c r="F298" s="4" t="str">
        <f>TEXT(SalesDataTable[[#This Row],[Order Date]],"MMM")</f>
        <v>Mar</v>
      </c>
      <c r="G298" s="3" t="s">
        <v>20</v>
      </c>
      <c r="H298" s="3" t="s">
        <v>47</v>
      </c>
      <c r="I298" s="3" t="s">
        <v>2</v>
      </c>
      <c r="J298" s="3" t="s">
        <v>3</v>
      </c>
      <c r="K298" s="3" t="s">
        <v>34</v>
      </c>
      <c r="L298" s="3" t="s">
        <v>35</v>
      </c>
      <c r="M298" s="8">
        <v>1</v>
      </c>
      <c r="N298" s="5">
        <v>40.909999999999997</v>
      </c>
      <c r="O298" s="6">
        <v>0</v>
      </c>
      <c r="P298" s="18">
        <v>14.89</v>
      </c>
      <c r="Q298" s="18">
        <f t="shared" si="16"/>
        <v>40.909999999999997</v>
      </c>
      <c r="R298" s="18">
        <f t="shared" si="17"/>
        <v>14.89</v>
      </c>
      <c r="S298" s="18">
        <f t="shared" si="18"/>
        <v>26.019999999999996</v>
      </c>
      <c r="T298" s="7">
        <f t="shared" si="19"/>
        <v>0.63603031043754577</v>
      </c>
      <c r="U298" s="4">
        <f>YEAR(SalesDataTable[[#This Row],[Order Date]])</f>
        <v>2026</v>
      </c>
      <c r="V298" s="7" t="str">
        <f>"Q"&amp;ROUNDUP(MONTH(SalesDataTable[[#This Row],[Order Date]])/3,0)</f>
        <v>Q1</v>
      </c>
      <c r="W298" s="8">
        <f>MONTH(SalesDataTable[[#This Row],[Order Date]])</f>
        <v>3</v>
      </c>
      <c r="X298" s="7" t="str">
        <f>TEXT(SalesDataTable[[#This Row],[Order Date]],"mmm")</f>
        <v>Mar</v>
      </c>
    </row>
    <row r="299" spans="1:24" ht="15.75">
      <c r="A299" s="2">
        <v>1819</v>
      </c>
      <c r="B299" s="11">
        <v>46085</v>
      </c>
      <c r="C299" s="4">
        <f>YEAR(SalesDataTable[[#This Row],[Order Date]])</f>
        <v>2026</v>
      </c>
      <c r="D299" s="4" t="str">
        <f>"Q"&amp;ROUNDUP(MONTH(SalesDataTable[[#This Row],[Order Date]])/3,0)</f>
        <v>Q1</v>
      </c>
      <c r="E299" s="4">
        <f>MONTH(SalesDataTable[[#This Row],[Order Date]])</f>
        <v>3</v>
      </c>
      <c r="F299" s="4" t="str">
        <f>TEXT(SalesDataTable[[#This Row],[Order Date]],"MMM")</f>
        <v>Mar</v>
      </c>
      <c r="G299" s="3" t="s">
        <v>20</v>
      </c>
      <c r="H299" s="3" t="s">
        <v>33</v>
      </c>
      <c r="I299" s="3" t="s">
        <v>28</v>
      </c>
      <c r="J299" s="3" t="s">
        <v>13</v>
      </c>
      <c r="K299" s="3" t="s">
        <v>4</v>
      </c>
      <c r="L299" s="3" t="s">
        <v>22</v>
      </c>
      <c r="M299" s="8">
        <v>1</v>
      </c>
      <c r="N299" s="5">
        <v>49.94</v>
      </c>
      <c r="O299" s="6">
        <v>0.1</v>
      </c>
      <c r="P299" s="18">
        <v>21.84</v>
      </c>
      <c r="Q299" s="18">
        <f t="shared" si="16"/>
        <v>44.945999999999998</v>
      </c>
      <c r="R299" s="18">
        <f t="shared" si="17"/>
        <v>21.84</v>
      </c>
      <c r="S299" s="18">
        <f t="shared" si="18"/>
        <v>23.105999999999998</v>
      </c>
      <c r="T299" s="7">
        <f t="shared" si="19"/>
        <v>0.51408356694700308</v>
      </c>
      <c r="U299" s="4">
        <f>YEAR(SalesDataTable[[#This Row],[Order Date]])</f>
        <v>2026</v>
      </c>
      <c r="V299" s="7" t="str">
        <f>"Q"&amp;ROUNDUP(MONTH(SalesDataTable[[#This Row],[Order Date]])/3,0)</f>
        <v>Q1</v>
      </c>
      <c r="W299" s="8">
        <f>MONTH(SalesDataTable[[#This Row],[Order Date]])</f>
        <v>3</v>
      </c>
      <c r="X299" s="7" t="str">
        <f>TEXT(SalesDataTable[[#This Row],[Order Date]],"mmm")</f>
        <v>Mar</v>
      </c>
    </row>
    <row r="300" spans="1:24" ht="15.75">
      <c r="A300" s="2">
        <v>1992</v>
      </c>
      <c r="B300" s="11">
        <v>46085</v>
      </c>
      <c r="C300" s="4">
        <f>YEAR(SalesDataTable[[#This Row],[Order Date]])</f>
        <v>2026</v>
      </c>
      <c r="D300" s="4" t="str">
        <f>"Q"&amp;ROUNDUP(MONTH(SalesDataTable[[#This Row],[Order Date]])/3,0)</f>
        <v>Q1</v>
      </c>
      <c r="E300" s="4">
        <f>MONTH(SalesDataTable[[#This Row],[Order Date]])</f>
        <v>3</v>
      </c>
      <c r="F300" s="4" t="str">
        <f>TEXT(SalesDataTable[[#This Row],[Order Date]],"MMM")</f>
        <v>Mar</v>
      </c>
      <c r="G300" s="3" t="s">
        <v>11</v>
      </c>
      <c r="H300" s="3" t="s">
        <v>25</v>
      </c>
      <c r="I300" s="3" t="s">
        <v>2</v>
      </c>
      <c r="J300" s="3" t="s">
        <v>16</v>
      </c>
      <c r="K300" s="3" t="s">
        <v>14</v>
      </c>
      <c r="L300" s="3" t="s">
        <v>15</v>
      </c>
      <c r="M300" s="8">
        <v>1</v>
      </c>
      <c r="N300" s="5">
        <v>35.520000000000003</v>
      </c>
      <c r="O300" s="6">
        <v>0</v>
      </c>
      <c r="P300" s="18">
        <v>13.21</v>
      </c>
      <c r="Q300" s="18">
        <f t="shared" si="16"/>
        <v>35.520000000000003</v>
      </c>
      <c r="R300" s="18">
        <f t="shared" si="17"/>
        <v>13.21</v>
      </c>
      <c r="S300" s="18">
        <f t="shared" si="18"/>
        <v>22.310000000000002</v>
      </c>
      <c r="T300" s="7">
        <f t="shared" si="19"/>
        <v>0.62809684684684686</v>
      </c>
      <c r="U300" s="4">
        <f>YEAR(SalesDataTable[[#This Row],[Order Date]])</f>
        <v>2026</v>
      </c>
      <c r="V300" s="7" t="str">
        <f>"Q"&amp;ROUNDUP(MONTH(SalesDataTable[[#This Row],[Order Date]])/3,0)</f>
        <v>Q1</v>
      </c>
      <c r="W300" s="8">
        <f>MONTH(SalesDataTable[[#This Row],[Order Date]])</f>
        <v>3</v>
      </c>
      <c r="X300" s="7" t="str">
        <f>TEXT(SalesDataTable[[#This Row],[Order Date]],"mmm")</f>
        <v>Mar</v>
      </c>
    </row>
    <row r="301" spans="1:24" ht="15.75">
      <c r="A301" s="2">
        <v>2499</v>
      </c>
      <c r="B301" s="11">
        <v>46085</v>
      </c>
      <c r="C301" s="4">
        <f>YEAR(SalesDataTable[[#This Row],[Order Date]])</f>
        <v>2026</v>
      </c>
      <c r="D301" s="4" t="str">
        <f>"Q"&amp;ROUNDUP(MONTH(SalesDataTable[[#This Row],[Order Date]])/3,0)</f>
        <v>Q1</v>
      </c>
      <c r="E301" s="4">
        <f>MONTH(SalesDataTable[[#This Row],[Order Date]])</f>
        <v>3</v>
      </c>
      <c r="F301" s="4" t="str">
        <f>TEXT(SalesDataTable[[#This Row],[Order Date]],"MMM")</f>
        <v>Mar</v>
      </c>
      <c r="G301" s="3" t="s">
        <v>20</v>
      </c>
      <c r="H301" s="3" t="s">
        <v>31</v>
      </c>
      <c r="I301" s="3" t="s">
        <v>19</v>
      </c>
      <c r="J301" s="3" t="s">
        <v>13</v>
      </c>
      <c r="K301" s="3" t="s">
        <v>23</v>
      </c>
      <c r="L301" s="3" t="s">
        <v>24</v>
      </c>
      <c r="M301" s="8">
        <v>2</v>
      </c>
      <c r="N301" s="5">
        <v>341.1</v>
      </c>
      <c r="O301" s="6">
        <v>0</v>
      </c>
      <c r="P301" s="18">
        <v>200.19</v>
      </c>
      <c r="Q301" s="18">
        <f t="shared" si="16"/>
        <v>682.2</v>
      </c>
      <c r="R301" s="18">
        <f t="shared" si="17"/>
        <v>400.38</v>
      </c>
      <c r="S301" s="18">
        <f t="shared" si="18"/>
        <v>281.82000000000005</v>
      </c>
      <c r="T301" s="7">
        <f t="shared" si="19"/>
        <v>0.41310466138962187</v>
      </c>
      <c r="U301" s="4">
        <f>YEAR(SalesDataTable[[#This Row],[Order Date]])</f>
        <v>2026</v>
      </c>
      <c r="V301" s="7" t="str">
        <f>"Q"&amp;ROUNDUP(MONTH(SalesDataTable[[#This Row],[Order Date]])/3,0)</f>
        <v>Q1</v>
      </c>
      <c r="W301" s="8">
        <f>MONTH(SalesDataTable[[#This Row],[Order Date]])</f>
        <v>3</v>
      </c>
      <c r="X301" s="7" t="str">
        <f>TEXT(SalesDataTable[[#This Row],[Order Date]],"mmm")</f>
        <v>Mar</v>
      </c>
    </row>
    <row r="302" spans="1:24" ht="15.75">
      <c r="A302" s="2">
        <v>2698</v>
      </c>
      <c r="B302" s="11">
        <v>46085</v>
      </c>
      <c r="C302" s="4">
        <f>YEAR(SalesDataTable[[#This Row],[Order Date]])</f>
        <v>2026</v>
      </c>
      <c r="D302" s="4" t="str">
        <f>"Q"&amp;ROUNDUP(MONTH(SalesDataTable[[#This Row],[Order Date]])/3,0)</f>
        <v>Q1</v>
      </c>
      <c r="E302" s="4">
        <f>MONTH(SalesDataTable[[#This Row],[Order Date]])</f>
        <v>3</v>
      </c>
      <c r="F302" s="4" t="str">
        <f>TEXT(SalesDataTable[[#This Row],[Order Date]],"MMM")</f>
        <v>Mar</v>
      </c>
      <c r="G302" s="3" t="s">
        <v>11</v>
      </c>
      <c r="H302" s="3" t="s">
        <v>52</v>
      </c>
      <c r="I302" s="3" t="s">
        <v>28</v>
      </c>
      <c r="J302" s="3" t="s">
        <v>13</v>
      </c>
      <c r="K302" s="3" t="s">
        <v>34</v>
      </c>
      <c r="L302" s="3" t="s">
        <v>42</v>
      </c>
      <c r="M302" s="8">
        <v>4</v>
      </c>
      <c r="N302" s="5">
        <v>36.08</v>
      </c>
      <c r="O302" s="6">
        <v>0</v>
      </c>
      <c r="P302" s="18">
        <v>13.89</v>
      </c>
      <c r="Q302" s="18">
        <f t="shared" si="16"/>
        <v>144.32</v>
      </c>
      <c r="R302" s="18">
        <f t="shared" si="17"/>
        <v>55.56</v>
      </c>
      <c r="S302" s="18">
        <f t="shared" si="18"/>
        <v>88.759999999999991</v>
      </c>
      <c r="T302" s="7">
        <f t="shared" si="19"/>
        <v>0.61502217294900219</v>
      </c>
      <c r="U302" s="4">
        <f>YEAR(SalesDataTable[[#This Row],[Order Date]])</f>
        <v>2026</v>
      </c>
      <c r="V302" s="7" t="str">
        <f>"Q"&amp;ROUNDUP(MONTH(SalesDataTable[[#This Row],[Order Date]])/3,0)</f>
        <v>Q1</v>
      </c>
      <c r="W302" s="8">
        <f>MONTH(SalesDataTable[[#This Row],[Order Date]])</f>
        <v>3</v>
      </c>
      <c r="X302" s="7" t="str">
        <f>TEXT(SalesDataTable[[#This Row],[Order Date]],"mmm")</f>
        <v>Mar</v>
      </c>
    </row>
    <row r="303" spans="1:24" ht="15.75">
      <c r="A303" s="2">
        <v>4416</v>
      </c>
      <c r="B303" s="11">
        <v>46085</v>
      </c>
      <c r="C303" s="4">
        <f>YEAR(SalesDataTable[[#This Row],[Order Date]])</f>
        <v>2026</v>
      </c>
      <c r="D303" s="4" t="str">
        <f>"Q"&amp;ROUNDUP(MONTH(SalesDataTable[[#This Row],[Order Date]])/3,0)</f>
        <v>Q1</v>
      </c>
      <c r="E303" s="4">
        <f>MONTH(SalesDataTable[[#This Row],[Order Date]])</f>
        <v>3</v>
      </c>
      <c r="F303" s="4" t="str">
        <f>TEXT(SalesDataTable[[#This Row],[Order Date]],"MMM")</f>
        <v>Mar</v>
      </c>
      <c r="G303" s="3" t="s">
        <v>20</v>
      </c>
      <c r="H303" s="3" t="s">
        <v>21</v>
      </c>
      <c r="I303" s="3" t="s">
        <v>2</v>
      </c>
      <c r="J303" s="3" t="s">
        <v>16</v>
      </c>
      <c r="K303" s="3" t="s">
        <v>9</v>
      </c>
      <c r="L303" s="3" t="s">
        <v>37</v>
      </c>
      <c r="M303" s="8">
        <v>2</v>
      </c>
      <c r="N303" s="5">
        <v>151.69999999999999</v>
      </c>
      <c r="O303" s="6">
        <v>0</v>
      </c>
      <c r="P303" s="18">
        <v>80.44</v>
      </c>
      <c r="Q303" s="18">
        <f t="shared" si="16"/>
        <v>303.39999999999998</v>
      </c>
      <c r="R303" s="18">
        <f t="shared" si="17"/>
        <v>160.88</v>
      </c>
      <c r="S303" s="18">
        <f t="shared" si="18"/>
        <v>142.51999999999998</v>
      </c>
      <c r="T303" s="7">
        <f t="shared" si="19"/>
        <v>0.46974291364535264</v>
      </c>
      <c r="U303" s="4">
        <f>YEAR(SalesDataTable[[#This Row],[Order Date]])</f>
        <v>2026</v>
      </c>
      <c r="V303" s="7" t="str">
        <f>"Q"&amp;ROUNDUP(MONTH(SalesDataTable[[#This Row],[Order Date]])/3,0)</f>
        <v>Q1</v>
      </c>
      <c r="W303" s="8">
        <f>MONTH(SalesDataTable[[#This Row],[Order Date]])</f>
        <v>3</v>
      </c>
      <c r="X303" s="7" t="str">
        <f>TEXT(SalesDataTable[[#This Row],[Order Date]],"mmm")</f>
        <v>Mar</v>
      </c>
    </row>
    <row r="304" spans="1:24" ht="15.75">
      <c r="A304" s="2">
        <v>4434</v>
      </c>
      <c r="B304" s="11">
        <v>46085</v>
      </c>
      <c r="C304" s="4">
        <f>YEAR(SalesDataTable[[#This Row],[Order Date]])</f>
        <v>2026</v>
      </c>
      <c r="D304" s="4" t="str">
        <f>"Q"&amp;ROUNDUP(MONTH(SalesDataTable[[#This Row],[Order Date]])/3,0)</f>
        <v>Q1</v>
      </c>
      <c r="E304" s="4">
        <f>MONTH(SalesDataTable[[#This Row],[Order Date]])</f>
        <v>3</v>
      </c>
      <c r="F304" s="4" t="str">
        <f>TEXT(SalesDataTable[[#This Row],[Order Date]],"MMM")</f>
        <v>Mar</v>
      </c>
      <c r="G304" s="3" t="s">
        <v>6</v>
      </c>
      <c r="H304" s="3" t="s">
        <v>27</v>
      </c>
      <c r="I304" s="3" t="s">
        <v>28</v>
      </c>
      <c r="J304" s="3" t="s">
        <v>13</v>
      </c>
      <c r="K304" s="3" t="s">
        <v>9</v>
      </c>
      <c r="L304" s="3" t="s">
        <v>37</v>
      </c>
      <c r="M304" s="8">
        <v>2</v>
      </c>
      <c r="N304" s="5">
        <v>151.55000000000001</v>
      </c>
      <c r="O304" s="6">
        <v>0.1</v>
      </c>
      <c r="P304" s="18">
        <v>80.680000000000007</v>
      </c>
      <c r="Q304" s="18">
        <f t="shared" si="16"/>
        <v>272.79000000000002</v>
      </c>
      <c r="R304" s="18">
        <f t="shared" si="17"/>
        <v>161.36000000000001</v>
      </c>
      <c r="S304" s="18">
        <f t="shared" si="18"/>
        <v>111.43</v>
      </c>
      <c r="T304" s="7">
        <f t="shared" si="19"/>
        <v>0.40848271564206901</v>
      </c>
      <c r="U304" s="4">
        <f>YEAR(SalesDataTable[[#This Row],[Order Date]])</f>
        <v>2026</v>
      </c>
      <c r="V304" s="7" t="str">
        <f>"Q"&amp;ROUNDUP(MONTH(SalesDataTable[[#This Row],[Order Date]])/3,0)</f>
        <v>Q1</v>
      </c>
      <c r="W304" s="8">
        <f>MONTH(SalesDataTable[[#This Row],[Order Date]])</f>
        <v>3</v>
      </c>
      <c r="X304" s="7" t="str">
        <f>TEXT(SalesDataTable[[#This Row],[Order Date]],"mmm")</f>
        <v>Mar</v>
      </c>
    </row>
    <row r="305" spans="1:24" ht="15.75">
      <c r="A305" s="2">
        <v>4992</v>
      </c>
      <c r="B305" s="11">
        <v>46085</v>
      </c>
      <c r="C305" s="4">
        <f>YEAR(SalesDataTable[[#This Row],[Order Date]])</f>
        <v>2026</v>
      </c>
      <c r="D305" s="4" t="str">
        <f>"Q"&amp;ROUNDUP(MONTH(SalesDataTable[[#This Row],[Order Date]])/3,0)</f>
        <v>Q1</v>
      </c>
      <c r="E305" s="4">
        <f>MONTH(SalesDataTable[[#This Row],[Order Date]])</f>
        <v>3</v>
      </c>
      <c r="F305" s="4" t="str">
        <f>TEXT(SalesDataTable[[#This Row],[Order Date]],"MMM")</f>
        <v>Mar</v>
      </c>
      <c r="G305" s="3" t="s">
        <v>11</v>
      </c>
      <c r="H305" s="3" t="s">
        <v>12</v>
      </c>
      <c r="I305" s="3" t="s">
        <v>8</v>
      </c>
      <c r="J305" s="3" t="s">
        <v>16</v>
      </c>
      <c r="K305" s="3" t="s">
        <v>4</v>
      </c>
      <c r="L305" s="3" t="s">
        <v>5</v>
      </c>
      <c r="M305" s="8">
        <v>5</v>
      </c>
      <c r="N305" s="5">
        <v>82.44</v>
      </c>
      <c r="O305" s="6">
        <v>0.1</v>
      </c>
      <c r="P305" s="18">
        <v>41.57</v>
      </c>
      <c r="Q305" s="18">
        <f t="shared" si="16"/>
        <v>370.98</v>
      </c>
      <c r="R305" s="18">
        <f t="shared" si="17"/>
        <v>207.85</v>
      </c>
      <c r="S305" s="18">
        <f t="shared" si="18"/>
        <v>163.13000000000002</v>
      </c>
      <c r="T305" s="7">
        <f t="shared" si="19"/>
        <v>0.43972720901396306</v>
      </c>
      <c r="U305" s="4">
        <f>YEAR(SalesDataTable[[#This Row],[Order Date]])</f>
        <v>2026</v>
      </c>
      <c r="V305" s="7" t="str">
        <f>"Q"&amp;ROUNDUP(MONTH(SalesDataTable[[#This Row],[Order Date]])/3,0)</f>
        <v>Q1</v>
      </c>
      <c r="W305" s="8">
        <f>MONTH(SalesDataTable[[#This Row],[Order Date]])</f>
        <v>3</v>
      </c>
      <c r="X305" s="7" t="str">
        <f>TEXT(SalesDataTable[[#This Row],[Order Date]],"mmm")</f>
        <v>Mar</v>
      </c>
    </row>
    <row r="306" spans="1:24" ht="15.75">
      <c r="A306" s="2">
        <v>388</v>
      </c>
      <c r="B306" s="11">
        <v>46086</v>
      </c>
      <c r="C306" s="4">
        <f>YEAR(SalesDataTable[[#This Row],[Order Date]])</f>
        <v>2026</v>
      </c>
      <c r="D306" s="4" t="str">
        <f>"Q"&amp;ROUNDUP(MONTH(SalesDataTable[[#This Row],[Order Date]])/3,0)</f>
        <v>Q1</v>
      </c>
      <c r="E306" s="4">
        <f>MONTH(SalesDataTable[[#This Row],[Order Date]])</f>
        <v>3</v>
      </c>
      <c r="F306" s="4" t="str">
        <f>TEXT(SalesDataTable[[#This Row],[Order Date]],"MMM")</f>
        <v>Mar</v>
      </c>
      <c r="G306" s="3" t="s">
        <v>20</v>
      </c>
      <c r="H306" s="3" t="s">
        <v>33</v>
      </c>
      <c r="I306" s="3" t="s">
        <v>2</v>
      </c>
      <c r="J306" s="3" t="s">
        <v>3</v>
      </c>
      <c r="K306" s="3" t="s">
        <v>34</v>
      </c>
      <c r="L306" s="3" t="s">
        <v>42</v>
      </c>
      <c r="M306" s="8">
        <v>1</v>
      </c>
      <c r="N306" s="5">
        <v>35.61</v>
      </c>
      <c r="O306" s="6">
        <v>0.05</v>
      </c>
      <c r="P306" s="18">
        <v>13.8</v>
      </c>
      <c r="Q306" s="18">
        <f t="shared" si="16"/>
        <v>33.829499999999996</v>
      </c>
      <c r="R306" s="18">
        <f t="shared" si="17"/>
        <v>13.8</v>
      </c>
      <c r="S306" s="18">
        <f t="shared" si="18"/>
        <v>20.029499999999995</v>
      </c>
      <c r="T306" s="7">
        <f t="shared" si="19"/>
        <v>0.59207200815855976</v>
      </c>
      <c r="U306" s="4">
        <f>YEAR(SalesDataTable[[#This Row],[Order Date]])</f>
        <v>2026</v>
      </c>
      <c r="V306" s="7" t="str">
        <f>"Q"&amp;ROUNDUP(MONTH(SalesDataTable[[#This Row],[Order Date]])/3,0)</f>
        <v>Q1</v>
      </c>
      <c r="W306" s="8">
        <f>MONTH(SalesDataTable[[#This Row],[Order Date]])</f>
        <v>3</v>
      </c>
      <c r="X306" s="7" t="str">
        <f>TEXT(SalesDataTable[[#This Row],[Order Date]],"mmm")</f>
        <v>Mar</v>
      </c>
    </row>
    <row r="307" spans="1:24" ht="15.75">
      <c r="A307" s="2">
        <v>977</v>
      </c>
      <c r="B307" s="11">
        <v>46086</v>
      </c>
      <c r="C307" s="4">
        <f>YEAR(SalesDataTable[[#This Row],[Order Date]])</f>
        <v>2026</v>
      </c>
      <c r="D307" s="4" t="str">
        <f>"Q"&amp;ROUNDUP(MONTH(SalesDataTable[[#This Row],[Order Date]])/3,0)</f>
        <v>Q1</v>
      </c>
      <c r="E307" s="4">
        <f>MONTH(SalesDataTable[[#This Row],[Order Date]])</f>
        <v>3</v>
      </c>
      <c r="F307" s="4" t="str">
        <f>TEXT(SalesDataTable[[#This Row],[Order Date]],"MMM")</f>
        <v>Mar</v>
      </c>
      <c r="G307" s="3" t="s">
        <v>0</v>
      </c>
      <c r="H307" s="3" t="s">
        <v>1</v>
      </c>
      <c r="I307" s="3" t="s">
        <v>28</v>
      </c>
      <c r="J307" s="3" t="s">
        <v>13</v>
      </c>
      <c r="K307" s="3" t="s">
        <v>9</v>
      </c>
      <c r="L307" s="3" t="s">
        <v>37</v>
      </c>
      <c r="M307" s="8">
        <v>5</v>
      </c>
      <c r="N307" s="5">
        <v>156.13</v>
      </c>
      <c r="O307" s="6">
        <v>0</v>
      </c>
      <c r="P307" s="18">
        <v>77.03</v>
      </c>
      <c r="Q307" s="18">
        <f t="shared" si="16"/>
        <v>780.65</v>
      </c>
      <c r="R307" s="18">
        <f t="shared" si="17"/>
        <v>385.15</v>
      </c>
      <c r="S307" s="18">
        <f t="shared" si="18"/>
        <v>395.5</v>
      </c>
      <c r="T307" s="7">
        <f t="shared" si="19"/>
        <v>0.50662909114199706</v>
      </c>
      <c r="U307" s="4">
        <f>YEAR(SalesDataTable[[#This Row],[Order Date]])</f>
        <v>2026</v>
      </c>
      <c r="V307" s="7" t="str">
        <f>"Q"&amp;ROUNDUP(MONTH(SalesDataTable[[#This Row],[Order Date]])/3,0)</f>
        <v>Q1</v>
      </c>
      <c r="W307" s="8">
        <f>MONTH(SalesDataTable[[#This Row],[Order Date]])</f>
        <v>3</v>
      </c>
      <c r="X307" s="7" t="str">
        <f>TEXT(SalesDataTable[[#This Row],[Order Date]],"mmm")</f>
        <v>Mar</v>
      </c>
    </row>
    <row r="308" spans="1:24" ht="15.75">
      <c r="A308" s="2">
        <v>996</v>
      </c>
      <c r="B308" s="11">
        <v>46086</v>
      </c>
      <c r="C308" s="4">
        <f>YEAR(SalesDataTable[[#This Row],[Order Date]])</f>
        <v>2026</v>
      </c>
      <c r="D308" s="4" t="str">
        <f>"Q"&amp;ROUNDUP(MONTH(SalesDataTable[[#This Row],[Order Date]])/3,0)</f>
        <v>Q1</v>
      </c>
      <c r="E308" s="4">
        <f>MONTH(SalesDataTable[[#This Row],[Order Date]])</f>
        <v>3</v>
      </c>
      <c r="F308" s="4" t="str">
        <f>TEXT(SalesDataTable[[#This Row],[Order Date]],"MMM")</f>
        <v>Mar</v>
      </c>
      <c r="G308" s="3" t="s">
        <v>0</v>
      </c>
      <c r="H308" s="3" t="s">
        <v>50</v>
      </c>
      <c r="I308" s="3" t="s">
        <v>2</v>
      </c>
      <c r="J308" s="3" t="s">
        <v>3</v>
      </c>
      <c r="K308" s="3" t="s">
        <v>23</v>
      </c>
      <c r="L308" s="3" t="s">
        <v>51</v>
      </c>
      <c r="M308" s="8">
        <v>1</v>
      </c>
      <c r="N308" s="5">
        <v>124.31</v>
      </c>
      <c r="O308" s="6">
        <v>0</v>
      </c>
      <c r="P308" s="18">
        <v>61.16</v>
      </c>
      <c r="Q308" s="18">
        <f t="shared" si="16"/>
        <v>124.31</v>
      </c>
      <c r="R308" s="18">
        <f t="shared" si="17"/>
        <v>61.16</v>
      </c>
      <c r="S308" s="18">
        <f t="shared" si="18"/>
        <v>63.150000000000006</v>
      </c>
      <c r="T308" s="7">
        <f t="shared" si="19"/>
        <v>0.50800418309066053</v>
      </c>
      <c r="U308" s="4">
        <f>YEAR(SalesDataTable[[#This Row],[Order Date]])</f>
        <v>2026</v>
      </c>
      <c r="V308" s="7" t="str">
        <f>"Q"&amp;ROUNDUP(MONTH(SalesDataTable[[#This Row],[Order Date]])/3,0)</f>
        <v>Q1</v>
      </c>
      <c r="W308" s="8">
        <f>MONTH(SalesDataTable[[#This Row],[Order Date]])</f>
        <v>3</v>
      </c>
      <c r="X308" s="7" t="str">
        <f>TEXT(SalesDataTable[[#This Row],[Order Date]],"mmm")</f>
        <v>Mar</v>
      </c>
    </row>
    <row r="309" spans="1:24" ht="15.75">
      <c r="A309" s="2">
        <v>1923</v>
      </c>
      <c r="B309" s="11">
        <v>46086</v>
      </c>
      <c r="C309" s="4">
        <f>YEAR(SalesDataTable[[#This Row],[Order Date]])</f>
        <v>2026</v>
      </c>
      <c r="D309" s="4" t="str">
        <f>"Q"&amp;ROUNDUP(MONTH(SalesDataTable[[#This Row],[Order Date]])/3,0)</f>
        <v>Q1</v>
      </c>
      <c r="E309" s="4">
        <f>MONTH(SalesDataTable[[#This Row],[Order Date]])</f>
        <v>3</v>
      </c>
      <c r="F309" s="4" t="str">
        <f>TEXT(SalesDataTable[[#This Row],[Order Date]],"MMM")</f>
        <v>Mar</v>
      </c>
      <c r="G309" s="3" t="s">
        <v>6</v>
      </c>
      <c r="H309" s="3" t="s">
        <v>49</v>
      </c>
      <c r="I309" s="3" t="s">
        <v>19</v>
      </c>
      <c r="J309" s="3" t="s">
        <v>16</v>
      </c>
      <c r="K309" s="3" t="s">
        <v>23</v>
      </c>
      <c r="L309" s="3" t="s">
        <v>40</v>
      </c>
      <c r="M309" s="8">
        <v>3</v>
      </c>
      <c r="N309" s="5">
        <v>82.9</v>
      </c>
      <c r="O309" s="6">
        <v>0.1</v>
      </c>
      <c r="P309" s="18">
        <v>38.31</v>
      </c>
      <c r="Q309" s="18">
        <f t="shared" si="16"/>
        <v>223.83</v>
      </c>
      <c r="R309" s="18">
        <f t="shared" si="17"/>
        <v>114.93</v>
      </c>
      <c r="S309" s="18">
        <f t="shared" si="18"/>
        <v>108.9</v>
      </c>
      <c r="T309" s="7">
        <f t="shared" si="19"/>
        <v>0.48652995577000402</v>
      </c>
      <c r="U309" s="4">
        <f>YEAR(SalesDataTable[[#This Row],[Order Date]])</f>
        <v>2026</v>
      </c>
      <c r="V309" s="7" t="str">
        <f>"Q"&amp;ROUNDUP(MONTH(SalesDataTable[[#This Row],[Order Date]])/3,0)</f>
        <v>Q1</v>
      </c>
      <c r="W309" s="8">
        <f>MONTH(SalesDataTable[[#This Row],[Order Date]])</f>
        <v>3</v>
      </c>
      <c r="X309" s="7" t="str">
        <f>TEXT(SalesDataTable[[#This Row],[Order Date]],"mmm")</f>
        <v>Mar</v>
      </c>
    </row>
    <row r="310" spans="1:24" ht="15.75">
      <c r="A310" s="2">
        <v>4904</v>
      </c>
      <c r="B310" s="11">
        <v>46086</v>
      </c>
      <c r="C310" s="4">
        <f>YEAR(SalesDataTable[[#This Row],[Order Date]])</f>
        <v>2026</v>
      </c>
      <c r="D310" s="4" t="str">
        <f>"Q"&amp;ROUNDUP(MONTH(SalesDataTable[[#This Row],[Order Date]])/3,0)</f>
        <v>Q1</v>
      </c>
      <c r="E310" s="4">
        <f>MONTH(SalesDataTable[[#This Row],[Order Date]])</f>
        <v>3</v>
      </c>
      <c r="F310" s="4" t="str">
        <f>TEXT(SalesDataTable[[#This Row],[Order Date]],"MMM")</f>
        <v>Mar</v>
      </c>
      <c r="G310" s="3" t="s">
        <v>6</v>
      </c>
      <c r="H310" s="3" t="s">
        <v>41</v>
      </c>
      <c r="I310" s="3" t="s">
        <v>19</v>
      </c>
      <c r="J310" s="3" t="s">
        <v>16</v>
      </c>
      <c r="K310" s="3" t="s">
        <v>4</v>
      </c>
      <c r="L310" s="3" t="s">
        <v>26</v>
      </c>
      <c r="M310" s="8">
        <v>1</v>
      </c>
      <c r="N310" s="5">
        <v>41.1</v>
      </c>
      <c r="O310" s="6">
        <v>0</v>
      </c>
      <c r="P310" s="18">
        <v>16.34</v>
      </c>
      <c r="Q310" s="18">
        <f t="shared" si="16"/>
        <v>41.1</v>
      </c>
      <c r="R310" s="18">
        <f t="shared" si="17"/>
        <v>16.34</v>
      </c>
      <c r="S310" s="18">
        <f t="shared" si="18"/>
        <v>24.76</v>
      </c>
      <c r="T310" s="7">
        <f t="shared" si="19"/>
        <v>0.60243309002433088</v>
      </c>
      <c r="U310" s="4">
        <f>YEAR(SalesDataTable[[#This Row],[Order Date]])</f>
        <v>2026</v>
      </c>
      <c r="V310" s="7" t="str">
        <f>"Q"&amp;ROUNDUP(MONTH(SalesDataTable[[#This Row],[Order Date]])/3,0)</f>
        <v>Q1</v>
      </c>
      <c r="W310" s="8">
        <f>MONTH(SalesDataTable[[#This Row],[Order Date]])</f>
        <v>3</v>
      </c>
      <c r="X310" s="7" t="str">
        <f>TEXT(SalesDataTable[[#This Row],[Order Date]],"mmm")</f>
        <v>Mar</v>
      </c>
    </row>
    <row r="311" spans="1:24" ht="15.75">
      <c r="A311" s="2">
        <v>1036</v>
      </c>
      <c r="B311" s="11">
        <v>46087</v>
      </c>
      <c r="C311" s="4">
        <f>YEAR(SalesDataTable[[#This Row],[Order Date]])</f>
        <v>2026</v>
      </c>
      <c r="D311" s="4" t="str">
        <f>"Q"&amp;ROUNDUP(MONTH(SalesDataTable[[#This Row],[Order Date]])/3,0)</f>
        <v>Q1</v>
      </c>
      <c r="E311" s="4">
        <f>MONTH(SalesDataTable[[#This Row],[Order Date]])</f>
        <v>3</v>
      </c>
      <c r="F311" s="4" t="str">
        <f>TEXT(SalesDataTable[[#This Row],[Order Date]],"MMM")</f>
        <v>Mar</v>
      </c>
      <c r="G311" s="3" t="s">
        <v>0</v>
      </c>
      <c r="H311" s="3" t="s">
        <v>1</v>
      </c>
      <c r="I311" s="3" t="s">
        <v>2</v>
      </c>
      <c r="J311" s="3" t="s">
        <v>16</v>
      </c>
      <c r="K311" s="3" t="s">
        <v>4</v>
      </c>
      <c r="L311" s="3" t="s">
        <v>26</v>
      </c>
      <c r="M311" s="8">
        <v>1</v>
      </c>
      <c r="N311" s="5">
        <v>40.380000000000003</v>
      </c>
      <c r="O311" s="6">
        <v>0</v>
      </c>
      <c r="P311" s="18">
        <v>16.41</v>
      </c>
      <c r="Q311" s="18">
        <f t="shared" si="16"/>
        <v>40.380000000000003</v>
      </c>
      <c r="R311" s="18">
        <f t="shared" si="17"/>
        <v>16.41</v>
      </c>
      <c r="S311" s="18">
        <f t="shared" si="18"/>
        <v>23.970000000000002</v>
      </c>
      <c r="T311" s="7">
        <f t="shared" si="19"/>
        <v>0.59361069836552749</v>
      </c>
      <c r="U311" s="4">
        <f>YEAR(SalesDataTable[[#This Row],[Order Date]])</f>
        <v>2026</v>
      </c>
      <c r="V311" s="7" t="str">
        <f>"Q"&amp;ROUNDUP(MONTH(SalesDataTable[[#This Row],[Order Date]])/3,0)</f>
        <v>Q1</v>
      </c>
      <c r="W311" s="8">
        <f>MONTH(SalesDataTable[[#This Row],[Order Date]])</f>
        <v>3</v>
      </c>
      <c r="X311" s="7" t="str">
        <f>TEXT(SalesDataTable[[#This Row],[Order Date]],"mmm")</f>
        <v>Mar</v>
      </c>
    </row>
    <row r="312" spans="1:24" ht="15.75">
      <c r="A312" s="2">
        <v>1470</v>
      </c>
      <c r="B312" s="11">
        <v>46087</v>
      </c>
      <c r="C312" s="4">
        <f>YEAR(SalesDataTable[[#This Row],[Order Date]])</f>
        <v>2026</v>
      </c>
      <c r="D312" s="4" t="str">
        <f>"Q"&amp;ROUNDUP(MONTH(SalesDataTable[[#This Row],[Order Date]])/3,0)</f>
        <v>Q1</v>
      </c>
      <c r="E312" s="4">
        <f>MONTH(SalesDataTable[[#This Row],[Order Date]])</f>
        <v>3</v>
      </c>
      <c r="F312" s="4" t="str">
        <f>TEXT(SalesDataTable[[#This Row],[Order Date]],"MMM")</f>
        <v>Mar</v>
      </c>
      <c r="G312" s="3" t="s">
        <v>11</v>
      </c>
      <c r="H312" s="3" t="s">
        <v>12</v>
      </c>
      <c r="I312" s="3" t="s">
        <v>2</v>
      </c>
      <c r="J312" s="3" t="s">
        <v>3</v>
      </c>
      <c r="K312" s="3" t="s">
        <v>4</v>
      </c>
      <c r="L312" s="3" t="s">
        <v>5</v>
      </c>
      <c r="M312" s="8">
        <v>1</v>
      </c>
      <c r="N312" s="5">
        <v>80.349999999999994</v>
      </c>
      <c r="O312" s="6">
        <v>0.1</v>
      </c>
      <c r="P312" s="18">
        <v>42.43</v>
      </c>
      <c r="Q312" s="18">
        <f t="shared" si="16"/>
        <v>72.314999999999998</v>
      </c>
      <c r="R312" s="18">
        <f t="shared" si="17"/>
        <v>42.43</v>
      </c>
      <c r="S312" s="18">
        <f t="shared" si="18"/>
        <v>29.884999999999998</v>
      </c>
      <c r="T312" s="7">
        <f t="shared" si="19"/>
        <v>0.41326142570697638</v>
      </c>
      <c r="U312" s="4">
        <f>YEAR(SalesDataTable[[#This Row],[Order Date]])</f>
        <v>2026</v>
      </c>
      <c r="V312" s="7" t="str">
        <f>"Q"&amp;ROUNDUP(MONTH(SalesDataTable[[#This Row],[Order Date]])/3,0)</f>
        <v>Q1</v>
      </c>
      <c r="W312" s="8">
        <f>MONTH(SalesDataTable[[#This Row],[Order Date]])</f>
        <v>3</v>
      </c>
      <c r="X312" s="7" t="str">
        <f>TEXT(SalesDataTable[[#This Row],[Order Date]],"mmm")</f>
        <v>Mar</v>
      </c>
    </row>
    <row r="313" spans="1:24" ht="15.75">
      <c r="A313" s="2">
        <v>2907</v>
      </c>
      <c r="B313" s="11">
        <v>46087</v>
      </c>
      <c r="C313" s="4">
        <f>YEAR(SalesDataTable[[#This Row],[Order Date]])</f>
        <v>2026</v>
      </c>
      <c r="D313" s="4" t="str">
        <f>"Q"&amp;ROUNDUP(MONTH(SalesDataTable[[#This Row],[Order Date]])/3,0)</f>
        <v>Q1</v>
      </c>
      <c r="E313" s="4">
        <f>MONTH(SalesDataTable[[#This Row],[Order Date]])</f>
        <v>3</v>
      </c>
      <c r="F313" s="4" t="str">
        <f>TEXT(SalesDataTable[[#This Row],[Order Date]],"MMM")</f>
        <v>Mar</v>
      </c>
      <c r="G313" s="3" t="s">
        <v>20</v>
      </c>
      <c r="H313" s="3" t="s">
        <v>47</v>
      </c>
      <c r="I313" s="3" t="s">
        <v>2</v>
      </c>
      <c r="J313" s="3" t="s">
        <v>3</v>
      </c>
      <c r="K313" s="3" t="s">
        <v>4</v>
      </c>
      <c r="L313" s="3" t="s">
        <v>26</v>
      </c>
      <c r="M313" s="8">
        <v>1</v>
      </c>
      <c r="N313" s="5">
        <v>40.44</v>
      </c>
      <c r="O313" s="6">
        <v>0.05</v>
      </c>
      <c r="P313" s="18">
        <v>16.829999999999998</v>
      </c>
      <c r="Q313" s="18">
        <f t="shared" si="16"/>
        <v>38.417999999999999</v>
      </c>
      <c r="R313" s="18">
        <f t="shared" si="17"/>
        <v>16.829999999999998</v>
      </c>
      <c r="S313" s="18">
        <f t="shared" si="18"/>
        <v>21.588000000000001</v>
      </c>
      <c r="T313" s="7">
        <f t="shared" si="19"/>
        <v>0.56192409807902555</v>
      </c>
      <c r="U313" s="4">
        <f>YEAR(SalesDataTable[[#This Row],[Order Date]])</f>
        <v>2026</v>
      </c>
      <c r="V313" s="7" t="str">
        <f>"Q"&amp;ROUNDUP(MONTH(SalesDataTable[[#This Row],[Order Date]])/3,0)</f>
        <v>Q1</v>
      </c>
      <c r="W313" s="8">
        <f>MONTH(SalesDataTable[[#This Row],[Order Date]])</f>
        <v>3</v>
      </c>
      <c r="X313" s="7" t="str">
        <f>TEXT(SalesDataTable[[#This Row],[Order Date]],"mmm")</f>
        <v>Mar</v>
      </c>
    </row>
    <row r="314" spans="1:24" ht="15.75">
      <c r="A314" s="2">
        <v>2997</v>
      </c>
      <c r="B314" s="11">
        <v>46087</v>
      </c>
      <c r="C314" s="4">
        <f>YEAR(SalesDataTable[[#This Row],[Order Date]])</f>
        <v>2026</v>
      </c>
      <c r="D314" s="4" t="str">
        <f>"Q"&amp;ROUNDUP(MONTH(SalesDataTable[[#This Row],[Order Date]])/3,0)</f>
        <v>Q1</v>
      </c>
      <c r="E314" s="4">
        <f>MONTH(SalesDataTable[[#This Row],[Order Date]])</f>
        <v>3</v>
      </c>
      <c r="F314" s="4" t="str">
        <f>TEXT(SalesDataTable[[#This Row],[Order Date]],"MMM")</f>
        <v>Mar</v>
      </c>
      <c r="G314" s="3" t="s">
        <v>11</v>
      </c>
      <c r="H314" s="3" t="s">
        <v>52</v>
      </c>
      <c r="I314" s="3" t="s">
        <v>2</v>
      </c>
      <c r="J314" s="3" t="s">
        <v>3</v>
      </c>
      <c r="K314" s="3" t="s">
        <v>14</v>
      </c>
      <c r="L314" s="3" t="s">
        <v>15</v>
      </c>
      <c r="M314" s="8">
        <v>3</v>
      </c>
      <c r="N314" s="5">
        <v>35.89</v>
      </c>
      <c r="O314" s="6">
        <v>0</v>
      </c>
      <c r="P314" s="18">
        <v>13.25</v>
      </c>
      <c r="Q314" s="18">
        <f t="shared" si="16"/>
        <v>107.67</v>
      </c>
      <c r="R314" s="18">
        <f t="shared" si="17"/>
        <v>39.75</v>
      </c>
      <c r="S314" s="18">
        <f t="shared" si="18"/>
        <v>67.92</v>
      </c>
      <c r="T314" s="7">
        <f t="shared" si="19"/>
        <v>0.63081638339370294</v>
      </c>
      <c r="U314" s="4">
        <f>YEAR(SalesDataTable[[#This Row],[Order Date]])</f>
        <v>2026</v>
      </c>
      <c r="V314" s="7" t="str">
        <f>"Q"&amp;ROUNDUP(MONTH(SalesDataTable[[#This Row],[Order Date]])/3,0)</f>
        <v>Q1</v>
      </c>
      <c r="W314" s="8">
        <f>MONTH(SalesDataTable[[#This Row],[Order Date]])</f>
        <v>3</v>
      </c>
      <c r="X314" s="7" t="str">
        <f>TEXT(SalesDataTable[[#This Row],[Order Date]],"mmm")</f>
        <v>Mar</v>
      </c>
    </row>
    <row r="315" spans="1:24" ht="15.75">
      <c r="A315" s="2">
        <v>3056</v>
      </c>
      <c r="B315" s="11">
        <v>46087</v>
      </c>
      <c r="C315" s="4">
        <f>YEAR(SalesDataTable[[#This Row],[Order Date]])</f>
        <v>2026</v>
      </c>
      <c r="D315" s="4" t="str">
        <f>"Q"&amp;ROUNDUP(MONTH(SalesDataTable[[#This Row],[Order Date]])/3,0)</f>
        <v>Q1</v>
      </c>
      <c r="E315" s="4">
        <f>MONTH(SalesDataTable[[#This Row],[Order Date]])</f>
        <v>3</v>
      </c>
      <c r="F315" s="4" t="str">
        <f>TEXT(SalesDataTable[[#This Row],[Order Date]],"MMM")</f>
        <v>Mar</v>
      </c>
      <c r="G315" s="3" t="s">
        <v>6</v>
      </c>
      <c r="H315" s="3" t="s">
        <v>43</v>
      </c>
      <c r="I315" s="3" t="s">
        <v>28</v>
      </c>
      <c r="J315" s="3" t="s">
        <v>3</v>
      </c>
      <c r="K315" s="3" t="s">
        <v>14</v>
      </c>
      <c r="L315" s="3" t="s">
        <v>48</v>
      </c>
      <c r="M315" s="8">
        <v>3</v>
      </c>
      <c r="N315" s="5">
        <v>163.44999999999999</v>
      </c>
      <c r="O315" s="6">
        <v>0</v>
      </c>
      <c r="P315" s="18">
        <v>86.88</v>
      </c>
      <c r="Q315" s="18">
        <f t="shared" si="16"/>
        <v>490.34999999999997</v>
      </c>
      <c r="R315" s="18">
        <f t="shared" si="17"/>
        <v>260.64</v>
      </c>
      <c r="S315" s="18">
        <f t="shared" si="18"/>
        <v>229.70999999999998</v>
      </c>
      <c r="T315" s="7">
        <f t="shared" si="19"/>
        <v>0.46846130315081064</v>
      </c>
      <c r="U315" s="4">
        <f>YEAR(SalesDataTable[[#This Row],[Order Date]])</f>
        <v>2026</v>
      </c>
      <c r="V315" s="7" t="str">
        <f>"Q"&amp;ROUNDUP(MONTH(SalesDataTable[[#This Row],[Order Date]])/3,0)</f>
        <v>Q1</v>
      </c>
      <c r="W315" s="8">
        <f>MONTH(SalesDataTable[[#This Row],[Order Date]])</f>
        <v>3</v>
      </c>
      <c r="X315" s="7" t="str">
        <f>TEXT(SalesDataTable[[#This Row],[Order Date]],"mmm")</f>
        <v>Mar</v>
      </c>
    </row>
    <row r="316" spans="1:24" ht="15.75">
      <c r="A316" s="2">
        <v>471</v>
      </c>
      <c r="B316" s="11">
        <v>46088</v>
      </c>
      <c r="C316" s="4">
        <f>YEAR(SalesDataTable[[#This Row],[Order Date]])</f>
        <v>2026</v>
      </c>
      <c r="D316" s="4" t="str">
        <f>"Q"&amp;ROUNDUP(MONTH(SalesDataTable[[#This Row],[Order Date]])/3,0)</f>
        <v>Q1</v>
      </c>
      <c r="E316" s="4">
        <f>MONTH(SalesDataTable[[#This Row],[Order Date]])</f>
        <v>3</v>
      </c>
      <c r="F316" s="4" t="str">
        <f>TEXT(SalesDataTable[[#This Row],[Order Date]],"MMM")</f>
        <v>Mar</v>
      </c>
      <c r="G316" s="3" t="s">
        <v>6</v>
      </c>
      <c r="H316" s="3" t="s">
        <v>7</v>
      </c>
      <c r="I316" s="3" t="s">
        <v>19</v>
      </c>
      <c r="J316" s="3" t="s">
        <v>3</v>
      </c>
      <c r="K316" s="3" t="s">
        <v>34</v>
      </c>
      <c r="L316" s="3" t="s">
        <v>35</v>
      </c>
      <c r="M316" s="8">
        <v>2</v>
      </c>
      <c r="N316" s="5">
        <v>40.020000000000003</v>
      </c>
      <c r="O316" s="6">
        <v>0</v>
      </c>
      <c r="P316" s="18">
        <v>14.38</v>
      </c>
      <c r="Q316" s="18">
        <f t="shared" si="16"/>
        <v>80.040000000000006</v>
      </c>
      <c r="R316" s="18">
        <f t="shared" si="17"/>
        <v>28.76</v>
      </c>
      <c r="S316" s="18">
        <f t="shared" si="18"/>
        <v>51.28</v>
      </c>
      <c r="T316" s="7">
        <f t="shared" si="19"/>
        <v>0.64067966016991496</v>
      </c>
      <c r="U316" s="4">
        <f>YEAR(SalesDataTable[[#This Row],[Order Date]])</f>
        <v>2026</v>
      </c>
      <c r="V316" s="7" t="str">
        <f>"Q"&amp;ROUNDUP(MONTH(SalesDataTable[[#This Row],[Order Date]])/3,0)</f>
        <v>Q1</v>
      </c>
      <c r="W316" s="8">
        <f>MONTH(SalesDataTable[[#This Row],[Order Date]])</f>
        <v>3</v>
      </c>
      <c r="X316" s="7" t="str">
        <f>TEXT(SalesDataTable[[#This Row],[Order Date]],"mmm")</f>
        <v>Mar</v>
      </c>
    </row>
    <row r="317" spans="1:24" ht="15.75">
      <c r="A317" s="2">
        <v>842</v>
      </c>
      <c r="B317" s="11">
        <v>46088</v>
      </c>
      <c r="C317" s="4">
        <f>YEAR(SalesDataTable[[#This Row],[Order Date]])</f>
        <v>2026</v>
      </c>
      <c r="D317" s="4" t="str">
        <f>"Q"&amp;ROUNDUP(MONTH(SalesDataTable[[#This Row],[Order Date]])/3,0)</f>
        <v>Q1</v>
      </c>
      <c r="E317" s="4">
        <f>MONTH(SalesDataTable[[#This Row],[Order Date]])</f>
        <v>3</v>
      </c>
      <c r="F317" s="4" t="str">
        <f>TEXT(SalesDataTable[[#This Row],[Order Date]],"MMM")</f>
        <v>Mar</v>
      </c>
      <c r="G317" s="3" t="s">
        <v>0</v>
      </c>
      <c r="H317" s="3" t="s">
        <v>50</v>
      </c>
      <c r="I317" s="3" t="s">
        <v>2</v>
      </c>
      <c r="J317" s="3" t="s">
        <v>13</v>
      </c>
      <c r="K317" s="3" t="s">
        <v>34</v>
      </c>
      <c r="L317" s="3" t="s">
        <v>35</v>
      </c>
      <c r="M317" s="8">
        <v>1</v>
      </c>
      <c r="N317" s="5">
        <v>40.01</v>
      </c>
      <c r="O317" s="6">
        <v>0.05</v>
      </c>
      <c r="P317" s="18">
        <v>14.35</v>
      </c>
      <c r="Q317" s="18">
        <f t="shared" si="16"/>
        <v>38.009499999999996</v>
      </c>
      <c r="R317" s="18">
        <f t="shared" si="17"/>
        <v>14.35</v>
      </c>
      <c r="S317" s="18">
        <f t="shared" si="18"/>
        <v>23.659499999999994</v>
      </c>
      <c r="T317" s="7">
        <f t="shared" si="19"/>
        <v>0.62246280535129372</v>
      </c>
      <c r="U317" s="4">
        <f>YEAR(SalesDataTable[[#This Row],[Order Date]])</f>
        <v>2026</v>
      </c>
      <c r="V317" s="7" t="str">
        <f>"Q"&amp;ROUNDUP(MONTH(SalesDataTable[[#This Row],[Order Date]])/3,0)</f>
        <v>Q1</v>
      </c>
      <c r="W317" s="8">
        <f>MONTH(SalesDataTable[[#This Row],[Order Date]])</f>
        <v>3</v>
      </c>
      <c r="X317" s="7" t="str">
        <f>TEXT(SalesDataTable[[#This Row],[Order Date]],"mmm")</f>
        <v>Mar</v>
      </c>
    </row>
    <row r="318" spans="1:24" ht="15.75">
      <c r="A318" s="2">
        <v>3386</v>
      </c>
      <c r="B318" s="11">
        <v>46088</v>
      </c>
      <c r="C318" s="4">
        <f>YEAR(SalesDataTable[[#This Row],[Order Date]])</f>
        <v>2026</v>
      </c>
      <c r="D318" s="4" t="str">
        <f>"Q"&amp;ROUNDUP(MONTH(SalesDataTable[[#This Row],[Order Date]])/3,0)</f>
        <v>Q1</v>
      </c>
      <c r="E318" s="4">
        <f>MONTH(SalesDataTable[[#This Row],[Order Date]])</f>
        <v>3</v>
      </c>
      <c r="F318" s="4" t="str">
        <f>TEXT(SalesDataTable[[#This Row],[Order Date]],"MMM")</f>
        <v>Mar</v>
      </c>
      <c r="G318" s="3" t="s">
        <v>6</v>
      </c>
      <c r="H318" s="3" t="s">
        <v>43</v>
      </c>
      <c r="I318" s="3" t="s">
        <v>2</v>
      </c>
      <c r="J318" s="3" t="s">
        <v>3</v>
      </c>
      <c r="K318" s="3" t="s">
        <v>9</v>
      </c>
      <c r="L318" s="3" t="s">
        <v>37</v>
      </c>
      <c r="M318" s="8">
        <v>3</v>
      </c>
      <c r="N318" s="5">
        <v>155.16</v>
      </c>
      <c r="O318" s="6">
        <v>0</v>
      </c>
      <c r="P318" s="18">
        <v>76.849999999999994</v>
      </c>
      <c r="Q318" s="18">
        <f t="shared" si="16"/>
        <v>465.48</v>
      </c>
      <c r="R318" s="18">
        <f t="shared" si="17"/>
        <v>230.54999999999998</v>
      </c>
      <c r="S318" s="18">
        <f t="shared" si="18"/>
        <v>234.93000000000004</v>
      </c>
      <c r="T318" s="7">
        <f t="shared" si="19"/>
        <v>0.50470482083011092</v>
      </c>
      <c r="U318" s="4">
        <f>YEAR(SalesDataTable[[#This Row],[Order Date]])</f>
        <v>2026</v>
      </c>
      <c r="V318" s="7" t="str">
        <f>"Q"&amp;ROUNDUP(MONTH(SalesDataTable[[#This Row],[Order Date]])/3,0)</f>
        <v>Q1</v>
      </c>
      <c r="W318" s="8">
        <f>MONTH(SalesDataTable[[#This Row],[Order Date]])</f>
        <v>3</v>
      </c>
      <c r="X318" s="7" t="str">
        <f>TEXT(SalesDataTable[[#This Row],[Order Date]],"mmm")</f>
        <v>Mar</v>
      </c>
    </row>
    <row r="319" spans="1:24" ht="15.75">
      <c r="A319" s="2">
        <v>4505</v>
      </c>
      <c r="B319" s="11">
        <v>46088</v>
      </c>
      <c r="C319" s="4">
        <f>YEAR(SalesDataTable[[#This Row],[Order Date]])</f>
        <v>2026</v>
      </c>
      <c r="D319" s="4" t="str">
        <f>"Q"&amp;ROUNDUP(MONTH(SalesDataTable[[#This Row],[Order Date]])/3,0)</f>
        <v>Q1</v>
      </c>
      <c r="E319" s="4">
        <f>MONTH(SalesDataTable[[#This Row],[Order Date]])</f>
        <v>3</v>
      </c>
      <c r="F319" s="4" t="str">
        <f>TEXT(SalesDataTable[[#This Row],[Order Date]],"MMM")</f>
        <v>Mar</v>
      </c>
      <c r="G319" s="3" t="s">
        <v>6</v>
      </c>
      <c r="H319" s="3" t="s">
        <v>49</v>
      </c>
      <c r="I319" s="3" t="s">
        <v>28</v>
      </c>
      <c r="J319" s="3" t="s">
        <v>13</v>
      </c>
      <c r="K319" s="3" t="s">
        <v>34</v>
      </c>
      <c r="L319" s="3" t="s">
        <v>35</v>
      </c>
      <c r="M319" s="8">
        <v>1</v>
      </c>
      <c r="N319" s="5">
        <v>39.96</v>
      </c>
      <c r="O319" s="6">
        <v>0</v>
      </c>
      <c r="P319" s="18">
        <v>14.5</v>
      </c>
      <c r="Q319" s="18">
        <f t="shared" si="16"/>
        <v>39.96</v>
      </c>
      <c r="R319" s="18">
        <f t="shared" si="17"/>
        <v>14.5</v>
      </c>
      <c r="S319" s="18">
        <f t="shared" si="18"/>
        <v>25.46</v>
      </c>
      <c r="T319" s="7">
        <f t="shared" si="19"/>
        <v>0.63713713713713716</v>
      </c>
      <c r="U319" s="4">
        <f>YEAR(SalesDataTable[[#This Row],[Order Date]])</f>
        <v>2026</v>
      </c>
      <c r="V319" s="7" t="str">
        <f>"Q"&amp;ROUNDUP(MONTH(SalesDataTable[[#This Row],[Order Date]])/3,0)</f>
        <v>Q1</v>
      </c>
      <c r="W319" s="8">
        <f>MONTH(SalesDataTable[[#This Row],[Order Date]])</f>
        <v>3</v>
      </c>
      <c r="X319" s="7" t="str">
        <f>TEXT(SalesDataTable[[#This Row],[Order Date]],"mmm")</f>
        <v>Mar</v>
      </c>
    </row>
    <row r="320" spans="1:24" ht="15.75">
      <c r="A320" s="2">
        <v>1286</v>
      </c>
      <c r="B320" s="11">
        <v>46089</v>
      </c>
      <c r="C320" s="4">
        <f>YEAR(SalesDataTable[[#This Row],[Order Date]])</f>
        <v>2026</v>
      </c>
      <c r="D320" s="4" t="str">
        <f>"Q"&amp;ROUNDUP(MONTH(SalesDataTable[[#This Row],[Order Date]])/3,0)</f>
        <v>Q1</v>
      </c>
      <c r="E320" s="4">
        <f>MONTH(SalesDataTable[[#This Row],[Order Date]])</f>
        <v>3</v>
      </c>
      <c r="F320" s="4" t="str">
        <f>TEXT(SalesDataTable[[#This Row],[Order Date]],"MMM")</f>
        <v>Mar</v>
      </c>
      <c r="G320" s="3" t="s">
        <v>6</v>
      </c>
      <c r="H320" s="3" t="s">
        <v>7</v>
      </c>
      <c r="I320" s="3" t="s">
        <v>2</v>
      </c>
      <c r="J320" s="3" t="s">
        <v>13</v>
      </c>
      <c r="K320" s="3" t="s">
        <v>9</v>
      </c>
      <c r="L320" s="3" t="s">
        <v>17</v>
      </c>
      <c r="M320" s="8">
        <v>1</v>
      </c>
      <c r="N320" s="5">
        <v>146.6</v>
      </c>
      <c r="O320" s="6">
        <v>0</v>
      </c>
      <c r="P320" s="18">
        <v>78.92</v>
      </c>
      <c r="Q320" s="18">
        <f t="shared" si="16"/>
        <v>146.6</v>
      </c>
      <c r="R320" s="18">
        <f t="shared" si="17"/>
        <v>78.92</v>
      </c>
      <c r="S320" s="18">
        <f t="shared" si="18"/>
        <v>67.679999999999993</v>
      </c>
      <c r="T320" s="7">
        <f t="shared" si="19"/>
        <v>0.46166439290586625</v>
      </c>
      <c r="U320" s="4">
        <f>YEAR(SalesDataTable[[#This Row],[Order Date]])</f>
        <v>2026</v>
      </c>
      <c r="V320" s="7" t="str">
        <f>"Q"&amp;ROUNDUP(MONTH(SalesDataTable[[#This Row],[Order Date]])/3,0)</f>
        <v>Q1</v>
      </c>
      <c r="W320" s="8">
        <f>MONTH(SalesDataTable[[#This Row],[Order Date]])</f>
        <v>3</v>
      </c>
      <c r="X320" s="7" t="str">
        <f>TEXT(SalesDataTable[[#This Row],[Order Date]],"mmm")</f>
        <v>Mar</v>
      </c>
    </row>
    <row r="321" spans="1:24" ht="15.75">
      <c r="A321" s="2">
        <v>2653</v>
      </c>
      <c r="B321" s="11">
        <v>46089</v>
      </c>
      <c r="C321" s="4">
        <f>YEAR(SalesDataTable[[#This Row],[Order Date]])</f>
        <v>2026</v>
      </c>
      <c r="D321" s="4" t="str">
        <f>"Q"&amp;ROUNDUP(MONTH(SalesDataTable[[#This Row],[Order Date]])/3,0)</f>
        <v>Q1</v>
      </c>
      <c r="E321" s="4">
        <f>MONTH(SalesDataTable[[#This Row],[Order Date]])</f>
        <v>3</v>
      </c>
      <c r="F321" s="4" t="str">
        <f>TEXT(SalesDataTable[[#This Row],[Order Date]],"MMM")</f>
        <v>Mar</v>
      </c>
      <c r="G321" s="3" t="s">
        <v>6</v>
      </c>
      <c r="H321" s="3" t="s">
        <v>49</v>
      </c>
      <c r="I321" s="3" t="s">
        <v>19</v>
      </c>
      <c r="J321" s="3" t="s">
        <v>3</v>
      </c>
      <c r="K321" s="3" t="s">
        <v>9</v>
      </c>
      <c r="L321" s="3" t="s">
        <v>10</v>
      </c>
      <c r="M321" s="8">
        <v>1</v>
      </c>
      <c r="N321" s="5">
        <v>94.38</v>
      </c>
      <c r="O321" s="6">
        <v>0</v>
      </c>
      <c r="P321" s="18">
        <v>44.78</v>
      </c>
      <c r="Q321" s="18">
        <f t="shared" si="16"/>
        <v>94.38</v>
      </c>
      <c r="R321" s="18">
        <f t="shared" si="17"/>
        <v>44.78</v>
      </c>
      <c r="S321" s="18">
        <f t="shared" si="18"/>
        <v>49.599999999999994</v>
      </c>
      <c r="T321" s="7">
        <f t="shared" si="19"/>
        <v>0.52553507098961638</v>
      </c>
      <c r="U321" s="4">
        <f>YEAR(SalesDataTable[[#This Row],[Order Date]])</f>
        <v>2026</v>
      </c>
      <c r="V321" s="7" t="str">
        <f>"Q"&amp;ROUNDUP(MONTH(SalesDataTable[[#This Row],[Order Date]])/3,0)</f>
        <v>Q1</v>
      </c>
      <c r="W321" s="8">
        <f>MONTH(SalesDataTable[[#This Row],[Order Date]])</f>
        <v>3</v>
      </c>
      <c r="X321" s="7" t="str">
        <f>TEXT(SalesDataTable[[#This Row],[Order Date]],"mmm")</f>
        <v>Mar</v>
      </c>
    </row>
    <row r="322" spans="1:24" ht="15.75">
      <c r="A322" s="2">
        <v>4465</v>
      </c>
      <c r="B322" s="11">
        <v>46089</v>
      </c>
      <c r="C322" s="4">
        <f>YEAR(SalesDataTable[[#This Row],[Order Date]])</f>
        <v>2026</v>
      </c>
      <c r="D322" s="4" t="str">
        <f>"Q"&amp;ROUNDUP(MONTH(SalesDataTable[[#This Row],[Order Date]])/3,0)</f>
        <v>Q1</v>
      </c>
      <c r="E322" s="4">
        <f>MONTH(SalesDataTable[[#This Row],[Order Date]])</f>
        <v>3</v>
      </c>
      <c r="F322" s="4" t="str">
        <f>TEXT(SalesDataTable[[#This Row],[Order Date]],"MMM")</f>
        <v>Mar</v>
      </c>
      <c r="G322" s="3" t="s">
        <v>6</v>
      </c>
      <c r="H322" s="3" t="s">
        <v>43</v>
      </c>
      <c r="I322" s="3" t="s">
        <v>19</v>
      </c>
      <c r="J322" s="3" t="s">
        <v>3</v>
      </c>
      <c r="K322" s="3" t="s">
        <v>34</v>
      </c>
      <c r="L322" s="3" t="s">
        <v>38</v>
      </c>
      <c r="M322" s="8">
        <v>1</v>
      </c>
      <c r="N322" s="5">
        <v>121.77</v>
      </c>
      <c r="O322" s="6">
        <v>0</v>
      </c>
      <c r="P322" s="18">
        <v>67.52</v>
      </c>
      <c r="Q322" s="18">
        <f t="shared" ref="Q322:Q385" si="20">M322*N322*(1-O322)</f>
        <v>121.77</v>
      </c>
      <c r="R322" s="18">
        <f t="shared" ref="R322:R385" si="21">M322*P322</f>
        <v>67.52</v>
      </c>
      <c r="S322" s="18">
        <f t="shared" ref="S322:S385" si="22">Q322-R322</f>
        <v>54.25</v>
      </c>
      <c r="T322" s="7">
        <f t="shared" ref="T322:T385" si="23">IFERROR(S322/Q322,0)</f>
        <v>0.44551203087788455</v>
      </c>
      <c r="U322" s="4">
        <f>YEAR(SalesDataTable[[#This Row],[Order Date]])</f>
        <v>2026</v>
      </c>
      <c r="V322" s="7" t="str">
        <f>"Q"&amp;ROUNDUP(MONTH(SalesDataTable[[#This Row],[Order Date]])/3,0)</f>
        <v>Q1</v>
      </c>
      <c r="W322" s="8">
        <f>MONTH(SalesDataTable[[#This Row],[Order Date]])</f>
        <v>3</v>
      </c>
      <c r="X322" s="7" t="str">
        <f>TEXT(SalesDataTable[[#This Row],[Order Date]],"mmm")</f>
        <v>Mar</v>
      </c>
    </row>
    <row r="323" spans="1:24" ht="15.75">
      <c r="A323" s="2">
        <v>4576</v>
      </c>
      <c r="B323" s="11">
        <v>46089</v>
      </c>
      <c r="C323" s="4">
        <f>YEAR(SalesDataTable[[#This Row],[Order Date]])</f>
        <v>2026</v>
      </c>
      <c r="D323" s="4" t="str">
        <f>"Q"&amp;ROUNDUP(MONTH(SalesDataTable[[#This Row],[Order Date]])/3,0)</f>
        <v>Q1</v>
      </c>
      <c r="E323" s="4">
        <f>MONTH(SalesDataTable[[#This Row],[Order Date]])</f>
        <v>3</v>
      </c>
      <c r="F323" s="4" t="str">
        <f>TEXT(SalesDataTable[[#This Row],[Order Date]],"MMM")</f>
        <v>Mar</v>
      </c>
      <c r="G323" s="3" t="s">
        <v>20</v>
      </c>
      <c r="H323" s="3" t="s">
        <v>33</v>
      </c>
      <c r="I323" s="3" t="s">
        <v>28</v>
      </c>
      <c r="J323" s="3" t="s">
        <v>3</v>
      </c>
      <c r="K323" s="3" t="s">
        <v>23</v>
      </c>
      <c r="L323" s="3" t="s">
        <v>51</v>
      </c>
      <c r="M323" s="8">
        <v>5</v>
      </c>
      <c r="N323" s="5">
        <v>123.29</v>
      </c>
      <c r="O323" s="6">
        <v>0</v>
      </c>
      <c r="P323" s="18">
        <v>61.34</v>
      </c>
      <c r="Q323" s="18">
        <f t="shared" si="20"/>
        <v>616.45000000000005</v>
      </c>
      <c r="R323" s="18">
        <f t="shared" si="21"/>
        <v>306.70000000000005</v>
      </c>
      <c r="S323" s="18">
        <f t="shared" si="22"/>
        <v>309.75</v>
      </c>
      <c r="T323" s="7">
        <f t="shared" si="23"/>
        <v>0.50247384216075919</v>
      </c>
      <c r="U323" s="4">
        <f>YEAR(SalesDataTable[[#This Row],[Order Date]])</f>
        <v>2026</v>
      </c>
      <c r="V323" s="7" t="str">
        <f>"Q"&amp;ROUNDUP(MONTH(SalesDataTable[[#This Row],[Order Date]])/3,0)</f>
        <v>Q1</v>
      </c>
      <c r="W323" s="8">
        <f>MONTH(SalesDataTable[[#This Row],[Order Date]])</f>
        <v>3</v>
      </c>
      <c r="X323" s="7" t="str">
        <f>TEXT(SalesDataTable[[#This Row],[Order Date]],"mmm")</f>
        <v>Mar</v>
      </c>
    </row>
    <row r="324" spans="1:24" ht="15.75">
      <c r="A324" s="2">
        <v>718</v>
      </c>
      <c r="B324" s="11">
        <v>46090</v>
      </c>
      <c r="C324" s="4">
        <f>YEAR(SalesDataTable[[#This Row],[Order Date]])</f>
        <v>2026</v>
      </c>
      <c r="D324" s="4" t="str">
        <f>"Q"&amp;ROUNDUP(MONTH(SalesDataTable[[#This Row],[Order Date]])/3,0)</f>
        <v>Q1</v>
      </c>
      <c r="E324" s="4">
        <f>MONTH(SalesDataTable[[#This Row],[Order Date]])</f>
        <v>3</v>
      </c>
      <c r="F324" s="4" t="str">
        <f>TEXT(SalesDataTable[[#This Row],[Order Date]],"MMM")</f>
        <v>Mar</v>
      </c>
      <c r="G324" s="3" t="s">
        <v>6</v>
      </c>
      <c r="H324" s="3" t="s">
        <v>43</v>
      </c>
      <c r="I324" s="3" t="s">
        <v>2</v>
      </c>
      <c r="J324" s="3" t="s">
        <v>13</v>
      </c>
      <c r="K324" s="3" t="s">
        <v>34</v>
      </c>
      <c r="L324" s="3" t="s">
        <v>35</v>
      </c>
      <c r="M324" s="8">
        <v>1</v>
      </c>
      <c r="N324" s="5">
        <v>41.15</v>
      </c>
      <c r="O324" s="6">
        <v>0.05</v>
      </c>
      <c r="P324" s="18">
        <v>14.4</v>
      </c>
      <c r="Q324" s="18">
        <f t="shared" si="20"/>
        <v>39.092499999999994</v>
      </c>
      <c r="R324" s="18">
        <f t="shared" si="21"/>
        <v>14.4</v>
      </c>
      <c r="S324" s="18">
        <f t="shared" si="22"/>
        <v>24.692499999999995</v>
      </c>
      <c r="T324" s="7">
        <f t="shared" si="23"/>
        <v>0.63164289825414077</v>
      </c>
      <c r="U324" s="4">
        <f>YEAR(SalesDataTable[[#This Row],[Order Date]])</f>
        <v>2026</v>
      </c>
      <c r="V324" s="7" t="str">
        <f>"Q"&amp;ROUNDUP(MONTH(SalesDataTable[[#This Row],[Order Date]])/3,0)</f>
        <v>Q1</v>
      </c>
      <c r="W324" s="8">
        <f>MONTH(SalesDataTable[[#This Row],[Order Date]])</f>
        <v>3</v>
      </c>
      <c r="X324" s="7" t="str">
        <f>TEXT(SalesDataTable[[#This Row],[Order Date]],"mmm")</f>
        <v>Mar</v>
      </c>
    </row>
    <row r="325" spans="1:24" ht="15.75">
      <c r="A325" s="2">
        <v>1527</v>
      </c>
      <c r="B325" s="11">
        <v>46090</v>
      </c>
      <c r="C325" s="4">
        <f>YEAR(SalesDataTable[[#This Row],[Order Date]])</f>
        <v>2026</v>
      </c>
      <c r="D325" s="4" t="str">
        <f>"Q"&amp;ROUNDUP(MONTH(SalesDataTable[[#This Row],[Order Date]])/3,0)</f>
        <v>Q1</v>
      </c>
      <c r="E325" s="4">
        <f>MONTH(SalesDataTable[[#This Row],[Order Date]])</f>
        <v>3</v>
      </c>
      <c r="F325" s="4" t="str">
        <f>TEXT(SalesDataTable[[#This Row],[Order Date]],"MMM")</f>
        <v>Mar</v>
      </c>
      <c r="G325" s="3" t="s">
        <v>20</v>
      </c>
      <c r="H325" s="3" t="s">
        <v>21</v>
      </c>
      <c r="I325" s="3" t="s">
        <v>28</v>
      </c>
      <c r="J325" s="3" t="s">
        <v>13</v>
      </c>
      <c r="K325" s="3" t="s">
        <v>14</v>
      </c>
      <c r="L325" s="3" t="s">
        <v>15</v>
      </c>
      <c r="M325" s="8">
        <v>4</v>
      </c>
      <c r="N325" s="5">
        <v>35.42</v>
      </c>
      <c r="O325" s="6">
        <v>0</v>
      </c>
      <c r="P325" s="18">
        <v>13.31</v>
      </c>
      <c r="Q325" s="18">
        <f t="shared" si="20"/>
        <v>141.68</v>
      </c>
      <c r="R325" s="18">
        <f t="shared" si="21"/>
        <v>53.24</v>
      </c>
      <c r="S325" s="18">
        <f t="shared" si="22"/>
        <v>88.44</v>
      </c>
      <c r="T325" s="7">
        <f t="shared" si="23"/>
        <v>0.62422360248447195</v>
      </c>
      <c r="U325" s="4">
        <f>YEAR(SalesDataTable[[#This Row],[Order Date]])</f>
        <v>2026</v>
      </c>
      <c r="V325" s="7" t="str">
        <f>"Q"&amp;ROUNDUP(MONTH(SalesDataTable[[#This Row],[Order Date]])/3,0)</f>
        <v>Q1</v>
      </c>
      <c r="W325" s="8">
        <f>MONTH(SalesDataTable[[#This Row],[Order Date]])</f>
        <v>3</v>
      </c>
      <c r="X325" s="7" t="str">
        <f>TEXT(SalesDataTable[[#This Row],[Order Date]],"mmm")</f>
        <v>Mar</v>
      </c>
    </row>
    <row r="326" spans="1:24" ht="15.75">
      <c r="A326" s="2">
        <v>1797</v>
      </c>
      <c r="B326" s="11">
        <v>46090</v>
      </c>
      <c r="C326" s="4">
        <f>YEAR(SalesDataTable[[#This Row],[Order Date]])</f>
        <v>2026</v>
      </c>
      <c r="D326" s="4" t="str">
        <f>"Q"&amp;ROUNDUP(MONTH(SalesDataTable[[#This Row],[Order Date]])/3,0)</f>
        <v>Q1</v>
      </c>
      <c r="E326" s="4">
        <f>MONTH(SalesDataTable[[#This Row],[Order Date]])</f>
        <v>3</v>
      </c>
      <c r="F326" s="4" t="str">
        <f>TEXT(SalesDataTable[[#This Row],[Order Date]],"MMM")</f>
        <v>Mar</v>
      </c>
      <c r="G326" s="3" t="s">
        <v>6</v>
      </c>
      <c r="H326" s="3" t="s">
        <v>43</v>
      </c>
      <c r="I326" s="3" t="s">
        <v>2</v>
      </c>
      <c r="J326" s="3" t="s">
        <v>16</v>
      </c>
      <c r="K326" s="3" t="s">
        <v>4</v>
      </c>
      <c r="L326" s="3" t="s">
        <v>30</v>
      </c>
      <c r="M326" s="8">
        <v>1</v>
      </c>
      <c r="N326" s="5">
        <v>103.74</v>
      </c>
      <c r="O326" s="6">
        <v>0.1</v>
      </c>
      <c r="P326" s="18">
        <v>51.32</v>
      </c>
      <c r="Q326" s="18">
        <f t="shared" si="20"/>
        <v>93.366</v>
      </c>
      <c r="R326" s="18">
        <f t="shared" si="21"/>
        <v>51.32</v>
      </c>
      <c r="S326" s="18">
        <f t="shared" si="22"/>
        <v>42.045999999999999</v>
      </c>
      <c r="T326" s="7">
        <f t="shared" si="23"/>
        <v>0.45033523980892404</v>
      </c>
      <c r="U326" s="4">
        <f>YEAR(SalesDataTable[[#This Row],[Order Date]])</f>
        <v>2026</v>
      </c>
      <c r="V326" s="7" t="str">
        <f>"Q"&amp;ROUNDUP(MONTH(SalesDataTable[[#This Row],[Order Date]])/3,0)</f>
        <v>Q1</v>
      </c>
      <c r="W326" s="8">
        <f>MONTH(SalesDataTable[[#This Row],[Order Date]])</f>
        <v>3</v>
      </c>
      <c r="X326" s="7" t="str">
        <f>TEXT(SalesDataTable[[#This Row],[Order Date]],"mmm")</f>
        <v>Mar</v>
      </c>
    </row>
    <row r="327" spans="1:24" ht="15.75">
      <c r="A327" s="2">
        <v>2917</v>
      </c>
      <c r="B327" s="11">
        <v>46090</v>
      </c>
      <c r="C327" s="4">
        <f>YEAR(SalesDataTable[[#This Row],[Order Date]])</f>
        <v>2026</v>
      </c>
      <c r="D327" s="4" t="str">
        <f>"Q"&amp;ROUNDUP(MONTH(SalesDataTable[[#This Row],[Order Date]])/3,0)</f>
        <v>Q1</v>
      </c>
      <c r="E327" s="4">
        <f>MONTH(SalesDataTable[[#This Row],[Order Date]])</f>
        <v>3</v>
      </c>
      <c r="F327" s="4" t="str">
        <f>TEXT(SalesDataTable[[#This Row],[Order Date]],"MMM")</f>
        <v>Mar</v>
      </c>
      <c r="G327" s="3" t="s">
        <v>11</v>
      </c>
      <c r="H327" s="3" t="s">
        <v>52</v>
      </c>
      <c r="I327" s="3" t="s">
        <v>28</v>
      </c>
      <c r="J327" s="3" t="s">
        <v>16</v>
      </c>
      <c r="K327" s="3" t="s">
        <v>14</v>
      </c>
      <c r="L327" s="3" t="s">
        <v>48</v>
      </c>
      <c r="M327" s="8">
        <v>2</v>
      </c>
      <c r="N327" s="5">
        <v>165.49</v>
      </c>
      <c r="O327" s="6">
        <v>0.05</v>
      </c>
      <c r="P327" s="18">
        <v>89.82</v>
      </c>
      <c r="Q327" s="18">
        <f t="shared" si="20"/>
        <v>314.43099999999998</v>
      </c>
      <c r="R327" s="18">
        <f t="shared" si="21"/>
        <v>179.64</v>
      </c>
      <c r="S327" s="18">
        <f t="shared" si="22"/>
        <v>134.791</v>
      </c>
      <c r="T327" s="7">
        <f t="shared" si="23"/>
        <v>0.4286822864157796</v>
      </c>
      <c r="U327" s="4">
        <f>YEAR(SalesDataTable[[#This Row],[Order Date]])</f>
        <v>2026</v>
      </c>
      <c r="V327" s="7" t="str">
        <f>"Q"&amp;ROUNDUP(MONTH(SalesDataTable[[#This Row],[Order Date]])/3,0)</f>
        <v>Q1</v>
      </c>
      <c r="W327" s="8">
        <f>MONTH(SalesDataTable[[#This Row],[Order Date]])</f>
        <v>3</v>
      </c>
      <c r="X327" s="7" t="str">
        <f>TEXT(SalesDataTable[[#This Row],[Order Date]],"mmm")</f>
        <v>Mar</v>
      </c>
    </row>
    <row r="328" spans="1:24" ht="15.75">
      <c r="A328" s="2">
        <v>4095</v>
      </c>
      <c r="B328" s="11">
        <v>46090</v>
      </c>
      <c r="C328" s="4">
        <f>YEAR(SalesDataTable[[#This Row],[Order Date]])</f>
        <v>2026</v>
      </c>
      <c r="D328" s="4" t="str">
        <f>"Q"&amp;ROUNDUP(MONTH(SalesDataTable[[#This Row],[Order Date]])/3,0)</f>
        <v>Q1</v>
      </c>
      <c r="E328" s="4">
        <f>MONTH(SalesDataTable[[#This Row],[Order Date]])</f>
        <v>3</v>
      </c>
      <c r="F328" s="4" t="str">
        <f>TEXT(SalesDataTable[[#This Row],[Order Date]],"MMM")</f>
        <v>Mar</v>
      </c>
      <c r="G328" s="3" t="s">
        <v>6</v>
      </c>
      <c r="H328" s="3" t="s">
        <v>27</v>
      </c>
      <c r="I328" s="3" t="s">
        <v>28</v>
      </c>
      <c r="J328" s="3" t="s">
        <v>13</v>
      </c>
      <c r="K328" s="3" t="s">
        <v>9</v>
      </c>
      <c r="L328" s="3" t="s">
        <v>46</v>
      </c>
      <c r="M328" s="8">
        <v>1</v>
      </c>
      <c r="N328" s="5">
        <v>72.87</v>
      </c>
      <c r="O328" s="6">
        <v>0.05</v>
      </c>
      <c r="P328" s="18">
        <v>32</v>
      </c>
      <c r="Q328" s="18">
        <f t="shared" si="20"/>
        <v>69.226500000000001</v>
      </c>
      <c r="R328" s="18">
        <f t="shared" si="21"/>
        <v>32</v>
      </c>
      <c r="S328" s="18">
        <f t="shared" si="22"/>
        <v>37.226500000000001</v>
      </c>
      <c r="T328" s="7">
        <f t="shared" si="23"/>
        <v>0.53774927231623726</v>
      </c>
      <c r="U328" s="4">
        <f>YEAR(SalesDataTable[[#This Row],[Order Date]])</f>
        <v>2026</v>
      </c>
      <c r="V328" s="7" t="str">
        <f>"Q"&amp;ROUNDUP(MONTH(SalesDataTable[[#This Row],[Order Date]])/3,0)</f>
        <v>Q1</v>
      </c>
      <c r="W328" s="8">
        <f>MONTH(SalesDataTable[[#This Row],[Order Date]])</f>
        <v>3</v>
      </c>
      <c r="X328" s="7" t="str">
        <f>TEXT(SalesDataTable[[#This Row],[Order Date]],"mmm")</f>
        <v>Mar</v>
      </c>
    </row>
    <row r="329" spans="1:24" ht="15.75">
      <c r="A329" s="2">
        <v>5050</v>
      </c>
      <c r="B329" s="11">
        <v>46090</v>
      </c>
      <c r="C329" s="4">
        <f>YEAR(SalesDataTable[[#This Row],[Order Date]])</f>
        <v>2026</v>
      </c>
      <c r="D329" s="4" t="str">
        <f>"Q"&amp;ROUNDUP(MONTH(SalesDataTable[[#This Row],[Order Date]])/3,0)</f>
        <v>Q1</v>
      </c>
      <c r="E329" s="4">
        <f>MONTH(SalesDataTable[[#This Row],[Order Date]])</f>
        <v>3</v>
      </c>
      <c r="F329" s="4" t="str">
        <f>TEXT(SalesDataTable[[#This Row],[Order Date]],"MMM")</f>
        <v>Mar</v>
      </c>
      <c r="G329" s="3" t="s">
        <v>20</v>
      </c>
      <c r="H329" s="3" t="s">
        <v>47</v>
      </c>
      <c r="I329" s="3" t="s">
        <v>19</v>
      </c>
      <c r="J329" s="3" t="s">
        <v>3</v>
      </c>
      <c r="K329" s="3" t="s">
        <v>14</v>
      </c>
      <c r="L329" s="3" t="s">
        <v>48</v>
      </c>
      <c r="M329" s="8">
        <v>1</v>
      </c>
      <c r="N329" s="5">
        <v>161.04</v>
      </c>
      <c r="O329" s="6">
        <v>0</v>
      </c>
      <c r="P329" s="18">
        <v>85.83</v>
      </c>
      <c r="Q329" s="18">
        <f t="shared" si="20"/>
        <v>161.04</v>
      </c>
      <c r="R329" s="18">
        <f t="shared" si="21"/>
        <v>85.83</v>
      </c>
      <c r="S329" s="18">
        <f t="shared" si="22"/>
        <v>75.209999999999994</v>
      </c>
      <c r="T329" s="7">
        <f t="shared" si="23"/>
        <v>0.46702682563338299</v>
      </c>
      <c r="U329" s="4">
        <f>YEAR(SalesDataTable[[#This Row],[Order Date]])</f>
        <v>2026</v>
      </c>
      <c r="V329" s="7" t="str">
        <f>"Q"&amp;ROUNDUP(MONTH(SalesDataTable[[#This Row],[Order Date]])/3,0)</f>
        <v>Q1</v>
      </c>
      <c r="W329" s="8">
        <f>MONTH(SalesDataTable[[#This Row],[Order Date]])</f>
        <v>3</v>
      </c>
      <c r="X329" s="7" t="str">
        <f>TEXT(SalesDataTable[[#This Row],[Order Date]],"mmm")</f>
        <v>Mar</v>
      </c>
    </row>
    <row r="330" spans="1:24" ht="15.75">
      <c r="A330" s="2">
        <v>709</v>
      </c>
      <c r="B330" s="11">
        <v>46091</v>
      </c>
      <c r="C330" s="4">
        <f>YEAR(SalesDataTable[[#This Row],[Order Date]])</f>
        <v>2026</v>
      </c>
      <c r="D330" s="4" t="str">
        <f>"Q"&amp;ROUNDUP(MONTH(SalesDataTable[[#This Row],[Order Date]])/3,0)</f>
        <v>Q1</v>
      </c>
      <c r="E330" s="4">
        <f>MONTH(SalesDataTable[[#This Row],[Order Date]])</f>
        <v>3</v>
      </c>
      <c r="F330" s="4" t="str">
        <f>TEXT(SalesDataTable[[#This Row],[Order Date]],"MMM")</f>
        <v>Mar</v>
      </c>
      <c r="G330" s="3" t="s">
        <v>0</v>
      </c>
      <c r="H330" s="3" t="s">
        <v>1</v>
      </c>
      <c r="I330" s="3" t="s">
        <v>2</v>
      </c>
      <c r="J330" s="3" t="s">
        <v>13</v>
      </c>
      <c r="K330" s="3" t="s">
        <v>14</v>
      </c>
      <c r="L330" s="3" t="s">
        <v>44</v>
      </c>
      <c r="M330" s="8">
        <v>3</v>
      </c>
      <c r="N330" s="5">
        <v>130.6</v>
      </c>
      <c r="O330" s="6">
        <v>0.05</v>
      </c>
      <c r="P330" s="18">
        <v>65.62</v>
      </c>
      <c r="Q330" s="18">
        <f t="shared" si="20"/>
        <v>372.20999999999992</v>
      </c>
      <c r="R330" s="18">
        <f t="shared" si="21"/>
        <v>196.86</v>
      </c>
      <c r="S330" s="18">
        <f t="shared" si="22"/>
        <v>175.34999999999991</v>
      </c>
      <c r="T330" s="7">
        <f t="shared" si="23"/>
        <v>0.47110502135891014</v>
      </c>
      <c r="U330" s="4">
        <f>YEAR(SalesDataTable[[#This Row],[Order Date]])</f>
        <v>2026</v>
      </c>
      <c r="V330" s="7" t="str">
        <f>"Q"&amp;ROUNDUP(MONTH(SalesDataTable[[#This Row],[Order Date]])/3,0)</f>
        <v>Q1</v>
      </c>
      <c r="W330" s="8">
        <f>MONTH(SalesDataTable[[#This Row],[Order Date]])</f>
        <v>3</v>
      </c>
      <c r="X330" s="7" t="str">
        <f>TEXT(SalesDataTable[[#This Row],[Order Date]],"mmm")</f>
        <v>Mar</v>
      </c>
    </row>
    <row r="331" spans="1:24" ht="15.75">
      <c r="A331" s="2">
        <v>1073</v>
      </c>
      <c r="B331" s="11">
        <v>46091</v>
      </c>
      <c r="C331" s="4">
        <f>YEAR(SalesDataTable[[#This Row],[Order Date]])</f>
        <v>2026</v>
      </c>
      <c r="D331" s="4" t="str">
        <f>"Q"&amp;ROUNDUP(MONTH(SalesDataTable[[#This Row],[Order Date]])/3,0)</f>
        <v>Q1</v>
      </c>
      <c r="E331" s="4">
        <f>MONTH(SalesDataTable[[#This Row],[Order Date]])</f>
        <v>3</v>
      </c>
      <c r="F331" s="4" t="str">
        <f>TEXT(SalesDataTable[[#This Row],[Order Date]],"MMM")</f>
        <v>Mar</v>
      </c>
      <c r="G331" s="3" t="s">
        <v>11</v>
      </c>
      <c r="H331" s="3" t="s">
        <v>39</v>
      </c>
      <c r="I331" s="3" t="s">
        <v>28</v>
      </c>
      <c r="J331" s="3" t="s">
        <v>3</v>
      </c>
      <c r="K331" s="3" t="s">
        <v>4</v>
      </c>
      <c r="L331" s="3" t="s">
        <v>5</v>
      </c>
      <c r="M331" s="8">
        <v>2</v>
      </c>
      <c r="N331" s="5">
        <v>81.290000000000006</v>
      </c>
      <c r="O331" s="6">
        <v>0</v>
      </c>
      <c r="P331" s="18">
        <v>43.9</v>
      </c>
      <c r="Q331" s="18">
        <f t="shared" si="20"/>
        <v>162.58000000000001</v>
      </c>
      <c r="R331" s="18">
        <f t="shared" si="21"/>
        <v>87.8</v>
      </c>
      <c r="S331" s="18">
        <f t="shared" si="22"/>
        <v>74.780000000000015</v>
      </c>
      <c r="T331" s="7">
        <f t="shared" si="23"/>
        <v>0.45995817443720022</v>
      </c>
      <c r="U331" s="4">
        <f>YEAR(SalesDataTable[[#This Row],[Order Date]])</f>
        <v>2026</v>
      </c>
      <c r="V331" s="7" t="str">
        <f>"Q"&amp;ROUNDUP(MONTH(SalesDataTable[[#This Row],[Order Date]])/3,0)</f>
        <v>Q1</v>
      </c>
      <c r="W331" s="8">
        <f>MONTH(SalesDataTable[[#This Row],[Order Date]])</f>
        <v>3</v>
      </c>
      <c r="X331" s="7" t="str">
        <f>TEXT(SalesDataTable[[#This Row],[Order Date]],"mmm")</f>
        <v>Mar</v>
      </c>
    </row>
    <row r="332" spans="1:24" ht="15.75">
      <c r="A332" s="2">
        <v>2623</v>
      </c>
      <c r="B332" s="11">
        <v>46091</v>
      </c>
      <c r="C332" s="4">
        <f>YEAR(SalesDataTable[[#This Row],[Order Date]])</f>
        <v>2026</v>
      </c>
      <c r="D332" s="4" t="str">
        <f>"Q"&amp;ROUNDUP(MONTH(SalesDataTable[[#This Row],[Order Date]])/3,0)</f>
        <v>Q1</v>
      </c>
      <c r="E332" s="4">
        <f>MONTH(SalesDataTable[[#This Row],[Order Date]])</f>
        <v>3</v>
      </c>
      <c r="F332" s="4" t="str">
        <f>TEXT(SalesDataTable[[#This Row],[Order Date]],"MMM")</f>
        <v>Mar</v>
      </c>
      <c r="G332" s="3" t="s">
        <v>6</v>
      </c>
      <c r="H332" s="3" t="s">
        <v>43</v>
      </c>
      <c r="I332" s="3" t="s">
        <v>28</v>
      </c>
      <c r="J332" s="3" t="s">
        <v>13</v>
      </c>
      <c r="K332" s="3" t="s">
        <v>4</v>
      </c>
      <c r="L332" s="3" t="s">
        <v>30</v>
      </c>
      <c r="M332" s="8">
        <v>2</v>
      </c>
      <c r="N332" s="5">
        <v>103.33</v>
      </c>
      <c r="O332" s="6">
        <v>0.05</v>
      </c>
      <c r="P332" s="18">
        <v>51.58</v>
      </c>
      <c r="Q332" s="18">
        <f t="shared" si="20"/>
        <v>196.327</v>
      </c>
      <c r="R332" s="18">
        <f t="shared" si="21"/>
        <v>103.16</v>
      </c>
      <c r="S332" s="18">
        <f t="shared" si="22"/>
        <v>93.167000000000002</v>
      </c>
      <c r="T332" s="7">
        <f t="shared" si="23"/>
        <v>0.47455011282197557</v>
      </c>
      <c r="U332" s="4">
        <f>YEAR(SalesDataTable[[#This Row],[Order Date]])</f>
        <v>2026</v>
      </c>
      <c r="V332" s="7" t="str">
        <f>"Q"&amp;ROUNDUP(MONTH(SalesDataTable[[#This Row],[Order Date]])/3,0)</f>
        <v>Q1</v>
      </c>
      <c r="W332" s="8">
        <f>MONTH(SalesDataTable[[#This Row],[Order Date]])</f>
        <v>3</v>
      </c>
      <c r="X332" s="7" t="str">
        <f>TEXT(SalesDataTable[[#This Row],[Order Date]],"mmm")</f>
        <v>Mar</v>
      </c>
    </row>
    <row r="333" spans="1:24" ht="15.75">
      <c r="A333" s="2">
        <v>2625</v>
      </c>
      <c r="B333" s="11">
        <v>46091</v>
      </c>
      <c r="C333" s="4">
        <f>YEAR(SalesDataTable[[#This Row],[Order Date]])</f>
        <v>2026</v>
      </c>
      <c r="D333" s="4" t="str">
        <f>"Q"&amp;ROUNDUP(MONTH(SalesDataTable[[#This Row],[Order Date]])/3,0)</f>
        <v>Q1</v>
      </c>
      <c r="E333" s="4">
        <f>MONTH(SalesDataTable[[#This Row],[Order Date]])</f>
        <v>3</v>
      </c>
      <c r="F333" s="4" t="str">
        <f>TEXT(SalesDataTable[[#This Row],[Order Date]],"MMM")</f>
        <v>Mar</v>
      </c>
      <c r="G333" s="3" t="s">
        <v>20</v>
      </c>
      <c r="H333" s="3" t="s">
        <v>31</v>
      </c>
      <c r="I333" s="3" t="s">
        <v>19</v>
      </c>
      <c r="J333" s="3" t="s">
        <v>16</v>
      </c>
      <c r="K333" s="3" t="s">
        <v>34</v>
      </c>
      <c r="L333" s="3" t="s">
        <v>45</v>
      </c>
      <c r="M333" s="8">
        <v>2</v>
      </c>
      <c r="N333" s="5">
        <v>51.14</v>
      </c>
      <c r="O333" s="6">
        <v>0</v>
      </c>
      <c r="P333" s="18">
        <v>21.58</v>
      </c>
      <c r="Q333" s="18">
        <f t="shared" si="20"/>
        <v>102.28</v>
      </c>
      <c r="R333" s="18">
        <f t="shared" si="21"/>
        <v>43.16</v>
      </c>
      <c r="S333" s="18">
        <f t="shared" si="22"/>
        <v>59.120000000000005</v>
      </c>
      <c r="T333" s="7">
        <f t="shared" si="23"/>
        <v>0.57802111849824012</v>
      </c>
      <c r="U333" s="4">
        <f>YEAR(SalesDataTable[[#This Row],[Order Date]])</f>
        <v>2026</v>
      </c>
      <c r="V333" s="7" t="str">
        <f>"Q"&amp;ROUNDUP(MONTH(SalesDataTable[[#This Row],[Order Date]])/3,0)</f>
        <v>Q1</v>
      </c>
      <c r="W333" s="8">
        <f>MONTH(SalesDataTable[[#This Row],[Order Date]])</f>
        <v>3</v>
      </c>
      <c r="X333" s="7" t="str">
        <f>TEXT(SalesDataTable[[#This Row],[Order Date]],"mmm")</f>
        <v>Mar</v>
      </c>
    </row>
    <row r="334" spans="1:24" ht="15.75">
      <c r="A334" s="2">
        <v>3304</v>
      </c>
      <c r="B334" s="11">
        <v>46091</v>
      </c>
      <c r="C334" s="4">
        <f>YEAR(SalesDataTable[[#This Row],[Order Date]])</f>
        <v>2026</v>
      </c>
      <c r="D334" s="4" t="str">
        <f>"Q"&amp;ROUNDUP(MONTH(SalesDataTable[[#This Row],[Order Date]])/3,0)</f>
        <v>Q1</v>
      </c>
      <c r="E334" s="4">
        <f>MONTH(SalesDataTable[[#This Row],[Order Date]])</f>
        <v>3</v>
      </c>
      <c r="F334" s="4" t="str">
        <f>TEXT(SalesDataTable[[#This Row],[Order Date]],"MMM")</f>
        <v>Mar</v>
      </c>
      <c r="G334" s="3" t="s">
        <v>6</v>
      </c>
      <c r="H334" s="3" t="s">
        <v>43</v>
      </c>
      <c r="I334" s="3" t="s">
        <v>28</v>
      </c>
      <c r="J334" s="3" t="s">
        <v>3</v>
      </c>
      <c r="K334" s="3" t="s">
        <v>4</v>
      </c>
      <c r="L334" s="3" t="s">
        <v>22</v>
      </c>
      <c r="M334" s="8">
        <v>2</v>
      </c>
      <c r="N334" s="5">
        <v>49.7</v>
      </c>
      <c r="O334" s="6">
        <v>0</v>
      </c>
      <c r="P334" s="18">
        <v>23.14</v>
      </c>
      <c r="Q334" s="18">
        <f t="shared" si="20"/>
        <v>99.4</v>
      </c>
      <c r="R334" s="18">
        <f t="shared" si="21"/>
        <v>46.28</v>
      </c>
      <c r="S334" s="18">
        <f t="shared" si="22"/>
        <v>53.120000000000005</v>
      </c>
      <c r="T334" s="7">
        <f t="shared" si="23"/>
        <v>0.53440643863179071</v>
      </c>
      <c r="U334" s="4">
        <f>YEAR(SalesDataTable[[#This Row],[Order Date]])</f>
        <v>2026</v>
      </c>
      <c r="V334" s="7" t="str">
        <f>"Q"&amp;ROUNDUP(MONTH(SalesDataTable[[#This Row],[Order Date]])/3,0)</f>
        <v>Q1</v>
      </c>
      <c r="W334" s="8">
        <f>MONTH(SalesDataTable[[#This Row],[Order Date]])</f>
        <v>3</v>
      </c>
      <c r="X334" s="7" t="str">
        <f>TEXT(SalesDataTable[[#This Row],[Order Date]],"mmm")</f>
        <v>Mar</v>
      </c>
    </row>
    <row r="335" spans="1:24" ht="15.75">
      <c r="A335" s="2">
        <v>4876</v>
      </c>
      <c r="B335" s="11">
        <v>46091</v>
      </c>
      <c r="C335" s="4">
        <f>YEAR(SalesDataTable[[#This Row],[Order Date]])</f>
        <v>2026</v>
      </c>
      <c r="D335" s="4" t="str">
        <f>"Q"&amp;ROUNDUP(MONTH(SalesDataTable[[#This Row],[Order Date]])/3,0)</f>
        <v>Q1</v>
      </c>
      <c r="E335" s="4">
        <f>MONTH(SalesDataTable[[#This Row],[Order Date]])</f>
        <v>3</v>
      </c>
      <c r="F335" s="4" t="str">
        <f>TEXT(SalesDataTable[[#This Row],[Order Date]],"MMM")</f>
        <v>Mar</v>
      </c>
      <c r="G335" s="3" t="s">
        <v>20</v>
      </c>
      <c r="H335" s="3" t="s">
        <v>21</v>
      </c>
      <c r="I335" s="3" t="s">
        <v>2</v>
      </c>
      <c r="J335" s="3" t="s">
        <v>3</v>
      </c>
      <c r="K335" s="3" t="s">
        <v>4</v>
      </c>
      <c r="L335" s="3" t="s">
        <v>26</v>
      </c>
      <c r="M335" s="8">
        <v>1</v>
      </c>
      <c r="N335" s="5">
        <v>39.659999999999997</v>
      </c>
      <c r="O335" s="6">
        <v>0.05</v>
      </c>
      <c r="P335" s="18">
        <v>16.93</v>
      </c>
      <c r="Q335" s="18">
        <f t="shared" si="20"/>
        <v>37.676999999999992</v>
      </c>
      <c r="R335" s="18">
        <f t="shared" si="21"/>
        <v>16.93</v>
      </c>
      <c r="S335" s="18">
        <f t="shared" si="22"/>
        <v>20.746999999999993</v>
      </c>
      <c r="T335" s="7">
        <f t="shared" si="23"/>
        <v>0.5506542452955383</v>
      </c>
      <c r="U335" s="4">
        <f>YEAR(SalesDataTable[[#This Row],[Order Date]])</f>
        <v>2026</v>
      </c>
      <c r="V335" s="7" t="str">
        <f>"Q"&amp;ROUNDUP(MONTH(SalesDataTable[[#This Row],[Order Date]])/3,0)</f>
        <v>Q1</v>
      </c>
      <c r="W335" s="8">
        <f>MONTH(SalesDataTable[[#This Row],[Order Date]])</f>
        <v>3</v>
      </c>
      <c r="X335" s="7" t="str">
        <f>TEXT(SalesDataTable[[#This Row],[Order Date]],"mmm")</f>
        <v>Mar</v>
      </c>
    </row>
    <row r="336" spans="1:24" ht="15.75">
      <c r="A336" s="2">
        <v>83</v>
      </c>
      <c r="B336" s="11">
        <v>46092</v>
      </c>
      <c r="C336" s="4">
        <f>YEAR(SalesDataTable[[#This Row],[Order Date]])</f>
        <v>2026</v>
      </c>
      <c r="D336" s="4" t="str">
        <f>"Q"&amp;ROUNDUP(MONTH(SalesDataTable[[#This Row],[Order Date]])/3,0)</f>
        <v>Q1</v>
      </c>
      <c r="E336" s="4">
        <f>MONTH(SalesDataTable[[#This Row],[Order Date]])</f>
        <v>3</v>
      </c>
      <c r="F336" s="4" t="str">
        <f>TEXT(SalesDataTable[[#This Row],[Order Date]],"MMM")</f>
        <v>Mar</v>
      </c>
      <c r="G336" s="3" t="s">
        <v>6</v>
      </c>
      <c r="H336" s="3" t="s">
        <v>43</v>
      </c>
      <c r="I336" s="3" t="s">
        <v>8</v>
      </c>
      <c r="J336" s="3" t="s">
        <v>16</v>
      </c>
      <c r="K336" s="3" t="s">
        <v>34</v>
      </c>
      <c r="L336" s="3" t="s">
        <v>45</v>
      </c>
      <c r="M336" s="8">
        <v>4</v>
      </c>
      <c r="N336" s="5">
        <v>50.65</v>
      </c>
      <c r="O336" s="6">
        <v>0.15</v>
      </c>
      <c r="P336" s="18">
        <v>22</v>
      </c>
      <c r="Q336" s="18">
        <f t="shared" si="20"/>
        <v>172.20999999999998</v>
      </c>
      <c r="R336" s="18">
        <f t="shared" si="21"/>
        <v>88</v>
      </c>
      <c r="S336" s="18">
        <f t="shared" si="22"/>
        <v>84.20999999999998</v>
      </c>
      <c r="T336" s="7">
        <f t="shared" si="23"/>
        <v>0.48899599326403803</v>
      </c>
      <c r="U336" s="4">
        <f>YEAR(SalesDataTable[[#This Row],[Order Date]])</f>
        <v>2026</v>
      </c>
      <c r="V336" s="7" t="str">
        <f>"Q"&amp;ROUNDUP(MONTH(SalesDataTable[[#This Row],[Order Date]])/3,0)</f>
        <v>Q1</v>
      </c>
      <c r="W336" s="8">
        <f>MONTH(SalesDataTable[[#This Row],[Order Date]])</f>
        <v>3</v>
      </c>
      <c r="X336" s="7" t="str">
        <f>TEXT(SalesDataTable[[#This Row],[Order Date]],"mmm")</f>
        <v>Mar</v>
      </c>
    </row>
    <row r="337" spans="1:24" ht="15.75">
      <c r="A337" s="2">
        <v>863</v>
      </c>
      <c r="B337" s="11">
        <v>46092</v>
      </c>
      <c r="C337" s="4">
        <f>YEAR(SalesDataTable[[#This Row],[Order Date]])</f>
        <v>2026</v>
      </c>
      <c r="D337" s="4" t="str">
        <f>"Q"&amp;ROUNDUP(MONTH(SalesDataTable[[#This Row],[Order Date]])/3,0)</f>
        <v>Q1</v>
      </c>
      <c r="E337" s="4">
        <f>MONTH(SalesDataTable[[#This Row],[Order Date]])</f>
        <v>3</v>
      </c>
      <c r="F337" s="4" t="str">
        <f>TEXT(SalesDataTable[[#This Row],[Order Date]],"MMM")</f>
        <v>Mar</v>
      </c>
      <c r="G337" s="3" t="s">
        <v>11</v>
      </c>
      <c r="H337" s="3" t="s">
        <v>12</v>
      </c>
      <c r="I337" s="3" t="s">
        <v>28</v>
      </c>
      <c r="J337" s="3" t="s">
        <v>3</v>
      </c>
      <c r="K337" s="3" t="s">
        <v>34</v>
      </c>
      <c r="L337" s="3" t="s">
        <v>45</v>
      </c>
      <c r="M337" s="8">
        <v>2</v>
      </c>
      <c r="N337" s="5">
        <v>50.72</v>
      </c>
      <c r="O337" s="6">
        <v>0</v>
      </c>
      <c r="P337" s="18">
        <v>21.88</v>
      </c>
      <c r="Q337" s="18">
        <f t="shared" si="20"/>
        <v>101.44</v>
      </c>
      <c r="R337" s="18">
        <f t="shared" si="21"/>
        <v>43.76</v>
      </c>
      <c r="S337" s="18">
        <f t="shared" si="22"/>
        <v>57.68</v>
      </c>
      <c r="T337" s="7">
        <f t="shared" si="23"/>
        <v>0.56861198738170349</v>
      </c>
      <c r="U337" s="4">
        <f>YEAR(SalesDataTable[[#This Row],[Order Date]])</f>
        <v>2026</v>
      </c>
      <c r="V337" s="7" t="str">
        <f>"Q"&amp;ROUNDUP(MONTH(SalesDataTable[[#This Row],[Order Date]])/3,0)</f>
        <v>Q1</v>
      </c>
      <c r="W337" s="8">
        <f>MONTH(SalesDataTable[[#This Row],[Order Date]])</f>
        <v>3</v>
      </c>
      <c r="X337" s="7" t="str">
        <f>TEXT(SalesDataTable[[#This Row],[Order Date]],"mmm")</f>
        <v>Mar</v>
      </c>
    </row>
    <row r="338" spans="1:24" ht="15.75">
      <c r="A338" s="2">
        <v>2323</v>
      </c>
      <c r="B338" s="11">
        <v>46092</v>
      </c>
      <c r="C338" s="4">
        <f>YEAR(SalesDataTable[[#This Row],[Order Date]])</f>
        <v>2026</v>
      </c>
      <c r="D338" s="4" t="str">
        <f>"Q"&amp;ROUNDUP(MONTH(SalesDataTable[[#This Row],[Order Date]])/3,0)</f>
        <v>Q1</v>
      </c>
      <c r="E338" s="4">
        <f>MONTH(SalesDataTable[[#This Row],[Order Date]])</f>
        <v>3</v>
      </c>
      <c r="F338" s="4" t="str">
        <f>TEXT(SalesDataTable[[#This Row],[Order Date]],"MMM")</f>
        <v>Mar</v>
      </c>
      <c r="G338" s="3" t="s">
        <v>6</v>
      </c>
      <c r="H338" s="3" t="s">
        <v>43</v>
      </c>
      <c r="I338" s="3" t="s">
        <v>19</v>
      </c>
      <c r="J338" s="3" t="s">
        <v>13</v>
      </c>
      <c r="K338" s="3" t="s">
        <v>14</v>
      </c>
      <c r="L338" s="3" t="s">
        <v>15</v>
      </c>
      <c r="M338" s="8">
        <v>2</v>
      </c>
      <c r="N338" s="5">
        <v>36.08</v>
      </c>
      <c r="O338" s="6">
        <v>0.05</v>
      </c>
      <c r="P338" s="18">
        <v>13.19</v>
      </c>
      <c r="Q338" s="18">
        <f t="shared" si="20"/>
        <v>68.551999999999992</v>
      </c>
      <c r="R338" s="18">
        <f t="shared" si="21"/>
        <v>26.38</v>
      </c>
      <c r="S338" s="18">
        <f t="shared" si="22"/>
        <v>42.171999999999997</v>
      </c>
      <c r="T338" s="7">
        <f t="shared" si="23"/>
        <v>0.61518263507993931</v>
      </c>
      <c r="U338" s="4">
        <f>YEAR(SalesDataTable[[#This Row],[Order Date]])</f>
        <v>2026</v>
      </c>
      <c r="V338" s="7" t="str">
        <f>"Q"&amp;ROUNDUP(MONTH(SalesDataTable[[#This Row],[Order Date]])/3,0)</f>
        <v>Q1</v>
      </c>
      <c r="W338" s="8">
        <f>MONTH(SalesDataTable[[#This Row],[Order Date]])</f>
        <v>3</v>
      </c>
      <c r="X338" s="7" t="str">
        <f>TEXT(SalesDataTable[[#This Row],[Order Date]],"mmm")</f>
        <v>Mar</v>
      </c>
    </row>
    <row r="339" spans="1:24" ht="15.75">
      <c r="A339" s="2">
        <v>3064</v>
      </c>
      <c r="B339" s="11">
        <v>46092</v>
      </c>
      <c r="C339" s="4">
        <f>YEAR(SalesDataTable[[#This Row],[Order Date]])</f>
        <v>2026</v>
      </c>
      <c r="D339" s="4" t="str">
        <f>"Q"&amp;ROUNDUP(MONTH(SalesDataTable[[#This Row],[Order Date]])/3,0)</f>
        <v>Q1</v>
      </c>
      <c r="E339" s="4">
        <f>MONTH(SalesDataTable[[#This Row],[Order Date]])</f>
        <v>3</v>
      </c>
      <c r="F339" s="4" t="str">
        <f>TEXT(SalesDataTable[[#This Row],[Order Date]],"MMM")</f>
        <v>Mar</v>
      </c>
      <c r="G339" s="3" t="s">
        <v>20</v>
      </c>
      <c r="H339" s="3" t="s">
        <v>33</v>
      </c>
      <c r="I339" s="3" t="s">
        <v>2</v>
      </c>
      <c r="J339" s="3" t="s">
        <v>3</v>
      </c>
      <c r="K339" s="3" t="s">
        <v>23</v>
      </c>
      <c r="L339" s="3" t="s">
        <v>51</v>
      </c>
      <c r="M339" s="8">
        <v>6</v>
      </c>
      <c r="N339" s="5">
        <v>124.04</v>
      </c>
      <c r="O339" s="6">
        <v>0.05</v>
      </c>
      <c r="P339" s="18">
        <v>61.17</v>
      </c>
      <c r="Q339" s="18">
        <f t="shared" si="20"/>
        <v>707.02800000000002</v>
      </c>
      <c r="R339" s="18">
        <f t="shared" si="21"/>
        <v>367.02</v>
      </c>
      <c r="S339" s="18">
        <f t="shared" si="22"/>
        <v>340.00800000000004</v>
      </c>
      <c r="T339" s="7">
        <f t="shared" si="23"/>
        <v>0.48089750335205966</v>
      </c>
      <c r="U339" s="4">
        <f>YEAR(SalesDataTable[[#This Row],[Order Date]])</f>
        <v>2026</v>
      </c>
      <c r="V339" s="7" t="str">
        <f>"Q"&amp;ROUNDUP(MONTH(SalesDataTable[[#This Row],[Order Date]])/3,0)</f>
        <v>Q1</v>
      </c>
      <c r="W339" s="8">
        <f>MONTH(SalesDataTable[[#This Row],[Order Date]])</f>
        <v>3</v>
      </c>
      <c r="X339" s="7" t="str">
        <f>TEXT(SalesDataTable[[#This Row],[Order Date]],"mmm")</f>
        <v>Mar</v>
      </c>
    </row>
    <row r="340" spans="1:24" ht="15.75">
      <c r="A340" s="2">
        <v>4995</v>
      </c>
      <c r="B340" s="11">
        <v>46092</v>
      </c>
      <c r="C340" s="4">
        <f>YEAR(SalesDataTable[[#This Row],[Order Date]])</f>
        <v>2026</v>
      </c>
      <c r="D340" s="4" t="str">
        <f>"Q"&amp;ROUNDUP(MONTH(SalesDataTable[[#This Row],[Order Date]])/3,0)</f>
        <v>Q1</v>
      </c>
      <c r="E340" s="4">
        <f>MONTH(SalesDataTable[[#This Row],[Order Date]])</f>
        <v>3</v>
      </c>
      <c r="F340" s="4" t="str">
        <f>TEXT(SalesDataTable[[#This Row],[Order Date]],"MMM")</f>
        <v>Mar</v>
      </c>
      <c r="G340" s="3" t="s">
        <v>6</v>
      </c>
      <c r="H340" s="3" t="s">
        <v>43</v>
      </c>
      <c r="I340" s="3" t="s">
        <v>28</v>
      </c>
      <c r="J340" s="3" t="s">
        <v>13</v>
      </c>
      <c r="K340" s="3" t="s">
        <v>9</v>
      </c>
      <c r="L340" s="3" t="s">
        <v>10</v>
      </c>
      <c r="M340" s="8">
        <v>3</v>
      </c>
      <c r="N340" s="5">
        <v>90.31</v>
      </c>
      <c r="O340" s="6">
        <v>0</v>
      </c>
      <c r="P340" s="18">
        <v>44.58</v>
      </c>
      <c r="Q340" s="18">
        <f t="shared" si="20"/>
        <v>270.93</v>
      </c>
      <c r="R340" s="18">
        <f t="shared" si="21"/>
        <v>133.74</v>
      </c>
      <c r="S340" s="18">
        <f t="shared" si="22"/>
        <v>137.19</v>
      </c>
      <c r="T340" s="7">
        <f t="shared" si="23"/>
        <v>0.50636695825489975</v>
      </c>
      <c r="U340" s="4">
        <f>YEAR(SalesDataTable[[#This Row],[Order Date]])</f>
        <v>2026</v>
      </c>
      <c r="V340" s="7" t="str">
        <f>"Q"&amp;ROUNDUP(MONTH(SalesDataTable[[#This Row],[Order Date]])/3,0)</f>
        <v>Q1</v>
      </c>
      <c r="W340" s="8">
        <f>MONTH(SalesDataTable[[#This Row],[Order Date]])</f>
        <v>3</v>
      </c>
      <c r="X340" s="7" t="str">
        <f>TEXT(SalesDataTable[[#This Row],[Order Date]],"mmm")</f>
        <v>Mar</v>
      </c>
    </row>
    <row r="341" spans="1:24" ht="15.75">
      <c r="A341" s="2">
        <v>46</v>
      </c>
      <c r="B341" s="11">
        <v>46093</v>
      </c>
      <c r="C341" s="4">
        <f>YEAR(SalesDataTable[[#This Row],[Order Date]])</f>
        <v>2026</v>
      </c>
      <c r="D341" s="4" t="str">
        <f>"Q"&amp;ROUNDUP(MONTH(SalesDataTable[[#This Row],[Order Date]])/3,0)</f>
        <v>Q1</v>
      </c>
      <c r="E341" s="4">
        <f>MONTH(SalesDataTable[[#This Row],[Order Date]])</f>
        <v>3</v>
      </c>
      <c r="F341" s="4" t="str">
        <f>TEXT(SalesDataTable[[#This Row],[Order Date]],"MMM")</f>
        <v>Mar</v>
      </c>
      <c r="G341" s="3" t="s">
        <v>20</v>
      </c>
      <c r="H341" s="3" t="s">
        <v>31</v>
      </c>
      <c r="I341" s="3" t="s">
        <v>2</v>
      </c>
      <c r="J341" s="3" t="s">
        <v>3</v>
      </c>
      <c r="K341" s="3" t="s">
        <v>9</v>
      </c>
      <c r="L341" s="3" t="s">
        <v>46</v>
      </c>
      <c r="M341" s="8">
        <v>4</v>
      </c>
      <c r="N341" s="5">
        <v>72.63</v>
      </c>
      <c r="O341" s="6">
        <v>0.1</v>
      </c>
      <c r="P341" s="18">
        <v>31.45</v>
      </c>
      <c r="Q341" s="18">
        <f t="shared" si="20"/>
        <v>261.46800000000002</v>
      </c>
      <c r="R341" s="18">
        <f t="shared" si="21"/>
        <v>125.8</v>
      </c>
      <c r="S341" s="18">
        <f t="shared" si="22"/>
        <v>135.66800000000001</v>
      </c>
      <c r="T341" s="7">
        <f t="shared" si="23"/>
        <v>0.51887037801948999</v>
      </c>
      <c r="U341" s="4">
        <f>YEAR(SalesDataTable[[#This Row],[Order Date]])</f>
        <v>2026</v>
      </c>
      <c r="V341" s="7" t="str">
        <f>"Q"&amp;ROUNDUP(MONTH(SalesDataTable[[#This Row],[Order Date]])/3,0)</f>
        <v>Q1</v>
      </c>
      <c r="W341" s="8">
        <f>MONTH(SalesDataTable[[#This Row],[Order Date]])</f>
        <v>3</v>
      </c>
      <c r="X341" s="7" t="str">
        <f>TEXT(SalesDataTable[[#This Row],[Order Date]],"mmm")</f>
        <v>Mar</v>
      </c>
    </row>
    <row r="342" spans="1:24" ht="15.75">
      <c r="A342" s="2">
        <v>443</v>
      </c>
      <c r="B342" s="11">
        <v>46093</v>
      </c>
      <c r="C342" s="4">
        <f>YEAR(SalesDataTable[[#This Row],[Order Date]])</f>
        <v>2026</v>
      </c>
      <c r="D342" s="4" t="str">
        <f>"Q"&amp;ROUNDUP(MONTH(SalesDataTable[[#This Row],[Order Date]])/3,0)</f>
        <v>Q1</v>
      </c>
      <c r="E342" s="4">
        <f>MONTH(SalesDataTable[[#This Row],[Order Date]])</f>
        <v>3</v>
      </c>
      <c r="F342" s="4" t="str">
        <f>TEXT(SalesDataTable[[#This Row],[Order Date]],"MMM")</f>
        <v>Mar</v>
      </c>
      <c r="G342" s="3" t="s">
        <v>6</v>
      </c>
      <c r="H342" s="3" t="s">
        <v>49</v>
      </c>
      <c r="I342" s="3" t="s">
        <v>2</v>
      </c>
      <c r="J342" s="3" t="s">
        <v>3</v>
      </c>
      <c r="K342" s="3" t="s">
        <v>34</v>
      </c>
      <c r="L342" s="3" t="s">
        <v>35</v>
      </c>
      <c r="M342" s="8">
        <v>3</v>
      </c>
      <c r="N342" s="5">
        <v>39.9</v>
      </c>
      <c r="O342" s="6">
        <v>0</v>
      </c>
      <c r="P342" s="18">
        <v>14.49</v>
      </c>
      <c r="Q342" s="18">
        <f t="shared" si="20"/>
        <v>119.69999999999999</v>
      </c>
      <c r="R342" s="18">
        <f t="shared" si="21"/>
        <v>43.47</v>
      </c>
      <c r="S342" s="18">
        <f t="shared" si="22"/>
        <v>76.22999999999999</v>
      </c>
      <c r="T342" s="7">
        <f t="shared" si="23"/>
        <v>0.63684210526315788</v>
      </c>
      <c r="U342" s="4">
        <f>YEAR(SalesDataTable[[#This Row],[Order Date]])</f>
        <v>2026</v>
      </c>
      <c r="V342" s="7" t="str">
        <f>"Q"&amp;ROUNDUP(MONTH(SalesDataTable[[#This Row],[Order Date]])/3,0)</f>
        <v>Q1</v>
      </c>
      <c r="W342" s="8">
        <f>MONTH(SalesDataTable[[#This Row],[Order Date]])</f>
        <v>3</v>
      </c>
      <c r="X342" s="7" t="str">
        <f>TEXT(SalesDataTable[[#This Row],[Order Date]],"mmm")</f>
        <v>Mar</v>
      </c>
    </row>
    <row r="343" spans="1:24" ht="15.75">
      <c r="A343" s="2">
        <v>759</v>
      </c>
      <c r="B343" s="11">
        <v>46093</v>
      </c>
      <c r="C343" s="4">
        <f>YEAR(SalesDataTable[[#This Row],[Order Date]])</f>
        <v>2026</v>
      </c>
      <c r="D343" s="4" t="str">
        <f>"Q"&amp;ROUNDUP(MONTH(SalesDataTable[[#This Row],[Order Date]])/3,0)</f>
        <v>Q1</v>
      </c>
      <c r="E343" s="4">
        <f>MONTH(SalesDataTable[[#This Row],[Order Date]])</f>
        <v>3</v>
      </c>
      <c r="F343" s="4" t="str">
        <f>TEXT(SalesDataTable[[#This Row],[Order Date]],"MMM")</f>
        <v>Mar</v>
      </c>
      <c r="G343" s="3" t="s">
        <v>6</v>
      </c>
      <c r="H343" s="3" t="s">
        <v>43</v>
      </c>
      <c r="I343" s="3" t="s">
        <v>2</v>
      </c>
      <c r="J343" s="3" t="s">
        <v>13</v>
      </c>
      <c r="K343" s="3" t="s">
        <v>34</v>
      </c>
      <c r="L343" s="3" t="s">
        <v>45</v>
      </c>
      <c r="M343" s="8">
        <v>1</v>
      </c>
      <c r="N343" s="5">
        <v>49.79</v>
      </c>
      <c r="O343" s="6">
        <v>0.1</v>
      </c>
      <c r="P343" s="18">
        <v>22.29</v>
      </c>
      <c r="Q343" s="18">
        <f t="shared" si="20"/>
        <v>44.811</v>
      </c>
      <c r="R343" s="18">
        <f t="shared" si="21"/>
        <v>22.29</v>
      </c>
      <c r="S343" s="18">
        <f t="shared" si="22"/>
        <v>22.521000000000001</v>
      </c>
      <c r="T343" s="7">
        <f t="shared" si="23"/>
        <v>0.5025774921336279</v>
      </c>
      <c r="U343" s="4">
        <f>YEAR(SalesDataTable[[#This Row],[Order Date]])</f>
        <v>2026</v>
      </c>
      <c r="V343" s="7" t="str">
        <f>"Q"&amp;ROUNDUP(MONTH(SalesDataTable[[#This Row],[Order Date]])/3,0)</f>
        <v>Q1</v>
      </c>
      <c r="W343" s="8">
        <f>MONTH(SalesDataTable[[#This Row],[Order Date]])</f>
        <v>3</v>
      </c>
      <c r="X343" s="7" t="str">
        <f>TEXT(SalesDataTable[[#This Row],[Order Date]],"mmm")</f>
        <v>Mar</v>
      </c>
    </row>
    <row r="344" spans="1:24" ht="15.75">
      <c r="A344" s="2">
        <v>1097</v>
      </c>
      <c r="B344" s="11">
        <v>46093</v>
      </c>
      <c r="C344" s="4">
        <f>YEAR(SalesDataTable[[#This Row],[Order Date]])</f>
        <v>2026</v>
      </c>
      <c r="D344" s="4" t="str">
        <f>"Q"&amp;ROUNDUP(MONTH(SalesDataTable[[#This Row],[Order Date]])/3,0)</f>
        <v>Q1</v>
      </c>
      <c r="E344" s="4">
        <f>MONTH(SalesDataTable[[#This Row],[Order Date]])</f>
        <v>3</v>
      </c>
      <c r="F344" s="4" t="str">
        <f>TEXT(SalesDataTable[[#This Row],[Order Date]],"MMM")</f>
        <v>Mar</v>
      </c>
      <c r="G344" s="3" t="s">
        <v>11</v>
      </c>
      <c r="H344" s="3" t="s">
        <v>12</v>
      </c>
      <c r="I344" s="3" t="s">
        <v>28</v>
      </c>
      <c r="J344" s="3" t="s">
        <v>13</v>
      </c>
      <c r="K344" s="3" t="s">
        <v>4</v>
      </c>
      <c r="L344" s="3" t="s">
        <v>26</v>
      </c>
      <c r="M344" s="8">
        <v>1</v>
      </c>
      <c r="N344" s="5">
        <v>41.24</v>
      </c>
      <c r="O344" s="6">
        <v>0.05</v>
      </c>
      <c r="P344" s="18">
        <v>16.64</v>
      </c>
      <c r="Q344" s="18">
        <f t="shared" si="20"/>
        <v>39.177999999999997</v>
      </c>
      <c r="R344" s="18">
        <f t="shared" si="21"/>
        <v>16.64</v>
      </c>
      <c r="S344" s="18">
        <f t="shared" si="22"/>
        <v>22.537999999999997</v>
      </c>
      <c r="T344" s="7">
        <f t="shared" si="23"/>
        <v>0.57527183623462141</v>
      </c>
      <c r="U344" s="4">
        <f>YEAR(SalesDataTable[[#This Row],[Order Date]])</f>
        <v>2026</v>
      </c>
      <c r="V344" s="7" t="str">
        <f>"Q"&amp;ROUNDUP(MONTH(SalesDataTable[[#This Row],[Order Date]])/3,0)</f>
        <v>Q1</v>
      </c>
      <c r="W344" s="8">
        <f>MONTH(SalesDataTable[[#This Row],[Order Date]])</f>
        <v>3</v>
      </c>
      <c r="X344" s="7" t="str">
        <f>TEXT(SalesDataTable[[#This Row],[Order Date]],"mmm")</f>
        <v>Mar</v>
      </c>
    </row>
    <row r="345" spans="1:24" ht="15.75">
      <c r="A345" s="2">
        <v>2152</v>
      </c>
      <c r="B345" s="11">
        <v>46093</v>
      </c>
      <c r="C345" s="4">
        <f>YEAR(SalesDataTable[[#This Row],[Order Date]])</f>
        <v>2026</v>
      </c>
      <c r="D345" s="4" t="str">
        <f>"Q"&amp;ROUNDUP(MONTH(SalesDataTable[[#This Row],[Order Date]])/3,0)</f>
        <v>Q1</v>
      </c>
      <c r="E345" s="4">
        <f>MONTH(SalesDataTable[[#This Row],[Order Date]])</f>
        <v>3</v>
      </c>
      <c r="F345" s="4" t="str">
        <f>TEXT(SalesDataTable[[#This Row],[Order Date]],"MMM")</f>
        <v>Mar</v>
      </c>
      <c r="G345" s="3" t="s">
        <v>0</v>
      </c>
      <c r="H345" s="3" t="s">
        <v>36</v>
      </c>
      <c r="I345" s="3" t="s">
        <v>2</v>
      </c>
      <c r="J345" s="3" t="s">
        <v>13</v>
      </c>
      <c r="K345" s="3" t="s">
        <v>9</v>
      </c>
      <c r="L345" s="3" t="s">
        <v>17</v>
      </c>
      <c r="M345" s="8">
        <v>1</v>
      </c>
      <c r="N345" s="5">
        <v>142.88999999999999</v>
      </c>
      <c r="O345" s="6">
        <v>0</v>
      </c>
      <c r="P345" s="18">
        <v>81.099999999999994</v>
      </c>
      <c r="Q345" s="18">
        <f t="shared" si="20"/>
        <v>142.88999999999999</v>
      </c>
      <c r="R345" s="18">
        <f t="shared" si="21"/>
        <v>81.099999999999994</v>
      </c>
      <c r="S345" s="18">
        <f t="shared" si="22"/>
        <v>61.789999999999992</v>
      </c>
      <c r="T345" s="7">
        <f t="shared" si="23"/>
        <v>0.43243054097557559</v>
      </c>
      <c r="U345" s="4">
        <f>YEAR(SalesDataTable[[#This Row],[Order Date]])</f>
        <v>2026</v>
      </c>
      <c r="V345" s="7" t="str">
        <f>"Q"&amp;ROUNDUP(MONTH(SalesDataTable[[#This Row],[Order Date]])/3,0)</f>
        <v>Q1</v>
      </c>
      <c r="W345" s="8">
        <f>MONTH(SalesDataTable[[#This Row],[Order Date]])</f>
        <v>3</v>
      </c>
      <c r="X345" s="7" t="str">
        <f>TEXT(SalesDataTable[[#This Row],[Order Date]],"mmm")</f>
        <v>Mar</v>
      </c>
    </row>
    <row r="346" spans="1:24" ht="15.75">
      <c r="A346" s="2">
        <v>2512</v>
      </c>
      <c r="B346" s="11">
        <v>46093</v>
      </c>
      <c r="C346" s="4">
        <f>YEAR(SalesDataTable[[#This Row],[Order Date]])</f>
        <v>2026</v>
      </c>
      <c r="D346" s="4" t="str">
        <f>"Q"&amp;ROUNDUP(MONTH(SalesDataTable[[#This Row],[Order Date]])/3,0)</f>
        <v>Q1</v>
      </c>
      <c r="E346" s="4">
        <f>MONTH(SalesDataTable[[#This Row],[Order Date]])</f>
        <v>3</v>
      </c>
      <c r="F346" s="4" t="str">
        <f>TEXT(SalesDataTable[[#This Row],[Order Date]],"MMM")</f>
        <v>Mar</v>
      </c>
      <c r="G346" s="3" t="s">
        <v>6</v>
      </c>
      <c r="H346" s="3" t="s">
        <v>7</v>
      </c>
      <c r="I346" s="3" t="s">
        <v>2</v>
      </c>
      <c r="J346" s="3" t="s">
        <v>13</v>
      </c>
      <c r="K346" s="3" t="s">
        <v>23</v>
      </c>
      <c r="L346" s="3" t="s">
        <v>29</v>
      </c>
      <c r="M346" s="8">
        <v>2</v>
      </c>
      <c r="N346" s="5">
        <v>192.76</v>
      </c>
      <c r="O346" s="6">
        <v>0</v>
      </c>
      <c r="P346" s="18">
        <v>103.08</v>
      </c>
      <c r="Q346" s="18">
        <f t="shared" si="20"/>
        <v>385.52</v>
      </c>
      <c r="R346" s="18">
        <f t="shared" si="21"/>
        <v>206.16</v>
      </c>
      <c r="S346" s="18">
        <f t="shared" si="22"/>
        <v>179.35999999999999</v>
      </c>
      <c r="T346" s="7">
        <f t="shared" si="23"/>
        <v>0.46524175140070551</v>
      </c>
      <c r="U346" s="4">
        <f>YEAR(SalesDataTable[[#This Row],[Order Date]])</f>
        <v>2026</v>
      </c>
      <c r="V346" s="7" t="str">
        <f>"Q"&amp;ROUNDUP(MONTH(SalesDataTable[[#This Row],[Order Date]])/3,0)</f>
        <v>Q1</v>
      </c>
      <c r="W346" s="8">
        <f>MONTH(SalesDataTable[[#This Row],[Order Date]])</f>
        <v>3</v>
      </c>
      <c r="X346" s="7" t="str">
        <f>TEXT(SalesDataTable[[#This Row],[Order Date]],"mmm")</f>
        <v>Mar</v>
      </c>
    </row>
    <row r="347" spans="1:24" ht="15.75">
      <c r="A347" s="2">
        <v>2578</v>
      </c>
      <c r="B347" s="11">
        <v>46093</v>
      </c>
      <c r="C347" s="4">
        <f>YEAR(SalesDataTable[[#This Row],[Order Date]])</f>
        <v>2026</v>
      </c>
      <c r="D347" s="4" t="str">
        <f>"Q"&amp;ROUNDUP(MONTH(SalesDataTable[[#This Row],[Order Date]])/3,0)</f>
        <v>Q1</v>
      </c>
      <c r="E347" s="4">
        <f>MONTH(SalesDataTable[[#This Row],[Order Date]])</f>
        <v>3</v>
      </c>
      <c r="F347" s="4" t="str">
        <f>TEXT(SalesDataTable[[#This Row],[Order Date]],"MMM")</f>
        <v>Mar</v>
      </c>
      <c r="G347" s="3" t="s">
        <v>11</v>
      </c>
      <c r="H347" s="3" t="s">
        <v>25</v>
      </c>
      <c r="I347" s="3" t="s">
        <v>2</v>
      </c>
      <c r="J347" s="3" t="s">
        <v>13</v>
      </c>
      <c r="K347" s="3" t="s">
        <v>14</v>
      </c>
      <c r="L347" s="3" t="s">
        <v>48</v>
      </c>
      <c r="M347" s="8">
        <v>1</v>
      </c>
      <c r="N347" s="5">
        <v>165.72</v>
      </c>
      <c r="O347" s="6">
        <v>0</v>
      </c>
      <c r="P347" s="18">
        <v>89.31</v>
      </c>
      <c r="Q347" s="18">
        <f t="shared" si="20"/>
        <v>165.72</v>
      </c>
      <c r="R347" s="18">
        <f t="shared" si="21"/>
        <v>89.31</v>
      </c>
      <c r="S347" s="18">
        <f t="shared" si="22"/>
        <v>76.41</v>
      </c>
      <c r="T347" s="7">
        <f t="shared" si="23"/>
        <v>0.46107892831281677</v>
      </c>
      <c r="U347" s="4">
        <f>YEAR(SalesDataTable[[#This Row],[Order Date]])</f>
        <v>2026</v>
      </c>
      <c r="V347" s="7" t="str">
        <f>"Q"&amp;ROUNDUP(MONTH(SalesDataTable[[#This Row],[Order Date]])/3,0)</f>
        <v>Q1</v>
      </c>
      <c r="W347" s="8">
        <f>MONTH(SalesDataTable[[#This Row],[Order Date]])</f>
        <v>3</v>
      </c>
      <c r="X347" s="7" t="str">
        <f>TEXT(SalesDataTable[[#This Row],[Order Date]],"mmm")</f>
        <v>Mar</v>
      </c>
    </row>
    <row r="348" spans="1:24" ht="15.75">
      <c r="A348" s="2">
        <v>3302</v>
      </c>
      <c r="B348" s="11">
        <v>46093</v>
      </c>
      <c r="C348" s="4">
        <f>YEAR(SalesDataTable[[#This Row],[Order Date]])</f>
        <v>2026</v>
      </c>
      <c r="D348" s="4" t="str">
        <f>"Q"&amp;ROUNDUP(MONTH(SalesDataTable[[#This Row],[Order Date]])/3,0)</f>
        <v>Q1</v>
      </c>
      <c r="E348" s="4">
        <f>MONTH(SalesDataTable[[#This Row],[Order Date]])</f>
        <v>3</v>
      </c>
      <c r="F348" s="4" t="str">
        <f>TEXT(SalesDataTable[[#This Row],[Order Date]],"MMM")</f>
        <v>Mar</v>
      </c>
      <c r="G348" s="3" t="s">
        <v>20</v>
      </c>
      <c r="H348" s="3" t="s">
        <v>31</v>
      </c>
      <c r="I348" s="3" t="s">
        <v>19</v>
      </c>
      <c r="J348" s="3" t="s">
        <v>16</v>
      </c>
      <c r="K348" s="3" t="s">
        <v>14</v>
      </c>
      <c r="L348" s="3" t="s">
        <v>48</v>
      </c>
      <c r="M348" s="8">
        <v>2</v>
      </c>
      <c r="N348" s="5">
        <v>164.33</v>
      </c>
      <c r="O348" s="6">
        <v>0</v>
      </c>
      <c r="P348" s="18">
        <v>86.07</v>
      </c>
      <c r="Q348" s="18">
        <f t="shared" si="20"/>
        <v>328.66</v>
      </c>
      <c r="R348" s="18">
        <f t="shared" si="21"/>
        <v>172.14</v>
      </c>
      <c r="S348" s="18">
        <f t="shared" si="22"/>
        <v>156.52000000000004</v>
      </c>
      <c r="T348" s="7">
        <f t="shared" si="23"/>
        <v>0.47623684050386428</v>
      </c>
      <c r="U348" s="4">
        <f>YEAR(SalesDataTable[[#This Row],[Order Date]])</f>
        <v>2026</v>
      </c>
      <c r="V348" s="7" t="str">
        <f>"Q"&amp;ROUNDUP(MONTH(SalesDataTable[[#This Row],[Order Date]])/3,0)</f>
        <v>Q1</v>
      </c>
      <c r="W348" s="8">
        <f>MONTH(SalesDataTable[[#This Row],[Order Date]])</f>
        <v>3</v>
      </c>
      <c r="X348" s="7" t="str">
        <f>TEXT(SalesDataTable[[#This Row],[Order Date]],"mmm")</f>
        <v>Mar</v>
      </c>
    </row>
    <row r="349" spans="1:24" ht="15.75">
      <c r="A349" s="2">
        <v>3752</v>
      </c>
      <c r="B349" s="11">
        <v>46093</v>
      </c>
      <c r="C349" s="4">
        <f>YEAR(SalesDataTable[[#This Row],[Order Date]])</f>
        <v>2026</v>
      </c>
      <c r="D349" s="4" t="str">
        <f>"Q"&amp;ROUNDUP(MONTH(SalesDataTable[[#This Row],[Order Date]])/3,0)</f>
        <v>Q1</v>
      </c>
      <c r="E349" s="4">
        <f>MONTH(SalesDataTable[[#This Row],[Order Date]])</f>
        <v>3</v>
      </c>
      <c r="F349" s="4" t="str">
        <f>TEXT(SalesDataTable[[#This Row],[Order Date]],"MMM")</f>
        <v>Mar</v>
      </c>
      <c r="G349" s="3" t="s">
        <v>20</v>
      </c>
      <c r="H349" s="3" t="s">
        <v>33</v>
      </c>
      <c r="I349" s="3" t="s">
        <v>8</v>
      </c>
      <c r="J349" s="3" t="s">
        <v>16</v>
      </c>
      <c r="K349" s="3" t="s">
        <v>14</v>
      </c>
      <c r="L349" s="3" t="s">
        <v>32</v>
      </c>
      <c r="M349" s="8">
        <v>3</v>
      </c>
      <c r="N349" s="5">
        <v>45.8</v>
      </c>
      <c r="O349" s="6">
        <v>0.15</v>
      </c>
      <c r="P349" s="18">
        <v>18.47</v>
      </c>
      <c r="Q349" s="18">
        <f t="shared" si="20"/>
        <v>116.78999999999998</v>
      </c>
      <c r="R349" s="18">
        <f t="shared" si="21"/>
        <v>55.41</v>
      </c>
      <c r="S349" s="18">
        <f t="shared" si="22"/>
        <v>61.379999999999981</v>
      </c>
      <c r="T349" s="7">
        <f t="shared" si="23"/>
        <v>0.52555869509375797</v>
      </c>
      <c r="U349" s="4">
        <f>YEAR(SalesDataTable[[#This Row],[Order Date]])</f>
        <v>2026</v>
      </c>
      <c r="V349" s="7" t="str">
        <f>"Q"&amp;ROUNDUP(MONTH(SalesDataTable[[#This Row],[Order Date]])/3,0)</f>
        <v>Q1</v>
      </c>
      <c r="W349" s="8">
        <f>MONTH(SalesDataTable[[#This Row],[Order Date]])</f>
        <v>3</v>
      </c>
      <c r="X349" s="7" t="str">
        <f>TEXT(SalesDataTable[[#This Row],[Order Date]],"mmm")</f>
        <v>Mar</v>
      </c>
    </row>
    <row r="350" spans="1:24" ht="15.75">
      <c r="A350" s="2">
        <v>4839</v>
      </c>
      <c r="B350" s="11">
        <v>46093</v>
      </c>
      <c r="C350" s="4">
        <f>YEAR(SalesDataTable[[#This Row],[Order Date]])</f>
        <v>2026</v>
      </c>
      <c r="D350" s="4" t="str">
        <f>"Q"&amp;ROUNDUP(MONTH(SalesDataTable[[#This Row],[Order Date]])/3,0)</f>
        <v>Q1</v>
      </c>
      <c r="E350" s="4">
        <f>MONTH(SalesDataTable[[#This Row],[Order Date]])</f>
        <v>3</v>
      </c>
      <c r="F350" s="4" t="str">
        <f>TEXT(SalesDataTable[[#This Row],[Order Date]],"MMM")</f>
        <v>Mar</v>
      </c>
      <c r="G350" s="3" t="s">
        <v>6</v>
      </c>
      <c r="H350" s="3" t="s">
        <v>7</v>
      </c>
      <c r="I350" s="3" t="s">
        <v>2</v>
      </c>
      <c r="J350" s="3" t="s">
        <v>13</v>
      </c>
      <c r="K350" s="3" t="s">
        <v>4</v>
      </c>
      <c r="L350" s="3" t="s">
        <v>30</v>
      </c>
      <c r="M350" s="8">
        <v>2</v>
      </c>
      <c r="N350" s="5">
        <v>103.08</v>
      </c>
      <c r="O350" s="6">
        <v>0.05</v>
      </c>
      <c r="P350" s="18">
        <v>49.27</v>
      </c>
      <c r="Q350" s="18">
        <f t="shared" si="20"/>
        <v>195.85199999999998</v>
      </c>
      <c r="R350" s="18">
        <f t="shared" si="21"/>
        <v>98.54</v>
      </c>
      <c r="S350" s="18">
        <f t="shared" si="22"/>
        <v>97.311999999999969</v>
      </c>
      <c r="T350" s="7">
        <f t="shared" si="23"/>
        <v>0.49686497967853266</v>
      </c>
      <c r="U350" s="4">
        <f>YEAR(SalesDataTable[[#This Row],[Order Date]])</f>
        <v>2026</v>
      </c>
      <c r="V350" s="7" t="str">
        <f>"Q"&amp;ROUNDUP(MONTH(SalesDataTable[[#This Row],[Order Date]])/3,0)</f>
        <v>Q1</v>
      </c>
      <c r="W350" s="8">
        <f>MONTH(SalesDataTable[[#This Row],[Order Date]])</f>
        <v>3</v>
      </c>
      <c r="X350" s="7" t="str">
        <f>TEXT(SalesDataTable[[#This Row],[Order Date]],"mmm")</f>
        <v>Mar</v>
      </c>
    </row>
    <row r="351" spans="1:24" ht="15.75">
      <c r="A351" s="2">
        <v>264</v>
      </c>
      <c r="B351" s="11">
        <v>46094</v>
      </c>
      <c r="C351" s="4">
        <f>YEAR(SalesDataTable[[#This Row],[Order Date]])</f>
        <v>2026</v>
      </c>
      <c r="D351" s="4" t="str">
        <f>"Q"&amp;ROUNDUP(MONTH(SalesDataTable[[#This Row],[Order Date]])/3,0)</f>
        <v>Q1</v>
      </c>
      <c r="E351" s="4">
        <f>MONTH(SalesDataTable[[#This Row],[Order Date]])</f>
        <v>3</v>
      </c>
      <c r="F351" s="4" t="str">
        <f>TEXT(SalesDataTable[[#This Row],[Order Date]],"MMM")</f>
        <v>Mar</v>
      </c>
      <c r="G351" s="3" t="s">
        <v>0</v>
      </c>
      <c r="H351" s="3" t="s">
        <v>1</v>
      </c>
      <c r="I351" s="3" t="s">
        <v>2</v>
      </c>
      <c r="J351" s="3" t="s">
        <v>16</v>
      </c>
      <c r="K351" s="3" t="s">
        <v>14</v>
      </c>
      <c r="L351" s="3" t="s">
        <v>32</v>
      </c>
      <c r="M351" s="8">
        <v>4</v>
      </c>
      <c r="N351" s="5">
        <v>47.33</v>
      </c>
      <c r="O351" s="6">
        <v>0</v>
      </c>
      <c r="P351" s="18">
        <v>18.739999999999998</v>
      </c>
      <c r="Q351" s="18">
        <f t="shared" si="20"/>
        <v>189.32</v>
      </c>
      <c r="R351" s="18">
        <f t="shared" si="21"/>
        <v>74.959999999999994</v>
      </c>
      <c r="S351" s="18">
        <f t="shared" si="22"/>
        <v>114.36</v>
      </c>
      <c r="T351" s="7">
        <f t="shared" si="23"/>
        <v>0.60405662370589475</v>
      </c>
      <c r="U351" s="4">
        <f>YEAR(SalesDataTable[[#This Row],[Order Date]])</f>
        <v>2026</v>
      </c>
      <c r="V351" s="7" t="str">
        <f>"Q"&amp;ROUNDUP(MONTH(SalesDataTable[[#This Row],[Order Date]])/3,0)</f>
        <v>Q1</v>
      </c>
      <c r="W351" s="8">
        <f>MONTH(SalesDataTable[[#This Row],[Order Date]])</f>
        <v>3</v>
      </c>
      <c r="X351" s="7" t="str">
        <f>TEXT(SalesDataTable[[#This Row],[Order Date]],"mmm")</f>
        <v>Mar</v>
      </c>
    </row>
    <row r="352" spans="1:24" ht="15.75">
      <c r="A352" s="2">
        <v>2498</v>
      </c>
      <c r="B352" s="11">
        <v>46094</v>
      </c>
      <c r="C352" s="4">
        <f>YEAR(SalesDataTable[[#This Row],[Order Date]])</f>
        <v>2026</v>
      </c>
      <c r="D352" s="4" t="str">
        <f>"Q"&amp;ROUNDUP(MONTH(SalesDataTable[[#This Row],[Order Date]])/3,0)</f>
        <v>Q1</v>
      </c>
      <c r="E352" s="4">
        <f>MONTH(SalesDataTable[[#This Row],[Order Date]])</f>
        <v>3</v>
      </c>
      <c r="F352" s="4" t="str">
        <f>TEXT(SalesDataTable[[#This Row],[Order Date]],"MMM")</f>
        <v>Mar</v>
      </c>
      <c r="G352" s="3" t="s">
        <v>11</v>
      </c>
      <c r="H352" s="3" t="s">
        <v>18</v>
      </c>
      <c r="I352" s="3" t="s">
        <v>19</v>
      </c>
      <c r="J352" s="3" t="s">
        <v>13</v>
      </c>
      <c r="K352" s="3" t="s">
        <v>4</v>
      </c>
      <c r="L352" s="3" t="s">
        <v>22</v>
      </c>
      <c r="M352" s="8">
        <v>1</v>
      </c>
      <c r="N352" s="5">
        <v>50.04</v>
      </c>
      <c r="O352" s="6">
        <v>0</v>
      </c>
      <c r="P352" s="18">
        <v>22.64</v>
      </c>
      <c r="Q352" s="18">
        <f t="shared" si="20"/>
        <v>50.04</v>
      </c>
      <c r="R352" s="18">
        <f t="shared" si="21"/>
        <v>22.64</v>
      </c>
      <c r="S352" s="18">
        <f t="shared" si="22"/>
        <v>27.4</v>
      </c>
      <c r="T352" s="7">
        <f t="shared" si="23"/>
        <v>0.54756195043964828</v>
      </c>
      <c r="U352" s="4">
        <f>YEAR(SalesDataTable[[#This Row],[Order Date]])</f>
        <v>2026</v>
      </c>
      <c r="V352" s="7" t="str">
        <f>"Q"&amp;ROUNDUP(MONTH(SalesDataTable[[#This Row],[Order Date]])/3,0)</f>
        <v>Q1</v>
      </c>
      <c r="W352" s="8">
        <f>MONTH(SalesDataTable[[#This Row],[Order Date]])</f>
        <v>3</v>
      </c>
      <c r="X352" s="7" t="str">
        <f>TEXT(SalesDataTable[[#This Row],[Order Date]],"mmm")</f>
        <v>Mar</v>
      </c>
    </row>
    <row r="353" spans="1:24" ht="15.75">
      <c r="A353" s="2">
        <v>3929</v>
      </c>
      <c r="B353" s="11">
        <v>46094</v>
      </c>
      <c r="C353" s="4">
        <f>YEAR(SalesDataTable[[#This Row],[Order Date]])</f>
        <v>2026</v>
      </c>
      <c r="D353" s="4" t="str">
        <f>"Q"&amp;ROUNDUP(MONTH(SalesDataTable[[#This Row],[Order Date]])/3,0)</f>
        <v>Q1</v>
      </c>
      <c r="E353" s="4">
        <f>MONTH(SalesDataTable[[#This Row],[Order Date]])</f>
        <v>3</v>
      </c>
      <c r="F353" s="4" t="str">
        <f>TEXT(SalesDataTable[[#This Row],[Order Date]],"MMM")</f>
        <v>Mar</v>
      </c>
      <c r="G353" s="3" t="s">
        <v>20</v>
      </c>
      <c r="H353" s="3" t="s">
        <v>47</v>
      </c>
      <c r="I353" s="3" t="s">
        <v>2</v>
      </c>
      <c r="J353" s="3" t="s">
        <v>13</v>
      </c>
      <c r="K353" s="3" t="s">
        <v>34</v>
      </c>
      <c r="L353" s="3" t="s">
        <v>38</v>
      </c>
      <c r="M353" s="8">
        <v>1</v>
      </c>
      <c r="N353" s="5">
        <v>125.69</v>
      </c>
      <c r="O353" s="6">
        <v>0</v>
      </c>
      <c r="P353" s="18">
        <v>67.150000000000006</v>
      </c>
      <c r="Q353" s="18">
        <f t="shared" si="20"/>
        <v>125.69</v>
      </c>
      <c r="R353" s="18">
        <f t="shared" si="21"/>
        <v>67.150000000000006</v>
      </c>
      <c r="S353" s="18">
        <f t="shared" si="22"/>
        <v>58.539999999999992</v>
      </c>
      <c r="T353" s="7">
        <f t="shared" si="23"/>
        <v>0.465749065160315</v>
      </c>
      <c r="U353" s="4">
        <f>YEAR(SalesDataTable[[#This Row],[Order Date]])</f>
        <v>2026</v>
      </c>
      <c r="V353" s="7" t="str">
        <f>"Q"&amp;ROUNDUP(MONTH(SalesDataTable[[#This Row],[Order Date]])/3,0)</f>
        <v>Q1</v>
      </c>
      <c r="W353" s="8">
        <f>MONTH(SalesDataTable[[#This Row],[Order Date]])</f>
        <v>3</v>
      </c>
      <c r="X353" s="7" t="str">
        <f>TEXT(SalesDataTable[[#This Row],[Order Date]],"mmm")</f>
        <v>Mar</v>
      </c>
    </row>
    <row r="354" spans="1:24" ht="15.75">
      <c r="A354" s="2">
        <v>4195</v>
      </c>
      <c r="B354" s="11">
        <v>46094</v>
      </c>
      <c r="C354" s="4">
        <f>YEAR(SalesDataTable[[#This Row],[Order Date]])</f>
        <v>2026</v>
      </c>
      <c r="D354" s="4" t="str">
        <f>"Q"&amp;ROUNDUP(MONTH(SalesDataTable[[#This Row],[Order Date]])/3,0)</f>
        <v>Q1</v>
      </c>
      <c r="E354" s="4">
        <f>MONTH(SalesDataTable[[#This Row],[Order Date]])</f>
        <v>3</v>
      </c>
      <c r="F354" s="4" t="str">
        <f>TEXT(SalesDataTable[[#This Row],[Order Date]],"MMM")</f>
        <v>Mar</v>
      </c>
      <c r="G354" s="3" t="s">
        <v>20</v>
      </c>
      <c r="H354" s="3" t="s">
        <v>47</v>
      </c>
      <c r="I354" s="3" t="s">
        <v>28</v>
      </c>
      <c r="J354" s="3" t="s">
        <v>13</v>
      </c>
      <c r="K354" s="3" t="s">
        <v>9</v>
      </c>
      <c r="L354" s="3" t="s">
        <v>17</v>
      </c>
      <c r="M354" s="8">
        <v>2</v>
      </c>
      <c r="N354" s="5">
        <v>142.72999999999999</v>
      </c>
      <c r="O354" s="6">
        <v>0.1</v>
      </c>
      <c r="P354" s="18">
        <v>77.28</v>
      </c>
      <c r="Q354" s="18">
        <f t="shared" si="20"/>
        <v>256.91399999999999</v>
      </c>
      <c r="R354" s="18">
        <f t="shared" si="21"/>
        <v>154.56</v>
      </c>
      <c r="S354" s="18">
        <f t="shared" si="22"/>
        <v>102.35399999999998</v>
      </c>
      <c r="T354" s="7">
        <f t="shared" si="23"/>
        <v>0.39839790747098247</v>
      </c>
      <c r="U354" s="4">
        <f>YEAR(SalesDataTable[[#This Row],[Order Date]])</f>
        <v>2026</v>
      </c>
      <c r="V354" s="7" t="str">
        <f>"Q"&amp;ROUNDUP(MONTH(SalesDataTable[[#This Row],[Order Date]])/3,0)</f>
        <v>Q1</v>
      </c>
      <c r="W354" s="8">
        <f>MONTH(SalesDataTable[[#This Row],[Order Date]])</f>
        <v>3</v>
      </c>
      <c r="X354" s="7" t="str">
        <f>TEXT(SalesDataTable[[#This Row],[Order Date]],"mmm")</f>
        <v>Mar</v>
      </c>
    </row>
    <row r="355" spans="1:24" ht="15.75">
      <c r="A355" s="2">
        <v>4684</v>
      </c>
      <c r="B355" s="11">
        <v>46094</v>
      </c>
      <c r="C355" s="4">
        <f>YEAR(SalesDataTable[[#This Row],[Order Date]])</f>
        <v>2026</v>
      </c>
      <c r="D355" s="4" t="str">
        <f>"Q"&amp;ROUNDUP(MONTH(SalesDataTable[[#This Row],[Order Date]])/3,0)</f>
        <v>Q1</v>
      </c>
      <c r="E355" s="4">
        <f>MONTH(SalesDataTable[[#This Row],[Order Date]])</f>
        <v>3</v>
      </c>
      <c r="F355" s="4" t="str">
        <f>TEXT(SalesDataTable[[#This Row],[Order Date]],"MMM")</f>
        <v>Mar</v>
      </c>
      <c r="G355" s="3" t="s">
        <v>6</v>
      </c>
      <c r="H355" s="3" t="s">
        <v>43</v>
      </c>
      <c r="I355" s="3" t="s">
        <v>2</v>
      </c>
      <c r="J355" s="3" t="s">
        <v>3</v>
      </c>
      <c r="K355" s="3" t="s">
        <v>34</v>
      </c>
      <c r="L355" s="3" t="s">
        <v>38</v>
      </c>
      <c r="M355" s="8">
        <v>4</v>
      </c>
      <c r="N355" s="5">
        <v>124.36</v>
      </c>
      <c r="O355" s="6">
        <v>0</v>
      </c>
      <c r="P355" s="18">
        <v>68.790000000000006</v>
      </c>
      <c r="Q355" s="18">
        <f t="shared" si="20"/>
        <v>497.44</v>
      </c>
      <c r="R355" s="18">
        <f t="shared" si="21"/>
        <v>275.16000000000003</v>
      </c>
      <c r="S355" s="18">
        <f t="shared" si="22"/>
        <v>222.27999999999997</v>
      </c>
      <c r="T355" s="7">
        <f t="shared" si="23"/>
        <v>0.44684786104856861</v>
      </c>
      <c r="U355" s="4">
        <f>YEAR(SalesDataTable[[#This Row],[Order Date]])</f>
        <v>2026</v>
      </c>
      <c r="V355" s="7" t="str">
        <f>"Q"&amp;ROUNDUP(MONTH(SalesDataTable[[#This Row],[Order Date]])/3,0)</f>
        <v>Q1</v>
      </c>
      <c r="W355" s="8">
        <f>MONTH(SalesDataTable[[#This Row],[Order Date]])</f>
        <v>3</v>
      </c>
      <c r="X355" s="7" t="str">
        <f>TEXT(SalesDataTable[[#This Row],[Order Date]],"mmm")</f>
        <v>Mar</v>
      </c>
    </row>
    <row r="356" spans="1:24" ht="15.75">
      <c r="A356" s="2">
        <v>313</v>
      </c>
      <c r="B356" s="11">
        <v>46095</v>
      </c>
      <c r="C356" s="4">
        <f>YEAR(SalesDataTable[[#This Row],[Order Date]])</f>
        <v>2026</v>
      </c>
      <c r="D356" s="4" t="str">
        <f>"Q"&amp;ROUNDUP(MONTH(SalesDataTable[[#This Row],[Order Date]])/3,0)</f>
        <v>Q1</v>
      </c>
      <c r="E356" s="4">
        <f>MONTH(SalesDataTable[[#This Row],[Order Date]])</f>
        <v>3</v>
      </c>
      <c r="F356" s="4" t="str">
        <f>TEXT(SalesDataTable[[#This Row],[Order Date]],"MMM")</f>
        <v>Mar</v>
      </c>
      <c r="G356" s="3" t="s">
        <v>20</v>
      </c>
      <c r="H356" s="3" t="s">
        <v>33</v>
      </c>
      <c r="I356" s="3" t="s">
        <v>2</v>
      </c>
      <c r="J356" s="3" t="s">
        <v>13</v>
      </c>
      <c r="K356" s="3" t="s">
        <v>4</v>
      </c>
      <c r="L356" s="3" t="s">
        <v>26</v>
      </c>
      <c r="M356" s="8">
        <v>4</v>
      </c>
      <c r="N356" s="5">
        <v>40.42</v>
      </c>
      <c r="O356" s="6">
        <v>0.1</v>
      </c>
      <c r="P356" s="18">
        <v>16.25</v>
      </c>
      <c r="Q356" s="18">
        <f t="shared" si="20"/>
        <v>145.512</v>
      </c>
      <c r="R356" s="18">
        <f t="shared" si="21"/>
        <v>65</v>
      </c>
      <c r="S356" s="18">
        <f t="shared" si="22"/>
        <v>80.512</v>
      </c>
      <c r="T356" s="7">
        <f t="shared" si="23"/>
        <v>0.5533014459288581</v>
      </c>
      <c r="U356" s="4">
        <f>YEAR(SalesDataTable[[#This Row],[Order Date]])</f>
        <v>2026</v>
      </c>
      <c r="V356" s="7" t="str">
        <f>"Q"&amp;ROUNDUP(MONTH(SalesDataTable[[#This Row],[Order Date]])/3,0)</f>
        <v>Q1</v>
      </c>
      <c r="W356" s="8">
        <f>MONTH(SalesDataTable[[#This Row],[Order Date]])</f>
        <v>3</v>
      </c>
      <c r="X356" s="7" t="str">
        <f>TEXT(SalesDataTable[[#This Row],[Order Date]],"mmm")</f>
        <v>Mar</v>
      </c>
    </row>
    <row r="357" spans="1:24" ht="15.75">
      <c r="A357" s="2">
        <v>1056</v>
      </c>
      <c r="B357" s="11">
        <v>46095</v>
      </c>
      <c r="C357" s="4">
        <f>YEAR(SalesDataTable[[#This Row],[Order Date]])</f>
        <v>2026</v>
      </c>
      <c r="D357" s="4" t="str">
        <f>"Q"&amp;ROUNDUP(MONTH(SalesDataTable[[#This Row],[Order Date]])/3,0)</f>
        <v>Q1</v>
      </c>
      <c r="E357" s="4">
        <f>MONTH(SalesDataTable[[#This Row],[Order Date]])</f>
        <v>3</v>
      </c>
      <c r="F357" s="4" t="str">
        <f>TEXT(SalesDataTable[[#This Row],[Order Date]],"MMM")</f>
        <v>Mar</v>
      </c>
      <c r="G357" s="3" t="s">
        <v>0</v>
      </c>
      <c r="H357" s="3" t="s">
        <v>50</v>
      </c>
      <c r="I357" s="3" t="s">
        <v>2</v>
      </c>
      <c r="J357" s="3" t="s">
        <v>3</v>
      </c>
      <c r="K357" s="3" t="s">
        <v>23</v>
      </c>
      <c r="L357" s="3" t="s">
        <v>29</v>
      </c>
      <c r="M357" s="8">
        <v>1</v>
      </c>
      <c r="N357" s="5">
        <v>192.86</v>
      </c>
      <c r="O357" s="6">
        <v>0</v>
      </c>
      <c r="P357" s="18">
        <v>101.13</v>
      </c>
      <c r="Q357" s="18">
        <f t="shared" si="20"/>
        <v>192.86</v>
      </c>
      <c r="R357" s="18">
        <f t="shared" si="21"/>
        <v>101.13</v>
      </c>
      <c r="S357" s="18">
        <f t="shared" si="22"/>
        <v>91.730000000000018</v>
      </c>
      <c r="T357" s="7">
        <f t="shared" si="23"/>
        <v>0.475629990666805</v>
      </c>
      <c r="U357" s="4">
        <f>YEAR(SalesDataTable[[#This Row],[Order Date]])</f>
        <v>2026</v>
      </c>
      <c r="V357" s="7" t="str">
        <f>"Q"&amp;ROUNDUP(MONTH(SalesDataTable[[#This Row],[Order Date]])/3,0)</f>
        <v>Q1</v>
      </c>
      <c r="W357" s="8">
        <f>MONTH(SalesDataTable[[#This Row],[Order Date]])</f>
        <v>3</v>
      </c>
      <c r="X357" s="7" t="str">
        <f>TEXT(SalesDataTable[[#This Row],[Order Date]],"mmm")</f>
        <v>Mar</v>
      </c>
    </row>
    <row r="358" spans="1:24" ht="15.75">
      <c r="A358" s="2">
        <v>2189</v>
      </c>
      <c r="B358" s="11">
        <v>46095</v>
      </c>
      <c r="C358" s="4">
        <f>YEAR(SalesDataTable[[#This Row],[Order Date]])</f>
        <v>2026</v>
      </c>
      <c r="D358" s="4" t="str">
        <f>"Q"&amp;ROUNDUP(MONTH(SalesDataTable[[#This Row],[Order Date]])/3,0)</f>
        <v>Q1</v>
      </c>
      <c r="E358" s="4">
        <f>MONTH(SalesDataTable[[#This Row],[Order Date]])</f>
        <v>3</v>
      </c>
      <c r="F358" s="4" t="str">
        <f>TEXT(SalesDataTable[[#This Row],[Order Date]],"MMM")</f>
        <v>Mar</v>
      </c>
      <c r="G358" s="3" t="s">
        <v>20</v>
      </c>
      <c r="H358" s="3" t="s">
        <v>21</v>
      </c>
      <c r="I358" s="3" t="s">
        <v>28</v>
      </c>
      <c r="J358" s="3" t="s">
        <v>13</v>
      </c>
      <c r="K358" s="3" t="s">
        <v>9</v>
      </c>
      <c r="L358" s="3" t="s">
        <v>46</v>
      </c>
      <c r="M358" s="8">
        <v>2</v>
      </c>
      <c r="N358" s="5">
        <v>72.34</v>
      </c>
      <c r="O358" s="6">
        <v>0</v>
      </c>
      <c r="P358" s="18">
        <v>33.29</v>
      </c>
      <c r="Q358" s="18">
        <f t="shared" si="20"/>
        <v>144.68</v>
      </c>
      <c r="R358" s="18">
        <f t="shared" si="21"/>
        <v>66.58</v>
      </c>
      <c r="S358" s="18">
        <f t="shared" si="22"/>
        <v>78.100000000000009</v>
      </c>
      <c r="T358" s="7">
        <f t="shared" si="23"/>
        <v>0.53981199889411113</v>
      </c>
      <c r="U358" s="4">
        <f>YEAR(SalesDataTable[[#This Row],[Order Date]])</f>
        <v>2026</v>
      </c>
      <c r="V358" s="7" t="str">
        <f>"Q"&amp;ROUNDUP(MONTH(SalesDataTable[[#This Row],[Order Date]])/3,0)</f>
        <v>Q1</v>
      </c>
      <c r="W358" s="8">
        <f>MONTH(SalesDataTable[[#This Row],[Order Date]])</f>
        <v>3</v>
      </c>
      <c r="X358" s="7" t="str">
        <f>TEXT(SalesDataTable[[#This Row],[Order Date]],"mmm")</f>
        <v>Mar</v>
      </c>
    </row>
    <row r="359" spans="1:24" ht="15.75">
      <c r="A359" s="2">
        <v>2617</v>
      </c>
      <c r="B359" s="11">
        <v>46095</v>
      </c>
      <c r="C359" s="4">
        <f>YEAR(SalesDataTable[[#This Row],[Order Date]])</f>
        <v>2026</v>
      </c>
      <c r="D359" s="4" t="str">
        <f>"Q"&amp;ROUNDUP(MONTH(SalesDataTable[[#This Row],[Order Date]])/3,0)</f>
        <v>Q1</v>
      </c>
      <c r="E359" s="4">
        <f>MONTH(SalesDataTable[[#This Row],[Order Date]])</f>
        <v>3</v>
      </c>
      <c r="F359" s="4" t="str">
        <f>TEXT(SalesDataTable[[#This Row],[Order Date]],"MMM")</f>
        <v>Mar</v>
      </c>
      <c r="G359" s="3" t="s">
        <v>20</v>
      </c>
      <c r="H359" s="3" t="s">
        <v>47</v>
      </c>
      <c r="I359" s="3" t="s">
        <v>2</v>
      </c>
      <c r="J359" s="3" t="s">
        <v>13</v>
      </c>
      <c r="K359" s="3" t="s">
        <v>14</v>
      </c>
      <c r="L359" s="3" t="s">
        <v>15</v>
      </c>
      <c r="M359" s="8">
        <v>2</v>
      </c>
      <c r="N359" s="5">
        <v>35.409999999999997</v>
      </c>
      <c r="O359" s="6">
        <v>0</v>
      </c>
      <c r="P359" s="18">
        <v>13.89</v>
      </c>
      <c r="Q359" s="18">
        <f t="shared" si="20"/>
        <v>70.819999999999993</v>
      </c>
      <c r="R359" s="18">
        <f t="shared" si="21"/>
        <v>27.78</v>
      </c>
      <c r="S359" s="18">
        <f t="shared" si="22"/>
        <v>43.039999999999992</v>
      </c>
      <c r="T359" s="7">
        <f t="shared" si="23"/>
        <v>0.60773792713922614</v>
      </c>
      <c r="U359" s="4">
        <f>YEAR(SalesDataTable[[#This Row],[Order Date]])</f>
        <v>2026</v>
      </c>
      <c r="V359" s="7" t="str">
        <f>"Q"&amp;ROUNDUP(MONTH(SalesDataTable[[#This Row],[Order Date]])/3,0)</f>
        <v>Q1</v>
      </c>
      <c r="W359" s="8">
        <f>MONTH(SalesDataTable[[#This Row],[Order Date]])</f>
        <v>3</v>
      </c>
      <c r="X359" s="7" t="str">
        <f>TEXT(SalesDataTable[[#This Row],[Order Date]],"mmm")</f>
        <v>Mar</v>
      </c>
    </row>
    <row r="360" spans="1:24" ht="15.75">
      <c r="A360" s="2">
        <v>2901</v>
      </c>
      <c r="B360" s="11">
        <v>46095</v>
      </c>
      <c r="C360" s="4">
        <f>YEAR(SalesDataTable[[#This Row],[Order Date]])</f>
        <v>2026</v>
      </c>
      <c r="D360" s="4" t="str">
        <f>"Q"&amp;ROUNDUP(MONTH(SalesDataTable[[#This Row],[Order Date]])/3,0)</f>
        <v>Q1</v>
      </c>
      <c r="E360" s="4">
        <f>MONTH(SalesDataTable[[#This Row],[Order Date]])</f>
        <v>3</v>
      </c>
      <c r="F360" s="4" t="str">
        <f>TEXT(SalesDataTable[[#This Row],[Order Date]],"MMM")</f>
        <v>Mar</v>
      </c>
      <c r="G360" s="3" t="s">
        <v>20</v>
      </c>
      <c r="H360" s="3" t="s">
        <v>33</v>
      </c>
      <c r="I360" s="3" t="s">
        <v>8</v>
      </c>
      <c r="J360" s="3" t="s">
        <v>16</v>
      </c>
      <c r="K360" s="3" t="s">
        <v>4</v>
      </c>
      <c r="L360" s="3" t="s">
        <v>30</v>
      </c>
      <c r="M360" s="8">
        <v>12</v>
      </c>
      <c r="N360" s="5">
        <v>102.25</v>
      </c>
      <c r="O360" s="6">
        <v>0.1</v>
      </c>
      <c r="P360" s="18">
        <v>51.07</v>
      </c>
      <c r="Q360" s="18">
        <f t="shared" si="20"/>
        <v>1104.3</v>
      </c>
      <c r="R360" s="18">
        <f t="shared" si="21"/>
        <v>612.84</v>
      </c>
      <c r="S360" s="18">
        <f t="shared" si="22"/>
        <v>491.45999999999992</v>
      </c>
      <c r="T360" s="7">
        <f t="shared" si="23"/>
        <v>0.44504210812279266</v>
      </c>
      <c r="U360" s="4">
        <f>YEAR(SalesDataTable[[#This Row],[Order Date]])</f>
        <v>2026</v>
      </c>
      <c r="V360" s="7" t="str">
        <f>"Q"&amp;ROUNDUP(MONTH(SalesDataTable[[#This Row],[Order Date]])/3,0)</f>
        <v>Q1</v>
      </c>
      <c r="W360" s="8">
        <f>MONTH(SalesDataTable[[#This Row],[Order Date]])</f>
        <v>3</v>
      </c>
      <c r="X360" s="7" t="str">
        <f>TEXT(SalesDataTable[[#This Row],[Order Date]],"mmm")</f>
        <v>Mar</v>
      </c>
    </row>
    <row r="361" spans="1:24" ht="15.75">
      <c r="A361" s="2">
        <v>2952</v>
      </c>
      <c r="B361" s="11">
        <v>46095</v>
      </c>
      <c r="C361" s="4">
        <f>YEAR(SalesDataTable[[#This Row],[Order Date]])</f>
        <v>2026</v>
      </c>
      <c r="D361" s="4" t="str">
        <f>"Q"&amp;ROUNDUP(MONTH(SalesDataTable[[#This Row],[Order Date]])/3,0)</f>
        <v>Q1</v>
      </c>
      <c r="E361" s="4">
        <f>MONTH(SalesDataTable[[#This Row],[Order Date]])</f>
        <v>3</v>
      </c>
      <c r="F361" s="4" t="str">
        <f>TEXT(SalesDataTable[[#This Row],[Order Date]],"MMM")</f>
        <v>Mar</v>
      </c>
      <c r="G361" s="3" t="s">
        <v>6</v>
      </c>
      <c r="H361" s="3" t="s">
        <v>7</v>
      </c>
      <c r="I361" s="3" t="s">
        <v>2</v>
      </c>
      <c r="J361" s="3" t="s">
        <v>13</v>
      </c>
      <c r="K361" s="3" t="s">
        <v>4</v>
      </c>
      <c r="L361" s="3" t="s">
        <v>22</v>
      </c>
      <c r="M361" s="8">
        <v>1</v>
      </c>
      <c r="N361" s="5">
        <v>51.86</v>
      </c>
      <c r="O361" s="6">
        <v>0.1</v>
      </c>
      <c r="P361" s="18">
        <v>22.34</v>
      </c>
      <c r="Q361" s="18">
        <f t="shared" si="20"/>
        <v>46.673999999999999</v>
      </c>
      <c r="R361" s="18">
        <f t="shared" si="21"/>
        <v>22.34</v>
      </c>
      <c r="S361" s="18">
        <f t="shared" si="22"/>
        <v>24.334</v>
      </c>
      <c r="T361" s="7">
        <f t="shared" si="23"/>
        <v>0.52136092899687192</v>
      </c>
      <c r="U361" s="4">
        <f>YEAR(SalesDataTable[[#This Row],[Order Date]])</f>
        <v>2026</v>
      </c>
      <c r="V361" s="7" t="str">
        <f>"Q"&amp;ROUNDUP(MONTH(SalesDataTable[[#This Row],[Order Date]])/3,0)</f>
        <v>Q1</v>
      </c>
      <c r="W361" s="8">
        <f>MONTH(SalesDataTable[[#This Row],[Order Date]])</f>
        <v>3</v>
      </c>
      <c r="X361" s="7" t="str">
        <f>TEXT(SalesDataTable[[#This Row],[Order Date]],"mmm")</f>
        <v>Mar</v>
      </c>
    </row>
    <row r="362" spans="1:24" ht="15.75">
      <c r="A362" s="2">
        <v>3421</v>
      </c>
      <c r="B362" s="11">
        <v>46095</v>
      </c>
      <c r="C362" s="4">
        <f>YEAR(SalesDataTable[[#This Row],[Order Date]])</f>
        <v>2026</v>
      </c>
      <c r="D362" s="4" t="str">
        <f>"Q"&amp;ROUNDUP(MONTH(SalesDataTable[[#This Row],[Order Date]])/3,0)</f>
        <v>Q1</v>
      </c>
      <c r="E362" s="4">
        <f>MONTH(SalesDataTable[[#This Row],[Order Date]])</f>
        <v>3</v>
      </c>
      <c r="F362" s="4" t="str">
        <f>TEXT(SalesDataTable[[#This Row],[Order Date]],"MMM")</f>
        <v>Mar</v>
      </c>
      <c r="G362" s="3" t="s">
        <v>20</v>
      </c>
      <c r="H362" s="3" t="s">
        <v>33</v>
      </c>
      <c r="I362" s="3" t="s">
        <v>2</v>
      </c>
      <c r="J362" s="3" t="s">
        <v>3</v>
      </c>
      <c r="K362" s="3" t="s">
        <v>14</v>
      </c>
      <c r="L362" s="3" t="s">
        <v>15</v>
      </c>
      <c r="M362" s="8">
        <v>1</v>
      </c>
      <c r="N362" s="5">
        <v>36.520000000000003</v>
      </c>
      <c r="O362" s="6">
        <v>0.05</v>
      </c>
      <c r="P362" s="18">
        <v>13.23</v>
      </c>
      <c r="Q362" s="18">
        <f t="shared" si="20"/>
        <v>34.694000000000003</v>
      </c>
      <c r="R362" s="18">
        <f t="shared" si="21"/>
        <v>13.23</v>
      </c>
      <c r="S362" s="18">
        <f t="shared" si="22"/>
        <v>21.464000000000002</v>
      </c>
      <c r="T362" s="7">
        <f t="shared" si="23"/>
        <v>0.61866605176687617</v>
      </c>
      <c r="U362" s="4">
        <f>YEAR(SalesDataTable[[#This Row],[Order Date]])</f>
        <v>2026</v>
      </c>
      <c r="V362" s="7" t="str">
        <f>"Q"&amp;ROUNDUP(MONTH(SalesDataTable[[#This Row],[Order Date]])/3,0)</f>
        <v>Q1</v>
      </c>
      <c r="W362" s="8">
        <f>MONTH(SalesDataTable[[#This Row],[Order Date]])</f>
        <v>3</v>
      </c>
      <c r="X362" s="7" t="str">
        <f>TEXT(SalesDataTable[[#This Row],[Order Date]],"mmm")</f>
        <v>Mar</v>
      </c>
    </row>
    <row r="363" spans="1:24" ht="15.75">
      <c r="A363" s="2">
        <v>3536</v>
      </c>
      <c r="B363" s="11">
        <v>46095</v>
      </c>
      <c r="C363" s="4">
        <f>YEAR(SalesDataTable[[#This Row],[Order Date]])</f>
        <v>2026</v>
      </c>
      <c r="D363" s="4" t="str">
        <f>"Q"&amp;ROUNDUP(MONTH(SalesDataTable[[#This Row],[Order Date]])/3,0)</f>
        <v>Q1</v>
      </c>
      <c r="E363" s="4">
        <f>MONTH(SalesDataTable[[#This Row],[Order Date]])</f>
        <v>3</v>
      </c>
      <c r="F363" s="4" t="str">
        <f>TEXT(SalesDataTable[[#This Row],[Order Date]],"MMM")</f>
        <v>Mar</v>
      </c>
      <c r="G363" s="3" t="s">
        <v>11</v>
      </c>
      <c r="H363" s="3" t="s">
        <v>39</v>
      </c>
      <c r="I363" s="3" t="s">
        <v>2</v>
      </c>
      <c r="J363" s="3" t="s">
        <v>13</v>
      </c>
      <c r="K363" s="3" t="s">
        <v>9</v>
      </c>
      <c r="L363" s="3" t="s">
        <v>37</v>
      </c>
      <c r="M363" s="8">
        <v>2</v>
      </c>
      <c r="N363" s="5">
        <v>153.66</v>
      </c>
      <c r="O363" s="6">
        <v>0.1</v>
      </c>
      <c r="P363" s="18">
        <v>78.430000000000007</v>
      </c>
      <c r="Q363" s="18">
        <f t="shared" si="20"/>
        <v>276.58800000000002</v>
      </c>
      <c r="R363" s="18">
        <f t="shared" si="21"/>
        <v>156.86000000000001</v>
      </c>
      <c r="S363" s="18">
        <f t="shared" si="22"/>
        <v>119.72800000000001</v>
      </c>
      <c r="T363" s="7">
        <f t="shared" si="23"/>
        <v>0.43287488972768162</v>
      </c>
      <c r="U363" s="4">
        <f>YEAR(SalesDataTable[[#This Row],[Order Date]])</f>
        <v>2026</v>
      </c>
      <c r="V363" s="7" t="str">
        <f>"Q"&amp;ROUNDUP(MONTH(SalesDataTable[[#This Row],[Order Date]])/3,0)</f>
        <v>Q1</v>
      </c>
      <c r="W363" s="8">
        <f>MONTH(SalesDataTable[[#This Row],[Order Date]])</f>
        <v>3</v>
      </c>
      <c r="X363" s="7" t="str">
        <f>TEXT(SalesDataTable[[#This Row],[Order Date]],"mmm")</f>
        <v>Mar</v>
      </c>
    </row>
    <row r="364" spans="1:24" ht="15.75">
      <c r="A364" s="2">
        <v>3878</v>
      </c>
      <c r="B364" s="11">
        <v>46095</v>
      </c>
      <c r="C364" s="4">
        <f>YEAR(SalesDataTable[[#This Row],[Order Date]])</f>
        <v>2026</v>
      </c>
      <c r="D364" s="4" t="str">
        <f>"Q"&amp;ROUNDUP(MONTH(SalesDataTable[[#This Row],[Order Date]])/3,0)</f>
        <v>Q1</v>
      </c>
      <c r="E364" s="4">
        <f>MONTH(SalesDataTable[[#This Row],[Order Date]])</f>
        <v>3</v>
      </c>
      <c r="F364" s="4" t="str">
        <f>TEXT(SalesDataTable[[#This Row],[Order Date]],"MMM")</f>
        <v>Mar</v>
      </c>
      <c r="G364" s="3" t="s">
        <v>6</v>
      </c>
      <c r="H364" s="3" t="s">
        <v>49</v>
      </c>
      <c r="I364" s="3" t="s">
        <v>28</v>
      </c>
      <c r="J364" s="3" t="s">
        <v>3</v>
      </c>
      <c r="K364" s="3" t="s">
        <v>34</v>
      </c>
      <c r="L364" s="3" t="s">
        <v>35</v>
      </c>
      <c r="M364" s="8">
        <v>1</v>
      </c>
      <c r="N364" s="5">
        <v>41.05</v>
      </c>
      <c r="O364" s="6">
        <v>0.1</v>
      </c>
      <c r="P364" s="18">
        <v>14.94</v>
      </c>
      <c r="Q364" s="18">
        <f t="shared" si="20"/>
        <v>36.945</v>
      </c>
      <c r="R364" s="18">
        <f t="shared" si="21"/>
        <v>14.94</v>
      </c>
      <c r="S364" s="18">
        <f t="shared" si="22"/>
        <v>22.005000000000003</v>
      </c>
      <c r="T364" s="7">
        <f t="shared" si="23"/>
        <v>0.59561510353227776</v>
      </c>
      <c r="U364" s="4">
        <f>YEAR(SalesDataTable[[#This Row],[Order Date]])</f>
        <v>2026</v>
      </c>
      <c r="V364" s="7" t="str">
        <f>"Q"&amp;ROUNDUP(MONTH(SalesDataTable[[#This Row],[Order Date]])/3,0)</f>
        <v>Q1</v>
      </c>
      <c r="W364" s="8">
        <f>MONTH(SalesDataTable[[#This Row],[Order Date]])</f>
        <v>3</v>
      </c>
      <c r="X364" s="7" t="str">
        <f>TEXT(SalesDataTable[[#This Row],[Order Date]],"mmm")</f>
        <v>Mar</v>
      </c>
    </row>
    <row r="365" spans="1:24" ht="15.75">
      <c r="A365" s="2">
        <v>2027</v>
      </c>
      <c r="B365" s="11">
        <v>46096</v>
      </c>
      <c r="C365" s="4">
        <f>YEAR(SalesDataTable[[#This Row],[Order Date]])</f>
        <v>2026</v>
      </c>
      <c r="D365" s="4" t="str">
        <f>"Q"&amp;ROUNDUP(MONTH(SalesDataTable[[#This Row],[Order Date]])/3,0)</f>
        <v>Q1</v>
      </c>
      <c r="E365" s="4">
        <f>MONTH(SalesDataTable[[#This Row],[Order Date]])</f>
        <v>3</v>
      </c>
      <c r="F365" s="4" t="str">
        <f>TEXT(SalesDataTable[[#This Row],[Order Date]],"MMM")</f>
        <v>Mar</v>
      </c>
      <c r="G365" s="3" t="s">
        <v>11</v>
      </c>
      <c r="H365" s="3" t="s">
        <v>12</v>
      </c>
      <c r="I365" s="3" t="s">
        <v>2</v>
      </c>
      <c r="J365" s="3" t="s">
        <v>3</v>
      </c>
      <c r="K365" s="3" t="s">
        <v>14</v>
      </c>
      <c r="L365" s="3" t="s">
        <v>44</v>
      </c>
      <c r="M365" s="8">
        <v>4</v>
      </c>
      <c r="N365" s="5">
        <v>136.21</v>
      </c>
      <c r="O365" s="6">
        <v>0.05</v>
      </c>
      <c r="P365" s="18">
        <v>68.55</v>
      </c>
      <c r="Q365" s="18">
        <f t="shared" si="20"/>
        <v>517.59799999999996</v>
      </c>
      <c r="R365" s="18">
        <f t="shared" si="21"/>
        <v>274.2</v>
      </c>
      <c r="S365" s="18">
        <f t="shared" si="22"/>
        <v>243.39799999999997</v>
      </c>
      <c r="T365" s="7">
        <f t="shared" si="23"/>
        <v>0.4702452482428448</v>
      </c>
      <c r="U365" s="4">
        <f>YEAR(SalesDataTable[[#This Row],[Order Date]])</f>
        <v>2026</v>
      </c>
      <c r="V365" s="7" t="str">
        <f>"Q"&amp;ROUNDUP(MONTH(SalesDataTable[[#This Row],[Order Date]])/3,0)</f>
        <v>Q1</v>
      </c>
      <c r="W365" s="8">
        <f>MONTH(SalesDataTable[[#This Row],[Order Date]])</f>
        <v>3</v>
      </c>
      <c r="X365" s="7" t="str">
        <f>TEXT(SalesDataTable[[#This Row],[Order Date]],"mmm")</f>
        <v>Mar</v>
      </c>
    </row>
    <row r="366" spans="1:24" ht="15.75">
      <c r="A366" s="2">
        <v>3280</v>
      </c>
      <c r="B366" s="11">
        <v>46096</v>
      </c>
      <c r="C366" s="4">
        <f>YEAR(SalesDataTable[[#This Row],[Order Date]])</f>
        <v>2026</v>
      </c>
      <c r="D366" s="4" t="str">
        <f>"Q"&amp;ROUNDUP(MONTH(SalesDataTable[[#This Row],[Order Date]])/3,0)</f>
        <v>Q1</v>
      </c>
      <c r="E366" s="4">
        <f>MONTH(SalesDataTable[[#This Row],[Order Date]])</f>
        <v>3</v>
      </c>
      <c r="F366" s="4" t="str">
        <f>TEXT(SalesDataTable[[#This Row],[Order Date]],"MMM")</f>
        <v>Mar</v>
      </c>
      <c r="G366" s="3" t="s">
        <v>20</v>
      </c>
      <c r="H366" s="3" t="s">
        <v>21</v>
      </c>
      <c r="I366" s="3" t="s">
        <v>2</v>
      </c>
      <c r="J366" s="3" t="s">
        <v>3</v>
      </c>
      <c r="K366" s="3" t="s">
        <v>14</v>
      </c>
      <c r="L366" s="3" t="s">
        <v>32</v>
      </c>
      <c r="M366" s="8">
        <v>3</v>
      </c>
      <c r="N366" s="5">
        <v>46.68</v>
      </c>
      <c r="O366" s="6">
        <v>0</v>
      </c>
      <c r="P366" s="18">
        <v>18.760000000000002</v>
      </c>
      <c r="Q366" s="18">
        <f t="shared" si="20"/>
        <v>140.04</v>
      </c>
      <c r="R366" s="18">
        <f t="shared" si="21"/>
        <v>56.28</v>
      </c>
      <c r="S366" s="18">
        <f t="shared" si="22"/>
        <v>83.759999999999991</v>
      </c>
      <c r="T366" s="7">
        <f t="shared" si="23"/>
        <v>0.59811482433590402</v>
      </c>
      <c r="U366" s="4">
        <f>YEAR(SalesDataTable[[#This Row],[Order Date]])</f>
        <v>2026</v>
      </c>
      <c r="V366" s="7" t="str">
        <f>"Q"&amp;ROUNDUP(MONTH(SalesDataTable[[#This Row],[Order Date]])/3,0)</f>
        <v>Q1</v>
      </c>
      <c r="W366" s="8">
        <f>MONTH(SalesDataTable[[#This Row],[Order Date]])</f>
        <v>3</v>
      </c>
      <c r="X366" s="7" t="str">
        <f>TEXT(SalesDataTable[[#This Row],[Order Date]],"mmm")</f>
        <v>Mar</v>
      </c>
    </row>
    <row r="367" spans="1:24" ht="15.75">
      <c r="A367" s="2">
        <v>5149</v>
      </c>
      <c r="B367" s="11">
        <v>46096</v>
      </c>
      <c r="C367" s="4">
        <f>YEAR(SalesDataTable[[#This Row],[Order Date]])</f>
        <v>2026</v>
      </c>
      <c r="D367" s="4" t="str">
        <f>"Q"&amp;ROUNDUP(MONTH(SalesDataTable[[#This Row],[Order Date]])/3,0)</f>
        <v>Q1</v>
      </c>
      <c r="E367" s="4">
        <f>MONTH(SalesDataTable[[#This Row],[Order Date]])</f>
        <v>3</v>
      </c>
      <c r="F367" s="4" t="str">
        <f>TEXT(SalesDataTable[[#This Row],[Order Date]],"MMM")</f>
        <v>Mar</v>
      </c>
      <c r="G367" s="3" t="s">
        <v>6</v>
      </c>
      <c r="H367" s="3" t="s">
        <v>43</v>
      </c>
      <c r="I367" s="3" t="s">
        <v>19</v>
      </c>
      <c r="J367" s="3" t="s">
        <v>13</v>
      </c>
      <c r="K367" s="3" t="s">
        <v>14</v>
      </c>
      <c r="L367" s="3" t="s">
        <v>15</v>
      </c>
      <c r="M367" s="8">
        <v>1</v>
      </c>
      <c r="N367" s="5">
        <v>35.340000000000003</v>
      </c>
      <c r="O367" s="6">
        <v>0.05</v>
      </c>
      <c r="P367" s="18">
        <v>13.37</v>
      </c>
      <c r="Q367" s="18">
        <f t="shared" si="20"/>
        <v>33.573</v>
      </c>
      <c r="R367" s="18">
        <f t="shared" si="21"/>
        <v>13.37</v>
      </c>
      <c r="S367" s="18">
        <f t="shared" si="22"/>
        <v>20.203000000000003</v>
      </c>
      <c r="T367" s="7">
        <f t="shared" si="23"/>
        <v>0.60176332171685587</v>
      </c>
      <c r="U367" s="4">
        <f>YEAR(SalesDataTable[[#This Row],[Order Date]])</f>
        <v>2026</v>
      </c>
      <c r="V367" s="7" t="str">
        <f>"Q"&amp;ROUNDUP(MONTH(SalesDataTable[[#This Row],[Order Date]])/3,0)</f>
        <v>Q1</v>
      </c>
      <c r="W367" s="8">
        <f>MONTH(SalesDataTable[[#This Row],[Order Date]])</f>
        <v>3</v>
      </c>
      <c r="X367" s="7" t="str">
        <f>TEXT(SalesDataTable[[#This Row],[Order Date]],"mmm")</f>
        <v>Mar</v>
      </c>
    </row>
    <row r="368" spans="1:24" ht="15.75">
      <c r="A368" s="2">
        <v>412</v>
      </c>
      <c r="B368" s="11">
        <v>46097</v>
      </c>
      <c r="C368" s="4">
        <f>YEAR(SalesDataTable[[#This Row],[Order Date]])</f>
        <v>2026</v>
      </c>
      <c r="D368" s="4" t="str">
        <f>"Q"&amp;ROUNDUP(MONTH(SalesDataTable[[#This Row],[Order Date]])/3,0)</f>
        <v>Q1</v>
      </c>
      <c r="E368" s="4">
        <f>MONTH(SalesDataTable[[#This Row],[Order Date]])</f>
        <v>3</v>
      </c>
      <c r="F368" s="4" t="str">
        <f>TEXT(SalesDataTable[[#This Row],[Order Date]],"MMM")</f>
        <v>Mar</v>
      </c>
      <c r="G368" s="3" t="s">
        <v>20</v>
      </c>
      <c r="H368" s="3" t="s">
        <v>31</v>
      </c>
      <c r="I368" s="3" t="s">
        <v>19</v>
      </c>
      <c r="J368" s="3" t="s">
        <v>3</v>
      </c>
      <c r="K368" s="3" t="s">
        <v>34</v>
      </c>
      <c r="L368" s="3" t="s">
        <v>35</v>
      </c>
      <c r="M368" s="8">
        <v>2</v>
      </c>
      <c r="N368" s="5">
        <v>40.19</v>
      </c>
      <c r="O368" s="6">
        <v>0</v>
      </c>
      <c r="P368" s="18">
        <v>14.92</v>
      </c>
      <c r="Q368" s="18">
        <f t="shared" si="20"/>
        <v>80.38</v>
      </c>
      <c r="R368" s="18">
        <f t="shared" si="21"/>
        <v>29.84</v>
      </c>
      <c r="S368" s="18">
        <f t="shared" si="22"/>
        <v>50.539999999999992</v>
      </c>
      <c r="T368" s="7">
        <f t="shared" si="23"/>
        <v>0.62876337397362525</v>
      </c>
      <c r="U368" s="4">
        <f>YEAR(SalesDataTable[[#This Row],[Order Date]])</f>
        <v>2026</v>
      </c>
      <c r="V368" s="7" t="str">
        <f>"Q"&amp;ROUNDUP(MONTH(SalesDataTable[[#This Row],[Order Date]])/3,0)</f>
        <v>Q1</v>
      </c>
      <c r="W368" s="8">
        <f>MONTH(SalesDataTable[[#This Row],[Order Date]])</f>
        <v>3</v>
      </c>
      <c r="X368" s="7" t="str">
        <f>TEXT(SalesDataTable[[#This Row],[Order Date]],"mmm")</f>
        <v>Mar</v>
      </c>
    </row>
    <row r="369" spans="1:24" ht="15.75">
      <c r="A369" s="2">
        <v>1161</v>
      </c>
      <c r="B369" s="11">
        <v>46097</v>
      </c>
      <c r="C369" s="4">
        <f>YEAR(SalesDataTable[[#This Row],[Order Date]])</f>
        <v>2026</v>
      </c>
      <c r="D369" s="4" t="str">
        <f>"Q"&amp;ROUNDUP(MONTH(SalesDataTable[[#This Row],[Order Date]])/3,0)</f>
        <v>Q1</v>
      </c>
      <c r="E369" s="4">
        <f>MONTH(SalesDataTable[[#This Row],[Order Date]])</f>
        <v>3</v>
      </c>
      <c r="F369" s="4" t="str">
        <f>TEXT(SalesDataTable[[#This Row],[Order Date]],"MMM")</f>
        <v>Mar</v>
      </c>
      <c r="G369" s="3" t="s">
        <v>6</v>
      </c>
      <c r="H369" s="3" t="s">
        <v>43</v>
      </c>
      <c r="I369" s="3" t="s">
        <v>2</v>
      </c>
      <c r="J369" s="3" t="s">
        <v>13</v>
      </c>
      <c r="K369" s="3" t="s">
        <v>4</v>
      </c>
      <c r="L369" s="3" t="s">
        <v>30</v>
      </c>
      <c r="M369" s="8">
        <v>2</v>
      </c>
      <c r="N369" s="5">
        <v>101.73</v>
      </c>
      <c r="O369" s="6">
        <v>0.05</v>
      </c>
      <c r="P369" s="18">
        <v>51.56</v>
      </c>
      <c r="Q369" s="18">
        <f t="shared" si="20"/>
        <v>193.28700000000001</v>
      </c>
      <c r="R369" s="18">
        <f t="shared" si="21"/>
        <v>103.12</v>
      </c>
      <c r="S369" s="18">
        <f t="shared" si="22"/>
        <v>90.167000000000002</v>
      </c>
      <c r="T369" s="7">
        <f t="shared" si="23"/>
        <v>0.46649283190281809</v>
      </c>
      <c r="U369" s="4">
        <f>YEAR(SalesDataTable[[#This Row],[Order Date]])</f>
        <v>2026</v>
      </c>
      <c r="V369" s="7" t="str">
        <f>"Q"&amp;ROUNDUP(MONTH(SalesDataTable[[#This Row],[Order Date]])/3,0)</f>
        <v>Q1</v>
      </c>
      <c r="W369" s="8">
        <f>MONTH(SalesDataTable[[#This Row],[Order Date]])</f>
        <v>3</v>
      </c>
      <c r="X369" s="7" t="str">
        <f>TEXT(SalesDataTable[[#This Row],[Order Date]],"mmm")</f>
        <v>Mar</v>
      </c>
    </row>
    <row r="370" spans="1:24" ht="15.75">
      <c r="A370" s="2">
        <v>1320</v>
      </c>
      <c r="B370" s="11">
        <v>46097</v>
      </c>
      <c r="C370" s="4">
        <f>YEAR(SalesDataTable[[#This Row],[Order Date]])</f>
        <v>2026</v>
      </c>
      <c r="D370" s="4" t="str">
        <f>"Q"&amp;ROUNDUP(MONTH(SalesDataTable[[#This Row],[Order Date]])/3,0)</f>
        <v>Q1</v>
      </c>
      <c r="E370" s="4">
        <f>MONTH(SalesDataTable[[#This Row],[Order Date]])</f>
        <v>3</v>
      </c>
      <c r="F370" s="4" t="str">
        <f>TEXT(SalesDataTable[[#This Row],[Order Date]],"MMM")</f>
        <v>Mar</v>
      </c>
      <c r="G370" s="3" t="s">
        <v>11</v>
      </c>
      <c r="H370" s="3" t="s">
        <v>18</v>
      </c>
      <c r="I370" s="3" t="s">
        <v>19</v>
      </c>
      <c r="J370" s="3" t="s">
        <v>16</v>
      </c>
      <c r="K370" s="3" t="s">
        <v>23</v>
      </c>
      <c r="L370" s="3" t="s">
        <v>29</v>
      </c>
      <c r="M370" s="8">
        <v>1</v>
      </c>
      <c r="N370" s="5">
        <v>200.05</v>
      </c>
      <c r="O370" s="6">
        <v>0</v>
      </c>
      <c r="P370" s="18">
        <v>102.69</v>
      </c>
      <c r="Q370" s="18">
        <f t="shared" si="20"/>
        <v>200.05</v>
      </c>
      <c r="R370" s="18">
        <f t="shared" si="21"/>
        <v>102.69</v>
      </c>
      <c r="S370" s="18">
        <f t="shared" si="22"/>
        <v>97.360000000000014</v>
      </c>
      <c r="T370" s="7">
        <f t="shared" si="23"/>
        <v>0.48667833041739567</v>
      </c>
      <c r="U370" s="4">
        <f>YEAR(SalesDataTable[[#This Row],[Order Date]])</f>
        <v>2026</v>
      </c>
      <c r="V370" s="7" t="str">
        <f>"Q"&amp;ROUNDUP(MONTH(SalesDataTable[[#This Row],[Order Date]])/3,0)</f>
        <v>Q1</v>
      </c>
      <c r="W370" s="8">
        <f>MONTH(SalesDataTable[[#This Row],[Order Date]])</f>
        <v>3</v>
      </c>
      <c r="X370" s="7" t="str">
        <f>TEXT(SalesDataTable[[#This Row],[Order Date]],"mmm")</f>
        <v>Mar</v>
      </c>
    </row>
    <row r="371" spans="1:24" ht="15.75">
      <c r="A371" s="2">
        <v>2528</v>
      </c>
      <c r="B371" s="11">
        <v>46097</v>
      </c>
      <c r="C371" s="4">
        <f>YEAR(SalesDataTable[[#This Row],[Order Date]])</f>
        <v>2026</v>
      </c>
      <c r="D371" s="4" t="str">
        <f>"Q"&amp;ROUNDUP(MONTH(SalesDataTable[[#This Row],[Order Date]])/3,0)</f>
        <v>Q1</v>
      </c>
      <c r="E371" s="4">
        <f>MONTH(SalesDataTable[[#This Row],[Order Date]])</f>
        <v>3</v>
      </c>
      <c r="F371" s="4" t="str">
        <f>TEXT(SalesDataTable[[#This Row],[Order Date]],"MMM")</f>
        <v>Mar</v>
      </c>
      <c r="G371" s="3" t="s">
        <v>20</v>
      </c>
      <c r="H371" s="3" t="s">
        <v>31</v>
      </c>
      <c r="I371" s="3" t="s">
        <v>2</v>
      </c>
      <c r="J371" s="3" t="s">
        <v>13</v>
      </c>
      <c r="K371" s="3" t="s">
        <v>9</v>
      </c>
      <c r="L371" s="3" t="s">
        <v>10</v>
      </c>
      <c r="M371" s="8">
        <v>1</v>
      </c>
      <c r="N371" s="5">
        <v>90.06</v>
      </c>
      <c r="O371" s="6">
        <v>0</v>
      </c>
      <c r="P371" s="18">
        <v>44.49</v>
      </c>
      <c r="Q371" s="18">
        <f t="shared" si="20"/>
        <v>90.06</v>
      </c>
      <c r="R371" s="18">
        <f t="shared" si="21"/>
        <v>44.49</v>
      </c>
      <c r="S371" s="18">
        <f t="shared" si="22"/>
        <v>45.57</v>
      </c>
      <c r="T371" s="7">
        <f t="shared" si="23"/>
        <v>0.50599600266489009</v>
      </c>
      <c r="U371" s="4">
        <f>YEAR(SalesDataTable[[#This Row],[Order Date]])</f>
        <v>2026</v>
      </c>
      <c r="V371" s="7" t="str">
        <f>"Q"&amp;ROUNDUP(MONTH(SalesDataTable[[#This Row],[Order Date]])/3,0)</f>
        <v>Q1</v>
      </c>
      <c r="W371" s="8">
        <f>MONTH(SalesDataTable[[#This Row],[Order Date]])</f>
        <v>3</v>
      </c>
      <c r="X371" s="7" t="str">
        <f>TEXT(SalesDataTable[[#This Row],[Order Date]],"mmm")</f>
        <v>Mar</v>
      </c>
    </row>
    <row r="372" spans="1:24" ht="15.75">
      <c r="A372" s="2">
        <v>2956</v>
      </c>
      <c r="B372" s="11">
        <v>46097</v>
      </c>
      <c r="C372" s="4">
        <f>YEAR(SalesDataTable[[#This Row],[Order Date]])</f>
        <v>2026</v>
      </c>
      <c r="D372" s="4" t="str">
        <f>"Q"&amp;ROUNDUP(MONTH(SalesDataTable[[#This Row],[Order Date]])/3,0)</f>
        <v>Q1</v>
      </c>
      <c r="E372" s="4">
        <f>MONTH(SalesDataTable[[#This Row],[Order Date]])</f>
        <v>3</v>
      </c>
      <c r="F372" s="4" t="str">
        <f>TEXT(SalesDataTable[[#This Row],[Order Date]],"MMM")</f>
        <v>Mar</v>
      </c>
      <c r="G372" s="3" t="s">
        <v>6</v>
      </c>
      <c r="H372" s="3" t="s">
        <v>41</v>
      </c>
      <c r="I372" s="3" t="s">
        <v>2</v>
      </c>
      <c r="J372" s="3" t="s">
        <v>13</v>
      </c>
      <c r="K372" s="3" t="s">
        <v>14</v>
      </c>
      <c r="L372" s="3" t="s">
        <v>15</v>
      </c>
      <c r="M372" s="8">
        <v>1</v>
      </c>
      <c r="N372" s="5">
        <v>37.119999999999997</v>
      </c>
      <c r="O372" s="6">
        <v>0.1</v>
      </c>
      <c r="P372" s="18">
        <v>13.39</v>
      </c>
      <c r="Q372" s="18">
        <f t="shared" si="20"/>
        <v>33.408000000000001</v>
      </c>
      <c r="R372" s="18">
        <f t="shared" si="21"/>
        <v>13.39</v>
      </c>
      <c r="S372" s="18">
        <f t="shared" si="22"/>
        <v>20.018000000000001</v>
      </c>
      <c r="T372" s="7">
        <f t="shared" si="23"/>
        <v>0.59919779693486586</v>
      </c>
      <c r="U372" s="4">
        <f>YEAR(SalesDataTable[[#This Row],[Order Date]])</f>
        <v>2026</v>
      </c>
      <c r="V372" s="7" t="str">
        <f>"Q"&amp;ROUNDUP(MONTH(SalesDataTable[[#This Row],[Order Date]])/3,0)</f>
        <v>Q1</v>
      </c>
      <c r="W372" s="8">
        <f>MONTH(SalesDataTable[[#This Row],[Order Date]])</f>
        <v>3</v>
      </c>
      <c r="X372" s="7" t="str">
        <f>TEXT(SalesDataTable[[#This Row],[Order Date]],"mmm")</f>
        <v>Mar</v>
      </c>
    </row>
    <row r="373" spans="1:24" ht="15.75">
      <c r="A373" s="2">
        <v>2973</v>
      </c>
      <c r="B373" s="11">
        <v>46097</v>
      </c>
      <c r="C373" s="4">
        <f>YEAR(SalesDataTable[[#This Row],[Order Date]])</f>
        <v>2026</v>
      </c>
      <c r="D373" s="4" t="str">
        <f>"Q"&amp;ROUNDUP(MONTH(SalesDataTable[[#This Row],[Order Date]])/3,0)</f>
        <v>Q1</v>
      </c>
      <c r="E373" s="4">
        <f>MONTH(SalesDataTable[[#This Row],[Order Date]])</f>
        <v>3</v>
      </c>
      <c r="F373" s="4" t="str">
        <f>TEXT(SalesDataTable[[#This Row],[Order Date]],"MMM")</f>
        <v>Mar</v>
      </c>
      <c r="G373" s="3" t="s">
        <v>0</v>
      </c>
      <c r="H373" s="3" t="s">
        <v>1</v>
      </c>
      <c r="I373" s="3" t="s">
        <v>19</v>
      </c>
      <c r="J373" s="3" t="s">
        <v>3</v>
      </c>
      <c r="K373" s="3" t="s">
        <v>9</v>
      </c>
      <c r="L373" s="3" t="s">
        <v>37</v>
      </c>
      <c r="M373" s="8">
        <v>2</v>
      </c>
      <c r="N373" s="5">
        <v>156.09</v>
      </c>
      <c r="O373" s="6">
        <v>0.1</v>
      </c>
      <c r="P373" s="18">
        <v>79.72</v>
      </c>
      <c r="Q373" s="18">
        <f t="shared" si="20"/>
        <v>280.96199999999999</v>
      </c>
      <c r="R373" s="18">
        <f t="shared" si="21"/>
        <v>159.44</v>
      </c>
      <c r="S373" s="18">
        <f t="shared" si="22"/>
        <v>121.52199999999999</v>
      </c>
      <c r="T373" s="7">
        <f t="shared" si="23"/>
        <v>0.43252112385304775</v>
      </c>
      <c r="U373" s="4">
        <f>YEAR(SalesDataTable[[#This Row],[Order Date]])</f>
        <v>2026</v>
      </c>
      <c r="V373" s="7" t="str">
        <f>"Q"&amp;ROUNDUP(MONTH(SalesDataTable[[#This Row],[Order Date]])/3,0)</f>
        <v>Q1</v>
      </c>
      <c r="W373" s="8">
        <f>MONTH(SalesDataTable[[#This Row],[Order Date]])</f>
        <v>3</v>
      </c>
      <c r="X373" s="7" t="str">
        <f>TEXT(SalesDataTable[[#This Row],[Order Date]],"mmm")</f>
        <v>Mar</v>
      </c>
    </row>
    <row r="374" spans="1:24" ht="15.75">
      <c r="A374" s="2">
        <v>3358</v>
      </c>
      <c r="B374" s="11">
        <v>46097</v>
      </c>
      <c r="C374" s="4">
        <f>YEAR(SalesDataTable[[#This Row],[Order Date]])</f>
        <v>2026</v>
      </c>
      <c r="D374" s="4" t="str">
        <f>"Q"&amp;ROUNDUP(MONTH(SalesDataTable[[#This Row],[Order Date]])/3,0)</f>
        <v>Q1</v>
      </c>
      <c r="E374" s="4">
        <f>MONTH(SalesDataTable[[#This Row],[Order Date]])</f>
        <v>3</v>
      </c>
      <c r="F374" s="4" t="str">
        <f>TEXT(SalesDataTable[[#This Row],[Order Date]],"MMM")</f>
        <v>Mar</v>
      </c>
      <c r="G374" s="3" t="s">
        <v>0</v>
      </c>
      <c r="H374" s="3" t="s">
        <v>1</v>
      </c>
      <c r="I374" s="3" t="s">
        <v>8</v>
      </c>
      <c r="J374" s="3" t="s">
        <v>16</v>
      </c>
      <c r="K374" s="3" t="s">
        <v>34</v>
      </c>
      <c r="L374" s="3" t="s">
        <v>42</v>
      </c>
      <c r="M374" s="8">
        <v>12</v>
      </c>
      <c r="N374" s="5">
        <v>36.44</v>
      </c>
      <c r="O374" s="6">
        <v>0.05</v>
      </c>
      <c r="P374" s="18">
        <v>13.65</v>
      </c>
      <c r="Q374" s="18">
        <f t="shared" si="20"/>
        <v>415.41599999999994</v>
      </c>
      <c r="R374" s="18">
        <f t="shared" si="21"/>
        <v>163.80000000000001</v>
      </c>
      <c r="S374" s="18">
        <f t="shared" si="22"/>
        <v>251.61599999999993</v>
      </c>
      <c r="T374" s="7">
        <f t="shared" si="23"/>
        <v>0.60569645848980291</v>
      </c>
      <c r="U374" s="4">
        <f>YEAR(SalesDataTable[[#This Row],[Order Date]])</f>
        <v>2026</v>
      </c>
      <c r="V374" s="7" t="str">
        <f>"Q"&amp;ROUNDUP(MONTH(SalesDataTable[[#This Row],[Order Date]])/3,0)</f>
        <v>Q1</v>
      </c>
      <c r="W374" s="8">
        <f>MONTH(SalesDataTable[[#This Row],[Order Date]])</f>
        <v>3</v>
      </c>
      <c r="X374" s="7" t="str">
        <f>TEXT(SalesDataTable[[#This Row],[Order Date]],"mmm")</f>
        <v>Mar</v>
      </c>
    </row>
    <row r="375" spans="1:24" ht="15.75">
      <c r="A375" s="2">
        <v>164</v>
      </c>
      <c r="B375" s="11">
        <v>46098</v>
      </c>
      <c r="C375" s="4">
        <f>YEAR(SalesDataTable[[#This Row],[Order Date]])</f>
        <v>2026</v>
      </c>
      <c r="D375" s="4" t="str">
        <f>"Q"&amp;ROUNDUP(MONTH(SalesDataTable[[#This Row],[Order Date]])/3,0)</f>
        <v>Q1</v>
      </c>
      <c r="E375" s="4">
        <f>MONTH(SalesDataTable[[#This Row],[Order Date]])</f>
        <v>3</v>
      </c>
      <c r="F375" s="4" t="str">
        <f>TEXT(SalesDataTable[[#This Row],[Order Date]],"MMM")</f>
        <v>Mar</v>
      </c>
      <c r="G375" s="3" t="s">
        <v>0</v>
      </c>
      <c r="H375" s="3" t="s">
        <v>50</v>
      </c>
      <c r="I375" s="3" t="s">
        <v>28</v>
      </c>
      <c r="J375" s="3" t="s">
        <v>16</v>
      </c>
      <c r="K375" s="3" t="s">
        <v>23</v>
      </c>
      <c r="L375" s="3" t="s">
        <v>51</v>
      </c>
      <c r="M375" s="8">
        <v>5</v>
      </c>
      <c r="N375" s="5">
        <v>123.95</v>
      </c>
      <c r="O375" s="6">
        <v>0.05</v>
      </c>
      <c r="P375" s="18">
        <v>59.23</v>
      </c>
      <c r="Q375" s="18">
        <f t="shared" si="20"/>
        <v>588.76249999999993</v>
      </c>
      <c r="R375" s="18">
        <f t="shared" si="21"/>
        <v>296.14999999999998</v>
      </c>
      <c r="S375" s="18">
        <f t="shared" si="22"/>
        <v>292.61249999999995</v>
      </c>
      <c r="T375" s="7">
        <f t="shared" si="23"/>
        <v>0.49699581749856692</v>
      </c>
      <c r="U375" s="4">
        <f>YEAR(SalesDataTable[[#This Row],[Order Date]])</f>
        <v>2026</v>
      </c>
      <c r="V375" s="7" t="str">
        <f>"Q"&amp;ROUNDUP(MONTH(SalesDataTable[[#This Row],[Order Date]])/3,0)</f>
        <v>Q1</v>
      </c>
      <c r="W375" s="8">
        <f>MONTH(SalesDataTable[[#This Row],[Order Date]])</f>
        <v>3</v>
      </c>
      <c r="X375" s="7" t="str">
        <f>TEXT(SalesDataTable[[#This Row],[Order Date]],"mmm")</f>
        <v>Mar</v>
      </c>
    </row>
    <row r="376" spans="1:24" ht="15.75">
      <c r="A376" s="2">
        <v>995</v>
      </c>
      <c r="B376" s="11">
        <v>46098</v>
      </c>
      <c r="C376" s="4">
        <f>YEAR(SalesDataTable[[#This Row],[Order Date]])</f>
        <v>2026</v>
      </c>
      <c r="D376" s="4" t="str">
        <f>"Q"&amp;ROUNDUP(MONTH(SalesDataTable[[#This Row],[Order Date]])/3,0)</f>
        <v>Q1</v>
      </c>
      <c r="E376" s="4">
        <f>MONTH(SalesDataTable[[#This Row],[Order Date]])</f>
        <v>3</v>
      </c>
      <c r="F376" s="4" t="str">
        <f>TEXT(SalesDataTable[[#This Row],[Order Date]],"MMM")</f>
        <v>Mar</v>
      </c>
      <c r="G376" s="3" t="s">
        <v>11</v>
      </c>
      <c r="H376" s="3" t="s">
        <v>52</v>
      </c>
      <c r="I376" s="3" t="s">
        <v>28</v>
      </c>
      <c r="J376" s="3" t="s">
        <v>16</v>
      </c>
      <c r="K376" s="3" t="s">
        <v>23</v>
      </c>
      <c r="L376" s="3" t="s">
        <v>29</v>
      </c>
      <c r="M376" s="8">
        <v>1</v>
      </c>
      <c r="N376" s="5">
        <v>192.84</v>
      </c>
      <c r="O376" s="6">
        <v>0.15</v>
      </c>
      <c r="P376" s="18">
        <v>101.42</v>
      </c>
      <c r="Q376" s="18">
        <f t="shared" si="20"/>
        <v>163.91399999999999</v>
      </c>
      <c r="R376" s="18">
        <f t="shared" si="21"/>
        <v>101.42</v>
      </c>
      <c r="S376" s="18">
        <f t="shared" si="22"/>
        <v>62.493999999999986</v>
      </c>
      <c r="T376" s="7">
        <f t="shared" si="23"/>
        <v>0.38126090510877647</v>
      </c>
      <c r="U376" s="4">
        <f>YEAR(SalesDataTable[[#This Row],[Order Date]])</f>
        <v>2026</v>
      </c>
      <c r="V376" s="7" t="str">
        <f>"Q"&amp;ROUNDUP(MONTH(SalesDataTable[[#This Row],[Order Date]])/3,0)</f>
        <v>Q1</v>
      </c>
      <c r="W376" s="8">
        <f>MONTH(SalesDataTable[[#This Row],[Order Date]])</f>
        <v>3</v>
      </c>
      <c r="X376" s="7" t="str">
        <f>TEXT(SalesDataTable[[#This Row],[Order Date]],"mmm")</f>
        <v>Mar</v>
      </c>
    </row>
    <row r="377" spans="1:24" ht="15.75">
      <c r="A377" s="2">
        <v>4912</v>
      </c>
      <c r="B377" s="11">
        <v>46098</v>
      </c>
      <c r="C377" s="4">
        <f>YEAR(SalesDataTable[[#This Row],[Order Date]])</f>
        <v>2026</v>
      </c>
      <c r="D377" s="4" t="str">
        <f>"Q"&amp;ROUNDUP(MONTH(SalesDataTable[[#This Row],[Order Date]])/3,0)</f>
        <v>Q1</v>
      </c>
      <c r="E377" s="4">
        <f>MONTH(SalesDataTable[[#This Row],[Order Date]])</f>
        <v>3</v>
      </c>
      <c r="F377" s="4" t="str">
        <f>TEXT(SalesDataTable[[#This Row],[Order Date]],"MMM")</f>
        <v>Mar</v>
      </c>
      <c r="G377" s="3" t="s">
        <v>6</v>
      </c>
      <c r="H377" s="3" t="s">
        <v>41</v>
      </c>
      <c r="I377" s="3" t="s">
        <v>2</v>
      </c>
      <c r="J377" s="3" t="s">
        <v>13</v>
      </c>
      <c r="K377" s="3" t="s">
        <v>9</v>
      </c>
      <c r="L377" s="3" t="s">
        <v>37</v>
      </c>
      <c r="M377" s="8">
        <v>1</v>
      </c>
      <c r="N377" s="5">
        <v>152.57</v>
      </c>
      <c r="O377" s="6">
        <v>0.1</v>
      </c>
      <c r="P377" s="18">
        <v>80.319999999999993</v>
      </c>
      <c r="Q377" s="18">
        <f t="shared" si="20"/>
        <v>137.31299999999999</v>
      </c>
      <c r="R377" s="18">
        <f t="shared" si="21"/>
        <v>80.319999999999993</v>
      </c>
      <c r="S377" s="18">
        <f t="shared" si="22"/>
        <v>56.992999999999995</v>
      </c>
      <c r="T377" s="7">
        <f t="shared" si="23"/>
        <v>0.41505902572953762</v>
      </c>
      <c r="U377" s="4">
        <f>YEAR(SalesDataTable[[#This Row],[Order Date]])</f>
        <v>2026</v>
      </c>
      <c r="V377" s="7" t="str">
        <f>"Q"&amp;ROUNDUP(MONTH(SalesDataTable[[#This Row],[Order Date]])/3,0)</f>
        <v>Q1</v>
      </c>
      <c r="W377" s="8">
        <f>MONTH(SalesDataTable[[#This Row],[Order Date]])</f>
        <v>3</v>
      </c>
      <c r="X377" s="7" t="str">
        <f>TEXT(SalesDataTable[[#This Row],[Order Date]],"mmm")</f>
        <v>Mar</v>
      </c>
    </row>
    <row r="378" spans="1:24" ht="15.75">
      <c r="A378" s="2">
        <v>29</v>
      </c>
      <c r="B378" s="11">
        <v>46099</v>
      </c>
      <c r="C378" s="4">
        <f>YEAR(SalesDataTable[[#This Row],[Order Date]])</f>
        <v>2026</v>
      </c>
      <c r="D378" s="4" t="str">
        <f>"Q"&amp;ROUNDUP(MONTH(SalesDataTable[[#This Row],[Order Date]])/3,0)</f>
        <v>Q1</v>
      </c>
      <c r="E378" s="4">
        <f>MONTH(SalesDataTable[[#This Row],[Order Date]])</f>
        <v>3</v>
      </c>
      <c r="F378" s="4" t="str">
        <f>TEXT(SalesDataTable[[#This Row],[Order Date]],"MMM")</f>
        <v>Mar</v>
      </c>
      <c r="G378" s="3" t="s">
        <v>20</v>
      </c>
      <c r="H378" s="3" t="s">
        <v>21</v>
      </c>
      <c r="I378" s="3" t="s">
        <v>2</v>
      </c>
      <c r="J378" s="3" t="s">
        <v>16</v>
      </c>
      <c r="K378" s="3" t="s">
        <v>14</v>
      </c>
      <c r="L378" s="3" t="s">
        <v>44</v>
      </c>
      <c r="M378" s="8">
        <v>2</v>
      </c>
      <c r="N378" s="5">
        <v>130.4</v>
      </c>
      <c r="O378" s="6">
        <v>0</v>
      </c>
      <c r="P378" s="18">
        <v>67.599999999999994</v>
      </c>
      <c r="Q378" s="18">
        <f t="shared" si="20"/>
        <v>260.8</v>
      </c>
      <c r="R378" s="18">
        <f t="shared" si="21"/>
        <v>135.19999999999999</v>
      </c>
      <c r="S378" s="18">
        <f t="shared" si="22"/>
        <v>125.60000000000002</v>
      </c>
      <c r="T378" s="7">
        <f t="shared" si="23"/>
        <v>0.48159509202453993</v>
      </c>
      <c r="U378" s="4">
        <f>YEAR(SalesDataTable[[#This Row],[Order Date]])</f>
        <v>2026</v>
      </c>
      <c r="V378" s="7" t="str">
        <f>"Q"&amp;ROUNDUP(MONTH(SalesDataTable[[#This Row],[Order Date]])/3,0)</f>
        <v>Q1</v>
      </c>
      <c r="W378" s="8">
        <f>MONTH(SalesDataTable[[#This Row],[Order Date]])</f>
        <v>3</v>
      </c>
      <c r="X378" s="7" t="str">
        <f>TEXT(SalesDataTable[[#This Row],[Order Date]],"mmm")</f>
        <v>Mar</v>
      </c>
    </row>
    <row r="379" spans="1:24" ht="15.75">
      <c r="A379" s="2">
        <v>891</v>
      </c>
      <c r="B379" s="11">
        <v>46099</v>
      </c>
      <c r="C379" s="4">
        <f>YEAR(SalesDataTable[[#This Row],[Order Date]])</f>
        <v>2026</v>
      </c>
      <c r="D379" s="4" t="str">
        <f>"Q"&amp;ROUNDUP(MONTH(SalesDataTable[[#This Row],[Order Date]])/3,0)</f>
        <v>Q1</v>
      </c>
      <c r="E379" s="4">
        <f>MONTH(SalesDataTable[[#This Row],[Order Date]])</f>
        <v>3</v>
      </c>
      <c r="F379" s="4" t="str">
        <f>TEXT(SalesDataTable[[#This Row],[Order Date]],"MMM")</f>
        <v>Mar</v>
      </c>
      <c r="G379" s="3" t="s">
        <v>11</v>
      </c>
      <c r="H379" s="3" t="s">
        <v>18</v>
      </c>
      <c r="I379" s="3" t="s">
        <v>2</v>
      </c>
      <c r="J379" s="3" t="s">
        <v>13</v>
      </c>
      <c r="K379" s="3" t="s">
        <v>9</v>
      </c>
      <c r="L379" s="3" t="s">
        <v>10</v>
      </c>
      <c r="M379" s="8">
        <v>2</v>
      </c>
      <c r="N379" s="5">
        <v>94.25</v>
      </c>
      <c r="O379" s="6">
        <v>0.1</v>
      </c>
      <c r="P379" s="18">
        <v>44.99</v>
      </c>
      <c r="Q379" s="18">
        <f t="shared" si="20"/>
        <v>169.65</v>
      </c>
      <c r="R379" s="18">
        <f t="shared" si="21"/>
        <v>89.98</v>
      </c>
      <c r="S379" s="18">
        <f t="shared" si="22"/>
        <v>79.67</v>
      </c>
      <c r="T379" s="7">
        <f t="shared" si="23"/>
        <v>0.46961391099322131</v>
      </c>
      <c r="U379" s="4">
        <f>YEAR(SalesDataTable[[#This Row],[Order Date]])</f>
        <v>2026</v>
      </c>
      <c r="V379" s="7" t="str">
        <f>"Q"&amp;ROUNDUP(MONTH(SalesDataTable[[#This Row],[Order Date]])/3,0)</f>
        <v>Q1</v>
      </c>
      <c r="W379" s="8">
        <f>MONTH(SalesDataTable[[#This Row],[Order Date]])</f>
        <v>3</v>
      </c>
      <c r="X379" s="7" t="str">
        <f>TEXT(SalesDataTable[[#This Row],[Order Date]],"mmm")</f>
        <v>Mar</v>
      </c>
    </row>
    <row r="380" spans="1:24" ht="15.75">
      <c r="A380" s="2">
        <v>1143</v>
      </c>
      <c r="B380" s="11">
        <v>46099</v>
      </c>
      <c r="C380" s="4">
        <f>YEAR(SalesDataTable[[#This Row],[Order Date]])</f>
        <v>2026</v>
      </c>
      <c r="D380" s="4" t="str">
        <f>"Q"&amp;ROUNDUP(MONTH(SalesDataTable[[#This Row],[Order Date]])/3,0)</f>
        <v>Q1</v>
      </c>
      <c r="E380" s="4">
        <f>MONTH(SalesDataTable[[#This Row],[Order Date]])</f>
        <v>3</v>
      </c>
      <c r="F380" s="4" t="str">
        <f>TEXT(SalesDataTable[[#This Row],[Order Date]],"MMM")</f>
        <v>Mar</v>
      </c>
      <c r="G380" s="3" t="s">
        <v>6</v>
      </c>
      <c r="H380" s="3" t="s">
        <v>43</v>
      </c>
      <c r="I380" s="3" t="s">
        <v>2</v>
      </c>
      <c r="J380" s="3" t="s">
        <v>16</v>
      </c>
      <c r="K380" s="3" t="s">
        <v>23</v>
      </c>
      <c r="L380" s="3" t="s">
        <v>51</v>
      </c>
      <c r="M380" s="8">
        <v>5</v>
      </c>
      <c r="N380" s="5">
        <v>125.91</v>
      </c>
      <c r="O380" s="6">
        <v>0</v>
      </c>
      <c r="P380" s="18">
        <v>59.36</v>
      </c>
      <c r="Q380" s="18">
        <f t="shared" si="20"/>
        <v>629.54999999999995</v>
      </c>
      <c r="R380" s="18">
        <f t="shared" si="21"/>
        <v>296.8</v>
      </c>
      <c r="S380" s="18">
        <f t="shared" si="22"/>
        <v>332.74999999999994</v>
      </c>
      <c r="T380" s="7">
        <f t="shared" si="23"/>
        <v>0.52855214041775866</v>
      </c>
      <c r="U380" s="4">
        <f>YEAR(SalesDataTable[[#This Row],[Order Date]])</f>
        <v>2026</v>
      </c>
      <c r="V380" s="7" t="str">
        <f>"Q"&amp;ROUNDUP(MONTH(SalesDataTable[[#This Row],[Order Date]])/3,0)</f>
        <v>Q1</v>
      </c>
      <c r="W380" s="8">
        <f>MONTH(SalesDataTable[[#This Row],[Order Date]])</f>
        <v>3</v>
      </c>
      <c r="X380" s="7" t="str">
        <f>TEXT(SalesDataTable[[#This Row],[Order Date]],"mmm")</f>
        <v>Mar</v>
      </c>
    </row>
    <row r="381" spans="1:24" ht="15.75">
      <c r="A381" s="2">
        <v>2478</v>
      </c>
      <c r="B381" s="11">
        <v>46099</v>
      </c>
      <c r="C381" s="4">
        <f>YEAR(SalesDataTable[[#This Row],[Order Date]])</f>
        <v>2026</v>
      </c>
      <c r="D381" s="4" t="str">
        <f>"Q"&amp;ROUNDUP(MONTH(SalesDataTable[[#This Row],[Order Date]])/3,0)</f>
        <v>Q1</v>
      </c>
      <c r="E381" s="4">
        <f>MONTH(SalesDataTable[[#This Row],[Order Date]])</f>
        <v>3</v>
      </c>
      <c r="F381" s="4" t="str">
        <f>TEXT(SalesDataTable[[#This Row],[Order Date]],"MMM")</f>
        <v>Mar</v>
      </c>
      <c r="G381" s="3" t="s">
        <v>20</v>
      </c>
      <c r="H381" s="3" t="s">
        <v>31</v>
      </c>
      <c r="I381" s="3" t="s">
        <v>19</v>
      </c>
      <c r="J381" s="3" t="s">
        <v>3</v>
      </c>
      <c r="K381" s="3" t="s">
        <v>34</v>
      </c>
      <c r="L381" s="3" t="s">
        <v>35</v>
      </c>
      <c r="M381" s="8">
        <v>2</v>
      </c>
      <c r="N381" s="5">
        <v>39.619999999999997</v>
      </c>
      <c r="O381" s="6">
        <v>0</v>
      </c>
      <c r="P381" s="18">
        <v>14.78</v>
      </c>
      <c r="Q381" s="18">
        <f t="shared" si="20"/>
        <v>79.239999999999995</v>
      </c>
      <c r="R381" s="18">
        <f t="shared" si="21"/>
        <v>29.56</v>
      </c>
      <c r="S381" s="18">
        <f t="shared" si="22"/>
        <v>49.679999999999993</v>
      </c>
      <c r="T381" s="7">
        <f t="shared" si="23"/>
        <v>0.62695608278647141</v>
      </c>
      <c r="U381" s="4">
        <f>YEAR(SalesDataTable[[#This Row],[Order Date]])</f>
        <v>2026</v>
      </c>
      <c r="V381" s="7" t="str">
        <f>"Q"&amp;ROUNDUP(MONTH(SalesDataTable[[#This Row],[Order Date]])/3,0)</f>
        <v>Q1</v>
      </c>
      <c r="W381" s="8">
        <f>MONTH(SalesDataTable[[#This Row],[Order Date]])</f>
        <v>3</v>
      </c>
      <c r="X381" s="7" t="str">
        <f>TEXT(SalesDataTable[[#This Row],[Order Date]],"mmm")</f>
        <v>Mar</v>
      </c>
    </row>
    <row r="382" spans="1:24" ht="15.75">
      <c r="A382" s="2">
        <v>3961</v>
      </c>
      <c r="B382" s="11">
        <v>46099</v>
      </c>
      <c r="C382" s="4">
        <f>YEAR(SalesDataTable[[#This Row],[Order Date]])</f>
        <v>2026</v>
      </c>
      <c r="D382" s="4" t="str">
        <f>"Q"&amp;ROUNDUP(MONTH(SalesDataTable[[#This Row],[Order Date]])/3,0)</f>
        <v>Q1</v>
      </c>
      <c r="E382" s="4">
        <f>MONTH(SalesDataTable[[#This Row],[Order Date]])</f>
        <v>3</v>
      </c>
      <c r="F382" s="4" t="str">
        <f>TEXT(SalesDataTable[[#This Row],[Order Date]],"MMM")</f>
        <v>Mar</v>
      </c>
      <c r="G382" s="3" t="s">
        <v>0</v>
      </c>
      <c r="H382" s="3" t="s">
        <v>36</v>
      </c>
      <c r="I382" s="3" t="s">
        <v>2</v>
      </c>
      <c r="J382" s="3" t="s">
        <v>16</v>
      </c>
      <c r="K382" s="3" t="s">
        <v>34</v>
      </c>
      <c r="L382" s="3" t="s">
        <v>42</v>
      </c>
      <c r="M382" s="8">
        <v>3</v>
      </c>
      <c r="N382" s="5">
        <v>36.32</v>
      </c>
      <c r="O382" s="6">
        <v>0</v>
      </c>
      <c r="P382" s="18">
        <v>14.18</v>
      </c>
      <c r="Q382" s="18">
        <f t="shared" si="20"/>
        <v>108.96000000000001</v>
      </c>
      <c r="R382" s="18">
        <f t="shared" si="21"/>
        <v>42.54</v>
      </c>
      <c r="S382" s="18">
        <f t="shared" si="22"/>
        <v>66.420000000000016</v>
      </c>
      <c r="T382" s="7">
        <f t="shared" si="23"/>
        <v>0.60958149779735693</v>
      </c>
      <c r="U382" s="4">
        <f>YEAR(SalesDataTable[[#This Row],[Order Date]])</f>
        <v>2026</v>
      </c>
      <c r="V382" s="7" t="str">
        <f>"Q"&amp;ROUNDUP(MONTH(SalesDataTable[[#This Row],[Order Date]])/3,0)</f>
        <v>Q1</v>
      </c>
      <c r="W382" s="8">
        <f>MONTH(SalesDataTable[[#This Row],[Order Date]])</f>
        <v>3</v>
      </c>
      <c r="X382" s="7" t="str">
        <f>TEXT(SalesDataTable[[#This Row],[Order Date]],"mmm")</f>
        <v>Mar</v>
      </c>
    </row>
    <row r="383" spans="1:24" ht="15.75">
      <c r="A383" s="2">
        <v>4724</v>
      </c>
      <c r="B383" s="11">
        <v>46099</v>
      </c>
      <c r="C383" s="4">
        <f>YEAR(SalesDataTable[[#This Row],[Order Date]])</f>
        <v>2026</v>
      </c>
      <c r="D383" s="4" t="str">
        <f>"Q"&amp;ROUNDUP(MONTH(SalesDataTable[[#This Row],[Order Date]])/3,0)</f>
        <v>Q1</v>
      </c>
      <c r="E383" s="4">
        <f>MONTH(SalesDataTable[[#This Row],[Order Date]])</f>
        <v>3</v>
      </c>
      <c r="F383" s="4" t="str">
        <f>TEXT(SalesDataTable[[#This Row],[Order Date]],"MMM")</f>
        <v>Mar</v>
      </c>
      <c r="G383" s="3" t="s">
        <v>0</v>
      </c>
      <c r="H383" s="3" t="s">
        <v>50</v>
      </c>
      <c r="I383" s="3" t="s">
        <v>19</v>
      </c>
      <c r="J383" s="3" t="s">
        <v>13</v>
      </c>
      <c r="K383" s="3" t="s">
        <v>34</v>
      </c>
      <c r="L383" s="3" t="s">
        <v>45</v>
      </c>
      <c r="M383" s="8">
        <v>1</v>
      </c>
      <c r="N383" s="5">
        <v>51.16</v>
      </c>
      <c r="O383" s="6">
        <v>0</v>
      </c>
      <c r="P383" s="18">
        <v>22.39</v>
      </c>
      <c r="Q383" s="18">
        <f t="shared" si="20"/>
        <v>51.16</v>
      </c>
      <c r="R383" s="18">
        <f t="shared" si="21"/>
        <v>22.39</v>
      </c>
      <c r="S383" s="18">
        <f t="shared" si="22"/>
        <v>28.769999999999996</v>
      </c>
      <c r="T383" s="7">
        <f t="shared" si="23"/>
        <v>0.56235340109460508</v>
      </c>
      <c r="U383" s="4">
        <f>YEAR(SalesDataTable[[#This Row],[Order Date]])</f>
        <v>2026</v>
      </c>
      <c r="V383" s="7" t="str">
        <f>"Q"&amp;ROUNDUP(MONTH(SalesDataTable[[#This Row],[Order Date]])/3,0)</f>
        <v>Q1</v>
      </c>
      <c r="W383" s="8">
        <f>MONTH(SalesDataTable[[#This Row],[Order Date]])</f>
        <v>3</v>
      </c>
      <c r="X383" s="7" t="str">
        <f>TEXT(SalesDataTable[[#This Row],[Order Date]],"mmm")</f>
        <v>Mar</v>
      </c>
    </row>
    <row r="384" spans="1:24" ht="15.75">
      <c r="A384" s="2">
        <v>2171</v>
      </c>
      <c r="B384" s="11">
        <v>46100</v>
      </c>
      <c r="C384" s="4">
        <f>YEAR(SalesDataTable[[#This Row],[Order Date]])</f>
        <v>2026</v>
      </c>
      <c r="D384" s="4" t="str">
        <f>"Q"&amp;ROUNDUP(MONTH(SalesDataTable[[#This Row],[Order Date]])/3,0)</f>
        <v>Q1</v>
      </c>
      <c r="E384" s="4">
        <f>MONTH(SalesDataTable[[#This Row],[Order Date]])</f>
        <v>3</v>
      </c>
      <c r="F384" s="4" t="str">
        <f>TEXT(SalesDataTable[[#This Row],[Order Date]],"MMM")</f>
        <v>Mar</v>
      </c>
      <c r="G384" s="3" t="s">
        <v>20</v>
      </c>
      <c r="H384" s="3" t="s">
        <v>47</v>
      </c>
      <c r="I384" s="3" t="s">
        <v>8</v>
      </c>
      <c r="J384" s="3" t="s">
        <v>16</v>
      </c>
      <c r="K384" s="3" t="s">
        <v>34</v>
      </c>
      <c r="L384" s="3" t="s">
        <v>42</v>
      </c>
      <c r="M384" s="8">
        <v>5</v>
      </c>
      <c r="N384" s="5">
        <v>35.65</v>
      </c>
      <c r="O384" s="6">
        <v>0.1</v>
      </c>
      <c r="P384" s="18">
        <v>13.64</v>
      </c>
      <c r="Q384" s="18">
        <f t="shared" si="20"/>
        <v>160.42500000000001</v>
      </c>
      <c r="R384" s="18">
        <f t="shared" si="21"/>
        <v>68.2</v>
      </c>
      <c r="S384" s="18">
        <f t="shared" si="22"/>
        <v>92.225000000000009</v>
      </c>
      <c r="T384" s="7">
        <f t="shared" si="23"/>
        <v>0.5748792270531401</v>
      </c>
      <c r="U384" s="4">
        <f>YEAR(SalesDataTable[[#This Row],[Order Date]])</f>
        <v>2026</v>
      </c>
      <c r="V384" s="7" t="str">
        <f>"Q"&amp;ROUNDUP(MONTH(SalesDataTable[[#This Row],[Order Date]])/3,0)</f>
        <v>Q1</v>
      </c>
      <c r="W384" s="8">
        <f>MONTH(SalesDataTable[[#This Row],[Order Date]])</f>
        <v>3</v>
      </c>
      <c r="X384" s="7" t="str">
        <f>TEXT(SalesDataTable[[#This Row],[Order Date]],"mmm")</f>
        <v>Mar</v>
      </c>
    </row>
    <row r="385" spans="1:24" ht="15.75">
      <c r="A385" s="2">
        <v>2311</v>
      </c>
      <c r="B385" s="11">
        <v>46100</v>
      </c>
      <c r="C385" s="4">
        <f>YEAR(SalesDataTable[[#This Row],[Order Date]])</f>
        <v>2026</v>
      </c>
      <c r="D385" s="4" t="str">
        <f>"Q"&amp;ROUNDUP(MONTH(SalesDataTable[[#This Row],[Order Date]])/3,0)</f>
        <v>Q1</v>
      </c>
      <c r="E385" s="4">
        <f>MONTH(SalesDataTable[[#This Row],[Order Date]])</f>
        <v>3</v>
      </c>
      <c r="F385" s="4" t="str">
        <f>TEXT(SalesDataTable[[#This Row],[Order Date]],"MMM")</f>
        <v>Mar</v>
      </c>
      <c r="G385" s="3" t="s">
        <v>20</v>
      </c>
      <c r="H385" s="3" t="s">
        <v>33</v>
      </c>
      <c r="I385" s="3" t="s">
        <v>2</v>
      </c>
      <c r="J385" s="3" t="s">
        <v>13</v>
      </c>
      <c r="K385" s="3" t="s">
        <v>9</v>
      </c>
      <c r="L385" s="3" t="s">
        <v>17</v>
      </c>
      <c r="M385" s="8">
        <v>1</v>
      </c>
      <c r="N385" s="5">
        <v>145.19</v>
      </c>
      <c r="O385" s="6">
        <v>0</v>
      </c>
      <c r="P385" s="18">
        <v>80.67</v>
      </c>
      <c r="Q385" s="18">
        <f t="shared" si="20"/>
        <v>145.19</v>
      </c>
      <c r="R385" s="18">
        <f t="shared" si="21"/>
        <v>80.67</v>
      </c>
      <c r="S385" s="18">
        <f t="shared" si="22"/>
        <v>64.52</v>
      </c>
      <c r="T385" s="7">
        <f t="shared" si="23"/>
        <v>0.44438322198498514</v>
      </c>
      <c r="U385" s="4">
        <f>YEAR(SalesDataTable[[#This Row],[Order Date]])</f>
        <v>2026</v>
      </c>
      <c r="V385" s="7" t="str">
        <f>"Q"&amp;ROUNDUP(MONTH(SalesDataTable[[#This Row],[Order Date]])/3,0)</f>
        <v>Q1</v>
      </c>
      <c r="W385" s="8">
        <f>MONTH(SalesDataTable[[#This Row],[Order Date]])</f>
        <v>3</v>
      </c>
      <c r="X385" s="7" t="str">
        <f>TEXT(SalesDataTable[[#This Row],[Order Date]],"mmm")</f>
        <v>Mar</v>
      </c>
    </row>
    <row r="386" spans="1:24" ht="15.75">
      <c r="A386" s="2">
        <v>3563</v>
      </c>
      <c r="B386" s="11">
        <v>46100</v>
      </c>
      <c r="C386" s="4">
        <f>YEAR(SalesDataTable[[#This Row],[Order Date]])</f>
        <v>2026</v>
      </c>
      <c r="D386" s="4" t="str">
        <f>"Q"&amp;ROUNDUP(MONTH(SalesDataTable[[#This Row],[Order Date]])/3,0)</f>
        <v>Q1</v>
      </c>
      <c r="E386" s="4">
        <f>MONTH(SalesDataTable[[#This Row],[Order Date]])</f>
        <v>3</v>
      </c>
      <c r="F386" s="4" t="str">
        <f>TEXT(SalesDataTable[[#This Row],[Order Date]],"MMM")</f>
        <v>Mar</v>
      </c>
      <c r="G386" s="3" t="s">
        <v>20</v>
      </c>
      <c r="H386" s="3" t="s">
        <v>33</v>
      </c>
      <c r="I386" s="3" t="s">
        <v>2</v>
      </c>
      <c r="J386" s="3" t="s">
        <v>3</v>
      </c>
      <c r="K386" s="3" t="s">
        <v>4</v>
      </c>
      <c r="L386" s="3" t="s">
        <v>26</v>
      </c>
      <c r="M386" s="8">
        <v>2</v>
      </c>
      <c r="N386" s="5">
        <v>40.090000000000003</v>
      </c>
      <c r="O386" s="6">
        <v>0</v>
      </c>
      <c r="P386" s="18">
        <v>17.2</v>
      </c>
      <c r="Q386" s="18">
        <f t="shared" ref="Q386:Q449" si="24">M386*N386*(1-O386)</f>
        <v>80.180000000000007</v>
      </c>
      <c r="R386" s="18">
        <f t="shared" ref="R386:R449" si="25">M386*P386</f>
        <v>34.4</v>
      </c>
      <c r="S386" s="18">
        <f t="shared" ref="S386:S449" si="26">Q386-R386</f>
        <v>45.780000000000008</v>
      </c>
      <c r="T386" s="7">
        <f t="shared" ref="T386:T449" si="27">IFERROR(S386/Q386,0)</f>
        <v>0.57096532801197308</v>
      </c>
      <c r="U386" s="4">
        <f>YEAR(SalesDataTable[[#This Row],[Order Date]])</f>
        <v>2026</v>
      </c>
      <c r="V386" s="7" t="str">
        <f>"Q"&amp;ROUNDUP(MONTH(SalesDataTable[[#This Row],[Order Date]])/3,0)</f>
        <v>Q1</v>
      </c>
      <c r="W386" s="8">
        <f>MONTH(SalesDataTable[[#This Row],[Order Date]])</f>
        <v>3</v>
      </c>
      <c r="X386" s="7" t="str">
        <f>TEXT(SalesDataTable[[#This Row],[Order Date]],"mmm")</f>
        <v>Mar</v>
      </c>
    </row>
    <row r="387" spans="1:24" ht="15.75">
      <c r="A387" s="2">
        <v>3587</v>
      </c>
      <c r="B387" s="11">
        <v>46100</v>
      </c>
      <c r="C387" s="4">
        <f>YEAR(SalesDataTable[[#This Row],[Order Date]])</f>
        <v>2026</v>
      </c>
      <c r="D387" s="4" t="str">
        <f>"Q"&amp;ROUNDUP(MONTH(SalesDataTable[[#This Row],[Order Date]])/3,0)</f>
        <v>Q1</v>
      </c>
      <c r="E387" s="4">
        <f>MONTH(SalesDataTable[[#This Row],[Order Date]])</f>
        <v>3</v>
      </c>
      <c r="F387" s="4" t="str">
        <f>TEXT(SalesDataTable[[#This Row],[Order Date]],"MMM")</f>
        <v>Mar</v>
      </c>
      <c r="G387" s="3" t="s">
        <v>20</v>
      </c>
      <c r="H387" s="3" t="s">
        <v>31</v>
      </c>
      <c r="I387" s="3" t="s">
        <v>2</v>
      </c>
      <c r="J387" s="3" t="s">
        <v>3</v>
      </c>
      <c r="K387" s="3" t="s">
        <v>34</v>
      </c>
      <c r="L387" s="3" t="s">
        <v>35</v>
      </c>
      <c r="M387" s="8">
        <v>1</v>
      </c>
      <c r="N387" s="5">
        <v>39.47</v>
      </c>
      <c r="O387" s="6">
        <v>0</v>
      </c>
      <c r="P387" s="18">
        <v>15.02</v>
      </c>
      <c r="Q387" s="18">
        <f t="shared" si="24"/>
        <v>39.47</v>
      </c>
      <c r="R387" s="18">
        <f t="shared" si="25"/>
        <v>15.02</v>
      </c>
      <c r="S387" s="18">
        <f t="shared" si="26"/>
        <v>24.45</v>
      </c>
      <c r="T387" s="7">
        <f t="shared" si="27"/>
        <v>0.61945781606283257</v>
      </c>
      <c r="U387" s="4">
        <f>YEAR(SalesDataTable[[#This Row],[Order Date]])</f>
        <v>2026</v>
      </c>
      <c r="V387" s="7" t="str">
        <f>"Q"&amp;ROUNDUP(MONTH(SalesDataTable[[#This Row],[Order Date]])/3,0)</f>
        <v>Q1</v>
      </c>
      <c r="W387" s="8">
        <f>MONTH(SalesDataTable[[#This Row],[Order Date]])</f>
        <v>3</v>
      </c>
      <c r="X387" s="7" t="str">
        <f>TEXT(SalesDataTable[[#This Row],[Order Date]],"mmm")</f>
        <v>Mar</v>
      </c>
    </row>
    <row r="388" spans="1:24" ht="15.75">
      <c r="A388" s="2">
        <v>3706</v>
      </c>
      <c r="B388" s="11">
        <v>46100</v>
      </c>
      <c r="C388" s="4">
        <f>YEAR(SalesDataTable[[#This Row],[Order Date]])</f>
        <v>2026</v>
      </c>
      <c r="D388" s="4" t="str">
        <f>"Q"&amp;ROUNDUP(MONTH(SalesDataTable[[#This Row],[Order Date]])/3,0)</f>
        <v>Q1</v>
      </c>
      <c r="E388" s="4">
        <f>MONTH(SalesDataTable[[#This Row],[Order Date]])</f>
        <v>3</v>
      </c>
      <c r="F388" s="4" t="str">
        <f>TEXT(SalesDataTable[[#This Row],[Order Date]],"MMM")</f>
        <v>Mar</v>
      </c>
      <c r="G388" s="3" t="s">
        <v>0</v>
      </c>
      <c r="H388" s="3" t="s">
        <v>1</v>
      </c>
      <c r="I388" s="3" t="s">
        <v>2</v>
      </c>
      <c r="J388" s="3" t="s">
        <v>3</v>
      </c>
      <c r="K388" s="3" t="s">
        <v>4</v>
      </c>
      <c r="L388" s="3" t="s">
        <v>30</v>
      </c>
      <c r="M388" s="8">
        <v>2</v>
      </c>
      <c r="N388" s="5">
        <v>103.42</v>
      </c>
      <c r="O388" s="6">
        <v>0</v>
      </c>
      <c r="P388" s="18">
        <v>49.51</v>
      </c>
      <c r="Q388" s="18">
        <f t="shared" si="24"/>
        <v>206.84</v>
      </c>
      <c r="R388" s="18">
        <f t="shared" si="25"/>
        <v>99.02</v>
      </c>
      <c r="S388" s="18">
        <f t="shared" si="26"/>
        <v>107.82000000000001</v>
      </c>
      <c r="T388" s="7">
        <f t="shared" si="27"/>
        <v>0.52127248114484626</v>
      </c>
      <c r="U388" s="4">
        <f>YEAR(SalesDataTable[[#This Row],[Order Date]])</f>
        <v>2026</v>
      </c>
      <c r="V388" s="7" t="str">
        <f>"Q"&amp;ROUNDUP(MONTH(SalesDataTable[[#This Row],[Order Date]])/3,0)</f>
        <v>Q1</v>
      </c>
      <c r="W388" s="8">
        <f>MONTH(SalesDataTable[[#This Row],[Order Date]])</f>
        <v>3</v>
      </c>
      <c r="X388" s="7" t="str">
        <f>TEXT(SalesDataTable[[#This Row],[Order Date]],"mmm")</f>
        <v>Mar</v>
      </c>
    </row>
    <row r="389" spans="1:24" ht="15.75">
      <c r="A389" s="2">
        <v>4121</v>
      </c>
      <c r="B389" s="11">
        <v>46100</v>
      </c>
      <c r="C389" s="4">
        <f>YEAR(SalesDataTable[[#This Row],[Order Date]])</f>
        <v>2026</v>
      </c>
      <c r="D389" s="4" t="str">
        <f>"Q"&amp;ROUNDUP(MONTH(SalesDataTable[[#This Row],[Order Date]])/3,0)</f>
        <v>Q1</v>
      </c>
      <c r="E389" s="4">
        <f>MONTH(SalesDataTable[[#This Row],[Order Date]])</f>
        <v>3</v>
      </c>
      <c r="F389" s="4" t="str">
        <f>TEXT(SalesDataTable[[#This Row],[Order Date]],"MMM")</f>
        <v>Mar</v>
      </c>
      <c r="G389" s="3" t="s">
        <v>0</v>
      </c>
      <c r="H389" s="3" t="s">
        <v>1</v>
      </c>
      <c r="I389" s="3" t="s">
        <v>2</v>
      </c>
      <c r="J389" s="3" t="s">
        <v>3</v>
      </c>
      <c r="K389" s="3" t="s">
        <v>14</v>
      </c>
      <c r="L389" s="3" t="s">
        <v>48</v>
      </c>
      <c r="M389" s="8">
        <v>4</v>
      </c>
      <c r="N389" s="5">
        <v>161.93</v>
      </c>
      <c r="O389" s="6">
        <v>0.15</v>
      </c>
      <c r="P389" s="18">
        <v>88</v>
      </c>
      <c r="Q389" s="18">
        <f t="shared" si="24"/>
        <v>550.56200000000001</v>
      </c>
      <c r="R389" s="18">
        <f t="shared" si="25"/>
        <v>352</v>
      </c>
      <c r="S389" s="18">
        <f t="shared" si="26"/>
        <v>198.56200000000001</v>
      </c>
      <c r="T389" s="7">
        <f t="shared" si="27"/>
        <v>0.36065329608654428</v>
      </c>
      <c r="U389" s="4">
        <f>YEAR(SalesDataTable[[#This Row],[Order Date]])</f>
        <v>2026</v>
      </c>
      <c r="V389" s="7" t="str">
        <f>"Q"&amp;ROUNDUP(MONTH(SalesDataTable[[#This Row],[Order Date]])/3,0)</f>
        <v>Q1</v>
      </c>
      <c r="W389" s="8">
        <f>MONTH(SalesDataTable[[#This Row],[Order Date]])</f>
        <v>3</v>
      </c>
      <c r="X389" s="7" t="str">
        <f>TEXT(SalesDataTable[[#This Row],[Order Date]],"mmm")</f>
        <v>Mar</v>
      </c>
    </row>
    <row r="390" spans="1:24" ht="15.75">
      <c r="A390" s="2">
        <v>1047</v>
      </c>
      <c r="B390" s="11">
        <v>46101</v>
      </c>
      <c r="C390" s="4">
        <f>YEAR(SalesDataTable[[#This Row],[Order Date]])</f>
        <v>2026</v>
      </c>
      <c r="D390" s="4" t="str">
        <f>"Q"&amp;ROUNDUP(MONTH(SalesDataTable[[#This Row],[Order Date]])/3,0)</f>
        <v>Q1</v>
      </c>
      <c r="E390" s="4">
        <f>MONTH(SalesDataTable[[#This Row],[Order Date]])</f>
        <v>3</v>
      </c>
      <c r="F390" s="4" t="str">
        <f>TEXT(SalesDataTable[[#This Row],[Order Date]],"MMM")</f>
        <v>Mar</v>
      </c>
      <c r="G390" s="3" t="s">
        <v>0</v>
      </c>
      <c r="H390" s="3" t="s">
        <v>1</v>
      </c>
      <c r="I390" s="3" t="s">
        <v>2</v>
      </c>
      <c r="J390" s="3" t="s">
        <v>3</v>
      </c>
      <c r="K390" s="3" t="s">
        <v>14</v>
      </c>
      <c r="L390" s="3" t="s">
        <v>32</v>
      </c>
      <c r="M390" s="8">
        <v>2</v>
      </c>
      <c r="N390" s="5">
        <v>46.21</v>
      </c>
      <c r="O390" s="6">
        <v>0.05</v>
      </c>
      <c r="P390" s="18">
        <v>18.37</v>
      </c>
      <c r="Q390" s="18">
        <f t="shared" si="24"/>
        <v>87.798999999999992</v>
      </c>
      <c r="R390" s="18">
        <f t="shared" si="25"/>
        <v>36.74</v>
      </c>
      <c r="S390" s="18">
        <f t="shared" si="26"/>
        <v>51.05899999999999</v>
      </c>
      <c r="T390" s="7">
        <f t="shared" si="27"/>
        <v>0.58154420893176451</v>
      </c>
      <c r="U390" s="4">
        <f>YEAR(SalesDataTable[[#This Row],[Order Date]])</f>
        <v>2026</v>
      </c>
      <c r="V390" s="7" t="str">
        <f>"Q"&amp;ROUNDUP(MONTH(SalesDataTable[[#This Row],[Order Date]])/3,0)</f>
        <v>Q1</v>
      </c>
      <c r="W390" s="8">
        <f>MONTH(SalesDataTable[[#This Row],[Order Date]])</f>
        <v>3</v>
      </c>
      <c r="X390" s="7" t="str">
        <f>TEXT(SalesDataTable[[#This Row],[Order Date]],"mmm")</f>
        <v>Mar</v>
      </c>
    </row>
    <row r="391" spans="1:24" ht="15.75">
      <c r="A391" s="2">
        <v>1142</v>
      </c>
      <c r="B391" s="11">
        <v>46101</v>
      </c>
      <c r="C391" s="4">
        <f>YEAR(SalesDataTable[[#This Row],[Order Date]])</f>
        <v>2026</v>
      </c>
      <c r="D391" s="4" t="str">
        <f>"Q"&amp;ROUNDUP(MONTH(SalesDataTable[[#This Row],[Order Date]])/3,0)</f>
        <v>Q1</v>
      </c>
      <c r="E391" s="4">
        <f>MONTH(SalesDataTable[[#This Row],[Order Date]])</f>
        <v>3</v>
      </c>
      <c r="F391" s="4" t="str">
        <f>TEXT(SalesDataTable[[#This Row],[Order Date]],"MMM")</f>
        <v>Mar</v>
      </c>
      <c r="G391" s="3" t="s">
        <v>6</v>
      </c>
      <c r="H391" s="3" t="s">
        <v>41</v>
      </c>
      <c r="I391" s="3" t="s">
        <v>2</v>
      </c>
      <c r="J391" s="3" t="s">
        <v>13</v>
      </c>
      <c r="K391" s="3" t="s">
        <v>23</v>
      </c>
      <c r="L391" s="3" t="s">
        <v>51</v>
      </c>
      <c r="M391" s="8">
        <v>3</v>
      </c>
      <c r="N391" s="5">
        <v>125.85</v>
      </c>
      <c r="O391" s="6">
        <v>0</v>
      </c>
      <c r="P391" s="18">
        <v>59.19</v>
      </c>
      <c r="Q391" s="18">
        <f t="shared" si="24"/>
        <v>377.54999999999995</v>
      </c>
      <c r="R391" s="18">
        <f t="shared" si="25"/>
        <v>177.57</v>
      </c>
      <c r="S391" s="18">
        <f t="shared" si="26"/>
        <v>199.97999999999996</v>
      </c>
      <c r="T391" s="7">
        <f t="shared" si="27"/>
        <v>0.52967818831942781</v>
      </c>
      <c r="U391" s="4">
        <f>YEAR(SalesDataTable[[#This Row],[Order Date]])</f>
        <v>2026</v>
      </c>
      <c r="V391" s="7" t="str">
        <f>"Q"&amp;ROUNDUP(MONTH(SalesDataTable[[#This Row],[Order Date]])/3,0)</f>
        <v>Q1</v>
      </c>
      <c r="W391" s="8">
        <f>MONTH(SalesDataTable[[#This Row],[Order Date]])</f>
        <v>3</v>
      </c>
      <c r="X391" s="7" t="str">
        <f>TEXT(SalesDataTable[[#This Row],[Order Date]],"mmm")</f>
        <v>Mar</v>
      </c>
    </row>
    <row r="392" spans="1:24" ht="15.75">
      <c r="A392" s="2">
        <v>2232</v>
      </c>
      <c r="B392" s="11">
        <v>46101</v>
      </c>
      <c r="C392" s="4">
        <f>YEAR(SalesDataTable[[#This Row],[Order Date]])</f>
        <v>2026</v>
      </c>
      <c r="D392" s="4" t="str">
        <f>"Q"&amp;ROUNDUP(MONTH(SalesDataTable[[#This Row],[Order Date]])/3,0)</f>
        <v>Q1</v>
      </c>
      <c r="E392" s="4">
        <f>MONTH(SalesDataTable[[#This Row],[Order Date]])</f>
        <v>3</v>
      </c>
      <c r="F392" s="4" t="str">
        <f>TEXT(SalesDataTable[[#This Row],[Order Date]],"MMM")</f>
        <v>Mar</v>
      </c>
      <c r="G392" s="3" t="s">
        <v>20</v>
      </c>
      <c r="H392" s="3" t="s">
        <v>47</v>
      </c>
      <c r="I392" s="3" t="s">
        <v>19</v>
      </c>
      <c r="J392" s="3" t="s">
        <v>13</v>
      </c>
      <c r="K392" s="3" t="s">
        <v>14</v>
      </c>
      <c r="L392" s="3" t="s">
        <v>15</v>
      </c>
      <c r="M392" s="8">
        <v>2</v>
      </c>
      <c r="N392" s="5">
        <v>36.340000000000003</v>
      </c>
      <c r="O392" s="6">
        <v>0</v>
      </c>
      <c r="P392" s="18">
        <v>13.8</v>
      </c>
      <c r="Q392" s="18">
        <f t="shared" si="24"/>
        <v>72.680000000000007</v>
      </c>
      <c r="R392" s="18">
        <f t="shared" si="25"/>
        <v>27.6</v>
      </c>
      <c r="S392" s="18">
        <f t="shared" si="26"/>
        <v>45.080000000000005</v>
      </c>
      <c r="T392" s="7">
        <f t="shared" si="27"/>
        <v>0.620253164556962</v>
      </c>
      <c r="U392" s="4">
        <f>YEAR(SalesDataTable[[#This Row],[Order Date]])</f>
        <v>2026</v>
      </c>
      <c r="V392" s="7" t="str">
        <f>"Q"&amp;ROUNDUP(MONTH(SalesDataTable[[#This Row],[Order Date]])/3,0)</f>
        <v>Q1</v>
      </c>
      <c r="W392" s="8">
        <f>MONTH(SalesDataTable[[#This Row],[Order Date]])</f>
        <v>3</v>
      </c>
      <c r="X392" s="7" t="str">
        <f>TEXT(SalesDataTable[[#This Row],[Order Date]],"mmm")</f>
        <v>Mar</v>
      </c>
    </row>
    <row r="393" spans="1:24" ht="15.75">
      <c r="A393" s="2">
        <v>2339</v>
      </c>
      <c r="B393" s="11">
        <v>46101</v>
      </c>
      <c r="C393" s="4">
        <f>YEAR(SalesDataTable[[#This Row],[Order Date]])</f>
        <v>2026</v>
      </c>
      <c r="D393" s="4" t="str">
        <f>"Q"&amp;ROUNDUP(MONTH(SalesDataTable[[#This Row],[Order Date]])/3,0)</f>
        <v>Q1</v>
      </c>
      <c r="E393" s="4">
        <f>MONTH(SalesDataTable[[#This Row],[Order Date]])</f>
        <v>3</v>
      </c>
      <c r="F393" s="4" t="str">
        <f>TEXT(SalesDataTable[[#This Row],[Order Date]],"MMM")</f>
        <v>Mar</v>
      </c>
      <c r="G393" s="3" t="s">
        <v>6</v>
      </c>
      <c r="H393" s="3" t="s">
        <v>43</v>
      </c>
      <c r="I393" s="3" t="s">
        <v>28</v>
      </c>
      <c r="J393" s="3" t="s">
        <v>13</v>
      </c>
      <c r="K393" s="3" t="s">
        <v>4</v>
      </c>
      <c r="L393" s="3" t="s">
        <v>22</v>
      </c>
      <c r="M393" s="8">
        <v>2</v>
      </c>
      <c r="N393" s="5">
        <v>51.29</v>
      </c>
      <c r="O393" s="6">
        <v>0</v>
      </c>
      <c r="P393" s="18">
        <v>23.15</v>
      </c>
      <c r="Q393" s="18">
        <f t="shared" si="24"/>
        <v>102.58</v>
      </c>
      <c r="R393" s="18">
        <f t="shared" si="25"/>
        <v>46.3</v>
      </c>
      <c r="S393" s="18">
        <f t="shared" si="26"/>
        <v>56.28</v>
      </c>
      <c r="T393" s="7">
        <f t="shared" si="27"/>
        <v>0.54864496003119523</v>
      </c>
      <c r="U393" s="4">
        <f>YEAR(SalesDataTable[[#This Row],[Order Date]])</f>
        <v>2026</v>
      </c>
      <c r="V393" s="7" t="str">
        <f>"Q"&amp;ROUNDUP(MONTH(SalesDataTable[[#This Row],[Order Date]])/3,0)</f>
        <v>Q1</v>
      </c>
      <c r="W393" s="8">
        <f>MONTH(SalesDataTable[[#This Row],[Order Date]])</f>
        <v>3</v>
      </c>
      <c r="X393" s="7" t="str">
        <f>TEXT(SalesDataTable[[#This Row],[Order Date]],"mmm")</f>
        <v>Mar</v>
      </c>
    </row>
    <row r="394" spans="1:24" ht="15.75">
      <c r="A394" s="2">
        <v>3611</v>
      </c>
      <c r="B394" s="11">
        <v>46101</v>
      </c>
      <c r="C394" s="4">
        <f>YEAR(SalesDataTable[[#This Row],[Order Date]])</f>
        <v>2026</v>
      </c>
      <c r="D394" s="4" t="str">
        <f>"Q"&amp;ROUNDUP(MONTH(SalesDataTable[[#This Row],[Order Date]])/3,0)</f>
        <v>Q1</v>
      </c>
      <c r="E394" s="4">
        <f>MONTH(SalesDataTable[[#This Row],[Order Date]])</f>
        <v>3</v>
      </c>
      <c r="F394" s="4" t="str">
        <f>TEXT(SalesDataTable[[#This Row],[Order Date]],"MMM")</f>
        <v>Mar</v>
      </c>
      <c r="G394" s="3" t="s">
        <v>6</v>
      </c>
      <c r="H394" s="3" t="s">
        <v>7</v>
      </c>
      <c r="I394" s="3" t="s">
        <v>8</v>
      </c>
      <c r="J394" s="3" t="s">
        <v>16</v>
      </c>
      <c r="K394" s="3" t="s">
        <v>4</v>
      </c>
      <c r="L394" s="3" t="s">
        <v>26</v>
      </c>
      <c r="M394" s="8">
        <v>6</v>
      </c>
      <c r="N394" s="5">
        <v>40.89</v>
      </c>
      <c r="O394" s="6">
        <v>0.1</v>
      </c>
      <c r="P394" s="18">
        <v>16.84</v>
      </c>
      <c r="Q394" s="18">
        <f t="shared" si="24"/>
        <v>220.80600000000001</v>
      </c>
      <c r="R394" s="18">
        <f t="shared" si="25"/>
        <v>101.03999999999999</v>
      </c>
      <c r="S394" s="18">
        <f t="shared" si="26"/>
        <v>119.76600000000002</v>
      </c>
      <c r="T394" s="7">
        <f t="shared" si="27"/>
        <v>0.54240373902883077</v>
      </c>
      <c r="U394" s="4">
        <f>YEAR(SalesDataTable[[#This Row],[Order Date]])</f>
        <v>2026</v>
      </c>
      <c r="V394" s="7" t="str">
        <f>"Q"&amp;ROUNDUP(MONTH(SalesDataTable[[#This Row],[Order Date]])/3,0)</f>
        <v>Q1</v>
      </c>
      <c r="W394" s="8">
        <f>MONTH(SalesDataTable[[#This Row],[Order Date]])</f>
        <v>3</v>
      </c>
      <c r="X394" s="7" t="str">
        <f>TEXT(SalesDataTable[[#This Row],[Order Date]],"mmm")</f>
        <v>Mar</v>
      </c>
    </row>
    <row r="395" spans="1:24" ht="15.75">
      <c r="A395" s="2">
        <v>3953</v>
      </c>
      <c r="B395" s="11">
        <v>46101</v>
      </c>
      <c r="C395" s="4">
        <f>YEAR(SalesDataTable[[#This Row],[Order Date]])</f>
        <v>2026</v>
      </c>
      <c r="D395" s="4" t="str">
        <f>"Q"&amp;ROUNDUP(MONTH(SalesDataTable[[#This Row],[Order Date]])/3,0)</f>
        <v>Q1</v>
      </c>
      <c r="E395" s="4">
        <f>MONTH(SalesDataTable[[#This Row],[Order Date]])</f>
        <v>3</v>
      </c>
      <c r="F395" s="4" t="str">
        <f>TEXT(SalesDataTable[[#This Row],[Order Date]],"MMM")</f>
        <v>Mar</v>
      </c>
      <c r="G395" s="3" t="s">
        <v>6</v>
      </c>
      <c r="H395" s="3" t="s">
        <v>49</v>
      </c>
      <c r="I395" s="3" t="s">
        <v>2</v>
      </c>
      <c r="J395" s="3" t="s">
        <v>13</v>
      </c>
      <c r="K395" s="3" t="s">
        <v>34</v>
      </c>
      <c r="L395" s="3" t="s">
        <v>38</v>
      </c>
      <c r="M395" s="8">
        <v>1</v>
      </c>
      <c r="N395" s="5">
        <v>120.63</v>
      </c>
      <c r="O395" s="6">
        <v>0</v>
      </c>
      <c r="P395" s="18">
        <v>70.28</v>
      </c>
      <c r="Q395" s="18">
        <f t="shared" si="24"/>
        <v>120.63</v>
      </c>
      <c r="R395" s="18">
        <f t="shared" si="25"/>
        <v>70.28</v>
      </c>
      <c r="S395" s="18">
        <f t="shared" si="26"/>
        <v>50.349999999999994</v>
      </c>
      <c r="T395" s="7">
        <f t="shared" si="27"/>
        <v>0.41739202520102792</v>
      </c>
      <c r="U395" s="4">
        <f>YEAR(SalesDataTable[[#This Row],[Order Date]])</f>
        <v>2026</v>
      </c>
      <c r="V395" s="7" t="str">
        <f>"Q"&amp;ROUNDUP(MONTH(SalesDataTable[[#This Row],[Order Date]])/3,0)</f>
        <v>Q1</v>
      </c>
      <c r="W395" s="8">
        <f>MONTH(SalesDataTable[[#This Row],[Order Date]])</f>
        <v>3</v>
      </c>
      <c r="X395" s="7" t="str">
        <f>TEXT(SalesDataTable[[#This Row],[Order Date]],"mmm")</f>
        <v>Mar</v>
      </c>
    </row>
    <row r="396" spans="1:24" ht="15.75">
      <c r="A396" s="2">
        <v>4253</v>
      </c>
      <c r="B396" s="11">
        <v>46101</v>
      </c>
      <c r="C396" s="4">
        <f>YEAR(SalesDataTable[[#This Row],[Order Date]])</f>
        <v>2026</v>
      </c>
      <c r="D396" s="4" t="str">
        <f>"Q"&amp;ROUNDUP(MONTH(SalesDataTable[[#This Row],[Order Date]])/3,0)</f>
        <v>Q1</v>
      </c>
      <c r="E396" s="4">
        <f>MONTH(SalesDataTable[[#This Row],[Order Date]])</f>
        <v>3</v>
      </c>
      <c r="F396" s="4" t="str">
        <f>TEXT(SalesDataTable[[#This Row],[Order Date]],"MMM")</f>
        <v>Mar</v>
      </c>
      <c r="G396" s="3" t="s">
        <v>20</v>
      </c>
      <c r="H396" s="3" t="s">
        <v>47</v>
      </c>
      <c r="I396" s="3" t="s">
        <v>8</v>
      </c>
      <c r="J396" s="3" t="s">
        <v>13</v>
      </c>
      <c r="K396" s="3" t="s">
        <v>4</v>
      </c>
      <c r="L396" s="3" t="s">
        <v>5</v>
      </c>
      <c r="M396" s="8">
        <v>5</v>
      </c>
      <c r="N396" s="5">
        <v>82.64</v>
      </c>
      <c r="O396" s="6">
        <v>0.1</v>
      </c>
      <c r="P396" s="18">
        <v>43.52</v>
      </c>
      <c r="Q396" s="18">
        <f t="shared" si="24"/>
        <v>371.88</v>
      </c>
      <c r="R396" s="18">
        <f t="shared" si="25"/>
        <v>217.60000000000002</v>
      </c>
      <c r="S396" s="18">
        <f t="shared" si="26"/>
        <v>154.27999999999997</v>
      </c>
      <c r="T396" s="7">
        <f t="shared" si="27"/>
        <v>0.41486501021834993</v>
      </c>
      <c r="U396" s="4">
        <f>YEAR(SalesDataTable[[#This Row],[Order Date]])</f>
        <v>2026</v>
      </c>
      <c r="V396" s="7" t="str">
        <f>"Q"&amp;ROUNDUP(MONTH(SalesDataTable[[#This Row],[Order Date]])/3,0)</f>
        <v>Q1</v>
      </c>
      <c r="W396" s="8">
        <f>MONTH(SalesDataTable[[#This Row],[Order Date]])</f>
        <v>3</v>
      </c>
      <c r="X396" s="7" t="str">
        <f>TEXT(SalesDataTable[[#This Row],[Order Date]],"mmm")</f>
        <v>Mar</v>
      </c>
    </row>
    <row r="397" spans="1:24" ht="15.75">
      <c r="A397" s="2">
        <v>4952</v>
      </c>
      <c r="B397" s="11">
        <v>46101</v>
      </c>
      <c r="C397" s="4">
        <f>YEAR(SalesDataTable[[#This Row],[Order Date]])</f>
        <v>2026</v>
      </c>
      <c r="D397" s="4" t="str">
        <f>"Q"&amp;ROUNDUP(MONTH(SalesDataTable[[#This Row],[Order Date]])/3,0)</f>
        <v>Q1</v>
      </c>
      <c r="E397" s="4">
        <f>MONTH(SalesDataTable[[#This Row],[Order Date]])</f>
        <v>3</v>
      </c>
      <c r="F397" s="4" t="str">
        <f>TEXT(SalesDataTable[[#This Row],[Order Date]],"MMM")</f>
        <v>Mar</v>
      </c>
      <c r="G397" s="3" t="s">
        <v>6</v>
      </c>
      <c r="H397" s="3" t="s">
        <v>27</v>
      </c>
      <c r="I397" s="3" t="s">
        <v>2</v>
      </c>
      <c r="J397" s="3" t="s">
        <v>16</v>
      </c>
      <c r="K397" s="3" t="s">
        <v>9</v>
      </c>
      <c r="L397" s="3" t="s">
        <v>46</v>
      </c>
      <c r="M397" s="8">
        <v>2</v>
      </c>
      <c r="N397" s="5">
        <v>72.459999999999994</v>
      </c>
      <c r="O397" s="6">
        <v>0</v>
      </c>
      <c r="P397" s="18">
        <v>33.31</v>
      </c>
      <c r="Q397" s="18">
        <f t="shared" si="24"/>
        <v>144.91999999999999</v>
      </c>
      <c r="R397" s="18">
        <f t="shared" si="25"/>
        <v>66.62</v>
      </c>
      <c r="S397" s="18">
        <f t="shared" si="26"/>
        <v>78.299999999999983</v>
      </c>
      <c r="T397" s="7">
        <f t="shared" si="27"/>
        <v>0.54029809550096597</v>
      </c>
      <c r="U397" s="4">
        <f>YEAR(SalesDataTable[[#This Row],[Order Date]])</f>
        <v>2026</v>
      </c>
      <c r="V397" s="7" t="str">
        <f>"Q"&amp;ROUNDUP(MONTH(SalesDataTable[[#This Row],[Order Date]])/3,0)</f>
        <v>Q1</v>
      </c>
      <c r="W397" s="8">
        <f>MONTH(SalesDataTable[[#This Row],[Order Date]])</f>
        <v>3</v>
      </c>
      <c r="X397" s="7" t="str">
        <f>TEXT(SalesDataTable[[#This Row],[Order Date]],"mmm")</f>
        <v>Mar</v>
      </c>
    </row>
    <row r="398" spans="1:24" ht="15.75">
      <c r="A398" s="2">
        <v>5016</v>
      </c>
      <c r="B398" s="11">
        <v>46101</v>
      </c>
      <c r="C398" s="4">
        <f>YEAR(SalesDataTable[[#This Row],[Order Date]])</f>
        <v>2026</v>
      </c>
      <c r="D398" s="4" t="str">
        <f>"Q"&amp;ROUNDUP(MONTH(SalesDataTable[[#This Row],[Order Date]])/3,0)</f>
        <v>Q1</v>
      </c>
      <c r="E398" s="4">
        <f>MONTH(SalesDataTable[[#This Row],[Order Date]])</f>
        <v>3</v>
      </c>
      <c r="F398" s="4" t="str">
        <f>TEXT(SalesDataTable[[#This Row],[Order Date]],"MMM")</f>
        <v>Mar</v>
      </c>
      <c r="G398" s="3" t="s">
        <v>6</v>
      </c>
      <c r="H398" s="3" t="s">
        <v>43</v>
      </c>
      <c r="I398" s="3" t="s">
        <v>28</v>
      </c>
      <c r="J398" s="3" t="s">
        <v>13</v>
      </c>
      <c r="K398" s="3" t="s">
        <v>34</v>
      </c>
      <c r="L398" s="3" t="s">
        <v>35</v>
      </c>
      <c r="M398" s="8">
        <v>2</v>
      </c>
      <c r="N398" s="5">
        <v>40.659999999999997</v>
      </c>
      <c r="O398" s="6">
        <v>0.1</v>
      </c>
      <c r="P398" s="18">
        <v>14.63</v>
      </c>
      <c r="Q398" s="18">
        <f t="shared" si="24"/>
        <v>73.188000000000002</v>
      </c>
      <c r="R398" s="18">
        <f t="shared" si="25"/>
        <v>29.26</v>
      </c>
      <c r="S398" s="18">
        <f t="shared" si="26"/>
        <v>43.927999999999997</v>
      </c>
      <c r="T398" s="7">
        <f t="shared" si="27"/>
        <v>0.60020768431983385</v>
      </c>
      <c r="U398" s="4">
        <f>YEAR(SalesDataTable[[#This Row],[Order Date]])</f>
        <v>2026</v>
      </c>
      <c r="V398" s="7" t="str">
        <f>"Q"&amp;ROUNDUP(MONTH(SalesDataTable[[#This Row],[Order Date]])/3,0)</f>
        <v>Q1</v>
      </c>
      <c r="W398" s="8">
        <f>MONTH(SalesDataTable[[#This Row],[Order Date]])</f>
        <v>3</v>
      </c>
      <c r="X398" s="7" t="str">
        <f>TEXT(SalesDataTable[[#This Row],[Order Date]],"mmm")</f>
        <v>Mar</v>
      </c>
    </row>
    <row r="399" spans="1:24" ht="15.75">
      <c r="A399" s="2">
        <v>839</v>
      </c>
      <c r="B399" s="11">
        <v>46102</v>
      </c>
      <c r="C399" s="4">
        <f>YEAR(SalesDataTable[[#This Row],[Order Date]])</f>
        <v>2026</v>
      </c>
      <c r="D399" s="4" t="str">
        <f>"Q"&amp;ROUNDUP(MONTH(SalesDataTable[[#This Row],[Order Date]])/3,0)</f>
        <v>Q1</v>
      </c>
      <c r="E399" s="4">
        <f>MONTH(SalesDataTable[[#This Row],[Order Date]])</f>
        <v>3</v>
      </c>
      <c r="F399" s="4" t="str">
        <f>TEXT(SalesDataTable[[#This Row],[Order Date]],"MMM")</f>
        <v>Mar</v>
      </c>
      <c r="G399" s="3" t="s">
        <v>6</v>
      </c>
      <c r="H399" s="3" t="s">
        <v>43</v>
      </c>
      <c r="I399" s="3" t="s">
        <v>28</v>
      </c>
      <c r="J399" s="3" t="s">
        <v>13</v>
      </c>
      <c r="K399" s="3" t="s">
        <v>4</v>
      </c>
      <c r="L399" s="3" t="s">
        <v>26</v>
      </c>
      <c r="M399" s="8">
        <v>1</v>
      </c>
      <c r="N399" s="5">
        <v>40.5</v>
      </c>
      <c r="O399" s="6">
        <v>0.05</v>
      </c>
      <c r="P399" s="18">
        <v>17.16</v>
      </c>
      <c r="Q399" s="18">
        <f t="shared" si="24"/>
        <v>38.475000000000001</v>
      </c>
      <c r="R399" s="18">
        <f t="shared" si="25"/>
        <v>17.16</v>
      </c>
      <c r="S399" s="18">
        <f t="shared" si="26"/>
        <v>21.315000000000001</v>
      </c>
      <c r="T399" s="7">
        <f t="shared" si="27"/>
        <v>0.55399610136452238</v>
      </c>
      <c r="U399" s="4">
        <f>YEAR(SalesDataTable[[#This Row],[Order Date]])</f>
        <v>2026</v>
      </c>
      <c r="V399" s="7" t="str">
        <f>"Q"&amp;ROUNDUP(MONTH(SalesDataTable[[#This Row],[Order Date]])/3,0)</f>
        <v>Q1</v>
      </c>
      <c r="W399" s="8">
        <f>MONTH(SalesDataTable[[#This Row],[Order Date]])</f>
        <v>3</v>
      </c>
      <c r="X399" s="7" t="str">
        <f>TEXT(SalesDataTable[[#This Row],[Order Date]],"mmm")</f>
        <v>Mar</v>
      </c>
    </row>
    <row r="400" spans="1:24" ht="15.75">
      <c r="A400" s="2">
        <v>1382</v>
      </c>
      <c r="B400" s="11">
        <v>46102</v>
      </c>
      <c r="C400" s="4">
        <f>YEAR(SalesDataTable[[#This Row],[Order Date]])</f>
        <v>2026</v>
      </c>
      <c r="D400" s="4" t="str">
        <f>"Q"&amp;ROUNDUP(MONTH(SalesDataTable[[#This Row],[Order Date]])/3,0)</f>
        <v>Q1</v>
      </c>
      <c r="E400" s="4">
        <f>MONTH(SalesDataTable[[#This Row],[Order Date]])</f>
        <v>3</v>
      </c>
      <c r="F400" s="4" t="str">
        <f>TEXT(SalesDataTable[[#This Row],[Order Date]],"MMM")</f>
        <v>Mar</v>
      </c>
      <c r="G400" s="3" t="s">
        <v>11</v>
      </c>
      <c r="H400" s="3" t="s">
        <v>12</v>
      </c>
      <c r="I400" s="3" t="s">
        <v>2</v>
      </c>
      <c r="J400" s="3" t="s">
        <v>16</v>
      </c>
      <c r="K400" s="3" t="s">
        <v>9</v>
      </c>
      <c r="L400" s="3" t="s">
        <v>46</v>
      </c>
      <c r="M400" s="8">
        <v>1</v>
      </c>
      <c r="N400" s="5">
        <v>72.16</v>
      </c>
      <c r="O400" s="6">
        <v>0</v>
      </c>
      <c r="P400" s="18">
        <v>33.11</v>
      </c>
      <c r="Q400" s="18">
        <f t="shared" si="24"/>
        <v>72.16</v>
      </c>
      <c r="R400" s="18">
        <f t="shared" si="25"/>
        <v>33.11</v>
      </c>
      <c r="S400" s="18">
        <f t="shared" si="26"/>
        <v>39.049999999999997</v>
      </c>
      <c r="T400" s="7">
        <f t="shared" si="27"/>
        <v>0.54115853658536583</v>
      </c>
      <c r="U400" s="4">
        <f>YEAR(SalesDataTable[[#This Row],[Order Date]])</f>
        <v>2026</v>
      </c>
      <c r="V400" s="7" t="str">
        <f>"Q"&amp;ROUNDUP(MONTH(SalesDataTable[[#This Row],[Order Date]])/3,0)</f>
        <v>Q1</v>
      </c>
      <c r="W400" s="8">
        <f>MONTH(SalesDataTable[[#This Row],[Order Date]])</f>
        <v>3</v>
      </c>
      <c r="X400" s="7" t="str">
        <f>TEXT(SalesDataTable[[#This Row],[Order Date]],"mmm")</f>
        <v>Mar</v>
      </c>
    </row>
    <row r="401" spans="1:24" ht="15.75">
      <c r="A401" s="2">
        <v>1452</v>
      </c>
      <c r="B401" s="11">
        <v>46102</v>
      </c>
      <c r="C401" s="4">
        <f>YEAR(SalesDataTable[[#This Row],[Order Date]])</f>
        <v>2026</v>
      </c>
      <c r="D401" s="4" t="str">
        <f>"Q"&amp;ROUNDUP(MONTH(SalesDataTable[[#This Row],[Order Date]])/3,0)</f>
        <v>Q1</v>
      </c>
      <c r="E401" s="4">
        <f>MONTH(SalesDataTable[[#This Row],[Order Date]])</f>
        <v>3</v>
      </c>
      <c r="F401" s="4" t="str">
        <f>TEXT(SalesDataTable[[#This Row],[Order Date]],"MMM")</f>
        <v>Mar</v>
      </c>
      <c r="G401" s="3" t="s">
        <v>11</v>
      </c>
      <c r="H401" s="3" t="s">
        <v>25</v>
      </c>
      <c r="I401" s="3" t="s">
        <v>28</v>
      </c>
      <c r="J401" s="3" t="s">
        <v>16</v>
      </c>
      <c r="K401" s="3" t="s">
        <v>14</v>
      </c>
      <c r="L401" s="3" t="s">
        <v>48</v>
      </c>
      <c r="M401" s="8">
        <v>1</v>
      </c>
      <c r="N401" s="5">
        <v>161.93</v>
      </c>
      <c r="O401" s="6">
        <v>0.15</v>
      </c>
      <c r="P401" s="18">
        <v>87.5</v>
      </c>
      <c r="Q401" s="18">
        <f t="shared" si="24"/>
        <v>137.6405</v>
      </c>
      <c r="R401" s="18">
        <f t="shared" si="25"/>
        <v>87.5</v>
      </c>
      <c r="S401" s="18">
        <f t="shared" si="26"/>
        <v>50.140500000000003</v>
      </c>
      <c r="T401" s="7">
        <f t="shared" si="27"/>
        <v>0.36428594781332529</v>
      </c>
      <c r="U401" s="4">
        <f>YEAR(SalesDataTable[[#This Row],[Order Date]])</f>
        <v>2026</v>
      </c>
      <c r="V401" s="7" t="str">
        <f>"Q"&amp;ROUNDUP(MONTH(SalesDataTable[[#This Row],[Order Date]])/3,0)</f>
        <v>Q1</v>
      </c>
      <c r="W401" s="8">
        <f>MONTH(SalesDataTable[[#This Row],[Order Date]])</f>
        <v>3</v>
      </c>
      <c r="X401" s="7" t="str">
        <f>TEXT(SalesDataTable[[#This Row],[Order Date]],"mmm")</f>
        <v>Mar</v>
      </c>
    </row>
    <row r="402" spans="1:24" ht="15.75">
      <c r="A402" s="2">
        <v>1845</v>
      </c>
      <c r="B402" s="11">
        <v>46102</v>
      </c>
      <c r="C402" s="4">
        <f>YEAR(SalesDataTable[[#This Row],[Order Date]])</f>
        <v>2026</v>
      </c>
      <c r="D402" s="4" t="str">
        <f>"Q"&amp;ROUNDUP(MONTH(SalesDataTable[[#This Row],[Order Date]])/3,0)</f>
        <v>Q1</v>
      </c>
      <c r="E402" s="4">
        <f>MONTH(SalesDataTable[[#This Row],[Order Date]])</f>
        <v>3</v>
      </c>
      <c r="F402" s="4" t="str">
        <f>TEXT(SalesDataTable[[#This Row],[Order Date]],"MMM")</f>
        <v>Mar</v>
      </c>
      <c r="G402" s="3" t="s">
        <v>0</v>
      </c>
      <c r="H402" s="3" t="s">
        <v>36</v>
      </c>
      <c r="I402" s="3" t="s">
        <v>2</v>
      </c>
      <c r="J402" s="3" t="s">
        <v>3</v>
      </c>
      <c r="K402" s="3" t="s">
        <v>23</v>
      </c>
      <c r="L402" s="3" t="s">
        <v>24</v>
      </c>
      <c r="M402" s="8">
        <v>3</v>
      </c>
      <c r="N402" s="5">
        <v>348.54</v>
      </c>
      <c r="O402" s="6">
        <v>0.1</v>
      </c>
      <c r="P402" s="18">
        <v>200.3</v>
      </c>
      <c r="Q402" s="18">
        <f t="shared" si="24"/>
        <v>941.05800000000011</v>
      </c>
      <c r="R402" s="18">
        <f t="shared" si="25"/>
        <v>600.90000000000009</v>
      </c>
      <c r="S402" s="18">
        <f t="shared" si="26"/>
        <v>340.15800000000002</v>
      </c>
      <c r="T402" s="7">
        <f t="shared" si="27"/>
        <v>0.36146337420222768</v>
      </c>
      <c r="U402" s="4">
        <f>YEAR(SalesDataTable[[#This Row],[Order Date]])</f>
        <v>2026</v>
      </c>
      <c r="V402" s="7" t="str">
        <f>"Q"&amp;ROUNDUP(MONTH(SalesDataTable[[#This Row],[Order Date]])/3,0)</f>
        <v>Q1</v>
      </c>
      <c r="W402" s="8">
        <f>MONTH(SalesDataTable[[#This Row],[Order Date]])</f>
        <v>3</v>
      </c>
      <c r="X402" s="7" t="str">
        <f>TEXT(SalesDataTable[[#This Row],[Order Date]],"mmm")</f>
        <v>Mar</v>
      </c>
    </row>
    <row r="403" spans="1:24" ht="15.75">
      <c r="A403" s="2">
        <v>3560</v>
      </c>
      <c r="B403" s="11">
        <v>46102</v>
      </c>
      <c r="C403" s="4">
        <f>YEAR(SalesDataTable[[#This Row],[Order Date]])</f>
        <v>2026</v>
      </c>
      <c r="D403" s="4" t="str">
        <f>"Q"&amp;ROUNDUP(MONTH(SalesDataTable[[#This Row],[Order Date]])/3,0)</f>
        <v>Q1</v>
      </c>
      <c r="E403" s="4">
        <f>MONTH(SalesDataTable[[#This Row],[Order Date]])</f>
        <v>3</v>
      </c>
      <c r="F403" s="4" t="str">
        <f>TEXT(SalesDataTable[[#This Row],[Order Date]],"MMM")</f>
        <v>Mar</v>
      </c>
      <c r="G403" s="3" t="s">
        <v>11</v>
      </c>
      <c r="H403" s="3" t="s">
        <v>52</v>
      </c>
      <c r="I403" s="3" t="s">
        <v>2</v>
      </c>
      <c r="J403" s="3" t="s">
        <v>3</v>
      </c>
      <c r="K403" s="3" t="s">
        <v>34</v>
      </c>
      <c r="L403" s="3" t="s">
        <v>45</v>
      </c>
      <c r="M403" s="8">
        <v>3</v>
      </c>
      <c r="N403" s="5">
        <v>50.46</v>
      </c>
      <c r="O403" s="6">
        <v>0.1</v>
      </c>
      <c r="P403" s="18">
        <v>21.9</v>
      </c>
      <c r="Q403" s="18">
        <f t="shared" si="24"/>
        <v>136.24199999999999</v>
      </c>
      <c r="R403" s="18">
        <f t="shared" si="25"/>
        <v>65.699999999999989</v>
      </c>
      <c r="S403" s="18">
        <f t="shared" si="26"/>
        <v>70.542000000000002</v>
      </c>
      <c r="T403" s="7">
        <f t="shared" si="27"/>
        <v>0.51776985070683057</v>
      </c>
      <c r="U403" s="4">
        <f>YEAR(SalesDataTable[[#This Row],[Order Date]])</f>
        <v>2026</v>
      </c>
      <c r="V403" s="7" t="str">
        <f>"Q"&amp;ROUNDUP(MONTH(SalesDataTable[[#This Row],[Order Date]])/3,0)</f>
        <v>Q1</v>
      </c>
      <c r="W403" s="8">
        <f>MONTH(SalesDataTable[[#This Row],[Order Date]])</f>
        <v>3</v>
      </c>
      <c r="X403" s="7" t="str">
        <f>TEXT(SalesDataTable[[#This Row],[Order Date]],"mmm")</f>
        <v>Mar</v>
      </c>
    </row>
    <row r="404" spans="1:24" ht="15.75">
      <c r="A404" s="2">
        <v>4059</v>
      </c>
      <c r="B404" s="11">
        <v>46102</v>
      </c>
      <c r="C404" s="4">
        <f>YEAR(SalesDataTable[[#This Row],[Order Date]])</f>
        <v>2026</v>
      </c>
      <c r="D404" s="4" t="str">
        <f>"Q"&amp;ROUNDUP(MONTH(SalesDataTable[[#This Row],[Order Date]])/3,0)</f>
        <v>Q1</v>
      </c>
      <c r="E404" s="4">
        <f>MONTH(SalesDataTable[[#This Row],[Order Date]])</f>
        <v>3</v>
      </c>
      <c r="F404" s="4" t="str">
        <f>TEXT(SalesDataTable[[#This Row],[Order Date]],"MMM")</f>
        <v>Mar</v>
      </c>
      <c r="G404" s="3" t="s">
        <v>20</v>
      </c>
      <c r="H404" s="3" t="s">
        <v>47</v>
      </c>
      <c r="I404" s="3" t="s">
        <v>28</v>
      </c>
      <c r="J404" s="3" t="s">
        <v>13</v>
      </c>
      <c r="K404" s="3" t="s">
        <v>23</v>
      </c>
      <c r="L404" s="3" t="s">
        <v>40</v>
      </c>
      <c r="M404" s="8">
        <v>1</v>
      </c>
      <c r="N404" s="5">
        <v>83.62</v>
      </c>
      <c r="O404" s="6">
        <v>0</v>
      </c>
      <c r="P404" s="18">
        <v>39.15</v>
      </c>
      <c r="Q404" s="18">
        <f t="shared" si="24"/>
        <v>83.62</v>
      </c>
      <c r="R404" s="18">
        <f t="shared" si="25"/>
        <v>39.15</v>
      </c>
      <c r="S404" s="18">
        <f t="shared" si="26"/>
        <v>44.470000000000006</v>
      </c>
      <c r="T404" s="7">
        <f t="shared" si="27"/>
        <v>0.53181057163358048</v>
      </c>
      <c r="U404" s="4">
        <f>YEAR(SalesDataTable[[#This Row],[Order Date]])</f>
        <v>2026</v>
      </c>
      <c r="V404" s="7" t="str">
        <f>"Q"&amp;ROUNDUP(MONTH(SalesDataTable[[#This Row],[Order Date]])/3,0)</f>
        <v>Q1</v>
      </c>
      <c r="W404" s="8">
        <f>MONTH(SalesDataTable[[#This Row],[Order Date]])</f>
        <v>3</v>
      </c>
      <c r="X404" s="7" t="str">
        <f>TEXT(SalesDataTable[[#This Row],[Order Date]],"mmm")</f>
        <v>Mar</v>
      </c>
    </row>
    <row r="405" spans="1:24" ht="15.75">
      <c r="A405" s="2">
        <v>4731</v>
      </c>
      <c r="B405" s="11">
        <v>46102</v>
      </c>
      <c r="C405" s="4">
        <f>YEAR(SalesDataTable[[#This Row],[Order Date]])</f>
        <v>2026</v>
      </c>
      <c r="D405" s="4" t="str">
        <f>"Q"&amp;ROUNDUP(MONTH(SalesDataTable[[#This Row],[Order Date]])/3,0)</f>
        <v>Q1</v>
      </c>
      <c r="E405" s="4">
        <f>MONTH(SalesDataTable[[#This Row],[Order Date]])</f>
        <v>3</v>
      </c>
      <c r="F405" s="4" t="str">
        <f>TEXT(SalesDataTable[[#This Row],[Order Date]],"MMM")</f>
        <v>Mar</v>
      </c>
      <c r="G405" s="3" t="s">
        <v>6</v>
      </c>
      <c r="H405" s="3" t="s">
        <v>43</v>
      </c>
      <c r="I405" s="3" t="s">
        <v>8</v>
      </c>
      <c r="J405" s="3" t="s">
        <v>16</v>
      </c>
      <c r="K405" s="3" t="s">
        <v>4</v>
      </c>
      <c r="L405" s="3" t="s">
        <v>22</v>
      </c>
      <c r="M405" s="8">
        <v>6</v>
      </c>
      <c r="N405" s="5">
        <v>51.07</v>
      </c>
      <c r="O405" s="6">
        <v>0.1</v>
      </c>
      <c r="P405" s="18">
        <v>22.68</v>
      </c>
      <c r="Q405" s="18">
        <f t="shared" si="24"/>
        <v>275.77800000000002</v>
      </c>
      <c r="R405" s="18">
        <f t="shared" si="25"/>
        <v>136.07999999999998</v>
      </c>
      <c r="S405" s="18">
        <f t="shared" si="26"/>
        <v>139.69800000000004</v>
      </c>
      <c r="T405" s="7">
        <f t="shared" si="27"/>
        <v>0.50655962404542798</v>
      </c>
      <c r="U405" s="4">
        <f>YEAR(SalesDataTable[[#This Row],[Order Date]])</f>
        <v>2026</v>
      </c>
      <c r="V405" s="7" t="str">
        <f>"Q"&amp;ROUNDUP(MONTH(SalesDataTable[[#This Row],[Order Date]])/3,0)</f>
        <v>Q1</v>
      </c>
      <c r="W405" s="8">
        <f>MONTH(SalesDataTable[[#This Row],[Order Date]])</f>
        <v>3</v>
      </c>
      <c r="X405" s="7" t="str">
        <f>TEXT(SalesDataTable[[#This Row],[Order Date]],"mmm")</f>
        <v>Mar</v>
      </c>
    </row>
    <row r="406" spans="1:24" ht="15.75">
      <c r="A406" s="2">
        <v>693</v>
      </c>
      <c r="B406" s="11">
        <v>46103</v>
      </c>
      <c r="C406" s="4">
        <f>YEAR(SalesDataTable[[#This Row],[Order Date]])</f>
        <v>2026</v>
      </c>
      <c r="D406" s="4" t="str">
        <f>"Q"&amp;ROUNDUP(MONTH(SalesDataTable[[#This Row],[Order Date]])/3,0)</f>
        <v>Q1</v>
      </c>
      <c r="E406" s="4">
        <f>MONTH(SalesDataTable[[#This Row],[Order Date]])</f>
        <v>3</v>
      </c>
      <c r="F406" s="4" t="str">
        <f>TEXT(SalesDataTable[[#This Row],[Order Date]],"MMM")</f>
        <v>Mar</v>
      </c>
      <c r="G406" s="3" t="s">
        <v>6</v>
      </c>
      <c r="H406" s="3" t="s">
        <v>41</v>
      </c>
      <c r="I406" s="3" t="s">
        <v>2</v>
      </c>
      <c r="J406" s="3" t="s">
        <v>13</v>
      </c>
      <c r="K406" s="3" t="s">
        <v>14</v>
      </c>
      <c r="L406" s="3" t="s">
        <v>32</v>
      </c>
      <c r="M406" s="8">
        <v>3</v>
      </c>
      <c r="N406" s="5">
        <v>47.02</v>
      </c>
      <c r="O406" s="6">
        <v>0.1</v>
      </c>
      <c r="P406" s="18">
        <v>17.989999999999998</v>
      </c>
      <c r="Q406" s="18">
        <f t="shared" si="24"/>
        <v>126.95400000000001</v>
      </c>
      <c r="R406" s="18">
        <f t="shared" si="25"/>
        <v>53.97</v>
      </c>
      <c r="S406" s="18">
        <f t="shared" si="26"/>
        <v>72.984000000000009</v>
      </c>
      <c r="T406" s="7">
        <f t="shared" si="27"/>
        <v>0.57488539155914742</v>
      </c>
      <c r="U406" s="4">
        <f>YEAR(SalesDataTable[[#This Row],[Order Date]])</f>
        <v>2026</v>
      </c>
      <c r="V406" s="7" t="str">
        <f>"Q"&amp;ROUNDUP(MONTH(SalesDataTable[[#This Row],[Order Date]])/3,0)</f>
        <v>Q1</v>
      </c>
      <c r="W406" s="8">
        <f>MONTH(SalesDataTable[[#This Row],[Order Date]])</f>
        <v>3</v>
      </c>
      <c r="X406" s="7" t="str">
        <f>TEXT(SalesDataTable[[#This Row],[Order Date]],"mmm")</f>
        <v>Mar</v>
      </c>
    </row>
    <row r="407" spans="1:24" ht="15.75">
      <c r="A407" s="2">
        <v>1672</v>
      </c>
      <c r="B407" s="11">
        <v>46103</v>
      </c>
      <c r="C407" s="4">
        <f>YEAR(SalesDataTable[[#This Row],[Order Date]])</f>
        <v>2026</v>
      </c>
      <c r="D407" s="4" t="str">
        <f>"Q"&amp;ROUNDUP(MONTH(SalesDataTable[[#This Row],[Order Date]])/3,0)</f>
        <v>Q1</v>
      </c>
      <c r="E407" s="4">
        <f>MONTH(SalesDataTable[[#This Row],[Order Date]])</f>
        <v>3</v>
      </c>
      <c r="F407" s="4" t="str">
        <f>TEXT(SalesDataTable[[#This Row],[Order Date]],"MMM")</f>
        <v>Mar</v>
      </c>
      <c r="G407" s="3" t="s">
        <v>11</v>
      </c>
      <c r="H407" s="3" t="s">
        <v>25</v>
      </c>
      <c r="I407" s="3" t="s">
        <v>28</v>
      </c>
      <c r="J407" s="3" t="s">
        <v>3</v>
      </c>
      <c r="K407" s="3" t="s">
        <v>14</v>
      </c>
      <c r="L407" s="3" t="s">
        <v>32</v>
      </c>
      <c r="M407" s="8">
        <v>1</v>
      </c>
      <c r="N407" s="5">
        <v>47.1</v>
      </c>
      <c r="O407" s="6">
        <v>0.05</v>
      </c>
      <c r="P407" s="18">
        <v>18.48</v>
      </c>
      <c r="Q407" s="18">
        <f t="shared" si="24"/>
        <v>44.744999999999997</v>
      </c>
      <c r="R407" s="18">
        <f t="shared" si="25"/>
        <v>18.48</v>
      </c>
      <c r="S407" s="18">
        <f t="shared" si="26"/>
        <v>26.264999999999997</v>
      </c>
      <c r="T407" s="7">
        <f t="shared" si="27"/>
        <v>0.58699296010727453</v>
      </c>
      <c r="U407" s="4">
        <f>YEAR(SalesDataTable[[#This Row],[Order Date]])</f>
        <v>2026</v>
      </c>
      <c r="V407" s="7" t="str">
        <f>"Q"&amp;ROUNDUP(MONTH(SalesDataTable[[#This Row],[Order Date]])/3,0)</f>
        <v>Q1</v>
      </c>
      <c r="W407" s="8">
        <f>MONTH(SalesDataTable[[#This Row],[Order Date]])</f>
        <v>3</v>
      </c>
      <c r="X407" s="7" t="str">
        <f>TEXT(SalesDataTable[[#This Row],[Order Date]],"mmm")</f>
        <v>Mar</v>
      </c>
    </row>
    <row r="408" spans="1:24" ht="15.75">
      <c r="A408" s="2">
        <v>2347</v>
      </c>
      <c r="B408" s="11">
        <v>46103</v>
      </c>
      <c r="C408" s="4">
        <f>YEAR(SalesDataTable[[#This Row],[Order Date]])</f>
        <v>2026</v>
      </c>
      <c r="D408" s="4" t="str">
        <f>"Q"&amp;ROUNDUP(MONTH(SalesDataTable[[#This Row],[Order Date]])/3,0)</f>
        <v>Q1</v>
      </c>
      <c r="E408" s="4">
        <f>MONTH(SalesDataTable[[#This Row],[Order Date]])</f>
        <v>3</v>
      </c>
      <c r="F408" s="4" t="str">
        <f>TEXT(SalesDataTable[[#This Row],[Order Date]],"MMM")</f>
        <v>Mar</v>
      </c>
      <c r="G408" s="3" t="s">
        <v>20</v>
      </c>
      <c r="H408" s="3" t="s">
        <v>47</v>
      </c>
      <c r="I408" s="3" t="s">
        <v>2</v>
      </c>
      <c r="J408" s="3" t="s">
        <v>3</v>
      </c>
      <c r="K408" s="3" t="s">
        <v>14</v>
      </c>
      <c r="L408" s="3" t="s">
        <v>44</v>
      </c>
      <c r="M408" s="8">
        <v>2</v>
      </c>
      <c r="N408" s="5">
        <v>131.38999999999999</v>
      </c>
      <c r="O408" s="6">
        <v>0</v>
      </c>
      <c r="P408" s="18">
        <v>66.91</v>
      </c>
      <c r="Q408" s="18">
        <f t="shared" si="24"/>
        <v>262.77999999999997</v>
      </c>
      <c r="R408" s="18">
        <f t="shared" si="25"/>
        <v>133.82</v>
      </c>
      <c r="S408" s="18">
        <f t="shared" si="26"/>
        <v>128.95999999999998</v>
      </c>
      <c r="T408" s="7">
        <f t="shared" si="27"/>
        <v>0.49075272090722277</v>
      </c>
      <c r="U408" s="4">
        <f>YEAR(SalesDataTable[[#This Row],[Order Date]])</f>
        <v>2026</v>
      </c>
      <c r="V408" s="7" t="str">
        <f>"Q"&amp;ROUNDUP(MONTH(SalesDataTable[[#This Row],[Order Date]])/3,0)</f>
        <v>Q1</v>
      </c>
      <c r="W408" s="8">
        <f>MONTH(SalesDataTable[[#This Row],[Order Date]])</f>
        <v>3</v>
      </c>
      <c r="X408" s="7" t="str">
        <f>TEXT(SalesDataTable[[#This Row],[Order Date]],"mmm")</f>
        <v>Mar</v>
      </c>
    </row>
    <row r="409" spans="1:24" ht="15.75">
      <c r="A409" s="2">
        <v>2582</v>
      </c>
      <c r="B409" s="11">
        <v>46103</v>
      </c>
      <c r="C409" s="4">
        <f>YEAR(SalesDataTable[[#This Row],[Order Date]])</f>
        <v>2026</v>
      </c>
      <c r="D409" s="4" t="str">
        <f>"Q"&amp;ROUNDUP(MONTH(SalesDataTable[[#This Row],[Order Date]])/3,0)</f>
        <v>Q1</v>
      </c>
      <c r="E409" s="4">
        <f>MONTH(SalesDataTable[[#This Row],[Order Date]])</f>
        <v>3</v>
      </c>
      <c r="F409" s="4" t="str">
        <f>TEXT(SalesDataTable[[#This Row],[Order Date]],"MMM")</f>
        <v>Mar</v>
      </c>
      <c r="G409" s="3" t="s">
        <v>6</v>
      </c>
      <c r="H409" s="3" t="s">
        <v>7</v>
      </c>
      <c r="I409" s="3" t="s">
        <v>28</v>
      </c>
      <c r="J409" s="3" t="s">
        <v>13</v>
      </c>
      <c r="K409" s="3" t="s">
        <v>34</v>
      </c>
      <c r="L409" s="3" t="s">
        <v>38</v>
      </c>
      <c r="M409" s="8">
        <v>1</v>
      </c>
      <c r="N409" s="5">
        <v>120.16</v>
      </c>
      <c r="O409" s="6">
        <v>0.15</v>
      </c>
      <c r="P409" s="18">
        <v>68.33</v>
      </c>
      <c r="Q409" s="18">
        <f t="shared" si="24"/>
        <v>102.136</v>
      </c>
      <c r="R409" s="18">
        <f t="shared" si="25"/>
        <v>68.33</v>
      </c>
      <c r="S409" s="18">
        <f t="shared" si="26"/>
        <v>33.805999999999997</v>
      </c>
      <c r="T409" s="7">
        <f t="shared" si="27"/>
        <v>0.33099005247904756</v>
      </c>
      <c r="U409" s="4">
        <f>YEAR(SalesDataTable[[#This Row],[Order Date]])</f>
        <v>2026</v>
      </c>
      <c r="V409" s="7" t="str">
        <f>"Q"&amp;ROUNDUP(MONTH(SalesDataTable[[#This Row],[Order Date]])/3,0)</f>
        <v>Q1</v>
      </c>
      <c r="W409" s="8">
        <f>MONTH(SalesDataTable[[#This Row],[Order Date]])</f>
        <v>3</v>
      </c>
      <c r="X409" s="7" t="str">
        <f>TEXT(SalesDataTable[[#This Row],[Order Date]],"mmm")</f>
        <v>Mar</v>
      </c>
    </row>
    <row r="410" spans="1:24" ht="15.75">
      <c r="A410" s="2">
        <v>2762</v>
      </c>
      <c r="B410" s="11">
        <v>46103</v>
      </c>
      <c r="C410" s="4">
        <f>YEAR(SalesDataTable[[#This Row],[Order Date]])</f>
        <v>2026</v>
      </c>
      <c r="D410" s="4" t="str">
        <f>"Q"&amp;ROUNDUP(MONTH(SalesDataTable[[#This Row],[Order Date]])/3,0)</f>
        <v>Q1</v>
      </c>
      <c r="E410" s="4">
        <f>MONTH(SalesDataTable[[#This Row],[Order Date]])</f>
        <v>3</v>
      </c>
      <c r="F410" s="4" t="str">
        <f>TEXT(SalesDataTable[[#This Row],[Order Date]],"MMM")</f>
        <v>Mar</v>
      </c>
      <c r="G410" s="3" t="s">
        <v>20</v>
      </c>
      <c r="H410" s="3" t="s">
        <v>33</v>
      </c>
      <c r="I410" s="3" t="s">
        <v>19</v>
      </c>
      <c r="J410" s="3" t="s">
        <v>3</v>
      </c>
      <c r="K410" s="3" t="s">
        <v>23</v>
      </c>
      <c r="L410" s="3" t="s">
        <v>29</v>
      </c>
      <c r="M410" s="8">
        <v>1</v>
      </c>
      <c r="N410" s="5">
        <v>196.48</v>
      </c>
      <c r="O410" s="6">
        <v>0</v>
      </c>
      <c r="P410" s="18">
        <v>101.29</v>
      </c>
      <c r="Q410" s="18">
        <f t="shared" si="24"/>
        <v>196.48</v>
      </c>
      <c r="R410" s="18">
        <f t="shared" si="25"/>
        <v>101.29</v>
      </c>
      <c r="S410" s="18">
        <f t="shared" si="26"/>
        <v>95.189999999999984</v>
      </c>
      <c r="T410" s="7">
        <f t="shared" si="27"/>
        <v>0.48447679153094458</v>
      </c>
      <c r="U410" s="4">
        <f>YEAR(SalesDataTable[[#This Row],[Order Date]])</f>
        <v>2026</v>
      </c>
      <c r="V410" s="7" t="str">
        <f>"Q"&amp;ROUNDUP(MONTH(SalesDataTable[[#This Row],[Order Date]])/3,0)</f>
        <v>Q1</v>
      </c>
      <c r="W410" s="8">
        <f>MONTH(SalesDataTable[[#This Row],[Order Date]])</f>
        <v>3</v>
      </c>
      <c r="X410" s="7" t="str">
        <f>TEXT(SalesDataTable[[#This Row],[Order Date]],"mmm")</f>
        <v>Mar</v>
      </c>
    </row>
    <row r="411" spans="1:24" ht="15.75">
      <c r="A411" s="2">
        <v>4090</v>
      </c>
      <c r="B411" s="11">
        <v>46103</v>
      </c>
      <c r="C411" s="4">
        <f>YEAR(SalesDataTable[[#This Row],[Order Date]])</f>
        <v>2026</v>
      </c>
      <c r="D411" s="4" t="str">
        <f>"Q"&amp;ROUNDUP(MONTH(SalesDataTable[[#This Row],[Order Date]])/3,0)</f>
        <v>Q1</v>
      </c>
      <c r="E411" s="4">
        <f>MONTH(SalesDataTable[[#This Row],[Order Date]])</f>
        <v>3</v>
      </c>
      <c r="F411" s="4" t="str">
        <f>TEXT(SalesDataTable[[#This Row],[Order Date]],"MMM")</f>
        <v>Mar</v>
      </c>
      <c r="G411" s="3" t="s">
        <v>6</v>
      </c>
      <c r="H411" s="3" t="s">
        <v>41</v>
      </c>
      <c r="I411" s="3" t="s">
        <v>28</v>
      </c>
      <c r="J411" s="3" t="s">
        <v>16</v>
      </c>
      <c r="K411" s="3" t="s">
        <v>14</v>
      </c>
      <c r="L411" s="3" t="s">
        <v>15</v>
      </c>
      <c r="M411" s="8">
        <v>1</v>
      </c>
      <c r="N411" s="5">
        <v>36.520000000000003</v>
      </c>
      <c r="O411" s="6">
        <v>0</v>
      </c>
      <c r="P411" s="18">
        <v>13.96</v>
      </c>
      <c r="Q411" s="18">
        <f t="shared" si="24"/>
        <v>36.520000000000003</v>
      </c>
      <c r="R411" s="18">
        <f t="shared" si="25"/>
        <v>13.96</v>
      </c>
      <c r="S411" s="18">
        <f t="shared" si="26"/>
        <v>22.560000000000002</v>
      </c>
      <c r="T411" s="7">
        <f t="shared" si="27"/>
        <v>0.61774370208105145</v>
      </c>
      <c r="U411" s="4">
        <f>YEAR(SalesDataTable[[#This Row],[Order Date]])</f>
        <v>2026</v>
      </c>
      <c r="V411" s="7" t="str">
        <f>"Q"&amp;ROUNDUP(MONTH(SalesDataTable[[#This Row],[Order Date]])/3,0)</f>
        <v>Q1</v>
      </c>
      <c r="W411" s="8">
        <f>MONTH(SalesDataTable[[#This Row],[Order Date]])</f>
        <v>3</v>
      </c>
      <c r="X411" s="7" t="str">
        <f>TEXT(SalesDataTable[[#This Row],[Order Date]],"mmm")</f>
        <v>Mar</v>
      </c>
    </row>
    <row r="412" spans="1:24" ht="15.75">
      <c r="A412" s="2">
        <v>4491</v>
      </c>
      <c r="B412" s="11">
        <v>46103</v>
      </c>
      <c r="C412" s="4">
        <f>YEAR(SalesDataTable[[#This Row],[Order Date]])</f>
        <v>2026</v>
      </c>
      <c r="D412" s="4" t="str">
        <f>"Q"&amp;ROUNDUP(MONTH(SalesDataTable[[#This Row],[Order Date]])/3,0)</f>
        <v>Q1</v>
      </c>
      <c r="E412" s="4">
        <f>MONTH(SalesDataTable[[#This Row],[Order Date]])</f>
        <v>3</v>
      </c>
      <c r="F412" s="4" t="str">
        <f>TEXT(SalesDataTable[[#This Row],[Order Date]],"MMM")</f>
        <v>Mar</v>
      </c>
      <c r="G412" s="3" t="s">
        <v>6</v>
      </c>
      <c r="H412" s="3" t="s">
        <v>43</v>
      </c>
      <c r="I412" s="3" t="s">
        <v>19</v>
      </c>
      <c r="J412" s="3" t="s">
        <v>16</v>
      </c>
      <c r="K412" s="3" t="s">
        <v>34</v>
      </c>
      <c r="L412" s="3" t="s">
        <v>45</v>
      </c>
      <c r="M412" s="8">
        <v>4</v>
      </c>
      <c r="N412" s="5">
        <v>49.71</v>
      </c>
      <c r="O412" s="6">
        <v>0.1</v>
      </c>
      <c r="P412" s="18">
        <v>22.46</v>
      </c>
      <c r="Q412" s="18">
        <f t="shared" si="24"/>
        <v>178.95600000000002</v>
      </c>
      <c r="R412" s="18">
        <f t="shared" si="25"/>
        <v>89.84</v>
      </c>
      <c r="S412" s="18">
        <f t="shared" si="26"/>
        <v>89.116000000000014</v>
      </c>
      <c r="T412" s="7">
        <f t="shared" si="27"/>
        <v>0.49797715639598561</v>
      </c>
      <c r="U412" s="4">
        <f>YEAR(SalesDataTable[[#This Row],[Order Date]])</f>
        <v>2026</v>
      </c>
      <c r="V412" s="7" t="str">
        <f>"Q"&amp;ROUNDUP(MONTH(SalesDataTable[[#This Row],[Order Date]])/3,0)</f>
        <v>Q1</v>
      </c>
      <c r="W412" s="8">
        <f>MONTH(SalesDataTable[[#This Row],[Order Date]])</f>
        <v>3</v>
      </c>
      <c r="X412" s="7" t="str">
        <f>TEXT(SalesDataTable[[#This Row],[Order Date]],"mmm")</f>
        <v>Mar</v>
      </c>
    </row>
    <row r="413" spans="1:24" ht="15.75">
      <c r="A413" s="2">
        <v>4678</v>
      </c>
      <c r="B413" s="11">
        <v>46103</v>
      </c>
      <c r="C413" s="4">
        <f>YEAR(SalesDataTable[[#This Row],[Order Date]])</f>
        <v>2026</v>
      </c>
      <c r="D413" s="4" t="str">
        <f>"Q"&amp;ROUNDUP(MONTH(SalesDataTable[[#This Row],[Order Date]])/3,0)</f>
        <v>Q1</v>
      </c>
      <c r="E413" s="4">
        <f>MONTH(SalesDataTable[[#This Row],[Order Date]])</f>
        <v>3</v>
      </c>
      <c r="F413" s="4" t="str">
        <f>TEXT(SalesDataTable[[#This Row],[Order Date]],"MMM")</f>
        <v>Mar</v>
      </c>
      <c r="G413" s="3" t="s">
        <v>0</v>
      </c>
      <c r="H413" s="3" t="s">
        <v>1</v>
      </c>
      <c r="I413" s="3" t="s">
        <v>2</v>
      </c>
      <c r="J413" s="3" t="s">
        <v>3</v>
      </c>
      <c r="K413" s="3" t="s">
        <v>23</v>
      </c>
      <c r="L413" s="3" t="s">
        <v>40</v>
      </c>
      <c r="M413" s="8">
        <v>1</v>
      </c>
      <c r="N413" s="5">
        <v>81.209999999999994</v>
      </c>
      <c r="O413" s="6">
        <v>0.05</v>
      </c>
      <c r="P413" s="18">
        <v>40.44</v>
      </c>
      <c r="Q413" s="18">
        <f t="shared" si="24"/>
        <v>77.149499999999989</v>
      </c>
      <c r="R413" s="18">
        <f t="shared" si="25"/>
        <v>40.44</v>
      </c>
      <c r="S413" s="18">
        <f t="shared" si="26"/>
        <v>36.709499999999991</v>
      </c>
      <c r="T413" s="7">
        <f t="shared" si="27"/>
        <v>0.47582291524896464</v>
      </c>
      <c r="U413" s="4">
        <f>YEAR(SalesDataTable[[#This Row],[Order Date]])</f>
        <v>2026</v>
      </c>
      <c r="V413" s="7" t="str">
        <f>"Q"&amp;ROUNDUP(MONTH(SalesDataTable[[#This Row],[Order Date]])/3,0)</f>
        <v>Q1</v>
      </c>
      <c r="W413" s="8">
        <f>MONTH(SalesDataTable[[#This Row],[Order Date]])</f>
        <v>3</v>
      </c>
      <c r="X413" s="7" t="str">
        <f>TEXT(SalesDataTable[[#This Row],[Order Date]],"mmm")</f>
        <v>Mar</v>
      </c>
    </row>
    <row r="414" spans="1:24" ht="15.75">
      <c r="A414" s="2">
        <v>1189</v>
      </c>
      <c r="B414" s="11">
        <v>46104</v>
      </c>
      <c r="C414" s="4">
        <f>YEAR(SalesDataTable[[#This Row],[Order Date]])</f>
        <v>2026</v>
      </c>
      <c r="D414" s="4" t="str">
        <f>"Q"&amp;ROUNDUP(MONTH(SalesDataTable[[#This Row],[Order Date]])/3,0)</f>
        <v>Q1</v>
      </c>
      <c r="E414" s="4">
        <f>MONTH(SalesDataTable[[#This Row],[Order Date]])</f>
        <v>3</v>
      </c>
      <c r="F414" s="4" t="str">
        <f>TEXT(SalesDataTable[[#This Row],[Order Date]],"MMM")</f>
        <v>Mar</v>
      </c>
      <c r="G414" s="3" t="s">
        <v>20</v>
      </c>
      <c r="H414" s="3" t="s">
        <v>47</v>
      </c>
      <c r="I414" s="3" t="s">
        <v>2</v>
      </c>
      <c r="J414" s="3" t="s">
        <v>13</v>
      </c>
      <c r="K414" s="3" t="s">
        <v>4</v>
      </c>
      <c r="L414" s="3" t="s">
        <v>30</v>
      </c>
      <c r="M414" s="8">
        <v>2</v>
      </c>
      <c r="N414" s="5">
        <v>103.22</v>
      </c>
      <c r="O414" s="6">
        <v>0</v>
      </c>
      <c r="P414" s="18">
        <v>51.33</v>
      </c>
      <c r="Q414" s="18">
        <f t="shared" si="24"/>
        <v>206.44</v>
      </c>
      <c r="R414" s="18">
        <f t="shared" si="25"/>
        <v>102.66</v>
      </c>
      <c r="S414" s="18">
        <f t="shared" si="26"/>
        <v>103.78</v>
      </c>
      <c r="T414" s="7">
        <f t="shared" si="27"/>
        <v>0.50271265258670805</v>
      </c>
      <c r="U414" s="4">
        <f>YEAR(SalesDataTable[[#This Row],[Order Date]])</f>
        <v>2026</v>
      </c>
      <c r="V414" s="7" t="str">
        <f>"Q"&amp;ROUNDUP(MONTH(SalesDataTable[[#This Row],[Order Date]])/3,0)</f>
        <v>Q1</v>
      </c>
      <c r="W414" s="8">
        <f>MONTH(SalesDataTable[[#This Row],[Order Date]])</f>
        <v>3</v>
      </c>
      <c r="X414" s="7" t="str">
        <f>TEXT(SalesDataTable[[#This Row],[Order Date]],"mmm")</f>
        <v>Mar</v>
      </c>
    </row>
    <row r="415" spans="1:24" ht="15.75">
      <c r="A415" s="2">
        <v>1590</v>
      </c>
      <c r="B415" s="11">
        <v>46104</v>
      </c>
      <c r="C415" s="4">
        <f>YEAR(SalesDataTable[[#This Row],[Order Date]])</f>
        <v>2026</v>
      </c>
      <c r="D415" s="4" t="str">
        <f>"Q"&amp;ROUNDUP(MONTH(SalesDataTable[[#This Row],[Order Date]])/3,0)</f>
        <v>Q1</v>
      </c>
      <c r="E415" s="4">
        <f>MONTH(SalesDataTable[[#This Row],[Order Date]])</f>
        <v>3</v>
      </c>
      <c r="F415" s="4" t="str">
        <f>TEXT(SalesDataTable[[#This Row],[Order Date]],"MMM")</f>
        <v>Mar</v>
      </c>
      <c r="G415" s="3" t="s">
        <v>0</v>
      </c>
      <c r="H415" s="3" t="s">
        <v>50</v>
      </c>
      <c r="I415" s="3" t="s">
        <v>28</v>
      </c>
      <c r="J415" s="3" t="s">
        <v>13</v>
      </c>
      <c r="K415" s="3" t="s">
        <v>9</v>
      </c>
      <c r="L415" s="3" t="s">
        <v>37</v>
      </c>
      <c r="M415" s="8">
        <v>1</v>
      </c>
      <c r="N415" s="5">
        <v>153.47</v>
      </c>
      <c r="O415" s="6">
        <v>0</v>
      </c>
      <c r="P415" s="18">
        <v>78.19</v>
      </c>
      <c r="Q415" s="18">
        <f t="shared" si="24"/>
        <v>153.47</v>
      </c>
      <c r="R415" s="18">
        <f t="shared" si="25"/>
        <v>78.19</v>
      </c>
      <c r="S415" s="18">
        <f t="shared" si="26"/>
        <v>75.28</v>
      </c>
      <c r="T415" s="7">
        <f t="shared" si="27"/>
        <v>0.49051931973675639</v>
      </c>
      <c r="U415" s="4">
        <f>YEAR(SalesDataTable[[#This Row],[Order Date]])</f>
        <v>2026</v>
      </c>
      <c r="V415" s="7" t="str">
        <f>"Q"&amp;ROUNDUP(MONTH(SalesDataTable[[#This Row],[Order Date]])/3,0)</f>
        <v>Q1</v>
      </c>
      <c r="W415" s="8">
        <f>MONTH(SalesDataTable[[#This Row],[Order Date]])</f>
        <v>3</v>
      </c>
      <c r="X415" s="7" t="str">
        <f>TEXT(SalesDataTable[[#This Row],[Order Date]],"mmm")</f>
        <v>Mar</v>
      </c>
    </row>
    <row r="416" spans="1:24" ht="15.75">
      <c r="A416" s="2">
        <v>2309</v>
      </c>
      <c r="B416" s="11">
        <v>46104</v>
      </c>
      <c r="C416" s="4">
        <f>YEAR(SalesDataTable[[#This Row],[Order Date]])</f>
        <v>2026</v>
      </c>
      <c r="D416" s="4" t="str">
        <f>"Q"&amp;ROUNDUP(MONTH(SalesDataTable[[#This Row],[Order Date]])/3,0)</f>
        <v>Q1</v>
      </c>
      <c r="E416" s="4">
        <f>MONTH(SalesDataTable[[#This Row],[Order Date]])</f>
        <v>3</v>
      </c>
      <c r="F416" s="4" t="str">
        <f>TEXT(SalesDataTable[[#This Row],[Order Date]],"MMM")</f>
        <v>Mar</v>
      </c>
      <c r="G416" s="3" t="s">
        <v>20</v>
      </c>
      <c r="H416" s="3" t="s">
        <v>31</v>
      </c>
      <c r="I416" s="3" t="s">
        <v>2</v>
      </c>
      <c r="J416" s="3" t="s">
        <v>3</v>
      </c>
      <c r="K416" s="3" t="s">
        <v>23</v>
      </c>
      <c r="L416" s="3" t="s">
        <v>29</v>
      </c>
      <c r="M416" s="8">
        <v>6</v>
      </c>
      <c r="N416" s="5">
        <v>199.75</v>
      </c>
      <c r="O416" s="6">
        <v>0</v>
      </c>
      <c r="P416" s="18">
        <v>105.84</v>
      </c>
      <c r="Q416" s="18">
        <f t="shared" si="24"/>
        <v>1198.5</v>
      </c>
      <c r="R416" s="18">
        <f t="shared" si="25"/>
        <v>635.04</v>
      </c>
      <c r="S416" s="18">
        <f t="shared" si="26"/>
        <v>563.46</v>
      </c>
      <c r="T416" s="7">
        <f t="shared" si="27"/>
        <v>0.47013767209011265</v>
      </c>
      <c r="U416" s="4">
        <f>YEAR(SalesDataTable[[#This Row],[Order Date]])</f>
        <v>2026</v>
      </c>
      <c r="V416" s="7" t="str">
        <f>"Q"&amp;ROUNDUP(MONTH(SalesDataTable[[#This Row],[Order Date]])/3,0)</f>
        <v>Q1</v>
      </c>
      <c r="W416" s="8">
        <f>MONTH(SalesDataTable[[#This Row],[Order Date]])</f>
        <v>3</v>
      </c>
      <c r="X416" s="7" t="str">
        <f>TEXT(SalesDataTable[[#This Row],[Order Date]],"mmm")</f>
        <v>Mar</v>
      </c>
    </row>
    <row r="417" spans="1:24" ht="15.75">
      <c r="A417" s="2">
        <v>3628</v>
      </c>
      <c r="B417" s="11">
        <v>46104</v>
      </c>
      <c r="C417" s="4">
        <f>YEAR(SalesDataTable[[#This Row],[Order Date]])</f>
        <v>2026</v>
      </c>
      <c r="D417" s="4" t="str">
        <f>"Q"&amp;ROUNDUP(MONTH(SalesDataTable[[#This Row],[Order Date]])/3,0)</f>
        <v>Q1</v>
      </c>
      <c r="E417" s="4">
        <f>MONTH(SalesDataTable[[#This Row],[Order Date]])</f>
        <v>3</v>
      </c>
      <c r="F417" s="4" t="str">
        <f>TEXT(SalesDataTable[[#This Row],[Order Date]],"MMM")</f>
        <v>Mar</v>
      </c>
      <c r="G417" s="3" t="s">
        <v>6</v>
      </c>
      <c r="H417" s="3" t="s">
        <v>43</v>
      </c>
      <c r="I417" s="3" t="s">
        <v>28</v>
      </c>
      <c r="J417" s="3" t="s">
        <v>13</v>
      </c>
      <c r="K417" s="3" t="s">
        <v>14</v>
      </c>
      <c r="L417" s="3" t="s">
        <v>32</v>
      </c>
      <c r="M417" s="8">
        <v>1</v>
      </c>
      <c r="N417" s="5">
        <v>45.84</v>
      </c>
      <c r="O417" s="6">
        <v>0</v>
      </c>
      <c r="P417" s="18">
        <v>18.079999999999998</v>
      </c>
      <c r="Q417" s="18">
        <f t="shared" si="24"/>
        <v>45.84</v>
      </c>
      <c r="R417" s="18">
        <f t="shared" si="25"/>
        <v>18.079999999999998</v>
      </c>
      <c r="S417" s="18">
        <f t="shared" si="26"/>
        <v>27.760000000000005</v>
      </c>
      <c r="T417" s="7">
        <f t="shared" si="27"/>
        <v>0.605584642233857</v>
      </c>
      <c r="U417" s="4">
        <f>YEAR(SalesDataTable[[#This Row],[Order Date]])</f>
        <v>2026</v>
      </c>
      <c r="V417" s="7" t="str">
        <f>"Q"&amp;ROUNDUP(MONTH(SalesDataTable[[#This Row],[Order Date]])/3,0)</f>
        <v>Q1</v>
      </c>
      <c r="W417" s="8">
        <f>MONTH(SalesDataTable[[#This Row],[Order Date]])</f>
        <v>3</v>
      </c>
      <c r="X417" s="7" t="str">
        <f>TEXT(SalesDataTable[[#This Row],[Order Date]],"mmm")</f>
        <v>Mar</v>
      </c>
    </row>
    <row r="418" spans="1:24" ht="15.75">
      <c r="A418" s="2">
        <v>3718</v>
      </c>
      <c r="B418" s="11">
        <v>46104</v>
      </c>
      <c r="C418" s="4">
        <f>YEAR(SalesDataTable[[#This Row],[Order Date]])</f>
        <v>2026</v>
      </c>
      <c r="D418" s="4" t="str">
        <f>"Q"&amp;ROUNDUP(MONTH(SalesDataTable[[#This Row],[Order Date]])/3,0)</f>
        <v>Q1</v>
      </c>
      <c r="E418" s="4">
        <f>MONTH(SalesDataTable[[#This Row],[Order Date]])</f>
        <v>3</v>
      </c>
      <c r="F418" s="4" t="str">
        <f>TEXT(SalesDataTable[[#This Row],[Order Date]],"MMM")</f>
        <v>Mar</v>
      </c>
      <c r="G418" s="3" t="s">
        <v>6</v>
      </c>
      <c r="H418" s="3" t="s">
        <v>43</v>
      </c>
      <c r="I418" s="3" t="s">
        <v>28</v>
      </c>
      <c r="J418" s="3" t="s">
        <v>13</v>
      </c>
      <c r="K418" s="3" t="s">
        <v>23</v>
      </c>
      <c r="L418" s="3" t="s">
        <v>51</v>
      </c>
      <c r="M418" s="8">
        <v>2</v>
      </c>
      <c r="N418" s="5">
        <v>122.07</v>
      </c>
      <c r="O418" s="6">
        <v>0.05</v>
      </c>
      <c r="P418" s="18">
        <v>59.16</v>
      </c>
      <c r="Q418" s="18">
        <f t="shared" si="24"/>
        <v>231.93299999999996</v>
      </c>
      <c r="R418" s="18">
        <f t="shared" si="25"/>
        <v>118.32</v>
      </c>
      <c r="S418" s="18">
        <f t="shared" si="26"/>
        <v>113.61299999999997</v>
      </c>
      <c r="T418" s="7">
        <f t="shared" si="27"/>
        <v>0.48985267297021118</v>
      </c>
      <c r="U418" s="4">
        <f>YEAR(SalesDataTable[[#This Row],[Order Date]])</f>
        <v>2026</v>
      </c>
      <c r="V418" s="7" t="str">
        <f>"Q"&amp;ROUNDUP(MONTH(SalesDataTable[[#This Row],[Order Date]])/3,0)</f>
        <v>Q1</v>
      </c>
      <c r="W418" s="8">
        <f>MONTH(SalesDataTable[[#This Row],[Order Date]])</f>
        <v>3</v>
      </c>
      <c r="X418" s="7" t="str">
        <f>TEXT(SalesDataTable[[#This Row],[Order Date]],"mmm")</f>
        <v>Mar</v>
      </c>
    </row>
    <row r="419" spans="1:24" ht="15.75">
      <c r="A419" s="2">
        <v>4198</v>
      </c>
      <c r="B419" s="11">
        <v>46104</v>
      </c>
      <c r="C419" s="4">
        <f>YEAR(SalesDataTable[[#This Row],[Order Date]])</f>
        <v>2026</v>
      </c>
      <c r="D419" s="4" t="str">
        <f>"Q"&amp;ROUNDUP(MONTH(SalesDataTable[[#This Row],[Order Date]])/3,0)</f>
        <v>Q1</v>
      </c>
      <c r="E419" s="4">
        <f>MONTH(SalesDataTable[[#This Row],[Order Date]])</f>
        <v>3</v>
      </c>
      <c r="F419" s="4" t="str">
        <f>TEXT(SalesDataTable[[#This Row],[Order Date]],"MMM")</f>
        <v>Mar</v>
      </c>
      <c r="G419" s="3" t="s">
        <v>6</v>
      </c>
      <c r="H419" s="3" t="s">
        <v>49</v>
      </c>
      <c r="I419" s="3" t="s">
        <v>28</v>
      </c>
      <c r="J419" s="3" t="s">
        <v>13</v>
      </c>
      <c r="K419" s="3" t="s">
        <v>34</v>
      </c>
      <c r="L419" s="3" t="s">
        <v>38</v>
      </c>
      <c r="M419" s="8">
        <v>3</v>
      </c>
      <c r="N419" s="5">
        <v>122.4</v>
      </c>
      <c r="O419" s="6">
        <v>0.15</v>
      </c>
      <c r="P419" s="18">
        <v>71.150000000000006</v>
      </c>
      <c r="Q419" s="18">
        <f t="shared" si="24"/>
        <v>312.12</v>
      </c>
      <c r="R419" s="18">
        <f t="shared" si="25"/>
        <v>213.45000000000002</v>
      </c>
      <c r="S419" s="18">
        <f t="shared" si="26"/>
        <v>98.669999999999987</v>
      </c>
      <c r="T419" s="7">
        <f t="shared" si="27"/>
        <v>0.31612841214917337</v>
      </c>
      <c r="U419" s="4">
        <f>YEAR(SalesDataTable[[#This Row],[Order Date]])</f>
        <v>2026</v>
      </c>
      <c r="V419" s="7" t="str">
        <f>"Q"&amp;ROUNDUP(MONTH(SalesDataTable[[#This Row],[Order Date]])/3,0)</f>
        <v>Q1</v>
      </c>
      <c r="W419" s="8">
        <f>MONTH(SalesDataTable[[#This Row],[Order Date]])</f>
        <v>3</v>
      </c>
      <c r="X419" s="7" t="str">
        <f>TEXT(SalesDataTable[[#This Row],[Order Date]],"mmm")</f>
        <v>Mar</v>
      </c>
    </row>
    <row r="420" spans="1:24" ht="15.75">
      <c r="A420" s="2">
        <v>4784</v>
      </c>
      <c r="B420" s="11">
        <v>46104</v>
      </c>
      <c r="C420" s="4">
        <f>YEAR(SalesDataTable[[#This Row],[Order Date]])</f>
        <v>2026</v>
      </c>
      <c r="D420" s="4" t="str">
        <f>"Q"&amp;ROUNDUP(MONTH(SalesDataTable[[#This Row],[Order Date]])/3,0)</f>
        <v>Q1</v>
      </c>
      <c r="E420" s="4">
        <f>MONTH(SalesDataTable[[#This Row],[Order Date]])</f>
        <v>3</v>
      </c>
      <c r="F420" s="4" t="str">
        <f>TEXT(SalesDataTable[[#This Row],[Order Date]],"MMM")</f>
        <v>Mar</v>
      </c>
      <c r="G420" s="3" t="s">
        <v>0</v>
      </c>
      <c r="H420" s="3" t="s">
        <v>50</v>
      </c>
      <c r="I420" s="3" t="s">
        <v>2</v>
      </c>
      <c r="J420" s="3" t="s">
        <v>13</v>
      </c>
      <c r="K420" s="3" t="s">
        <v>4</v>
      </c>
      <c r="L420" s="3" t="s">
        <v>30</v>
      </c>
      <c r="M420" s="8">
        <v>1</v>
      </c>
      <c r="N420" s="5">
        <v>101.43</v>
      </c>
      <c r="O420" s="6">
        <v>0</v>
      </c>
      <c r="P420" s="18">
        <v>51.78</v>
      </c>
      <c r="Q420" s="18">
        <f t="shared" si="24"/>
        <v>101.43</v>
      </c>
      <c r="R420" s="18">
        <f t="shared" si="25"/>
        <v>51.78</v>
      </c>
      <c r="S420" s="18">
        <f t="shared" si="26"/>
        <v>49.650000000000006</v>
      </c>
      <c r="T420" s="7">
        <f t="shared" si="27"/>
        <v>0.4895001478852411</v>
      </c>
      <c r="U420" s="4">
        <f>YEAR(SalesDataTable[[#This Row],[Order Date]])</f>
        <v>2026</v>
      </c>
      <c r="V420" s="7" t="str">
        <f>"Q"&amp;ROUNDUP(MONTH(SalesDataTable[[#This Row],[Order Date]])/3,0)</f>
        <v>Q1</v>
      </c>
      <c r="W420" s="8">
        <f>MONTH(SalesDataTable[[#This Row],[Order Date]])</f>
        <v>3</v>
      </c>
      <c r="X420" s="7" t="str">
        <f>TEXT(SalesDataTable[[#This Row],[Order Date]],"mmm")</f>
        <v>Mar</v>
      </c>
    </row>
    <row r="421" spans="1:24" ht="15.75">
      <c r="A421" s="2">
        <v>86</v>
      </c>
      <c r="B421" s="11">
        <v>46105</v>
      </c>
      <c r="C421" s="4">
        <f>YEAR(SalesDataTable[[#This Row],[Order Date]])</f>
        <v>2026</v>
      </c>
      <c r="D421" s="4" t="str">
        <f>"Q"&amp;ROUNDUP(MONTH(SalesDataTable[[#This Row],[Order Date]])/3,0)</f>
        <v>Q1</v>
      </c>
      <c r="E421" s="4">
        <f>MONTH(SalesDataTable[[#This Row],[Order Date]])</f>
        <v>3</v>
      </c>
      <c r="F421" s="4" t="str">
        <f>TEXT(SalesDataTable[[#This Row],[Order Date]],"MMM")</f>
        <v>Mar</v>
      </c>
      <c r="G421" s="3" t="s">
        <v>6</v>
      </c>
      <c r="H421" s="3" t="s">
        <v>43</v>
      </c>
      <c r="I421" s="3" t="s">
        <v>8</v>
      </c>
      <c r="J421" s="3" t="s">
        <v>16</v>
      </c>
      <c r="K421" s="3" t="s">
        <v>4</v>
      </c>
      <c r="L421" s="3" t="s">
        <v>30</v>
      </c>
      <c r="M421" s="8">
        <v>8</v>
      </c>
      <c r="N421" s="5">
        <v>104.7</v>
      </c>
      <c r="O421" s="6">
        <v>0.05</v>
      </c>
      <c r="P421" s="18">
        <v>49.91</v>
      </c>
      <c r="Q421" s="18">
        <f t="shared" si="24"/>
        <v>795.72</v>
      </c>
      <c r="R421" s="18">
        <f t="shared" si="25"/>
        <v>399.28</v>
      </c>
      <c r="S421" s="18">
        <f t="shared" si="26"/>
        <v>396.44000000000005</v>
      </c>
      <c r="T421" s="7">
        <f t="shared" si="27"/>
        <v>0.49821545267179412</v>
      </c>
      <c r="U421" s="4">
        <f>YEAR(SalesDataTable[[#This Row],[Order Date]])</f>
        <v>2026</v>
      </c>
      <c r="V421" s="7" t="str">
        <f>"Q"&amp;ROUNDUP(MONTH(SalesDataTable[[#This Row],[Order Date]])/3,0)</f>
        <v>Q1</v>
      </c>
      <c r="W421" s="8">
        <f>MONTH(SalesDataTable[[#This Row],[Order Date]])</f>
        <v>3</v>
      </c>
      <c r="X421" s="7" t="str">
        <f>TEXT(SalesDataTable[[#This Row],[Order Date]],"mmm")</f>
        <v>Mar</v>
      </c>
    </row>
    <row r="422" spans="1:24" ht="15.75">
      <c r="A422" s="2">
        <v>1813</v>
      </c>
      <c r="B422" s="11">
        <v>46105</v>
      </c>
      <c r="C422" s="4">
        <f>YEAR(SalesDataTable[[#This Row],[Order Date]])</f>
        <v>2026</v>
      </c>
      <c r="D422" s="4" t="str">
        <f>"Q"&amp;ROUNDUP(MONTH(SalesDataTable[[#This Row],[Order Date]])/3,0)</f>
        <v>Q1</v>
      </c>
      <c r="E422" s="4">
        <f>MONTH(SalesDataTable[[#This Row],[Order Date]])</f>
        <v>3</v>
      </c>
      <c r="F422" s="4" t="str">
        <f>TEXT(SalesDataTable[[#This Row],[Order Date]],"MMM")</f>
        <v>Mar</v>
      </c>
      <c r="G422" s="3" t="s">
        <v>0</v>
      </c>
      <c r="H422" s="3" t="s">
        <v>1</v>
      </c>
      <c r="I422" s="3" t="s">
        <v>19</v>
      </c>
      <c r="J422" s="3" t="s">
        <v>3</v>
      </c>
      <c r="K422" s="3" t="s">
        <v>9</v>
      </c>
      <c r="L422" s="3" t="s">
        <v>17</v>
      </c>
      <c r="M422" s="8">
        <v>4</v>
      </c>
      <c r="N422" s="5">
        <v>146.34</v>
      </c>
      <c r="O422" s="6">
        <v>0</v>
      </c>
      <c r="P422" s="18">
        <v>79.37</v>
      </c>
      <c r="Q422" s="18">
        <f t="shared" si="24"/>
        <v>585.36</v>
      </c>
      <c r="R422" s="18">
        <f t="shared" si="25"/>
        <v>317.48</v>
      </c>
      <c r="S422" s="18">
        <f t="shared" si="26"/>
        <v>267.88</v>
      </c>
      <c r="T422" s="7">
        <f t="shared" si="27"/>
        <v>0.45763290966242992</v>
      </c>
      <c r="U422" s="4">
        <f>YEAR(SalesDataTable[[#This Row],[Order Date]])</f>
        <v>2026</v>
      </c>
      <c r="V422" s="7" t="str">
        <f>"Q"&amp;ROUNDUP(MONTH(SalesDataTable[[#This Row],[Order Date]])/3,0)</f>
        <v>Q1</v>
      </c>
      <c r="W422" s="8">
        <f>MONTH(SalesDataTable[[#This Row],[Order Date]])</f>
        <v>3</v>
      </c>
      <c r="X422" s="7" t="str">
        <f>TEXT(SalesDataTable[[#This Row],[Order Date]],"mmm")</f>
        <v>Mar</v>
      </c>
    </row>
    <row r="423" spans="1:24" ht="15.75">
      <c r="A423" s="2">
        <v>2212</v>
      </c>
      <c r="B423" s="11">
        <v>46105</v>
      </c>
      <c r="C423" s="4">
        <f>YEAR(SalesDataTable[[#This Row],[Order Date]])</f>
        <v>2026</v>
      </c>
      <c r="D423" s="4" t="str">
        <f>"Q"&amp;ROUNDUP(MONTH(SalesDataTable[[#This Row],[Order Date]])/3,0)</f>
        <v>Q1</v>
      </c>
      <c r="E423" s="4">
        <f>MONTH(SalesDataTable[[#This Row],[Order Date]])</f>
        <v>3</v>
      </c>
      <c r="F423" s="4" t="str">
        <f>TEXT(SalesDataTable[[#This Row],[Order Date]],"MMM")</f>
        <v>Mar</v>
      </c>
      <c r="G423" s="3" t="s">
        <v>6</v>
      </c>
      <c r="H423" s="3" t="s">
        <v>27</v>
      </c>
      <c r="I423" s="3" t="s">
        <v>2</v>
      </c>
      <c r="J423" s="3" t="s">
        <v>3</v>
      </c>
      <c r="K423" s="3" t="s">
        <v>34</v>
      </c>
      <c r="L423" s="3" t="s">
        <v>38</v>
      </c>
      <c r="M423" s="8">
        <v>2</v>
      </c>
      <c r="N423" s="5">
        <v>122.92</v>
      </c>
      <c r="O423" s="6">
        <v>0.05</v>
      </c>
      <c r="P423" s="18">
        <v>70.31</v>
      </c>
      <c r="Q423" s="18">
        <f t="shared" si="24"/>
        <v>233.548</v>
      </c>
      <c r="R423" s="18">
        <f t="shared" si="25"/>
        <v>140.62</v>
      </c>
      <c r="S423" s="18">
        <f t="shared" si="26"/>
        <v>92.927999999999997</v>
      </c>
      <c r="T423" s="7">
        <f t="shared" si="27"/>
        <v>0.39789679209413054</v>
      </c>
      <c r="U423" s="4">
        <f>YEAR(SalesDataTable[[#This Row],[Order Date]])</f>
        <v>2026</v>
      </c>
      <c r="V423" s="7" t="str">
        <f>"Q"&amp;ROUNDUP(MONTH(SalesDataTable[[#This Row],[Order Date]])/3,0)</f>
        <v>Q1</v>
      </c>
      <c r="W423" s="8">
        <f>MONTH(SalesDataTable[[#This Row],[Order Date]])</f>
        <v>3</v>
      </c>
      <c r="X423" s="7" t="str">
        <f>TEXT(SalesDataTable[[#This Row],[Order Date]],"mmm")</f>
        <v>Mar</v>
      </c>
    </row>
    <row r="424" spans="1:24" ht="15.75">
      <c r="A424" s="2">
        <v>4466</v>
      </c>
      <c r="B424" s="11">
        <v>46105</v>
      </c>
      <c r="C424" s="4">
        <f>YEAR(SalesDataTable[[#This Row],[Order Date]])</f>
        <v>2026</v>
      </c>
      <c r="D424" s="4" t="str">
        <f>"Q"&amp;ROUNDUP(MONTH(SalesDataTable[[#This Row],[Order Date]])/3,0)</f>
        <v>Q1</v>
      </c>
      <c r="E424" s="4">
        <f>MONTH(SalesDataTable[[#This Row],[Order Date]])</f>
        <v>3</v>
      </c>
      <c r="F424" s="4" t="str">
        <f>TEXT(SalesDataTable[[#This Row],[Order Date]],"MMM")</f>
        <v>Mar</v>
      </c>
      <c r="G424" s="3" t="s">
        <v>11</v>
      </c>
      <c r="H424" s="3" t="s">
        <v>12</v>
      </c>
      <c r="I424" s="3" t="s">
        <v>2</v>
      </c>
      <c r="J424" s="3" t="s">
        <v>13</v>
      </c>
      <c r="K424" s="3" t="s">
        <v>9</v>
      </c>
      <c r="L424" s="3" t="s">
        <v>10</v>
      </c>
      <c r="M424" s="8">
        <v>1</v>
      </c>
      <c r="N424" s="5">
        <v>91.35</v>
      </c>
      <c r="O424" s="6">
        <v>0.05</v>
      </c>
      <c r="P424" s="18">
        <v>45.24</v>
      </c>
      <c r="Q424" s="18">
        <f t="shared" si="24"/>
        <v>86.782499999999985</v>
      </c>
      <c r="R424" s="18">
        <f t="shared" si="25"/>
        <v>45.24</v>
      </c>
      <c r="S424" s="18">
        <f t="shared" si="26"/>
        <v>41.542499999999983</v>
      </c>
      <c r="T424" s="7">
        <f t="shared" si="27"/>
        <v>0.47869674185463645</v>
      </c>
      <c r="U424" s="4">
        <f>YEAR(SalesDataTable[[#This Row],[Order Date]])</f>
        <v>2026</v>
      </c>
      <c r="V424" s="7" t="str">
        <f>"Q"&amp;ROUNDUP(MONTH(SalesDataTable[[#This Row],[Order Date]])/3,0)</f>
        <v>Q1</v>
      </c>
      <c r="W424" s="8">
        <f>MONTH(SalesDataTable[[#This Row],[Order Date]])</f>
        <v>3</v>
      </c>
      <c r="X424" s="7" t="str">
        <f>TEXT(SalesDataTable[[#This Row],[Order Date]],"mmm")</f>
        <v>Mar</v>
      </c>
    </row>
    <row r="425" spans="1:24" ht="15.75">
      <c r="A425" s="2">
        <v>4483</v>
      </c>
      <c r="B425" s="11">
        <v>46105</v>
      </c>
      <c r="C425" s="4">
        <f>YEAR(SalesDataTable[[#This Row],[Order Date]])</f>
        <v>2026</v>
      </c>
      <c r="D425" s="4" t="str">
        <f>"Q"&amp;ROUNDUP(MONTH(SalesDataTable[[#This Row],[Order Date]])/3,0)</f>
        <v>Q1</v>
      </c>
      <c r="E425" s="4">
        <f>MONTH(SalesDataTable[[#This Row],[Order Date]])</f>
        <v>3</v>
      </c>
      <c r="F425" s="4" t="str">
        <f>TEXT(SalesDataTable[[#This Row],[Order Date]],"MMM")</f>
        <v>Mar</v>
      </c>
      <c r="G425" s="3" t="s">
        <v>6</v>
      </c>
      <c r="H425" s="3" t="s">
        <v>43</v>
      </c>
      <c r="I425" s="3" t="s">
        <v>2</v>
      </c>
      <c r="J425" s="3" t="s">
        <v>13</v>
      </c>
      <c r="K425" s="3" t="s">
        <v>4</v>
      </c>
      <c r="L425" s="3" t="s">
        <v>22</v>
      </c>
      <c r="M425" s="8">
        <v>3</v>
      </c>
      <c r="N425" s="5">
        <v>51.01</v>
      </c>
      <c r="O425" s="6">
        <v>0.15</v>
      </c>
      <c r="P425" s="18">
        <v>22.84</v>
      </c>
      <c r="Q425" s="18">
        <f t="shared" si="24"/>
        <v>130.07550000000001</v>
      </c>
      <c r="R425" s="18">
        <f t="shared" si="25"/>
        <v>68.52</v>
      </c>
      <c r="S425" s="18">
        <f t="shared" si="26"/>
        <v>61.555500000000009</v>
      </c>
      <c r="T425" s="7">
        <f t="shared" si="27"/>
        <v>0.47322900930613382</v>
      </c>
      <c r="U425" s="4">
        <f>YEAR(SalesDataTable[[#This Row],[Order Date]])</f>
        <v>2026</v>
      </c>
      <c r="V425" s="7" t="str">
        <f>"Q"&amp;ROUNDUP(MONTH(SalesDataTable[[#This Row],[Order Date]])/3,0)</f>
        <v>Q1</v>
      </c>
      <c r="W425" s="8">
        <f>MONTH(SalesDataTable[[#This Row],[Order Date]])</f>
        <v>3</v>
      </c>
      <c r="X425" s="7" t="str">
        <f>TEXT(SalesDataTable[[#This Row],[Order Date]],"mmm")</f>
        <v>Mar</v>
      </c>
    </row>
    <row r="426" spans="1:24" ht="15.75">
      <c r="A426" s="2">
        <v>273</v>
      </c>
      <c r="B426" s="11">
        <v>46106</v>
      </c>
      <c r="C426" s="4">
        <f>YEAR(SalesDataTable[[#This Row],[Order Date]])</f>
        <v>2026</v>
      </c>
      <c r="D426" s="4" t="str">
        <f>"Q"&amp;ROUNDUP(MONTH(SalesDataTable[[#This Row],[Order Date]])/3,0)</f>
        <v>Q1</v>
      </c>
      <c r="E426" s="4">
        <f>MONTH(SalesDataTable[[#This Row],[Order Date]])</f>
        <v>3</v>
      </c>
      <c r="F426" s="4" t="str">
        <f>TEXT(SalesDataTable[[#This Row],[Order Date]],"MMM")</f>
        <v>Mar</v>
      </c>
      <c r="G426" s="3" t="s">
        <v>20</v>
      </c>
      <c r="H426" s="3" t="s">
        <v>33</v>
      </c>
      <c r="I426" s="3" t="s">
        <v>2</v>
      </c>
      <c r="J426" s="3" t="s">
        <v>13</v>
      </c>
      <c r="K426" s="3" t="s">
        <v>34</v>
      </c>
      <c r="L426" s="3" t="s">
        <v>38</v>
      </c>
      <c r="M426" s="8">
        <v>2</v>
      </c>
      <c r="N426" s="5">
        <v>125.04</v>
      </c>
      <c r="O426" s="6">
        <v>0.05</v>
      </c>
      <c r="P426" s="18">
        <v>67.680000000000007</v>
      </c>
      <c r="Q426" s="18">
        <f t="shared" si="24"/>
        <v>237.57599999999999</v>
      </c>
      <c r="R426" s="18">
        <f t="shared" si="25"/>
        <v>135.36000000000001</v>
      </c>
      <c r="S426" s="18">
        <f t="shared" si="26"/>
        <v>102.21599999999998</v>
      </c>
      <c r="T426" s="7">
        <f t="shared" si="27"/>
        <v>0.43024547934134755</v>
      </c>
      <c r="U426" s="4">
        <f>YEAR(SalesDataTable[[#This Row],[Order Date]])</f>
        <v>2026</v>
      </c>
      <c r="V426" s="7" t="str">
        <f>"Q"&amp;ROUNDUP(MONTH(SalesDataTable[[#This Row],[Order Date]])/3,0)</f>
        <v>Q1</v>
      </c>
      <c r="W426" s="8">
        <f>MONTH(SalesDataTable[[#This Row],[Order Date]])</f>
        <v>3</v>
      </c>
      <c r="X426" s="7" t="str">
        <f>TEXT(SalesDataTable[[#This Row],[Order Date]],"mmm")</f>
        <v>Mar</v>
      </c>
    </row>
    <row r="427" spans="1:24" ht="15.75">
      <c r="A427" s="2">
        <v>578</v>
      </c>
      <c r="B427" s="11">
        <v>46106</v>
      </c>
      <c r="C427" s="4">
        <f>YEAR(SalesDataTable[[#This Row],[Order Date]])</f>
        <v>2026</v>
      </c>
      <c r="D427" s="4" t="str">
        <f>"Q"&amp;ROUNDUP(MONTH(SalesDataTable[[#This Row],[Order Date]])/3,0)</f>
        <v>Q1</v>
      </c>
      <c r="E427" s="4">
        <f>MONTH(SalesDataTable[[#This Row],[Order Date]])</f>
        <v>3</v>
      </c>
      <c r="F427" s="4" t="str">
        <f>TEXT(SalesDataTable[[#This Row],[Order Date]],"MMM")</f>
        <v>Mar</v>
      </c>
      <c r="G427" s="3" t="s">
        <v>11</v>
      </c>
      <c r="H427" s="3" t="s">
        <v>25</v>
      </c>
      <c r="I427" s="3" t="s">
        <v>28</v>
      </c>
      <c r="J427" s="3" t="s">
        <v>3</v>
      </c>
      <c r="K427" s="3" t="s">
        <v>4</v>
      </c>
      <c r="L427" s="3" t="s">
        <v>22</v>
      </c>
      <c r="M427" s="8">
        <v>2</v>
      </c>
      <c r="N427" s="5">
        <v>50.22</v>
      </c>
      <c r="O427" s="6">
        <v>0.05</v>
      </c>
      <c r="P427" s="18">
        <v>23.16</v>
      </c>
      <c r="Q427" s="18">
        <f t="shared" si="24"/>
        <v>95.417999999999992</v>
      </c>
      <c r="R427" s="18">
        <f t="shared" si="25"/>
        <v>46.32</v>
      </c>
      <c r="S427" s="18">
        <f t="shared" si="26"/>
        <v>49.097999999999992</v>
      </c>
      <c r="T427" s="7">
        <f t="shared" si="27"/>
        <v>0.51455700182355524</v>
      </c>
      <c r="U427" s="4">
        <f>YEAR(SalesDataTable[[#This Row],[Order Date]])</f>
        <v>2026</v>
      </c>
      <c r="V427" s="7" t="str">
        <f>"Q"&amp;ROUNDUP(MONTH(SalesDataTable[[#This Row],[Order Date]])/3,0)</f>
        <v>Q1</v>
      </c>
      <c r="W427" s="8">
        <f>MONTH(SalesDataTable[[#This Row],[Order Date]])</f>
        <v>3</v>
      </c>
      <c r="X427" s="7" t="str">
        <f>TEXT(SalesDataTable[[#This Row],[Order Date]],"mmm")</f>
        <v>Mar</v>
      </c>
    </row>
    <row r="428" spans="1:24" ht="15.75">
      <c r="A428" s="2">
        <v>1290</v>
      </c>
      <c r="B428" s="11">
        <v>46106</v>
      </c>
      <c r="C428" s="4">
        <f>YEAR(SalesDataTable[[#This Row],[Order Date]])</f>
        <v>2026</v>
      </c>
      <c r="D428" s="4" t="str">
        <f>"Q"&amp;ROUNDUP(MONTH(SalesDataTable[[#This Row],[Order Date]])/3,0)</f>
        <v>Q1</v>
      </c>
      <c r="E428" s="4">
        <f>MONTH(SalesDataTable[[#This Row],[Order Date]])</f>
        <v>3</v>
      </c>
      <c r="F428" s="4" t="str">
        <f>TEXT(SalesDataTable[[#This Row],[Order Date]],"MMM")</f>
        <v>Mar</v>
      </c>
      <c r="G428" s="3" t="s">
        <v>6</v>
      </c>
      <c r="H428" s="3" t="s">
        <v>7</v>
      </c>
      <c r="I428" s="3" t="s">
        <v>2</v>
      </c>
      <c r="J428" s="3" t="s">
        <v>16</v>
      </c>
      <c r="K428" s="3" t="s">
        <v>34</v>
      </c>
      <c r="L428" s="3" t="s">
        <v>42</v>
      </c>
      <c r="M428" s="8">
        <v>5</v>
      </c>
      <c r="N428" s="5">
        <v>36.369999999999997</v>
      </c>
      <c r="O428" s="6">
        <v>0.05</v>
      </c>
      <c r="P428" s="18">
        <v>13.81</v>
      </c>
      <c r="Q428" s="18">
        <f t="shared" si="24"/>
        <v>172.75749999999999</v>
      </c>
      <c r="R428" s="18">
        <f t="shared" si="25"/>
        <v>69.05</v>
      </c>
      <c r="S428" s="18">
        <f t="shared" si="26"/>
        <v>103.7075</v>
      </c>
      <c r="T428" s="7">
        <f t="shared" si="27"/>
        <v>0.60030678841729013</v>
      </c>
      <c r="U428" s="4">
        <f>YEAR(SalesDataTable[[#This Row],[Order Date]])</f>
        <v>2026</v>
      </c>
      <c r="V428" s="7" t="str">
        <f>"Q"&amp;ROUNDUP(MONTH(SalesDataTable[[#This Row],[Order Date]])/3,0)</f>
        <v>Q1</v>
      </c>
      <c r="W428" s="8">
        <f>MONTH(SalesDataTable[[#This Row],[Order Date]])</f>
        <v>3</v>
      </c>
      <c r="X428" s="7" t="str">
        <f>TEXT(SalesDataTable[[#This Row],[Order Date]],"mmm")</f>
        <v>Mar</v>
      </c>
    </row>
    <row r="429" spans="1:24" ht="15.75">
      <c r="A429" s="2">
        <v>1501</v>
      </c>
      <c r="B429" s="11">
        <v>46106</v>
      </c>
      <c r="C429" s="4">
        <f>YEAR(SalesDataTable[[#This Row],[Order Date]])</f>
        <v>2026</v>
      </c>
      <c r="D429" s="4" t="str">
        <f>"Q"&amp;ROUNDUP(MONTH(SalesDataTable[[#This Row],[Order Date]])/3,0)</f>
        <v>Q1</v>
      </c>
      <c r="E429" s="4">
        <f>MONTH(SalesDataTable[[#This Row],[Order Date]])</f>
        <v>3</v>
      </c>
      <c r="F429" s="4" t="str">
        <f>TEXT(SalesDataTable[[#This Row],[Order Date]],"MMM")</f>
        <v>Mar</v>
      </c>
      <c r="G429" s="3" t="s">
        <v>20</v>
      </c>
      <c r="H429" s="3" t="s">
        <v>31</v>
      </c>
      <c r="I429" s="3" t="s">
        <v>8</v>
      </c>
      <c r="J429" s="3" t="s">
        <v>13</v>
      </c>
      <c r="K429" s="3" t="s">
        <v>14</v>
      </c>
      <c r="L429" s="3" t="s">
        <v>15</v>
      </c>
      <c r="M429" s="8">
        <v>3</v>
      </c>
      <c r="N429" s="5">
        <v>36.43</v>
      </c>
      <c r="O429" s="6">
        <v>0.1</v>
      </c>
      <c r="P429" s="18">
        <v>13.23</v>
      </c>
      <c r="Q429" s="18">
        <f t="shared" si="24"/>
        <v>98.36099999999999</v>
      </c>
      <c r="R429" s="18">
        <f t="shared" si="25"/>
        <v>39.69</v>
      </c>
      <c r="S429" s="18">
        <f t="shared" si="26"/>
        <v>58.670999999999992</v>
      </c>
      <c r="T429" s="7">
        <f t="shared" si="27"/>
        <v>0.59648641229755694</v>
      </c>
      <c r="U429" s="4">
        <f>YEAR(SalesDataTable[[#This Row],[Order Date]])</f>
        <v>2026</v>
      </c>
      <c r="V429" s="7" t="str">
        <f>"Q"&amp;ROUNDUP(MONTH(SalesDataTable[[#This Row],[Order Date]])/3,0)</f>
        <v>Q1</v>
      </c>
      <c r="W429" s="8">
        <f>MONTH(SalesDataTable[[#This Row],[Order Date]])</f>
        <v>3</v>
      </c>
      <c r="X429" s="7" t="str">
        <f>TEXT(SalesDataTable[[#This Row],[Order Date]],"mmm")</f>
        <v>Mar</v>
      </c>
    </row>
    <row r="430" spans="1:24" ht="15.75">
      <c r="A430" s="2">
        <v>1540</v>
      </c>
      <c r="B430" s="11">
        <v>46106</v>
      </c>
      <c r="C430" s="4">
        <f>YEAR(SalesDataTable[[#This Row],[Order Date]])</f>
        <v>2026</v>
      </c>
      <c r="D430" s="4" t="str">
        <f>"Q"&amp;ROUNDUP(MONTH(SalesDataTable[[#This Row],[Order Date]])/3,0)</f>
        <v>Q1</v>
      </c>
      <c r="E430" s="4">
        <f>MONTH(SalesDataTable[[#This Row],[Order Date]])</f>
        <v>3</v>
      </c>
      <c r="F430" s="4" t="str">
        <f>TEXT(SalesDataTable[[#This Row],[Order Date]],"MMM")</f>
        <v>Mar</v>
      </c>
      <c r="G430" s="3" t="s">
        <v>6</v>
      </c>
      <c r="H430" s="3" t="s">
        <v>43</v>
      </c>
      <c r="I430" s="3" t="s">
        <v>8</v>
      </c>
      <c r="J430" s="3" t="s">
        <v>16</v>
      </c>
      <c r="K430" s="3" t="s">
        <v>4</v>
      </c>
      <c r="L430" s="3" t="s">
        <v>22</v>
      </c>
      <c r="M430" s="8">
        <v>10</v>
      </c>
      <c r="N430" s="5">
        <v>49.7</v>
      </c>
      <c r="O430" s="6">
        <v>0.1</v>
      </c>
      <c r="P430" s="18">
        <v>21.96</v>
      </c>
      <c r="Q430" s="18">
        <f t="shared" si="24"/>
        <v>447.3</v>
      </c>
      <c r="R430" s="18">
        <f t="shared" si="25"/>
        <v>219.60000000000002</v>
      </c>
      <c r="S430" s="18">
        <f t="shared" si="26"/>
        <v>227.7</v>
      </c>
      <c r="T430" s="7">
        <f t="shared" si="27"/>
        <v>0.50905432595573441</v>
      </c>
      <c r="U430" s="4">
        <f>YEAR(SalesDataTable[[#This Row],[Order Date]])</f>
        <v>2026</v>
      </c>
      <c r="V430" s="7" t="str">
        <f>"Q"&amp;ROUNDUP(MONTH(SalesDataTable[[#This Row],[Order Date]])/3,0)</f>
        <v>Q1</v>
      </c>
      <c r="W430" s="8">
        <f>MONTH(SalesDataTable[[#This Row],[Order Date]])</f>
        <v>3</v>
      </c>
      <c r="X430" s="7" t="str">
        <f>TEXT(SalesDataTable[[#This Row],[Order Date]],"mmm")</f>
        <v>Mar</v>
      </c>
    </row>
    <row r="431" spans="1:24" ht="15.75">
      <c r="A431" s="2">
        <v>2541</v>
      </c>
      <c r="B431" s="11">
        <v>46106</v>
      </c>
      <c r="C431" s="4">
        <f>YEAR(SalesDataTable[[#This Row],[Order Date]])</f>
        <v>2026</v>
      </c>
      <c r="D431" s="4" t="str">
        <f>"Q"&amp;ROUNDUP(MONTH(SalesDataTable[[#This Row],[Order Date]])/3,0)</f>
        <v>Q1</v>
      </c>
      <c r="E431" s="4">
        <f>MONTH(SalesDataTable[[#This Row],[Order Date]])</f>
        <v>3</v>
      </c>
      <c r="F431" s="4" t="str">
        <f>TEXT(SalesDataTable[[#This Row],[Order Date]],"MMM")</f>
        <v>Mar</v>
      </c>
      <c r="G431" s="3" t="s">
        <v>6</v>
      </c>
      <c r="H431" s="3" t="s">
        <v>43</v>
      </c>
      <c r="I431" s="3" t="s">
        <v>2</v>
      </c>
      <c r="J431" s="3" t="s">
        <v>3</v>
      </c>
      <c r="K431" s="3" t="s">
        <v>14</v>
      </c>
      <c r="L431" s="3" t="s">
        <v>32</v>
      </c>
      <c r="M431" s="8">
        <v>2</v>
      </c>
      <c r="N431" s="5">
        <v>46.61</v>
      </c>
      <c r="O431" s="6">
        <v>0</v>
      </c>
      <c r="P431" s="18">
        <v>17.97</v>
      </c>
      <c r="Q431" s="18">
        <f t="shared" si="24"/>
        <v>93.22</v>
      </c>
      <c r="R431" s="18">
        <f t="shared" si="25"/>
        <v>35.94</v>
      </c>
      <c r="S431" s="18">
        <f t="shared" si="26"/>
        <v>57.28</v>
      </c>
      <c r="T431" s="7">
        <f t="shared" si="27"/>
        <v>0.61446041621969538</v>
      </c>
      <c r="U431" s="4">
        <f>YEAR(SalesDataTable[[#This Row],[Order Date]])</f>
        <v>2026</v>
      </c>
      <c r="V431" s="7" t="str">
        <f>"Q"&amp;ROUNDUP(MONTH(SalesDataTable[[#This Row],[Order Date]])/3,0)</f>
        <v>Q1</v>
      </c>
      <c r="W431" s="8">
        <f>MONTH(SalesDataTable[[#This Row],[Order Date]])</f>
        <v>3</v>
      </c>
      <c r="X431" s="7" t="str">
        <f>TEXT(SalesDataTable[[#This Row],[Order Date]],"mmm")</f>
        <v>Mar</v>
      </c>
    </row>
    <row r="432" spans="1:24" ht="15.75">
      <c r="A432" s="2">
        <v>4264</v>
      </c>
      <c r="B432" s="11">
        <v>46106</v>
      </c>
      <c r="C432" s="4">
        <f>YEAR(SalesDataTable[[#This Row],[Order Date]])</f>
        <v>2026</v>
      </c>
      <c r="D432" s="4" t="str">
        <f>"Q"&amp;ROUNDUP(MONTH(SalesDataTable[[#This Row],[Order Date]])/3,0)</f>
        <v>Q1</v>
      </c>
      <c r="E432" s="4">
        <f>MONTH(SalesDataTable[[#This Row],[Order Date]])</f>
        <v>3</v>
      </c>
      <c r="F432" s="4" t="str">
        <f>TEXT(SalesDataTable[[#This Row],[Order Date]],"MMM")</f>
        <v>Mar</v>
      </c>
      <c r="G432" s="3" t="s">
        <v>11</v>
      </c>
      <c r="H432" s="3" t="s">
        <v>25</v>
      </c>
      <c r="I432" s="3" t="s">
        <v>2</v>
      </c>
      <c r="J432" s="3" t="s">
        <v>13</v>
      </c>
      <c r="K432" s="3" t="s">
        <v>14</v>
      </c>
      <c r="L432" s="3" t="s">
        <v>32</v>
      </c>
      <c r="M432" s="8">
        <v>1</v>
      </c>
      <c r="N432" s="5">
        <v>47.61</v>
      </c>
      <c r="O432" s="6">
        <v>0</v>
      </c>
      <c r="P432" s="18">
        <v>18.89</v>
      </c>
      <c r="Q432" s="18">
        <f t="shared" si="24"/>
        <v>47.61</v>
      </c>
      <c r="R432" s="18">
        <f t="shared" si="25"/>
        <v>18.89</v>
      </c>
      <c r="S432" s="18">
        <f t="shared" si="26"/>
        <v>28.72</v>
      </c>
      <c r="T432" s="7">
        <f t="shared" si="27"/>
        <v>0.60323461457676952</v>
      </c>
      <c r="U432" s="4">
        <f>YEAR(SalesDataTable[[#This Row],[Order Date]])</f>
        <v>2026</v>
      </c>
      <c r="V432" s="7" t="str">
        <f>"Q"&amp;ROUNDUP(MONTH(SalesDataTable[[#This Row],[Order Date]])/3,0)</f>
        <v>Q1</v>
      </c>
      <c r="W432" s="8">
        <f>MONTH(SalesDataTable[[#This Row],[Order Date]])</f>
        <v>3</v>
      </c>
      <c r="X432" s="7" t="str">
        <f>TEXT(SalesDataTable[[#This Row],[Order Date]],"mmm")</f>
        <v>Mar</v>
      </c>
    </row>
    <row r="433" spans="1:24" ht="15.75">
      <c r="A433" s="2">
        <v>4311</v>
      </c>
      <c r="B433" s="11">
        <v>46106</v>
      </c>
      <c r="C433" s="4">
        <f>YEAR(SalesDataTable[[#This Row],[Order Date]])</f>
        <v>2026</v>
      </c>
      <c r="D433" s="4" t="str">
        <f>"Q"&amp;ROUNDUP(MONTH(SalesDataTable[[#This Row],[Order Date]])/3,0)</f>
        <v>Q1</v>
      </c>
      <c r="E433" s="4">
        <f>MONTH(SalesDataTable[[#This Row],[Order Date]])</f>
        <v>3</v>
      </c>
      <c r="F433" s="4" t="str">
        <f>TEXT(SalesDataTable[[#This Row],[Order Date]],"MMM")</f>
        <v>Mar</v>
      </c>
      <c r="G433" s="3" t="s">
        <v>11</v>
      </c>
      <c r="H433" s="3" t="s">
        <v>12</v>
      </c>
      <c r="I433" s="3" t="s">
        <v>2</v>
      </c>
      <c r="J433" s="3" t="s">
        <v>13</v>
      </c>
      <c r="K433" s="3" t="s">
        <v>4</v>
      </c>
      <c r="L433" s="3" t="s">
        <v>26</v>
      </c>
      <c r="M433" s="8">
        <v>2</v>
      </c>
      <c r="N433" s="5">
        <v>40.880000000000003</v>
      </c>
      <c r="O433" s="6">
        <v>0.05</v>
      </c>
      <c r="P433" s="18">
        <v>16.39</v>
      </c>
      <c r="Q433" s="18">
        <f t="shared" si="24"/>
        <v>77.671999999999997</v>
      </c>
      <c r="R433" s="18">
        <f t="shared" si="25"/>
        <v>32.78</v>
      </c>
      <c r="S433" s="18">
        <f t="shared" si="26"/>
        <v>44.891999999999996</v>
      </c>
      <c r="T433" s="7">
        <f t="shared" si="27"/>
        <v>0.57796889483983926</v>
      </c>
      <c r="U433" s="4">
        <f>YEAR(SalesDataTable[[#This Row],[Order Date]])</f>
        <v>2026</v>
      </c>
      <c r="V433" s="7" t="str">
        <f>"Q"&amp;ROUNDUP(MONTH(SalesDataTable[[#This Row],[Order Date]])/3,0)</f>
        <v>Q1</v>
      </c>
      <c r="W433" s="8">
        <f>MONTH(SalesDataTable[[#This Row],[Order Date]])</f>
        <v>3</v>
      </c>
      <c r="X433" s="7" t="str">
        <f>TEXT(SalesDataTable[[#This Row],[Order Date]],"mmm")</f>
        <v>Mar</v>
      </c>
    </row>
    <row r="434" spans="1:24" ht="15.75">
      <c r="A434" s="2">
        <v>4796</v>
      </c>
      <c r="B434" s="11">
        <v>46106</v>
      </c>
      <c r="C434" s="4">
        <f>YEAR(SalesDataTable[[#This Row],[Order Date]])</f>
        <v>2026</v>
      </c>
      <c r="D434" s="4" t="str">
        <f>"Q"&amp;ROUNDUP(MONTH(SalesDataTable[[#This Row],[Order Date]])/3,0)</f>
        <v>Q1</v>
      </c>
      <c r="E434" s="4">
        <f>MONTH(SalesDataTable[[#This Row],[Order Date]])</f>
        <v>3</v>
      </c>
      <c r="F434" s="4" t="str">
        <f>TEXT(SalesDataTable[[#This Row],[Order Date]],"MMM")</f>
        <v>Mar</v>
      </c>
      <c r="G434" s="3" t="s">
        <v>6</v>
      </c>
      <c r="H434" s="3" t="s">
        <v>43</v>
      </c>
      <c r="I434" s="3" t="s">
        <v>2</v>
      </c>
      <c r="J434" s="3" t="s">
        <v>13</v>
      </c>
      <c r="K434" s="3" t="s">
        <v>34</v>
      </c>
      <c r="L434" s="3" t="s">
        <v>35</v>
      </c>
      <c r="M434" s="8">
        <v>2</v>
      </c>
      <c r="N434" s="5">
        <v>39.409999999999997</v>
      </c>
      <c r="O434" s="6">
        <v>0.15</v>
      </c>
      <c r="P434" s="18">
        <v>14.91</v>
      </c>
      <c r="Q434" s="18">
        <f t="shared" si="24"/>
        <v>66.996999999999986</v>
      </c>
      <c r="R434" s="18">
        <f t="shared" si="25"/>
        <v>29.82</v>
      </c>
      <c r="S434" s="18">
        <f t="shared" si="26"/>
        <v>37.176999999999985</v>
      </c>
      <c r="T434" s="7">
        <f t="shared" si="27"/>
        <v>0.55490544352732207</v>
      </c>
      <c r="U434" s="4">
        <f>YEAR(SalesDataTable[[#This Row],[Order Date]])</f>
        <v>2026</v>
      </c>
      <c r="V434" s="7" t="str">
        <f>"Q"&amp;ROUNDUP(MONTH(SalesDataTable[[#This Row],[Order Date]])/3,0)</f>
        <v>Q1</v>
      </c>
      <c r="W434" s="8">
        <f>MONTH(SalesDataTable[[#This Row],[Order Date]])</f>
        <v>3</v>
      </c>
      <c r="X434" s="7" t="str">
        <f>TEXT(SalesDataTable[[#This Row],[Order Date]],"mmm")</f>
        <v>Mar</v>
      </c>
    </row>
    <row r="435" spans="1:24" ht="15.75">
      <c r="A435" s="2">
        <v>89</v>
      </c>
      <c r="B435" s="11">
        <v>46107</v>
      </c>
      <c r="C435" s="4">
        <f>YEAR(SalesDataTable[[#This Row],[Order Date]])</f>
        <v>2026</v>
      </c>
      <c r="D435" s="4" t="str">
        <f>"Q"&amp;ROUNDUP(MONTH(SalesDataTable[[#This Row],[Order Date]])/3,0)</f>
        <v>Q1</v>
      </c>
      <c r="E435" s="4">
        <f>MONTH(SalesDataTable[[#This Row],[Order Date]])</f>
        <v>3</v>
      </c>
      <c r="F435" s="4" t="str">
        <f>TEXT(SalesDataTable[[#This Row],[Order Date]],"MMM")</f>
        <v>Mar</v>
      </c>
      <c r="G435" s="3" t="s">
        <v>11</v>
      </c>
      <c r="H435" s="3" t="s">
        <v>39</v>
      </c>
      <c r="I435" s="3" t="s">
        <v>2</v>
      </c>
      <c r="J435" s="3" t="s">
        <v>3</v>
      </c>
      <c r="K435" s="3" t="s">
        <v>4</v>
      </c>
      <c r="L435" s="3" t="s">
        <v>26</v>
      </c>
      <c r="M435" s="8">
        <v>1</v>
      </c>
      <c r="N435" s="5">
        <v>40.82</v>
      </c>
      <c r="O435" s="6">
        <v>0.05</v>
      </c>
      <c r="P435" s="18">
        <v>16.940000000000001</v>
      </c>
      <c r="Q435" s="18">
        <f t="shared" si="24"/>
        <v>38.778999999999996</v>
      </c>
      <c r="R435" s="18">
        <f t="shared" si="25"/>
        <v>16.940000000000001</v>
      </c>
      <c r="S435" s="18">
        <f t="shared" si="26"/>
        <v>21.838999999999995</v>
      </c>
      <c r="T435" s="7">
        <f t="shared" si="27"/>
        <v>0.56316563088269411</v>
      </c>
      <c r="U435" s="4">
        <f>YEAR(SalesDataTable[[#This Row],[Order Date]])</f>
        <v>2026</v>
      </c>
      <c r="V435" s="7" t="str">
        <f>"Q"&amp;ROUNDUP(MONTH(SalesDataTable[[#This Row],[Order Date]])/3,0)</f>
        <v>Q1</v>
      </c>
      <c r="W435" s="8">
        <f>MONTH(SalesDataTable[[#This Row],[Order Date]])</f>
        <v>3</v>
      </c>
      <c r="X435" s="7" t="str">
        <f>TEXT(SalesDataTable[[#This Row],[Order Date]],"mmm")</f>
        <v>Mar</v>
      </c>
    </row>
    <row r="436" spans="1:24" ht="15.75">
      <c r="A436" s="2">
        <v>487</v>
      </c>
      <c r="B436" s="11">
        <v>46107</v>
      </c>
      <c r="C436" s="4">
        <f>YEAR(SalesDataTable[[#This Row],[Order Date]])</f>
        <v>2026</v>
      </c>
      <c r="D436" s="4" t="str">
        <f>"Q"&amp;ROUNDUP(MONTH(SalesDataTable[[#This Row],[Order Date]])/3,0)</f>
        <v>Q1</v>
      </c>
      <c r="E436" s="4">
        <f>MONTH(SalesDataTable[[#This Row],[Order Date]])</f>
        <v>3</v>
      </c>
      <c r="F436" s="4" t="str">
        <f>TEXT(SalesDataTable[[#This Row],[Order Date]],"MMM")</f>
        <v>Mar</v>
      </c>
      <c r="G436" s="3" t="s">
        <v>20</v>
      </c>
      <c r="H436" s="3" t="s">
        <v>33</v>
      </c>
      <c r="I436" s="3" t="s">
        <v>19</v>
      </c>
      <c r="J436" s="3" t="s">
        <v>16</v>
      </c>
      <c r="K436" s="3" t="s">
        <v>14</v>
      </c>
      <c r="L436" s="3" t="s">
        <v>15</v>
      </c>
      <c r="M436" s="8">
        <v>3</v>
      </c>
      <c r="N436" s="5">
        <v>36.979999999999997</v>
      </c>
      <c r="O436" s="6">
        <v>0.1</v>
      </c>
      <c r="P436" s="18">
        <v>13.65</v>
      </c>
      <c r="Q436" s="18">
        <f t="shared" si="24"/>
        <v>99.846000000000004</v>
      </c>
      <c r="R436" s="18">
        <f t="shared" si="25"/>
        <v>40.950000000000003</v>
      </c>
      <c r="S436" s="18">
        <f t="shared" si="26"/>
        <v>58.896000000000001</v>
      </c>
      <c r="T436" s="7">
        <f t="shared" si="27"/>
        <v>0.58986839733189111</v>
      </c>
      <c r="U436" s="4">
        <f>YEAR(SalesDataTable[[#This Row],[Order Date]])</f>
        <v>2026</v>
      </c>
      <c r="V436" s="7" t="str">
        <f>"Q"&amp;ROUNDUP(MONTH(SalesDataTable[[#This Row],[Order Date]])/3,0)</f>
        <v>Q1</v>
      </c>
      <c r="W436" s="8">
        <f>MONTH(SalesDataTable[[#This Row],[Order Date]])</f>
        <v>3</v>
      </c>
      <c r="X436" s="7" t="str">
        <f>TEXT(SalesDataTable[[#This Row],[Order Date]],"mmm")</f>
        <v>Mar</v>
      </c>
    </row>
    <row r="437" spans="1:24" ht="15.75">
      <c r="A437" s="2">
        <v>1476</v>
      </c>
      <c r="B437" s="11">
        <v>46107</v>
      </c>
      <c r="C437" s="4">
        <f>YEAR(SalesDataTable[[#This Row],[Order Date]])</f>
        <v>2026</v>
      </c>
      <c r="D437" s="4" t="str">
        <f>"Q"&amp;ROUNDUP(MONTH(SalesDataTable[[#This Row],[Order Date]])/3,0)</f>
        <v>Q1</v>
      </c>
      <c r="E437" s="4">
        <f>MONTH(SalesDataTable[[#This Row],[Order Date]])</f>
        <v>3</v>
      </c>
      <c r="F437" s="4" t="str">
        <f>TEXT(SalesDataTable[[#This Row],[Order Date]],"MMM")</f>
        <v>Mar</v>
      </c>
      <c r="G437" s="3" t="s">
        <v>6</v>
      </c>
      <c r="H437" s="3" t="s">
        <v>43</v>
      </c>
      <c r="I437" s="3" t="s">
        <v>28</v>
      </c>
      <c r="J437" s="3" t="s">
        <v>13</v>
      </c>
      <c r="K437" s="3" t="s">
        <v>14</v>
      </c>
      <c r="L437" s="3" t="s">
        <v>15</v>
      </c>
      <c r="M437" s="8">
        <v>1</v>
      </c>
      <c r="N437" s="5">
        <v>35.700000000000003</v>
      </c>
      <c r="O437" s="6">
        <v>0.05</v>
      </c>
      <c r="P437" s="18">
        <v>13.91</v>
      </c>
      <c r="Q437" s="18">
        <f t="shared" si="24"/>
        <v>33.914999999999999</v>
      </c>
      <c r="R437" s="18">
        <f t="shared" si="25"/>
        <v>13.91</v>
      </c>
      <c r="S437" s="18">
        <f t="shared" si="26"/>
        <v>20.004999999999999</v>
      </c>
      <c r="T437" s="7">
        <f t="shared" si="27"/>
        <v>0.58985699542975079</v>
      </c>
      <c r="U437" s="4">
        <f>YEAR(SalesDataTable[[#This Row],[Order Date]])</f>
        <v>2026</v>
      </c>
      <c r="V437" s="7" t="str">
        <f>"Q"&amp;ROUNDUP(MONTH(SalesDataTable[[#This Row],[Order Date]])/3,0)</f>
        <v>Q1</v>
      </c>
      <c r="W437" s="8">
        <f>MONTH(SalesDataTable[[#This Row],[Order Date]])</f>
        <v>3</v>
      </c>
      <c r="X437" s="7" t="str">
        <f>TEXT(SalesDataTable[[#This Row],[Order Date]],"mmm")</f>
        <v>Mar</v>
      </c>
    </row>
    <row r="438" spans="1:24" ht="15.75">
      <c r="A438" s="2">
        <v>2145</v>
      </c>
      <c r="B438" s="11">
        <v>46107</v>
      </c>
      <c r="C438" s="4">
        <f>YEAR(SalesDataTable[[#This Row],[Order Date]])</f>
        <v>2026</v>
      </c>
      <c r="D438" s="4" t="str">
        <f>"Q"&amp;ROUNDUP(MONTH(SalesDataTable[[#This Row],[Order Date]])/3,0)</f>
        <v>Q1</v>
      </c>
      <c r="E438" s="4">
        <f>MONTH(SalesDataTable[[#This Row],[Order Date]])</f>
        <v>3</v>
      </c>
      <c r="F438" s="4" t="str">
        <f>TEXT(SalesDataTable[[#This Row],[Order Date]],"MMM")</f>
        <v>Mar</v>
      </c>
      <c r="G438" s="3" t="s">
        <v>20</v>
      </c>
      <c r="H438" s="3" t="s">
        <v>33</v>
      </c>
      <c r="I438" s="3" t="s">
        <v>19</v>
      </c>
      <c r="J438" s="3" t="s">
        <v>3</v>
      </c>
      <c r="K438" s="3" t="s">
        <v>4</v>
      </c>
      <c r="L438" s="3" t="s">
        <v>26</v>
      </c>
      <c r="M438" s="8">
        <v>1</v>
      </c>
      <c r="N438" s="5">
        <v>39.53</v>
      </c>
      <c r="O438" s="6">
        <v>0.05</v>
      </c>
      <c r="P438" s="18">
        <v>17.170000000000002</v>
      </c>
      <c r="Q438" s="18">
        <f t="shared" si="24"/>
        <v>37.5535</v>
      </c>
      <c r="R438" s="18">
        <f t="shared" si="25"/>
        <v>17.170000000000002</v>
      </c>
      <c r="S438" s="18">
        <f t="shared" si="26"/>
        <v>20.383499999999998</v>
      </c>
      <c r="T438" s="7">
        <f t="shared" si="27"/>
        <v>0.54278562584046752</v>
      </c>
      <c r="U438" s="4">
        <f>YEAR(SalesDataTable[[#This Row],[Order Date]])</f>
        <v>2026</v>
      </c>
      <c r="V438" s="7" t="str">
        <f>"Q"&amp;ROUNDUP(MONTH(SalesDataTable[[#This Row],[Order Date]])/3,0)</f>
        <v>Q1</v>
      </c>
      <c r="W438" s="8">
        <f>MONTH(SalesDataTable[[#This Row],[Order Date]])</f>
        <v>3</v>
      </c>
      <c r="X438" s="7" t="str">
        <f>TEXT(SalesDataTable[[#This Row],[Order Date]],"mmm")</f>
        <v>Mar</v>
      </c>
    </row>
    <row r="439" spans="1:24" ht="15.75">
      <c r="A439" s="2">
        <v>2999</v>
      </c>
      <c r="B439" s="11">
        <v>46107</v>
      </c>
      <c r="C439" s="4">
        <f>YEAR(SalesDataTable[[#This Row],[Order Date]])</f>
        <v>2026</v>
      </c>
      <c r="D439" s="4" t="str">
        <f>"Q"&amp;ROUNDUP(MONTH(SalesDataTable[[#This Row],[Order Date]])/3,0)</f>
        <v>Q1</v>
      </c>
      <c r="E439" s="4">
        <f>MONTH(SalesDataTable[[#This Row],[Order Date]])</f>
        <v>3</v>
      </c>
      <c r="F439" s="4" t="str">
        <f>TEXT(SalesDataTable[[#This Row],[Order Date]],"MMM")</f>
        <v>Mar</v>
      </c>
      <c r="G439" s="3" t="s">
        <v>11</v>
      </c>
      <c r="H439" s="3" t="s">
        <v>18</v>
      </c>
      <c r="I439" s="3" t="s">
        <v>19</v>
      </c>
      <c r="J439" s="3" t="s">
        <v>3</v>
      </c>
      <c r="K439" s="3" t="s">
        <v>14</v>
      </c>
      <c r="L439" s="3" t="s">
        <v>15</v>
      </c>
      <c r="M439" s="8">
        <v>2</v>
      </c>
      <c r="N439" s="5">
        <v>35.75</v>
      </c>
      <c r="O439" s="6">
        <v>0</v>
      </c>
      <c r="P439" s="18">
        <v>13.28</v>
      </c>
      <c r="Q439" s="18">
        <f t="shared" si="24"/>
        <v>71.5</v>
      </c>
      <c r="R439" s="18">
        <f t="shared" si="25"/>
        <v>26.56</v>
      </c>
      <c r="S439" s="18">
        <f t="shared" si="26"/>
        <v>44.94</v>
      </c>
      <c r="T439" s="7">
        <f t="shared" si="27"/>
        <v>0.62853146853146846</v>
      </c>
      <c r="U439" s="4">
        <f>YEAR(SalesDataTable[[#This Row],[Order Date]])</f>
        <v>2026</v>
      </c>
      <c r="V439" s="7" t="str">
        <f>"Q"&amp;ROUNDUP(MONTH(SalesDataTable[[#This Row],[Order Date]])/3,0)</f>
        <v>Q1</v>
      </c>
      <c r="W439" s="8">
        <f>MONTH(SalesDataTable[[#This Row],[Order Date]])</f>
        <v>3</v>
      </c>
      <c r="X439" s="7" t="str">
        <f>TEXT(SalesDataTable[[#This Row],[Order Date]],"mmm")</f>
        <v>Mar</v>
      </c>
    </row>
    <row r="440" spans="1:24" ht="15.75">
      <c r="A440" s="2">
        <v>4464</v>
      </c>
      <c r="B440" s="11">
        <v>46107</v>
      </c>
      <c r="C440" s="4">
        <f>YEAR(SalesDataTable[[#This Row],[Order Date]])</f>
        <v>2026</v>
      </c>
      <c r="D440" s="4" t="str">
        <f>"Q"&amp;ROUNDUP(MONTH(SalesDataTable[[#This Row],[Order Date]])/3,0)</f>
        <v>Q1</v>
      </c>
      <c r="E440" s="4">
        <f>MONTH(SalesDataTable[[#This Row],[Order Date]])</f>
        <v>3</v>
      </c>
      <c r="F440" s="4" t="str">
        <f>TEXT(SalesDataTable[[#This Row],[Order Date]],"MMM")</f>
        <v>Mar</v>
      </c>
      <c r="G440" s="3" t="s">
        <v>11</v>
      </c>
      <c r="H440" s="3" t="s">
        <v>12</v>
      </c>
      <c r="I440" s="3" t="s">
        <v>2</v>
      </c>
      <c r="J440" s="3" t="s">
        <v>16</v>
      </c>
      <c r="K440" s="3" t="s">
        <v>34</v>
      </c>
      <c r="L440" s="3" t="s">
        <v>45</v>
      </c>
      <c r="M440" s="8">
        <v>2</v>
      </c>
      <c r="N440" s="5">
        <v>50.17</v>
      </c>
      <c r="O440" s="6">
        <v>0</v>
      </c>
      <c r="P440" s="18">
        <v>22.37</v>
      </c>
      <c r="Q440" s="18">
        <f t="shared" si="24"/>
        <v>100.34</v>
      </c>
      <c r="R440" s="18">
        <f t="shared" si="25"/>
        <v>44.74</v>
      </c>
      <c r="S440" s="18">
        <f t="shared" si="26"/>
        <v>55.6</v>
      </c>
      <c r="T440" s="7">
        <f t="shared" si="27"/>
        <v>0.55411600558102447</v>
      </c>
      <c r="U440" s="4">
        <f>YEAR(SalesDataTable[[#This Row],[Order Date]])</f>
        <v>2026</v>
      </c>
      <c r="V440" s="7" t="str">
        <f>"Q"&amp;ROUNDUP(MONTH(SalesDataTable[[#This Row],[Order Date]])/3,0)</f>
        <v>Q1</v>
      </c>
      <c r="W440" s="8">
        <f>MONTH(SalesDataTable[[#This Row],[Order Date]])</f>
        <v>3</v>
      </c>
      <c r="X440" s="7" t="str">
        <f>TEXT(SalesDataTable[[#This Row],[Order Date]],"mmm")</f>
        <v>Mar</v>
      </c>
    </row>
    <row r="441" spans="1:24" ht="15.75">
      <c r="A441" s="2">
        <v>4978</v>
      </c>
      <c r="B441" s="11">
        <v>46107</v>
      </c>
      <c r="C441" s="4">
        <f>YEAR(SalesDataTable[[#This Row],[Order Date]])</f>
        <v>2026</v>
      </c>
      <c r="D441" s="4" t="str">
        <f>"Q"&amp;ROUNDUP(MONTH(SalesDataTable[[#This Row],[Order Date]])/3,0)</f>
        <v>Q1</v>
      </c>
      <c r="E441" s="4">
        <f>MONTH(SalesDataTable[[#This Row],[Order Date]])</f>
        <v>3</v>
      </c>
      <c r="F441" s="4" t="str">
        <f>TEXT(SalesDataTable[[#This Row],[Order Date]],"MMM")</f>
        <v>Mar</v>
      </c>
      <c r="G441" s="3" t="s">
        <v>0</v>
      </c>
      <c r="H441" s="3" t="s">
        <v>36</v>
      </c>
      <c r="I441" s="3" t="s">
        <v>2</v>
      </c>
      <c r="J441" s="3" t="s">
        <v>13</v>
      </c>
      <c r="K441" s="3" t="s">
        <v>34</v>
      </c>
      <c r="L441" s="3" t="s">
        <v>35</v>
      </c>
      <c r="M441" s="8">
        <v>5</v>
      </c>
      <c r="N441" s="5">
        <v>41.32</v>
      </c>
      <c r="O441" s="6">
        <v>0</v>
      </c>
      <c r="P441" s="18">
        <v>15.09</v>
      </c>
      <c r="Q441" s="18">
        <f t="shared" si="24"/>
        <v>206.6</v>
      </c>
      <c r="R441" s="18">
        <f t="shared" si="25"/>
        <v>75.45</v>
      </c>
      <c r="S441" s="18">
        <f t="shared" si="26"/>
        <v>131.14999999999998</v>
      </c>
      <c r="T441" s="7">
        <f t="shared" si="27"/>
        <v>0.63480154888673757</v>
      </c>
      <c r="U441" s="4">
        <f>YEAR(SalesDataTable[[#This Row],[Order Date]])</f>
        <v>2026</v>
      </c>
      <c r="V441" s="7" t="str">
        <f>"Q"&amp;ROUNDUP(MONTH(SalesDataTable[[#This Row],[Order Date]])/3,0)</f>
        <v>Q1</v>
      </c>
      <c r="W441" s="8">
        <f>MONTH(SalesDataTable[[#This Row],[Order Date]])</f>
        <v>3</v>
      </c>
      <c r="X441" s="7" t="str">
        <f>TEXT(SalesDataTable[[#This Row],[Order Date]],"mmm")</f>
        <v>Mar</v>
      </c>
    </row>
    <row r="442" spans="1:24" ht="15.75">
      <c r="A442" s="2">
        <v>130</v>
      </c>
      <c r="B442" s="11">
        <v>46108</v>
      </c>
      <c r="C442" s="4">
        <f>YEAR(SalesDataTable[[#This Row],[Order Date]])</f>
        <v>2026</v>
      </c>
      <c r="D442" s="4" t="str">
        <f>"Q"&amp;ROUNDUP(MONTH(SalesDataTable[[#This Row],[Order Date]])/3,0)</f>
        <v>Q1</v>
      </c>
      <c r="E442" s="4">
        <f>MONTH(SalesDataTable[[#This Row],[Order Date]])</f>
        <v>3</v>
      </c>
      <c r="F442" s="4" t="str">
        <f>TEXT(SalesDataTable[[#This Row],[Order Date]],"MMM")</f>
        <v>Mar</v>
      </c>
      <c r="G442" s="3" t="s">
        <v>20</v>
      </c>
      <c r="H442" s="3" t="s">
        <v>31</v>
      </c>
      <c r="I442" s="3" t="s">
        <v>28</v>
      </c>
      <c r="J442" s="3" t="s">
        <v>13</v>
      </c>
      <c r="K442" s="3" t="s">
        <v>9</v>
      </c>
      <c r="L442" s="3" t="s">
        <v>37</v>
      </c>
      <c r="M442" s="8">
        <v>3</v>
      </c>
      <c r="N442" s="5">
        <v>152.4</v>
      </c>
      <c r="O442" s="6">
        <v>0.05</v>
      </c>
      <c r="P442" s="18">
        <v>79.97</v>
      </c>
      <c r="Q442" s="18">
        <f t="shared" si="24"/>
        <v>434.34000000000003</v>
      </c>
      <c r="R442" s="18">
        <f t="shared" si="25"/>
        <v>239.91</v>
      </c>
      <c r="S442" s="18">
        <f t="shared" si="26"/>
        <v>194.43000000000004</v>
      </c>
      <c r="T442" s="7">
        <f t="shared" si="27"/>
        <v>0.44764470230694853</v>
      </c>
      <c r="U442" s="4">
        <f>YEAR(SalesDataTable[[#This Row],[Order Date]])</f>
        <v>2026</v>
      </c>
      <c r="V442" s="7" t="str">
        <f>"Q"&amp;ROUNDUP(MONTH(SalesDataTable[[#This Row],[Order Date]])/3,0)</f>
        <v>Q1</v>
      </c>
      <c r="W442" s="8">
        <f>MONTH(SalesDataTable[[#This Row],[Order Date]])</f>
        <v>3</v>
      </c>
      <c r="X442" s="7" t="str">
        <f>TEXT(SalesDataTable[[#This Row],[Order Date]],"mmm")</f>
        <v>Mar</v>
      </c>
    </row>
    <row r="443" spans="1:24" ht="15.75">
      <c r="A443" s="2">
        <v>848</v>
      </c>
      <c r="B443" s="11">
        <v>46108</v>
      </c>
      <c r="C443" s="4">
        <f>YEAR(SalesDataTable[[#This Row],[Order Date]])</f>
        <v>2026</v>
      </c>
      <c r="D443" s="4" t="str">
        <f>"Q"&amp;ROUNDUP(MONTH(SalesDataTable[[#This Row],[Order Date]])/3,0)</f>
        <v>Q1</v>
      </c>
      <c r="E443" s="4">
        <f>MONTH(SalesDataTable[[#This Row],[Order Date]])</f>
        <v>3</v>
      </c>
      <c r="F443" s="4" t="str">
        <f>TEXT(SalesDataTable[[#This Row],[Order Date]],"MMM")</f>
        <v>Mar</v>
      </c>
      <c r="G443" s="3" t="s">
        <v>0</v>
      </c>
      <c r="H443" s="3" t="s">
        <v>1</v>
      </c>
      <c r="I443" s="3" t="s">
        <v>2</v>
      </c>
      <c r="J443" s="3" t="s">
        <v>13</v>
      </c>
      <c r="K443" s="3" t="s">
        <v>34</v>
      </c>
      <c r="L443" s="3" t="s">
        <v>42</v>
      </c>
      <c r="M443" s="8">
        <v>1</v>
      </c>
      <c r="N443" s="5">
        <v>36.299999999999997</v>
      </c>
      <c r="O443" s="6">
        <v>0</v>
      </c>
      <c r="P443" s="18">
        <v>14.1</v>
      </c>
      <c r="Q443" s="18">
        <f t="shared" si="24"/>
        <v>36.299999999999997</v>
      </c>
      <c r="R443" s="18">
        <f t="shared" si="25"/>
        <v>14.1</v>
      </c>
      <c r="S443" s="18">
        <f t="shared" si="26"/>
        <v>22.199999999999996</v>
      </c>
      <c r="T443" s="7">
        <f t="shared" si="27"/>
        <v>0.61157024793388426</v>
      </c>
      <c r="U443" s="4">
        <f>YEAR(SalesDataTable[[#This Row],[Order Date]])</f>
        <v>2026</v>
      </c>
      <c r="V443" s="7" t="str">
        <f>"Q"&amp;ROUNDUP(MONTH(SalesDataTable[[#This Row],[Order Date]])/3,0)</f>
        <v>Q1</v>
      </c>
      <c r="W443" s="8">
        <f>MONTH(SalesDataTable[[#This Row],[Order Date]])</f>
        <v>3</v>
      </c>
      <c r="X443" s="7" t="str">
        <f>TEXT(SalesDataTable[[#This Row],[Order Date]],"mmm")</f>
        <v>Mar</v>
      </c>
    </row>
    <row r="444" spans="1:24" ht="15.75">
      <c r="A444" s="2">
        <v>1359</v>
      </c>
      <c r="B444" s="11">
        <v>46108</v>
      </c>
      <c r="C444" s="4">
        <f>YEAR(SalesDataTable[[#This Row],[Order Date]])</f>
        <v>2026</v>
      </c>
      <c r="D444" s="4" t="str">
        <f>"Q"&amp;ROUNDUP(MONTH(SalesDataTable[[#This Row],[Order Date]])/3,0)</f>
        <v>Q1</v>
      </c>
      <c r="E444" s="4">
        <f>MONTH(SalesDataTable[[#This Row],[Order Date]])</f>
        <v>3</v>
      </c>
      <c r="F444" s="4" t="str">
        <f>TEXT(SalesDataTable[[#This Row],[Order Date]],"MMM")</f>
        <v>Mar</v>
      </c>
      <c r="G444" s="3" t="s">
        <v>11</v>
      </c>
      <c r="H444" s="3" t="s">
        <v>25</v>
      </c>
      <c r="I444" s="3" t="s">
        <v>2</v>
      </c>
      <c r="J444" s="3" t="s">
        <v>3</v>
      </c>
      <c r="K444" s="3" t="s">
        <v>14</v>
      </c>
      <c r="L444" s="3" t="s">
        <v>32</v>
      </c>
      <c r="M444" s="8">
        <v>3</v>
      </c>
      <c r="N444" s="5">
        <v>46.24</v>
      </c>
      <c r="O444" s="6">
        <v>0.1</v>
      </c>
      <c r="P444" s="18">
        <v>18.2</v>
      </c>
      <c r="Q444" s="18">
        <f t="shared" si="24"/>
        <v>124.848</v>
      </c>
      <c r="R444" s="18">
        <f t="shared" si="25"/>
        <v>54.599999999999994</v>
      </c>
      <c r="S444" s="18">
        <f t="shared" si="26"/>
        <v>70.248000000000005</v>
      </c>
      <c r="T444" s="7">
        <f t="shared" si="27"/>
        <v>0.56266820453671673</v>
      </c>
      <c r="U444" s="4">
        <f>YEAR(SalesDataTable[[#This Row],[Order Date]])</f>
        <v>2026</v>
      </c>
      <c r="V444" s="7" t="str">
        <f>"Q"&amp;ROUNDUP(MONTH(SalesDataTable[[#This Row],[Order Date]])/3,0)</f>
        <v>Q1</v>
      </c>
      <c r="W444" s="8">
        <f>MONTH(SalesDataTable[[#This Row],[Order Date]])</f>
        <v>3</v>
      </c>
      <c r="X444" s="7" t="str">
        <f>TEXT(SalesDataTable[[#This Row],[Order Date]],"mmm")</f>
        <v>Mar</v>
      </c>
    </row>
    <row r="445" spans="1:24" ht="15.75">
      <c r="A445" s="2">
        <v>2379</v>
      </c>
      <c r="B445" s="11">
        <v>46108</v>
      </c>
      <c r="C445" s="4">
        <f>YEAR(SalesDataTable[[#This Row],[Order Date]])</f>
        <v>2026</v>
      </c>
      <c r="D445" s="4" t="str">
        <f>"Q"&amp;ROUNDUP(MONTH(SalesDataTable[[#This Row],[Order Date]])/3,0)</f>
        <v>Q1</v>
      </c>
      <c r="E445" s="4">
        <f>MONTH(SalesDataTable[[#This Row],[Order Date]])</f>
        <v>3</v>
      </c>
      <c r="F445" s="4" t="str">
        <f>TEXT(SalesDataTable[[#This Row],[Order Date]],"MMM")</f>
        <v>Mar</v>
      </c>
      <c r="G445" s="3" t="s">
        <v>0</v>
      </c>
      <c r="H445" s="3" t="s">
        <v>1</v>
      </c>
      <c r="I445" s="3" t="s">
        <v>19</v>
      </c>
      <c r="J445" s="3" t="s">
        <v>3</v>
      </c>
      <c r="K445" s="3" t="s">
        <v>14</v>
      </c>
      <c r="L445" s="3" t="s">
        <v>48</v>
      </c>
      <c r="M445" s="8">
        <v>2</v>
      </c>
      <c r="N445" s="5">
        <v>165.58</v>
      </c>
      <c r="O445" s="6">
        <v>0</v>
      </c>
      <c r="P445" s="18">
        <v>86.16</v>
      </c>
      <c r="Q445" s="18">
        <f t="shared" si="24"/>
        <v>331.16</v>
      </c>
      <c r="R445" s="18">
        <f t="shared" si="25"/>
        <v>172.32</v>
      </c>
      <c r="S445" s="18">
        <f t="shared" si="26"/>
        <v>158.84000000000003</v>
      </c>
      <c r="T445" s="7">
        <f t="shared" si="27"/>
        <v>0.47964730039859893</v>
      </c>
      <c r="U445" s="4">
        <f>YEAR(SalesDataTable[[#This Row],[Order Date]])</f>
        <v>2026</v>
      </c>
      <c r="V445" s="7" t="str">
        <f>"Q"&amp;ROUNDUP(MONTH(SalesDataTable[[#This Row],[Order Date]])/3,0)</f>
        <v>Q1</v>
      </c>
      <c r="W445" s="8">
        <f>MONTH(SalesDataTable[[#This Row],[Order Date]])</f>
        <v>3</v>
      </c>
      <c r="X445" s="7" t="str">
        <f>TEXT(SalesDataTable[[#This Row],[Order Date]],"mmm")</f>
        <v>Mar</v>
      </c>
    </row>
    <row r="446" spans="1:24" ht="15.75">
      <c r="A446" s="2">
        <v>2987</v>
      </c>
      <c r="B446" s="11">
        <v>46108</v>
      </c>
      <c r="C446" s="4">
        <f>YEAR(SalesDataTable[[#This Row],[Order Date]])</f>
        <v>2026</v>
      </c>
      <c r="D446" s="4" t="str">
        <f>"Q"&amp;ROUNDUP(MONTH(SalesDataTable[[#This Row],[Order Date]])/3,0)</f>
        <v>Q1</v>
      </c>
      <c r="E446" s="4">
        <f>MONTH(SalesDataTable[[#This Row],[Order Date]])</f>
        <v>3</v>
      </c>
      <c r="F446" s="4" t="str">
        <f>TEXT(SalesDataTable[[#This Row],[Order Date]],"MMM")</f>
        <v>Mar</v>
      </c>
      <c r="G446" s="3" t="s">
        <v>0</v>
      </c>
      <c r="H446" s="3" t="s">
        <v>36</v>
      </c>
      <c r="I446" s="3" t="s">
        <v>2</v>
      </c>
      <c r="J446" s="3" t="s">
        <v>3</v>
      </c>
      <c r="K446" s="3" t="s">
        <v>23</v>
      </c>
      <c r="L446" s="3" t="s">
        <v>51</v>
      </c>
      <c r="M446" s="8">
        <v>4</v>
      </c>
      <c r="N446" s="5">
        <v>121.49</v>
      </c>
      <c r="O446" s="6">
        <v>0</v>
      </c>
      <c r="P446" s="18">
        <v>62.01</v>
      </c>
      <c r="Q446" s="18">
        <f t="shared" si="24"/>
        <v>485.96</v>
      </c>
      <c r="R446" s="18">
        <f t="shared" si="25"/>
        <v>248.04</v>
      </c>
      <c r="S446" s="18">
        <f t="shared" si="26"/>
        <v>237.92</v>
      </c>
      <c r="T446" s="7">
        <f t="shared" si="27"/>
        <v>0.4895876203802782</v>
      </c>
      <c r="U446" s="4">
        <f>YEAR(SalesDataTable[[#This Row],[Order Date]])</f>
        <v>2026</v>
      </c>
      <c r="V446" s="7" t="str">
        <f>"Q"&amp;ROUNDUP(MONTH(SalesDataTable[[#This Row],[Order Date]])/3,0)</f>
        <v>Q1</v>
      </c>
      <c r="W446" s="8">
        <f>MONTH(SalesDataTable[[#This Row],[Order Date]])</f>
        <v>3</v>
      </c>
      <c r="X446" s="7" t="str">
        <f>TEXT(SalesDataTable[[#This Row],[Order Date]],"mmm")</f>
        <v>Mar</v>
      </c>
    </row>
    <row r="447" spans="1:24" ht="15.75">
      <c r="A447" s="2">
        <v>3121</v>
      </c>
      <c r="B447" s="11">
        <v>46108</v>
      </c>
      <c r="C447" s="4">
        <f>YEAR(SalesDataTable[[#This Row],[Order Date]])</f>
        <v>2026</v>
      </c>
      <c r="D447" s="4" t="str">
        <f>"Q"&amp;ROUNDUP(MONTH(SalesDataTable[[#This Row],[Order Date]])/3,0)</f>
        <v>Q1</v>
      </c>
      <c r="E447" s="4">
        <f>MONTH(SalesDataTable[[#This Row],[Order Date]])</f>
        <v>3</v>
      </c>
      <c r="F447" s="4" t="str">
        <f>TEXT(SalesDataTable[[#This Row],[Order Date]],"MMM")</f>
        <v>Mar</v>
      </c>
      <c r="G447" s="3" t="s">
        <v>6</v>
      </c>
      <c r="H447" s="3" t="s">
        <v>43</v>
      </c>
      <c r="I447" s="3" t="s">
        <v>19</v>
      </c>
      <c r="J447" s="3" t="s">
        <v>13</v>
      </c>
      <c r="K447" s="3" t="s">
        <v>4</v>
      </c>
      <c r="L447" s="3" t="s">
        <v>5</v>
      </c>
      <c r="M447" s="8">
        <v>5</v>
      </c>
      <c r="N447" s="5">
        <v>81.84</v>
      </c>
      <c r="O447" s="6">
        <v>0.1</v>
      </c>
      <c r="P447" s="18">
        <v>42.7</v>
      </c>
      <c r="Q447" s="18">
        <f t="shared" si="24"/>
        <v>368.28000000000003</v>
      </c>
      <c r="R447" s="18">
        <f t="shared" si="25"/>
        <v>213.5</v>
      </c>
      <c r="S447" s="18">
        <f t="shared" si="26"/>
        <v>154.78000000000003</v>
      </c>
      <c r="T447" s="7">
        <f t="shared" si="27"/>
        <v>0.42027804931030743</v>
      </c>
      <c r="U447" s="4">
        <f>YEAR(SalesDataTable[[#This Row],[Order Date]])</f>
        <v>2026</v>
      </c>
      <c r="V447" s="7" t="str">
        <f>"Q"&amp;ROUNDUP(MONTH(SalesDataTable[[#This Row],[Order Date]])/3,0)</f>
        <v>Q1</v>
      </c>
      <c r="W447" s="8">
        <f>MONTH(SalesDataTable[[#This Row],[Order Date]])</f>
        <v>3</v>
      </c>
      <c r="X447" s="7" t="str">
        <f>TEXT(SalesDataTable[[#This Row],[Order Date]],"mmm")</f>
        <v>Mar</v>
      </c>
    </row>
    <row r="448" spans="1:24" ht="15.75">
      <c r="A448" s="2">
        <v>4445</v>
      </c>
      <c r="B448" s="11">
        <v>46108</v>
      </c>
      <c r="C448" s="4">
        <f>YEAR(SalesDataTable[[#This Row],[Order Date]])</f>
        <v>2026</v>
      </c>
      <c r="D448" s="4" t="str">
        <f>"Q"&amp;ROUNDUP(MONTH(SalesDataTable[[#This Row],[Order Date]])/3,0)</f>
        <v>Q1</v>
      </c>
      <c r="E448" s="4">
        <f>MONTH(SalesDataTable[[#This Row],[Order Date]])</f>
        <v>3</v>
      </c>
      <c r="F448" s="4" t="str">
        <f>TEXT(SalesDataTable[[#This Row],[Order Date]],"MMM")</f>
        <v>Mar</v>
      </c>
      <c r="G448" s="3" t="s">
        <v>6</v>
      </c>
      <c r="H448" s="3" t="s">
        <v>41</v>
      </c>
      <c r="I448" s="3" t="s">
        <v>2</v>
      </c>
      <c r="J448" s="3" t="s">
        <v>13</v>
      </c>
      <c r="K448" s="3" t="s">
        <v>9</v>
      </c>
      <c r="L448" s="3" t="s">
        <v>37</v>
      </c>
      <c r="M448" s="8">
        <v>1</v>
      </c>
      <c r="N448" s="5">
        <v>151.47999999999999</v>
      </c>
      <c r="O448" s="6">
        <v>0</v>
      </c>
      <c r="P448" s="18">
        <v>79.41</v>
      </c>
      <c r="Q448" s="18">
        <f t="shared" si="24"/>
        <v>151.47999999999999</v>
      </c>
      <c r="R448" s="18">
        <f t="shared" si="25"/>
        <v>79.41</v>
      </c>
      <c r="S448" s="18">
        <f t="shared" si="26"/>
        <v>72.069999999999993</v>
      </c>
      <c r="T448" s="7">
        <f t="shared" si="27"/>
        <v>0.47577237919197252</v>
      </c>
      <c r="U448" s="4">
        <f>YEAR(SalesDataTable[[#This Row],[Order Date]])</f>
        <v>2026</v>
      </c>
      <c r="V448" s="7" t="str">
        <f>"Q"&amp;ROUNDUP(MONTH(SalesDataTable[[#This Row],[Order Date]])/3,0)</f>
        <v>Q1</v>
      </c>
      <c r="W448" s="8">
        <f>MONTH(SalesDataTable[[#This Row],[Order Date]])</f>
        <v>3</v>
      </c>
      <c r="X448" s="7" t="str">
        <f>TEXT(SalesDataTable[[#This Row],[Order Date]],"mmm")</f>
        <v>Mar</v>
      </c>
    </row>
    <row r="449" spans="1:24" ht="15.75">
      <c r="A449" s="2">
        <v>441</v>
      </c>
      <c r="B449" s="11">
        <v>46109</v>
      </c>
      <c r="C449" s="4">
        <f>YEAR(SalesDataTable[[#This Row],[Order Date]])</f>
        <v>2026</v>
      </c>
      <c r="D449" s="4" t="str">
        <f>"Q"&amp;ROUNDUP(MONTH(SalesDataTable[[#This Row],[Order Date]])/3,0)</f>
        <v>Q1</v>
      </c>
      <c r="E449" s="4">
        <f>MONTH(SalesDataTable[[#This Row],[Order Date]])</f>
        <v>3</v>
      </c>
      <c r="F449" s="4" t="str">
        <f>TEXT(SalesDataTable[[#This Row],[Order Date]],"MMM")</f>
        <v>Mar</v>
      </c>
      <c r="G449" s="3" t="s">
        <v>0</v>
      </c>
      <c r="H449" s="3" t="s">
        <v>50</v>
      </c>
      <c r="I449" s="3" t="s">
        <v>19</v>
      </c>
      <c r="J449" s="3" t="s">
        <v>13</v>
      </c>
      <c r="K449" s="3" t="s">
        <v>34</v>
      </c>
      <c r="L449" s="3" t="s">
        <v>45</v>
      </c>
      <c r="M449" s="8">
        <v>1</v>
      </c>
      <c r="N449" s="5">
        <v>51.02</v>
      </c>
      <c r="O449" s="6">
        <v>0.05</v>
      </c>
      <c r="P449" s="18">
        <v>21.94</v>
      </c>
      <c r="Q449" s="18">
        <f t="shared" si="24"/>
        <v>48.469000000000001</v>
      </c>
      <c r="R449" s="18">
        <f t="shared" si="25"/>
        <v>21.94</v>
      </c>
      <c r="S449" s="18">
        <f t="shared" si="26"/>
        <v>26.529</v>
      </c>
      <c r="T449" s="7">
        <f t="shared" si="27"/>
        <v>0.54733953661102974</v>
      </c>
      <c r="U449" s="4">
        <f>YEAR(SalesDataTable[[#This Row],[Order Date]])</f>
        <v>2026</v>
      </c>
      <c r="V449" s="7" t="str">
        <f>"Q"&amp;ROUNDUP(MONTH(SalesDataTable[[#This Row],[Order Date]])/3,0)</f>
        <v>Q1</v>
      </c>
      <c r="W449" s="8">
        <f>MONTH(SalesDataTable[[#This Row],[Order Date]])</f>
        <v>3</v>
      </c>
      <c r="X449" s="7" t="str">
        <f>TEXT(SalesDataTable[[#This Row],[Order Date]],"mmm")</f>
        <v>Mar</v>
      </c>
    </row>
    <row r="450" spans="1:24" ht="15.75">
      <c r="A450" s="2">
        <v>4608</v>
      </c>
      <c r="B450" s="11">
        <v>46109</v>
      </c>
      <c r="C450" s="4">
        <f>YEAR(SalesDataTable[[#This Row],[Order Date]])</f>
        <v>2026</v>
      </c>
      <c r="D450" s="4" t="str">
        <f>"Q"&amp;ROUNDUP(MONTH(SalesDataTable[[#This Row],[Order Date]])/3,0)</f>
        <v>Q1</v>
      </c>
      <c r="E450" s="4">
        <f>MONTH(SalesDataTable[[#This Row],[Order Date]])</f>
        <v>3</v>
      </c>
      <c r="F450" s="4" t="str">
        <f>TEXT(SalesDataTable[[#This Row],[Order Date]],"MMM")</f>
        <v>Mar</v>
      </c>
      <c r="G450" s="3" t="s">
        <v>11</v>
      </c>
      <c r="H450" s="3" t="s">
        <v>12</v>
      </c>
      <c r="I450" s="3" t="s">
        <v>8</v>
      </c>
      <c r="J450" s="3" t="s">
        <v>16</v>
      </c>
      <c r="K450" s="3" t="s">
        <v>4</v>
      </c>
      <c r="L450" s="3" t="s">
        <v>26</v>
      </c>
      <c r="M450" s="8">
        <v>8</v>
      </c>
      <c r="N450" s="5">
        <v>40.86</v>
      </c>
      <c r="O450" s="6">
        <v>0.1</v>
      </c>
      <c r="P450" s="18">
        <v>16.34</v>
      </c>
      <c r="Q450" s="18">
        <f t="shared" ref="Q450:Q513" si="28">M450*N450*(1-O450)</f>
        <v>294.19200000000001</v>
      </c>
      <c r="R450" s="18">
        <f t="shared" ref="R450:R513" si="29">M450*P450</f>
        <v>130.72</v>
      </c>
      <c r="S450" s="18">
        <f t="shared" ref="S450:S513" si="30">Q450-R450</f>
        <v>163.47200000000001</v>
      </c>
      <c r="T450" s="7">
        <f t="shared" ref="T450:T513" si="31">IFERROR(S450/Q450,0)</f>
        <v>0.55566432805786703</v>
      </c>
      <c r="U450" s="4">
        <f>YEAR(SalesDataTable[[#This Row],[Order Date]])</f>
        <v>2026</v>
      </c>
      <c r="V450" s="7" t="str">
        <f>"Q"&amp;ROUNDUP(MONTH(SalesDataTable[[#This Row],[Order Date]])/3,0)</f>
        <v>Q1</v>
      </c>
      <c r="W450" s="8">
        <f>MONTH(SalesDataTable[[#This Row],[Order Date]])</f>
        <v>3</v>
      </c>
      <c r="X450" s="7" t="str">
        <f>TEXT(SalesDataTable[[#This Row],[Order Date]],"mmm")</f>
        <v>Mar</v>
      </c>
    </row>
    <row r="451" spans="1:24" ht="15.75">
      <c r="A451" s="2">
        <v>4914</v>
      </c>
      <c r="B451" s="11">
        <v>46109</v>
      </c>
      <c r="C451" s="4">
        <f>YEAR(SalesDataTable[[#This Row],[Order Date]])</f>
        <v>2026</v>
      </c>
      <c r="D451" s="4" t="str">
        <f>"Q"&amp;ROUNDUP(MONTH(SalesDataTable[[#This Row],[Order Date]])/3,0)</f>
        <v>Q1</v>
      </c>
      <c r="E451" s="4">
        <f>MONTH(SalesDataTable[[#This Row],[Order Date]])</f>
        <v>3</v>
      </c>
      <c r="F451" s="4" t="str">
        <f>TEXT(SalesDataTable[[#This Row],[Order Date]],"MMM")</f>
        <v>Mar</v>
      </c>
      <c r="G451" s="3" t="s">
        <v>0</v>
      </c>
      <c r="H451" s="3" t="s">
        <v>36</v>
      </c>
      <c r="I451" s="3" t="s">
        <v>2</v>
      </c>
      <c r="J451" s="3" t="s">
        <v>13</v>
      </c>
      <c r="K451" s="3" t="s">
        <v>14</v>
      </c>
      <c r="L451" s="3" t="s">
        <v>48</v>
      </c>
      <c r="M451" s="8">
        <v>5</v>
      </c>
      <c r="N451" s="5">
        <v>163.33000000000001</v>
      </c>
      <c r="O451" s="6">
        <v>0</v>
      </c>
      <c r="P451" s="18">
        <v>87.05</v>
      </c>
      <c r="Q451" s="18">
        <f t="shared" si="28"/>
        <v>816.65000000000009</v>
      </c>
      <c r="R451" s="18">
        <f t="shared" si="29"/>
        <v>435.25</v>
      </c>
      <c r="S451" s="18">
        <f t="shared" si="30"/>
        <v>381.40000000000009</v>
      </c>
      <c r="T451" s="7">
        <f t="shared" si="31"/>
        <v>0.46702993938651816</v>
      </c>
      <c r="U451" s="4">
        <f>YEAR(SalesDataTable[[#This Row],[Order Date]])</f>
        <v>2026</v>
      </c>
      <c r="V451" s="7" t="str">
        <f>"Q"&amp;ROUNDUP(MONTH(SalesDataTable[[#This Row],[Order Date]])/3,0)</f>
        <v>Q1</v>
      </c>
      <c r="W451" s="8">
        <f>MONTH(SalesDataTable[[#This Row],[Order Date]])</f>
        <v>3</v>
      </c>
      <c r="X451" s="7" t="str">
        <f>TEXT(SalesDataTable[[#This Row],[Order Date]],"mmm")</f>
        <v>Mar</v>
      </c>
    </row>
    <row r="452" spans="1:24" ht="15.75">
      <c r="A452" s="2">
        <v>860</v>
      </c>
      <c r="B452" s="11">
        <v>46110</v>
      </c>
      <c r="C452" s="4">
        <f>YEAR(SalesDataTable[[#This Row],[Order Date]])</f>
        <v>2026</v>
      </c>
      <c r="D452" s="4" t="str">
        <f>"Q"&amp;ROUNDUP(MONTH(SalesDataTable[[#This Row],[Order Date]])/3,0)</f>
        <v>Q1</v>
      </c>
      <c r="E452" s="4">
        <f>MONTH(SalesDataTable[[#This Row],[Order Date]])</f>
        <v>3</v>
      </c>
      <c r="F452" s="4" t="str">
        <f>TEXT(SalesDataTable[[#This Row],[Order Date]],"MMM")</f>
        <v>Mar</v>
      </c>
      <c r="G452" s="3" t="s">
        <v>6</v>
      </c>
      <c r="H452" s="3" t="s">
        <v>49</v>
      </c>
      <c r="I452" s="3" t="s">
        <v>28</v>
      </c>
      <c r="J452" s="3" t="s">
        <v>13</v>
      </c>
      <c r="K452" s="3" t="s">
        <v>9</v>
      </c>
      <c r="L452" s="3" t="s">
        <v>10</v>
      </c>
      <c r="M452" s="8">
        <v>1</v>
      </c>
      <c r="N452" s="5">
        <v>90.27</v>
      </c>
      <c r="O452" s="6">
        <v>0</v>
      </c>
      <c r="P452" s="18">
        <v>46.38</v>
      </c>
      <c r="Q452" s="18">
        <f t="shared" si="28"/>
        <v>90.27</v>
      </c>
      <c r="R452" s="18">
        <f t="shared" si="29"/>
        <v>46.38</v>
      </c>
      <c r="S452" s="18">
        <f t="shared" si="30"/>
        <v>43.889999999999993</v>
      </c>
      <c r="T452" s="7">
        <f t="shared" si="31"/>
        <v>0.48620804253904948</v>
      </c>
      <c r="U452" s="4">
        <f>YEAR(SalesDataTable[[#This Row],[Order Date]])</f>
        <v>2026</v>
      </c>
      <c r="V452" s="7" t="str">
        <f>"Q"&amp;ROUNDUP(MONTH(SalesDataTable[[#This Row],[Order Date]])/3,0)</f>
        <v>Q1</v>
      </c>
      <c r="W452" s="8">
        <f>MONTH(SalesDataTable[[#This Row],[Order Date]])</f>
        <v>3</v>
      </c>
      <c r="X452" s="7" t="str">
        <f>TEXT(SalesDataTable[[#This Row],[Order Date]],"mmm")</f>
        <v>Mar</v>
      </c>
    </row>
    <row r="453" spans="1:24" ht="15.75">
      <c r="A453" s="2">
        <v>920</v>
      </c>
      <c r="B453" s="11">
        <v>46110</v>
      </c>
      <c r="C453" s="4">
        <f>YEAR(SalesDataTable[[#This Row],[Order Date]])</f>
        <v>2026</v>
      </c>
      <c r="D453" s="4" t="str">
        <f>"Q"&amp;ROUNDUP(MONTH(SalesDataTable[[#This Row],[Order Date]])/3,0)</f>
        <v>Q1</v>
      </c>
      <c r="E453" s="4">
        <f>MONTH(SalesDataTable[[#This Row],[Order Date]])</f>
        <v>3</v>
      </c>
      <c r="F453" s="4" t="str">
        <f>TEXT(SalesDataTable[[#This Row],[Order Date]],"MMM")</f>
        <v>Mar</v>
      </c>
      <c r="G453" s="3" t="s">
        <v>0</v>
      </c>
      <c r="H453" s="3" t="s">
        <v>36</v>
      </c>
      <c r="I453" s="3" t="s">
        <v>8</v>
      </c>
      <c r="J453" s="3" t="s">
        <v>16</v>
      </c>
      <c r="K453" s="3" t="s">
        <v>14</v>
      </c>
      <c r="L453" s="3" t="s">
        <v>44</v>
      </c>
      <c r="M453" s="8">
        <v>12</v>
      </c>
      <c r="N453" s="5">
        <v>131.31</v>
      </c>
      <c r="O453" s="6">
        <v>0.05</v>
      </c>
      <c r="P453" s="18">
        <v>68.459999999999994</v>
      </c>
      <c r="Q453" s="18">
        <f t="shared" si="28"/>
        <v>1496.934</v>
      </c>
      <c r="R453" s="18">
        <f t="shared" si="29"/>
        <v>821.52</v>
      </c>
      <c r="S453" s="18">
        <f t="shared" si="30"/>
        <v>675.41399999999999</v>
      </c>
      <c r="T453" s="7">
        <f t="shared" si="31"/>
        <v>0.45119824922140855</v>
      </c>
      <c r="U453" s="4">
        <f>YEAR(SalesDataTable[[#This Row],[Order Date]])</f>
        <v>2026</v>
      </c>
      <c r="V453" s="7" t="str">
        <f>"Q"&amp;ROUNDUP(MONTH(SalesDataTable[[#This Row],[Order Date]])/3,0)</f>
        <v>Q1</v>
      </c>
      <c r="W453" s="8">
        <f>MONTH(SalesDataTable[[#This Row],[Order Date]])</f>
        <v>3</v>
      </c>
      <c r="X453" s="7" t="str">
        <f>TEXT(SalesDataTable[[#This Row],[Order Date]],"mmm")</f>
        <v>Mar</v>
      </c>
    </row>
    <row r="454" spans="1:24" ht="15.75">
      <c r="A454" s="2">
        <v>1700</v>
      </c>
      <c r="B454" s="11">
        <v>46110</v>
      </c>
      <c r="C454" s="4">
        <f>YEAR(SalesDataTable[[#This Row],[Order Date]])</f>
        <v>2026</v>
      </c>
      <c r="D454" s="4" t="str">
        <f>"Q"&amp;ROUNDUP(MONTH(SalesDataTable[[#This Row],[Order Date]])/3,0)</f>
        <v>Q1</v>
      </c>
      <c r="E454" s="4">
        <f>MONTH(SalesDataTable[[#This Row],[Order Date]])</f>
        <v>3</v>
      </c>
      <c r="F454" s="4" t="str">
        <f>TEXT(SalesDataTable[[#This Row],[Order Date]],"MMM")</f>
        <v>Mar</v>
      </c>
      <c r="G454" s="3" t="s">
        <v>6</v>
      </c>
      <c r="H454" s="3" t="s">
        <v>43</v>
      </c>
      <c r="I454" s="3" t="s">
        <v>28</v>
      </c>
      <c r="J454" s="3" t="s">
        <v>13</v>
      </c>
      <c r="K454" s="3" t="s">
        <v>14</v>
      </c>
      <c r="L454" s="3" t="s">
        <v>48</v>
      </c>
      <c r="M454" s="8">
        <v>1</v>
      </c>
      <c r="N454" s="5">
        <v>167.27</v>
      </c>
      <c r="O454" s="6">
        <v>0.05</v>
      </c>
      <c r="P454" s="18">
        <v>88.19</v>
      </c>
      <c r="Q454" s="18">
        <f t="shared" si="28"/>
        <v>158.90649999999999</v>
      </c>
      <c r="R454" s="18">
        <f t="shared" si="29"/>
        <v>88.19</v>
      </c>
      <c r="S454" s="18">
        <f t="shared" si="30"/>
        <v>70.716499999999996</v>
      </c>
      <c r="T454" s="7">
        <f t="shared" si="31"/>
        <v>0.44501955552478972</v>
      </c>
      <c r="U454" s="4">
        <f>YEAR(SalesDataTable[[#This Row],[Order Date]])</f>
        <v>2026</v>
      </c>
      <c r="V454" s="7" t="str">
        <f>"Q"&amp;ROUNDUP(MONTH(SalesDataTable[[#This Row],[Order Date]])/3,0)</f>
        <v>Q1</v>
      </c>
      <c r="W454" s="8">
        <f>MONTH(SalesDataTable[[#This Row],[Order Date]])</f>
        <v>3</v>
      </c>
      <c r="X454" s="7" t="str">
        <f>TEXT(SalesDataTable[[#This Row],[Order Date]],"mmm")</f>
        <v>Mar</v>
      </c>
    </row>
    <row r="455" spans="1:24" ht="15.75">
      <c r="A455" s="2">
        <v>1768</v>
      </c>
      <c r="B455" s="11">
        <v>46110</v>
      </c>
      <c r="C455" s="4">
        <f>YEAR(SalesDataTable[[#This Row],[Order Date]])</f>
        <v>2026</v>
      </c>
      <c r="D455" s="4" t="str">
        <f>"Q"&amp;ROUNDUP(MONTH(SalesDataTable[[#This Row],[Order Date]])/3,0)</f>
        <v>Q1</v>
      </c>
      <c r="E455" s="4">
        <f>MONTH(SalesDataTable[[#This Row],[Order Date]])</f>
        <v>3</v>
      </c>
      <c r="F455" s="4" t="str">
        <f>TEXT(SalesDataTable[[#This Row],[Order Date]],"MMM")</f>
        <v>Mar</v>
      </c>
      <c r="G455" s="3" t="s">
        <v>6</v>
      </c>
      <c r="H455" s="3" t="s">
        <v>43</v>
      </c>
      <c r="I455" s="3" t="s">
        <v>28</v>
      </c>
      <c r="J455" s="3" t="s">
        <v>3</v>
      </c>
      <c r="K455" s="3" t="s">
        <v>9</v>
      </c>
      <c r="L455" s="3" t="s">
        <v>46</v>
      </c>
      <c r="M455" s="8">
        <v>4</v>
      </c>
      <c r="N455" s="5">
        <v>70.510000000000005</v>
      </c>
      <c r="O455" s="6">
        <v>0</v>
      </c>
      <c r="P455" s="18">
        <v>31.93</v>
      </c>
      <c r="Q455" s="18">
        <f t="shared" si="28"/>
        <v>282.04000000000002</v>
      </c>
      <c r="R455" s="18">
        <f t="shared" si="29"/>
        <v>127.72</v>
      </c>
      <c r="S455" s="18">
        <f t="shared" si="30"/>
        <v>154.32000000000002</v>
      </c>
      <c r="T455" s="7">
        <f t="shared" si="31"/>
        <v>0.54715643171181394</v>
      </c>
      <c r="U455" s="4">
        <f>YEAR(SalesDataTable[[#This Row],[Order Date]])</f>
        <v>2026</v>
      </c>
      <c r="V455" s="7" t="str">
        <f>"Q"&amp;ROUNDUP(MONTH(SalesDataTable[[#This Row],[Order Date]])/3,0)</f>
        <v>Q1</v>
      </c>
      <c r="W455" s="8">
        <f>MONTH(SalesDataTable[[#This Row],[Order Date]])</f>
        <v>3</v>
      </c>
      <c r="X455" s="7" t="str">
        <f>TEXT(SalesDataTable[[#This Row],[Order Date]],"mmm")</f>
        <v>Mar</v>
      </c>
    </row>
    <row r="456" spans="1:24" ht="15.75">
      <c r="A456" s="2">
        <v>1876</v>
      </c>
      <c r="B456" s="11">
        <v>46110</v>
      </c>
      <c r="C456" s="4">
        <f>YEAR(SalesDataTable[[#This Row],[Order Date]])</f>
        <v>2026</v>
      </c>
      <c r="D456" s="4" t="str">
        <f>"Q"&amp;ROUNDUP(MONTH(SalesDataTable[[#This Row],[Order Date]])/3,0)</f>
        <v>Q1</v>
      </c>
      <c r="E456" s="4">
        <f>MONTH(SalesDataTable[[#This Row],[Order Date]])</f>
        <v>3</v>
      </c>
      <c r="F456" s="4" t="str">
        <f>TEXT(SalesDataTable[[#This Row],[Order Date]],"MMM")</f>
        <v>Mar</v>
      </c>
      <c r="G456" s="3" t="s">
        <v>6</v>
      </c>
      <c r="H456" s="3" t="s">
        <v>27</v>
      </c>
      <c r="I456" s="3" t="s">
        <v>8</v>
      </c>
      <c r="J456" s="3" t="s">
        <v>13</v>
      </c>
      <c r="K456" s="3" t="s">
        <v>4</v>
      </c>
      <c r="L456" s="3" t="s">
        <v>30</v>
      </c>
      <c r="M456" s="8">
        <v>12</v>
      </c>
      <c r="N456" s="5">
        <v>101.06</v>
      </c>
      <c r="O456" s="6">
        <v>0.1</v>
      </c>
      <c r="P456" s="18">
        <v>50.59</v>
      </c>
      <c r="Q456" s="18">
        <f t="shared" si="28"/>
        <v>1091.4480000000001</v>
      </c>
      <c r="R456" s="18">
        <f t="shared" si="29"/>
        <v>607.08000000000004</v>
      </c>
      <c r="S456" s="18">
        <f t="shared" si="30"/>
        <v>484.36800000000005</v>
      </c>
      <c r="T456" s="7">
        <f t="shared" si="31"/>
        <v>0.4437847703234602</v>
      </c>
      <c r="U456" s="4">
        <f>YEAR(SalesDataTable[[#This Row],[Order Date]])</f>
        <v>2026</v>
      </c>
      <c r="V456" s="7" t="str">
        <f>"Q"&amp;ROUNDUP(MONTH(SalesDataTable[[#This Row],[Order Date]])/3,0)</f>
        <v>Q1</v>
      </c>
      <c r="W456" s="8">
        <f>MONTH(SalesDataTable[[#This Row],[Order Date]])</f>
        <v>3</v>
      </c>
      <c r="X456" s="7" t="str">
        <f>TEXT(SalesDataTable[[#This Row],[Order Date]],"mmm")</f>
        <v>Mar</v>
      </c>
    </row>
    <row r="457" spans="1:24" ht="15.75">
      <c r="A457" s="2">
        <v>2453</v>
      </c>
      <c r="B457" s="11">
        <v>46110</v>
      </c>
      <c r="C457" s="4">
        <f>YEAR(SalesDataTable[[#This Row],[Order Date]])</f>
        <v>2026</v>
      </c>
      <c r="D457" s="4" t="str">
        <f>"Q"&amp;ROUNDUP(MONTH(SalesDataTable[[#This Row],[Order Date]])/3,0)</f>
        <v>Q1</v>
      </c>
      <c r="E457" s="4">
        <f>MONTH(SalesDataTable[[#This Row],[Order Date]])</f>
        <v>3</v>
      </c>
      <c r="F457" s="4" t="str">
        <f>TEXT(SalesDataTable[[#This Row],[Order Date]],"MMM")</f>
        <v>Mar</v>
      </c>
      <c r="G457" s="3" t="s">
        <v>20</v>
      </c>
      <c r="H457" s="3" t="s">
        <v>33</v>
      </c>
      <c r="I457" s="3" t="s">
        <v>2</v>
      </c>
      <c r="J457" s="3" t="s">
        <v>16</v>
      </c>
      <c r="K457" s="3" t="s">
        <v>4</v>
      </c>
      <c r="L457" s="3" t="s">
        <v>5</v>
      </c>
      <c r="M457" s="8">
        <v>2</v>
      </c>
      <c r="N457" s="5">
        <v>79.849999999999994</v>
      </c>
      <c r="O457" s="6">
        <v>0.05</v>
      </c>
      <c r="P457" s="18">
        <v>43.78</v>
      </c>
      <c r="Q457" s="18">
        <f t="shared" si="28"/>
        <v>151.71499999999997</v>
      </c>
      <c r="R457" s="18">
        <f t="shared" si="29"/>
        <v>87.56</v>
      </c>
      <c r="S457" s="18">
        <f t="shared" si="30"/>
        <v>64.154999999999973</v>
      </c>
      <c r="T457" s="7">
        <f t="shared" si="31"/>
        <v>0.42286524074745402</v>
      </c>
      <c r="U457" s="4">
        <f>YEAR(SalesDataTable[[#This Row],[Order Date]])</f>
        <v>2026</v>
      </c>
      <c r="V457" s="7" t="str">
        <f>"Q"&amp;ROUNDUP(MONTH(SalesDataTable[[#This Row],[Order Date]])/3,0)</f>
        <v>Q1</v>
      </c>
      <c r="W457" s="8">
        <f>MONTH(SalesDataTable[[#This Row],[Order Date]])</f>
        <v>3</v>
      </c>
      <c r="X457" s="7" t="str">
        <f>TEXT(SalesDataTable[[#This Row],[Order Date]],"mmm")</f>
        <v>Mar</v>
      </c>
    </row>
    <row r="458" spans="1:24" ht="15.75">
      <c r="A458" s="2">
        <v>2676</v>
      </c>
      <c r="B458" s="11">
        <v>46110</v>
      </c>
      <c r="C458" s="4">
        <f>YEAR(SalesDataTable[[#This Row],[Order Date]])</f>
        <v>2026</v>
      </c>
      <c r="D458" s="4" t="str">
        <f>"Q"&amp;ROUNDUP(MONTH(SalesDataTable[[#This Row],[Order Date]])/3,0)</f>
        <v>Q1</v>
      </c>
      <c r="E458" s="4">
        <f>MONTH(SalesDataTable[[#This Row],[Order Date]])</f>
        <v>3</v>
      </c>
      <c r="F458" s="4" t="str">
        <f>TEXT(SalesDataTable[[#This Row],[Order Date]],"MMM")</f>
        <v>Mar</v>
      </c>
      <c r="G458" s="3" t="s">
        <v>11</v>
      </c>
      <c r="H458" s="3" t="s">
        <v>25</v>
      </c>
      <c r="I458" s="3" t="s">
        <v>19</v>
      </c>
      <c r="J458" s="3" t="s">
        <v>13</v>
      </c>
      <c r="K458" s="3" t="s">
        <v>23</v>
      </c>
      <c r="L458" s="3" t="s">
        <v>29</v>
      </c>
      <c r="M458" s="8">
        <v>4</v>
      </c>
      <c r="N458" s="5">
        <v>191.99</v>
      </c>
      <c r="O458" s="6">
        <v>0</v>
      </c>
      <c r="P458" s="18">
        <v>104.44</v>
      </c>
      <c r="Q458" s="18">
        <f t="shared" si="28"/>
        <v>767.96</v>
      </c>
      <c r="R458" s="18">
        <f t="shared" si="29"/>
        <v>417.76</v>
      </c>
      <c r="S458" s="18">
        <f t="shared" si="30"/>
        <v>350.20000000000005</v>
      </c>
      <c r="T458" s="7">
        <f t="shared" si="31"/>
        <v>0.45601333402781397</v>
      </c>
      <c r="U458" s="4">
        <f>YEAR(SalesDataTable[[#This Row],[Order Date]])</f>
        <v>2026</v>
      </c>
      <c r="V458" s="7" t="str">
        <f>"Q"&amp;ROUNDUP(MONTH(SalesDataTable[[#This Row],[Order Date]])/3,0)</f>
        <v>Q1</v>
      </c>
      <c r="W458" s="8">
        <f>MONTH(SalesDataTable[[#This Row],[Order Date]])</f>
        <v>3</v>
      </c>
      <c r="X458" s="7" t="str">
        <f>TEXT(SalesDataTable[[#This Row],[Order Date]],"mmm")</f>
        <v>Mar</v>
      </c>
    </row>
    <row r="459" spans="1:24" ht="15.75">
      <c r="A459" s="2">
        <v>2800</v>
      </c>
      <c r="B459" s="11">
        <v>46110</v>
      </c>
      <c r="C459" s="4">
        <f>YEAR(SalesDataTable[[#This Row],[Order Date]])</f>
        <v>2026</v>
      </c>
      <c r="D459" s="4" t="str">
        <f>"Q"&amp;ROUNDUP(MONTH(SalesDataTable[[#This Row],[Order Date]])/3,0)</f>
        <v>Q1</v>
      </c>
      <c r="E459" s="4">
        <f>MONTH(SalesDataTable[[#This Row],[Order Date]])</f>
        <v>3</v>
      </c>
      <c r="F459" s="4" t="str">
        <f>TEXT(SalesDataTable[[#This Row],[Order Date]],"MMM")</f>
        <v>Mar</v>
      </c>
      <c r="G459" s="3" t="s">
        <v>6</v>
      </c>
      <c r="H459" s="3" t="s">
        <v>41</v>
      </c>
      <c r="I459" s="3" t="s">
        <v>2</v>
      </c>
      <c r="J459" s="3" t="s">
        <v>13</v>
      </c>
      <c r="K459" s="3" t="s">
        <v>4</v>
      </c>
      <c r="L459" s="3" t="s">
        <v>22</v>
      </c>
      <c r="M459" s="8">
        <v>1</v>
      </c>
      <c r="N459" s="5">
        <v>49.81</v>
      </c>
      <c r="O459" s="6">
        <v>0.05</v>
      </c>
      <c r="P459" s="18">
        <v>23.12</v>
      </c>
      <c r="Q459" s="18">
        <f t="shared" si="28"/>
        <v>47.319499999999998</v>
      </c>
      <c r="R459" s="18">
        <f t="shared" si="29"/>
        <v>23.12</v>
      </c>
      <c r="S459" s="18">
        <f t="shared" si="30"/>
        <v>24.199499999999997</v>
      </c>
      <c r="T459" s="7">
        <f t="shared" si="31"/>
        <v>0.51140650260463438</v>
      </c>
      <c r="U459" s="4">
        <f>YEAR(SalesDataTable[[#This Row],[Order Date]])</f>
        <v>2026</v>
      </c>
      <c r="V459" s="7" t="str">
        <f>"Q"&amp;ROUNDUP(MONTH(SalesDataTable[[#This Row],[Order Date]])/3,0)</f>
        <v>Q1</v>
      </c>
      <c r="W459" s="8">
        <f>MONTH(SalesDataTable[[#This Row],[Order Date]])</f>
        <v>3</v>
      </c>
      <c r="X459" s="7" t="str">
        <f>TEXT(SalesDataTable[[#This Row],[Order Date]],"mmm")</f>
        <v>Mar</v>
      </c>
    </row>
    <row r="460" spans="1:24" ht="15.75">
      <c r="A460" s="2">
        <v>2857</v>
      </c>
      <c r="B460" s="11">
        <v>46110</v>
      </c>
      <c r="C460" s="4">
        <f>YEAR(SalesDataTable[[#This Row],[Order Date]])</f>
        <v>2026</v>
      </c>
      <c r="D460" s="4" t="str">
        <f>"Q"&amp;ROUNDUP(MONTH(SalesDataTable[[#This Row],[Order Date]])/3,0)</f>
        <v>Q1</v>
      </c>
      <c r="E460" s="4">
        <f>MONTH(SalesDataTable[[#This Row],[Order Date]])</f>
        <v>3</v>
      </c>
      <c r="F460" s="4" t="str">
        <f>TEXT(SalesDataTable[[#This Row],[Order Date]],"MMM")</f>
        <v>Mar</v>
      </c>
      <c r="G460" s="3" t="s">
        <v>0</v>
      </c>
      <c r="H460" s="3" t="s">
        <v>50</v>
      </c>
      <c r="I460" s="3" t="s">
        <v>19</v>
      </c>
      <c r="J460" s="3" t="s">
        <v>13</v>
      </c>
      <c r="K460" s="3" t="s">
        <v>34</v>
      </c>
      <c r="L460" s="3" t="s">
        <v>35</v>
      </c>
      <c r="M460" s="8">
        <v>1</v>
      </c>
      <c r="N460" s="5">
        <v>40.39</v>
      </c>
      <c r="O460" s="6">
        <v>0.1</v>
      </c>
      <c r="P460" s="18">
        <v>14.97</v>
      </c>
      <c r="Q460" s="18">
        <f t="shared" si="28"/>
        <v>36.350999999999999</v>
      </c>
      <c r="R460" s="18">
        <f t="shared" si="29"/>
        <v>14.97</v>
      </c>
      <c r="S460" s="18">
        <f t="shared" si="30"/>
        <v>21.381</v>
      </c>
      <c r="T460" s="7">
        <f t="shared" si="31"/>
        <v>0.58818189320788972</v>
      </c>
      <c r="U460" s="4">
        <f>YEAR(SalesDataTable[[#This Row],[Order Date]])</f>
        <v>2026</v>
      </c>
      <c r="V460" s="7" t="str">
        <f>"Q"&amp;ROUNDUP(MONTH(SalesDataTable[[#This Row],[Order Date]])/3,0)</f>
        <v>Q1</v>
      </c>
      <c r="W460" s="8">
        <f>MONTH(SalesDataTable[[#This Row],[Order Date]])</f>
        <v>3</v>
      </c>
      <c r="X460" s="7" t="str">
        <f>TEXT(SalesDataTable[[#This Row],[Order Date]],"mmm")</f>
        <v>Mar</v>
      </c>
    </row>
    <row r="461" spans="1:24" ht="15.75">
      <c r="A461" s="2">
        <v>3584</v>
      </c>
      <c r="B461" s="11">
        <v>46110</v>
      </c>
      <c r="C461" s="4">
        <f>YEAR(SalesDataTable[[#This Row],[Order Date]])</f>
        <v>2026</v>
      </c>
      <c r="D461" s="4" t="str">
        <f>"Q"&amp;ROUNDUP(MONTH(SalesDataTable[[#This Row],[Order Date]])/3,0)</f>
        <v>Q1</v>
      </c>
      <c r="E461" s="4">
        <f>MONTH(SalesDataTable[[#This Row],[Order Date]])</f>
        <v>3</v>
      </c>
      <c r="F461" s="4" t="str">
        <f>TEXT(SalesDataTable[[#This Row],[Order Date]],"MMM")</f>
        <v>Mar</v>
      </c>
      <c r="G461" s="3" t="s">
        <v>0</v>
      </c>
      <c r="H461" s="3" t="s">
        <v>1</v>
      </c>
      <c r="I461" s="3" t="s">
        <v>2</v>
      </c>
      <c r="J461" s="3" t="s">
        <v>3</v>
      </c>
      <c r="K461" s="3" t="s">
        <v>14</v>
      </c>
      <c r="L461" s="3" t="s">
        <v>15</v>
      </c>
      <c r="M461" s="8">
        <v>1</v>
      </c>
      <c r="N461" s="5">
        <v>35.700000000000003</v>
      </c>
      <c r="O461" s="6">
        <v>0.05</v>
      </c>
      <c r="P461" s="18">
        <v>13.85</v>
      </c>
      <c r="Q461" s="18">
        <f t="shared" si="28"/>
        <v>33.914999999999999</v>
      </c>
      <c r="R461" s="18">
        <f t="shared" si="29"/>
        <v>13.85</v>
      </c>
      <c r="S461" s="18">
        <f t="shared" si="30"/>
        <v>20.064999999999998</v>
      </c>
      <c r="T461" s="7">
        <f t="shared" si="31"/>
        <v>0.59162612413386406</v>
      </c>
      <c r="U461" s="4">
        <f>YEAR(SalesDataTable[[#This Row],[Order Date]])</f>
        <v>2026</v>
      </c>
      <c r="V461" s="7" t="str">
        <f>"Q"&amp;ROUNDUP(MONTH(SalesDataTable[[#This Row],[Order Date]])/3,0)</f>
        <v>Q1</v>
      </c>
      <c r="W461" s="8">
        <f>MONTH(SalesDataTable[[#This Row],[Order Date]])</f>
        <v>3</v>
      </c>
      <c r="X461" s="7" t="str">
        <f>TEXT(SalesDataTable[[#This Row],[Order Date]],"mmm")</f>
        <v>Mar</v>
      </c>
    </row>
    <row r="462" spans="1:24" ht="15.75">
      <c r="A462" s="2">
        <v>3669</v>
      </c>
      <c r="B462" s="11">
        <v>46110</v>
      </c>
      <c r="C462" s="4">
        <f>YEAR(SalesDataTable[[#This Row],[Order Date]])</f>
        <v>2026</v>
      </c>
      <c r="D462" s="4" t="str">
        <f>"Q"&amp;ROUNDUP(MONTH(SalesDataTable[[#This Row],[Order Date]])/3,0)</f>
        <v>Q1</v>
      </c>
      <c r="E462" s="4">
        <f>MONTH(SalesDataTable[[#This Row],[Order Date]])</f>
        <v>3</v>
      </c>
      <c r="F462" s="4" t="str">
        <f>TEXT(SalesDataTable[[#This Row],[Order Date]],"MMM")</f>
        <v>Mar</v>
      </c>
      <c r="G462" s="3" t="s">
        <v>11</v>
      </c>
      <c r="H462" s="3" t="s">
        <v>39</v>
      </c>
      <c r="I462" s="3" t="s">
        <v>28</v>
      </c>
      <c r="J462" s="3" t="s">
        <v>3</v>
      </c>
      <c r="K462" s="3" t="s">
        <v>23</v>
      </c>
      <c r="L462" s="3" t="s">
        <v>40</v>
      </c>
      <c r="M462" s="8">
        <v>1</v>
      </c>
      <c r="N462" s="5">
        <v>80.09</v>
      </c>
      <c r="O462" s="6">
        <v>0</v>
      </c>
      <c r="P462" s="18">
        <v>40.61</v>
      </c>
      <c r="Q462" s="18">
        <f t="shared" si="28"/>
        <v>80.09</v>
      </c>
      <c r="R462" s="18">
        <f t="shared" si="29"/>
        <v>40.61</v>
      </c>
      <c r="S462" s="18">
        <f t="shared" si="30"/>
        <v>39.480000000000004</v>
      </c>
      <c r="T462" s="7">
        <f t="shared" si="31"/>
        <v>0.49294543638406796</v>
      </c>
      <c r="U462" s="4">
        <f>YEAR(SalesDataTable[[#This Row],[Order Date]])</f>
        <v>2026</v>
      </c>
      <c r="V462" s="7" t="str">
        <f>"Q"&amp;ROUNDUP(MONTH(SalesDataTable[[#This Row],[Order Date]])/3,0)</f>
        <v>Q1</v>
      </c>
      <c r="W462" s="8">
        <f>MONTH(SalesDataTable[[#This Row],[Order Date]])</f>
        <v>3</v>
      </c>
      <c r="X462" s="7" t="str">
        <f>TEXT(SalesDataTable[[#This Row],[Order Date]],"mmm")</f>
        <v>Mar</v>
      </c>
    </row>
    <row r="463" spans="1:24" ht="15.75">
      <c r="A463" s="2">
        <v>4787</v>
      </c>
      <c r="B463" s="11">
        <v>46110</v>
      </c>
      <c r="C463" s="4">
        <f>YEAR(SalesDataTable[[#This Row],[Order Date]])</f>
        <v>2026</v>
      </c>
      <c r="D463" s="4" t="str">
        <f>"Q"&amp;ROUNDUP(MONTH(SalesDataTable[[#This Row],[Order Date]])/3,0)</f>
        <v>Q1</v>
      </c>
      <c r="E463" s="4">
        <f>MONTH(SalesDataTable[[#This Row],[Order Date]])</f>
        <v>3</v>
      </c>
      <c r="F463" s="4" t="str">
        <f>TEXT(SalesDataTable[[#This Row],[Order Date]],"MMM")</f>
        <v>Mar</v>
      </c>
      <c r="G463" s="3" t="s">
        <v>20</v>
      </c>
      <c r="H463" s="3" t="s">
        <v>47</v>
      </c>
      <c r="I463" s="3" t="s">
        <v>28</v>
      </c>
      <c r="J463" s="3" t="s">
        <v>13</v>
      </c>
      <c r="K463" s="3" t="s">
        <v>9</v>
      </c>
      <c r="L463" s="3" t="s">
        <v>17</v>
      </c>
      <c r="M463" s="8">
        <v>1</v>
      </c>
      <c r="N463" s="5">
        <v>142.87</v>
      </c>
      <c r="O463" s="6">
        <v>0.1</v>
      </c>
      <c r="P463" s="18">
        <v>77.33</v>
      </c>
      <c r="Q463" s="18">
        <f t="shared" si="28"/>
        <v>128.583</v>
      </c>
      <c r="R463" s="18">
        <f t="shared" si="29"/>
        <v>77.33</v>
      </c>
      <c r="S463" s="18">
        <f t="shared" si="30"/>
        <v>51.253</v>
      </c>
      <c r="T463" s="7">
        <f t="shared" si="31"/>
        <v>0.39859857057309289</v>
      </c>
      <c r="U463" s="4">
        <f>YEAR(SalesDataTable[[#This Row],[Order Date]])</f>
        <v>2026</v>
      </c>
      <c r="V463" s="7" t="str">
        <f>"Q"&amp;ROUNDUP(MONTH(SalesDataTable[[#This Row],[Order Date]])/3,0)</f>
        <v>Q1</v>
      </c>
      <c r="W463" s="8">
        <f>MONTH(SalesDataTable[[#This Row],[Order Date]])</f>
        <v>3</v>
      </c>
      <c r="X463" s="7" t="str">
        <f>TEXT(SalesDataTable[[#This Row],[Order Date]],"mmm")</f>
        <v>Mar</v>
      </c>
    </row>
    <row r="464" spans="1:24" ht="15.75">
      <c r="A464" s="2">
        <v>769</v>
      </c>
      <c r="B464" s="11">
        <v>46111</v>
      </c>
      <c r="C464" s="4">
        <f>YEAR(SalesDataTable[[#This Row],[Order Date]])</f>
        <v>2026</v>
      </c>
      <c r="D464" s="4" t="str">
        <f>"Q"&amp;ROUNDUP(MONTH(SalesDataTable[[#This Row],[Order Date]])/3,0)</f>
        <v>Q1</v>
      </c>
      <c r="E464" s="4">
        <f>MONTH(SalesDataTable[[#This Row],[Order Date]])</f>
        <v>3</v>
      </c>
      <c r="F464" s="4" t="str">
        <f>TEXT(SalesDataTable[[#This Row],[Order Date]],"MMM")</f>
        <v>Mar</v>
      </c>
      <c r="G464" s="3" t="s">
        <v>20</v>
      </c>
      <c r="H464" s="3" t="s">
        <v>33</v>
      </c>
      <c r="I464" s="3" t="s">
        <v>2</v>
      </c>
      <c r="J464" s="3" t="s">
        <v>3</v>
      </c>
      <c r="K464" s="3" t="s">
        <v>34</v>
      </c>
      <c r="L464" s="3" t="s">
        <v>35</v>
      </c>
      <c r="M464" s="8">
        <v>1</v>
      </c>
      <c r="N464" s="5">
        <v>40.53</v>
      </c>
      <c r="O464" s="6">
        <v>0</v>
      </c>
      <c r="P464" s="18">
        <v>14.32</v>
      </c>
      <c r="Q464" s="18">
        <f t="shared" si="28"/>
        <v>40.53</v>
      </c>
      <c r="R464" s="18">
        <f t="shared" si="29"/>
        <v>14.32</v>
      </c>
      <c r="S464" s="18">
        <f t="shared" si="30"/>
        <v>26.21</v>
      </c>
      <c r="T464" s="7">
        <f t="shared" si="31"/>
        <v>0.64668147051566738</v>
      </c>
      <c r="U464" s="4">
        <f>YEAR(SalesDataTable[[#This Row],[Order Date]])</f>
        <v>2026</v>
      </c>
      <c r="V464" s="7" t="str">
        <f>"Q"&amp;ROUNDUP(MONTH(SalesDataTable[[#This Row],[Order Date]])/3,0)</f>
        <v>Q1</v>
      </c>
      <c r="W464" s="8">
        <f>MONTH(SalesDataTable[[#This Row],[Order Date]])</f>
        <v>3</v>
      </c>
      <c r="X464" s="7" t="str">
        <f>TEXT(SalesDataTable[[#This Row],[Order Date]],"mmm")</f>
        <v>Mar</v>
      </c>
    </row>
    <row r="465" spans="1:24" ht="15.75">
      <c r="A465" s="2">
        <v>1184</v>
      </c>
      <c r="B465" s="11">
        <v>46111</v>
      </c>
      <c r="C465" s="4">
        <f>YEAR(SalesDataTable[[#This Row],[Order Date]])</f>
        <v>2026</v>
      </c>
      <c r="D465" s="4" t="str">
        <f>"Q"&amp;ROUNDUP(MONTH(SalesDataTable[[#This Row],[Order Date]])/3,0)</f>
        <v>Q1</v>
      </c>
      <c r="E465" s="4">
        <f>MONTH(SalesDataTable[[#This Row],[Order Date]])</f>
        <v>3</v>
      </c>
      <c r="F465" s="4" t="str">
        <f>TEXT(SalesDataTable[[#This Row],[Order Date]],"MMM")</f>
        <v>Mar</v>
      </c>
      <c r="G465" s="3" t="s">
        <v>20</v>
      </c>
      <c r="H465" s="3" t="s">
        <v>33</v>
      </c>
      <c r="I465" s="3" t="s">
        <v>2</v>
      </c>
      <c r="J465" s="3" t="s">
        <v>3</v>
      </c>
      <c r="K465" s="3" t="s">
        <v>4</v>
      </c>
      <c r="L465" s="3" t="s">
        <v>22</v>
      </c>
      <c r="M465" s="8">
        <v>1</v>
      </c>
      <c r="N465" s="5">
        <v>49.46</v>
      </c>
      <c r="O465" s="6">
        <v>0</v>
      </c>
      <c r="P465" s="18">
        <v>23.04</v>
      </c>
      <c r="Q465" s="18">
        <f t="shared" si="28"/>
        <v>49.46</v>
      </c>
      <c r="R465" s="18">
        <f t="shared" si="29"/>
        <v>23.04</v>
      </c>
      <c r="S465" s="18">
        <f t="shared" si="30"/>
        <v>26.42</v>
      </c>
      <c r="T465" s="7">
        <f t="shared" si="31"/>
        <v>0.53416902547513145</v>
      </c>
      <c r="U465" s="4">
        <f>YEAR(SalesDataTable[[#This Row],[Order Date]])</f>
        <v>2026</v>
      </c>
      <c r="V465" s="7" t="str">
        <f>"Q"&amp;ROUNDUP(MONTH(SalesDataTable[[#This Row],[Order Date]])/3,0)</f>
        <v>Q1</v>
      </c>
      <c r="W465" s="8">
        <f>MONTH(SalesDataTable[[#This Row],[Order Date]])</f>
        <v>3</v>
      </c>
      <c r="X465" s="7" t="str">
        <f>TEXT(SalesDataTable[[#This Row],[Order Date]],"mmm")</f>
        <v>Mar</v>
      </c>
    </row>
    <row r="466" spans="1:24" ht="15.75">
      <c r="A466" s="2">
        <v>1498</v>
      </c>
      <c r="B466" s="11">
        <v>46111</v>
      </c>
      <c r="C466" s="4">
        <f>YEAR(SalesDataTable[[#This Row],[Order Date]])</f>
        <v>2026</v>
      </c>
      <c r="D466" s="4" t="str">
        <f>"Q"&amp;ROUNDUP(MONTH(SalesDataTable[[#This Row],[Order Date]])/3,0)</f>
        <v>Q1</v>
      </c>
      <c r="E466" s="4">
        <f>MONTH(SalesDataTable[[#This Row],[Order Date]])</f>
        <v>3</v>
      </c>
      <c r="F466" s="4" t="str">
        <f>TEXT(SalesDataTable[[#This Row],[Order Date]],"MMM")</f>
        <v>Mar</v>
      </c>
      <c r="G466" s="3" t="s">
        <v>6</v>
      </c>
      <c r="H466" s="3" t="s">
        <v>49</v>
      </c>
      <c r="I466" s="3" t="s">
        <v>28</v>
      </c>
      <c r="J466" s="3" t="s">
        <v>16</v>
      </c>
      <c r="K466" s="3" t="s">
        <v>9</v>
      </c>
      <c r="L466" s="3" t="s">
        <v>17</v>
      </c>
      <c r="M466" s="8">
        <v>3</v>
      </c>
      <c r="N466" s="5">
        <v>142.46</v>
      </c>
      <c r="O466" s="6">
        <v>0</v>
      </c>
      <c r="P466" s="18">
        <v>79.650000000000006</v>
      </c>
      <c r="Q466" s="18">
        <f t="shared" si="28"/>
        <v>427.38</v>
      </c>
      <c r="R466" s="18">
        <f t="shared" si="29"/>
        <v>238.95000000000002</v>
      </c>
      <c r="S466" s="18">
        <f t="shared" si="30"/>
        <v>188.42999999999998</v>
      </c>
      <c r="T466" s="7">
        <f t="shared" si="31"/>
        <v>0.44089569001825069</v>
      </c>
      <c r="U466" s="4">
        <f>YEAR(SalesDataTable[[#This Row],[Order Date]])</f>
        <v>2026</v>
      </c>
      <c r="V466" s="7" t="str">
        <f>"Q"&amp;ROUNDUP(MONTH(SalesDataTable[[#This Row],[Order Date]])/3,0)</f>
        <v>Q1</v>
      </c>
      <c r="W466" s="8">
        <f>MONTH(SalesDataTable[[#This Row],[Order Date]])</f>
        <v>3</v>
      </c>
      <c r="X466" s="7" t="str">
        <f>TEXT(SalesDataTable[[#This Row],[Order Date]],"mmm")</f>
        <v>Mar</v>
      </c>
    </row>
    <row r="467" spans="1:24" ht="15.75">
      <c r="A467" s="2">
        <v>2054</v>
      </c>
      <c r="B467" s="11">
        <v>46111</v>
      </c>
      <c r="C467" s="4">
        <f>YEAR(SalesDataTable[[#This Row],[Order Date]])</f>
        <v>2026</v>
      </c>
      <c r="D467" s="4" t="str">
        <f>"Q"&amp;ROUNDUP(MONTH(SalesDataTable[[#This Row],[Order Date]])/3,0)</f>
        <v>Q1</v>
      </c>
      <c r="E467" s="4">
        <f>MONTH(SalesDataTable[[#This Row],[Order Date]])</f>
        <v>3</v>
      </c>
      <c r="F467" s="4" t="str">
        <f>TEXT(SalesDataTable[[#This Row],[Order Date]],"MMM")</f>
        <v>Mar</v>
      </c>
      <c r="G467" s="3" t="s">
        <v>20</v>
      </c>
      <c r="H467" s="3" t="s">
        <v>47</v>
      </c>
      <c r="I467" s="3" t="s">
        <v>8</v>
      </c>
      <c r="J467" s="3" t="s">
        <v>16</v>
      </c>
      <c r="K467" s="3" t="s">
        <v>9</v>
      </c>
      <c r="L467" s="3" t="s">
        <v>17</v>
      </c>
      <c r="M467" s="8">
        <v>6</v>
      </c>
      <c r="N467" s="5">
        <v>142.18</v>
      </c>
      <c r="O467" s="6">
        <v>0.05</v>
      </c>
      <c r="P467" s="18">
        <v>80.94</v>
      </c>
      <c r="Q467" s="18">
        <f t="shared" si="28"/>
        <v>810.42600000000004</v>
      </c>
      <c r="R467" s="18">
        <f t="shared" si="29"/>
        <v>485.64</v>
      </c>
      <c r="S467" s="18">
        <f t="shared" si="30"/>
        <v>324.78600000000006</v>
      </c>
      <c r="T467" s="7">
        <f t="shared" si="31"/>
        <v>0.40075960050640036</v>
      </c>
      <c r="U467" s="4">
        <f>YEAR(SalesDataTable[[#This Row],[Order Date]])</f>
        <v>2026</v>
      </c>
      <c r="V467" s="7" t="str">
        <f>"Q"&amp;ROUNDUP(MONTH(SalesDataTable[[#This Row],[Order Date]])/3,0)</f>
        <v>Q1</v>
      </c>
      <c r="W467" s="8">
        <f>MONTH(SalesDataTable[[#This Row],[Order Date]])</f>
        <v>3</v>
      </c>
      <c r="X467" s="7" t="str">
        <f>TEXT(SalesDataTable[[#This Row],[Order Date]],"mmm")</f>
        <v>Mar</v>
      </c>
    </row>
    <row r="468" spans="1:24" ht="15.75">
      <c r="A468" s="2">
        <v>2294</v>
      </c>
      <c r="B468" s="11">
        <v>46111</v>
      </c>
      <c r="C468" s="4">
        <f>YEAR(SalesDataTable[[#This Row],[Order Date]])</f>
        <v>2026</v>
      </c>
      <c r="D468" s="4" t="str">
        <f>"Q"&amp;ROUNDUP(MONTH(SalesDataTable[[#This Row],[Order Date]])/3,0)</f>
        <v>Q1</v>
      </c>
      <c r="E468" s="4">
        <f>MONTH(SalesDataTable[[#This Row],[Order Date]])</f>
        <v>3</v>
      </c>
      <c r="F468" s="4" t="str">
        <f>TEXT(SalesDataTable[[#This Row],[Order Date]],"MMM")</f>
        <v>Mar</v>
      </c>
      <c r="G468" s="3" t="s">
        <v>6</v>
      </c>
      <c r="H468" s="3" t="s">
        <v>49</v>
      </c>
      <c r="I468" s="3" t="s">
        <v>2</v>
      </c>
      <c r="J468" s="3" t="s">
        <v>13</v>
      </c>
      <c r="K468" s="3" t="s">
        <v>34</v>
      </c>
      <c r="L468" s="3" t="s">
        <v>35</v>
      </c>
      <c r="M468" s="8">
        <v>2</v>
      </c>
      <c r="N468" s="5">
        <v>41.04</v>
      </c>
      <c r="O468" s="6">
        <v>0</v>
      </c>
      <c r="P468" s="18">
        <v>15.03</v>
      </c>
      <c r="Q468" s="18">
        <f t="shared" si="28"/>
        <v>82.08</v>
      </c>
      <c r="R468" s="18">
        <f t="shared" si="29"/>
        <v>30.06</v>
      </c>
      <c r="S468" s="18">
        <f t="shared" si="30"/>
        <v>52.019999999999996</v>
      </c>
      <c r="T468" s="7">
        <f t="shared" si="31"/>
        <v>0.63377192982456132</v>
      </c>
      <c r="U468" s="4">
        <f>YEAR(SalesDataTable[[#This Row],[Order Date]])</f>
        <v>2026</v>
      </c>
      <c r="V468" s="7" t="str">
        <f>"Q"&amp;ROUNDUP(MONTH(SalesDataTable[[#This Row],[Order Date]])/3,0)</f>
        <v>Q1</v>
      </c>
      <c r="W468" s="8">
        <f>MONTH(SalesDataTable[[#This Row],[Order Date]])</f>
        <v>3</v>
      </c>
      <c r="X468" s="7" t="str">
        <f>TEXT(SalesDataTable[[#This Row],[Order Date]],"mmm")</f>
        <v>Mar</v>
      </c>
    </row>
    <row r="469" spans="1:24" ht="15.75">
      <c r="A469" s="2">
        <v>2892</v>
      </c>
      <c r="B469" s="11">
        <v>46111</v>
      </c>
      <c r="C469" s="4">
        <f>YEAR(SalesDataTable[[#This Row],[Order Date]])</f>
        <v>2026</v>
      </c>
      <c r="D469" s="4" t="str">
        <f>"Q"&amp;ROUNDUP(MONTH(SalesDataTable[[#This Row],[Order Date]])/3,0)</f>
        <v>Q1</v>
      </c>
      <c r="E469" s="4">
        <f>MONTH(SalesDataTable[[#This Row],[Order Date]])</f>
        <v>3</v>
      </c>
      <c r="F469" s="4" t="str">
        <f>TEXT(SalesDataTable[[#This Row],[Order Date]],"MMM")</f>
        <v>Mar</v>
      </c>
      <c r="G469" s="3" t="s">
        <v>6</v>
      </c>
      <c r="H469" s="3" t="s">
        <v>43</v>
      </c>
      <c r="I469" s="3" t="s">
        <v>2</v>
      </c>
      <c r="J469" s="3" t="s">
        <v>3</v>
      </c>
      <c r="K469" s="3" t="s">
        <v>9</v>
      </c>
      <c r="L469" s="3" t="s">
        <v>17</v>
      </c>
      <c r="M469" s="8">
        <v>2</v>
      </c>
      <c r="N469" s="5">
        <v>145.06</v>
      </c>
      <c r="O469" s="6">
        <v>0.15</v>
      </c>
      <c r="P469" s="18">
        <v>77.08</v>
      </c>
      <c r="Q469" s="18">
        <f t="shared" si="28"/>
        <v>246.602</v>
      </c>
      <c r="R469" s="18">
        <f t="shared" si="29"/>
        <v>154.16</v>
      </c>
      <c r="S469" s="18">
        <f t="shared" si="30"/>
        <v>92.442000000000007</v>
      </c>
      <c r="T469" s="7">
        <f t="shared" si="31"/>
        <v>0.37486313979610875</v>
      </c>
      <c r="U469" s="4">
        <f>YEAR(SalesDataTable[[#This Row],[Order Date]])</f>
        <v>2026</v>
      </c>
      <c r="V469" s="7" t="str">
        <f>"Q"&amp;ROUNDUP(MONTH(SalesDataTable[[#This Row],[Order Date]])/3,0)</f>
        <v>Q1</v>
      </c>
      <c r="W469" s="8">
        <f>MONTH(SalesDataTable[[#This Row],[Order Date]])</f>
        <v>3</v>
      </c>
      <c r="X469" s="7" t="str">
        <f>TEXT(SalesDataTable[[#This Row],[Order Date]],"mmm")</f>
        <v>Mar</v>
      </c>
    </row>
    <row r="470" spans="1:24" ht="15.75">
      <c r="A470" s="2">
        <v>3145</v>
      </c>
      <c r="B470" s="11">
        <v>46111</v>
      </c>
      <c r="C470" s="4">
        <f>YEAR(SalesDataTable[[#This Row],[Order Date]])</f>
        <v>2026</v>
      </c>
      <c r="D470" s="4" t="str">
        <f>"Q"&amp;ROUNDUP(MONTH(SalesDataTable[[#This Row],[Order Date]])/3,0)</f>
        <v>Q1</v>
      </c>
      <c r="E470" s="4">
        <f>MONTH(SalesDataTable[[#This Row],[Order Date]])</f>
        <v>3</v>
      </c>
      <c r="F470" s="4" t="str">
        <f>TEXT(SalesDataTable[[#This Row],[Order Date]],"MMM")</f>
        <v>Mar</v>
      </c>
      <c r="G470" s="3" t="s">
        <v>6</v>
      </c>
      <c r="H470" s="3" t="s">
        <v>41</v>
      </c>
      <c r="I470" s="3" t="s">
        <v>2</v>
      </c>
      <c r="J470" s="3" t="s">
        <v>3</v>
      </c>
      <c r="K470" s="3" t="s">
        <v>14</v>
      </c>
      <c r="L470" s="3" t="s">
        <v>44</v>
      </c>
      <c r="M470" s="8">
        <v>1</v>
      </c>
      <c r="N470" s="5">
        <v>130.72999999999999</v>
      </c>
      <c r="O470" s="6">
        <v>0</v>
      </c>
      <c r="P470" s="18">
        <v>66.17</v>
      </c>
      <c r="Q470" s="18">
        <f t="shared" si="28"/>
        <v>130.72999999999999</v>
      </c>
      <c r="R470" s="18">
        <f t="shared" si="29"/>
        <v>66.17</v>
      </c>
      <c r="S470" s="18">
        <f t="shared" si="30"/>
        <v>64.559999999999988</v>
      </c>
      <c r="T470" s="7">
        <f t="shared" si="31"/>
        <v>0.4938422703281572</v>
      </c>
      <c r="U470" s="4">
        <f>YEAR(SalesDataTable[[#This Row],[Order Date]])</f>
        <v>2026</v>
      </c>
      <c r="V470" s="7" t="str">
        <f>"Q"&amp;ROUNDUP(MONTH(SalesDataTable[[#This Row],[Order Date]])/3,0)</f>
        <v>Q1</v>
      </c>
      <c r="W470" s="8">
        <f>MONTH(SalesDataTable[[#This Row],[Order Date]])</f>
        <v>3</v>
      </c>
      <c r="X470" s="7" t="str">
        <f>TEXT(SalesDataTable[[#This Row],[Order Date]],"mmm")</f>
        <v>Mar</v>
      </c>
    </row>
    <row r="471" spans="1:24" ht="15.75">
      <c r="A471" s="2">
        <v>3925</v>
      </c>
      <c r="B471" s="11">
        <v>46111</v>
      </c>
      <c r="C471" s="4">
        <f>YEAR(SalesDataTable[[#This Row],[Order Date]])</f>
        <v>2026</v>
      </c>
      <c r="D471" s="4" t="str">
        <f>"Q"&amp;ROUNDUP(MONTH(SalesDataTable[[#This Row],[Order Date]])/3,0)</f>
        <v>Q1</v>
      </c>
      <c r="E471" s="4">
        <f>MONTH(SalesDataTable[[#This Row],[Order Date]])</f>
        <v>3</v>
      </c>
      <c r="F471" s="4" t="str">
        <f>TEXT(SalesDataTable[[#This Row],[Order Date]],"MMM")</f>
        <v>Mar</v>
      </c>
      <c r="G471" s="3" t="s">
        <v>20</v>
      </c>
      <c r="H471" s="3" t="s">
        <v>47</v>
      </c>
      <c r="I471" s="3" t="s">
        <v>2</v>
      </c>
      <c r="J471" s="3" t="s">
        <v>16</v>
      </c>
      <c r="K471" s="3" t="s">
        <v>34</v>
      </c>
      <c r="L471" s="3" t="s">
        <v>42</v>
      </c>
      <c r="M471" s="8">
        <v>2</v>
      </c>
      <c r="N471" s="5">
        <v>36.630000000000003</v>
      </c>
      <c r="O471" s="6">
        <v>0</v>
      </c>
      <c r="P471" s="18">
        <v>14.31</v>
      </c>
      <c r="Q471" s="18">
        <f t="shared" si="28"/>
        <v>73.260000000000005</v>
      </c>
      <c r="R471" s="18">
        <f t="shared" si="29"/>
        <v>28.62</v>
      </c>
      <c r="S471" s="18">
        <f t="shared" si="30"/>
        <v>44.64</v>
      </c>
      <c r="T471" s="7">
        <f t="shared" si="31"/>
        <v>0.60933660933660927</v>
      </c>
      <c r="U471" s="4">
        <f>YEAR(SalesDataTable[[#This Row],[Order Date]])</f>
        <v>2026</v>
      </c>
      <c r="V471" s="7" t="str">
        <f>"Q"&amp;ROUNDUP(MONTH(SalesDataTable[[#This Row],[Order Date]])/3,0)</f>
        <v>Q1</v>
      </c>
      <c r="W471" s="8">
        <f>MONTH(SalesDataTable[[#This Row],[Order Date]])</f>
        <v>3</v>
      </c>
      <c r="X471" s="7" t="str">
        <f>TEXT(SalesDataTable[[#This Row],[Order Date]],"mmm")</f>
        <v>Mar</v>
      </c>
    </row>
    <row r="472" spans="1:24" ht="15.75">
      <c r="A472" s="2">
        <v>2722</v>
      </c>
      <c r="B472" s="11">
        <v>46112</v>
      </c>
      <c r="C472" s="4">
        <f>YEAR(SalesDataTable[[#This Row],[Order Date]])</f>
        <v>2026</v>
      </c>
      <c r="D472" s="4" t="str">
        <f>"Q"&amp;ROUNDUP(MONTH(SalesDataTable[[#This Row],[Order Date]])/3,0)</f>
        <v>Q1</v>
      </c>
      <c r="E472" s="4">
        <f>MONTH(SalesDataTable[[#This Row],[Order Date]])</f>
        <v>3</v>
      </c>
      <c r="F472" s="4" t="str">
        <f>TEXT(SalesDataTable[[#This Row],[Order Date]],"MMM")</f>
        <v>Mar</v>
      </c>
      <c r="G472" s="3" t="s">
        <v>20</v>
      </c>
      <c r="H472" s="3" t="s">
        <v>47</v>
      </c>
      <c r="I472" s="3" t="s">
        <v>28</v>
      </c>
      <c r="J472" s="3" t="s">
        <v>13</v>
      </c>
      <c r="K472" s="3" t="s">
        <v>4</v>
      </c>
      <c r="L472" s="3" t="s">
        <v>22</v>
      </c>
      <c r="M472" s="8">
        <v>1</v>
      </c>
      <c r="N472" s="5">
        <v>50.99</v>
      </c>
      <c r="O472" s="6">
        <v>0.1</v>
      </c>
      <c r="P472" s="18">
        <v>21.86</v>
      </c>
      <c r="Q472" s="18">
        <f t="shared" si="28"/>
        <v>45.891000000000005</v>
      </c>
      <c r="R472" s="18">
        <f t="shared" si="29"/>
        <v>21.86</v>
      </c>
      <c r="S472" s="18">
        <f t="shared" si="30"/>
        <v>24.031000000000006</v>
      </c>
      <c r="T472" s="7">
        <f t="shared" si="31"/>
        <v>0.52365387548756848</v>
      </c>
      <c r="U472" s="4">
        <f>YEAR(SalesDataTable[[#This Row],[Order Date]])</f>
        <v>2026</v>
      </c>
      <c r="V472" s="7" t="str">
        <f>"Q"&amp;ROUNDUP(MONTH(SalesDataTable[[#This Row],[Order Date]])/3,0)</f>
        <v>Q1</v>
      </c>
      <c r="W472" s="8">
        <f>MONTH(SalesDataTable[[#This Row],[Order Date]])</f>
        <v>3</v>
      </c>
      <c r="X472" s="7" t="str">
        <f>TEXT(SalesDataTable[[#This Row],[Order Date]],"mmm")</f>
        <v>Mar</v>
      </c>
    </row>
    <row r="473" spans="1:24" ht="15.75">
      <c r="A473" s="2">
        <v>2767</v>
      </c>
      <c r="B473" s="11">
        <v>46112</v>
      </c>
      <c r="C473" s="4">
        <f>YEAR(SalesDataTable[[#This Row],[Order Date]])</f>
        <v>2026</v>
      </c>
      <c r="D473" s="4" t="str">
        <f>"Q"&amp;ROUNDUP(MONTH(SalesDataTable[[#This Row],[Order Date]])/3,0)</f>
        <v>Q1</v>
      </c>
      <c r="E473" s="4">
        <f>MONTH(SalesDataTable[[#This Row],[Order Date]])</f>
        <v>3</v>
      </c>
      <c r="F473" s="4" t="str">
        <f>TEXT(SalesDataTable[[#This Row],[Order Date]],"MMM")</f>
        <v>Mar</v>
      </c>
      <c r="G473" s="3" t="s">
        <v>6</v>
      </c>
      <c r="H473" s="3" t="s">
        <v>27</v>
      </c>
      <c r="I473" s="3" t="s">
        <v>2</v>
      </c>
      <c r="J473" s="3" t="s">
        <v>3</v>
      </c>
      <c r="K473" s="3" t="s">
        <v>14</v>
      </c>
      <c r="L473" s="3" t="s">
        <v>44</v>
      </c>
      <c r="M473" s="8">
        <v>4</v>
      </c>
      <c r="N473" s="5">
        <v>134.18</v>
      </c>
      <c r="O473" s="6">
        <v>0</v>
      </c>
      <c r="P473" s="18">
        <v>66.430000000000007</v>
      </c>
      <c r="Q473" s="18">
        <f t="shared" si="28"/>
        <v>536.72</v>
      </c>
      <c r="R473" s="18">
        <f t="shared" si="29"/>
        <v>265.72000000000003</v>
      </c>
      <c r="S473" s="18">
        <f t="shared" si="30"/>
        <v>271</v>
      </c>
      <c r="T473" s="7">
        <f t="shared" si="31"/>
        <v>0.5049187658369354</v>
      </c>
      <c r="U473" s="4">
        <f>YEAR(SalesDataTable[[#This Row],[Order Date]])</f>
        <v>2026</v>
      </c>
      <c r="V473" s="7" t="str">
        <f>"Q"&amp;ROUNDUP(MONTH(SalesDataTable[[#This Row],[Order Date]])/3,0)</f>
        <v>Q1</v>
      </c>
      <c r="W473" s="8">
        <f>MONTH(SalesDataTable[[#This Row],[Order Date]])</f>
        <v>3</v>
      </c>
      <c r="X473" s="7" t="str">
        <f>TEXT(SalesDataTable[[#This Row],[Order Date]],"mmm")</f>
        <v>Mar</v>
      </c>
    </row>
    <row r="474" spans="1:24" ht="15.75">
      <c r="A474" s="2">
        <v>3794</v>
      </c>
      <c r="B474" s="11">
        <v>46112</v>
      </c>
      <c r="C474" s="4">
        <f>YEAR(SalesDataTable[[#This Row],[Order Date]])</f>
        <v>2026</v>
      </c>
      <c r="D474" s="4" t="str">
        <f>"Q"&amp;ROUNDUP(MONTH(SalesDataTable[[#This Row],[Order Date]])/3,0)</f>
        <v>Q1</v>
      </c>
      <c r="E474" s="4">
        <f>MONTH(SalesDataTable[[#This Row],[Order Date]])</f>
        <v>3</v>
      </c>
      <c r="F474" s="4" t="str">
        <f>TEXT(SalesDataTable[[#This Row],[Order Date]],"MMM")</f>
        <v>Mar</v>
      </c>
      <c r="G474" s="3" t="s">
        <v>6</v>
      </c>
      <c r="H474" s="3" t="s">
        <v>43</v>
      </c>
      <c r="I474" s="3" t="s">
        <v>19</v>
      </c>
      <c r="J474" s="3" t="s">
        <v>16</v>
      </c>
      <c r="K474" s="3" t="s">
        <v>34</v>
      </c>
      <c r="L474" s="3" t="s">
        <v>45</v>
      </c>
      <c r="M474" s="8">
        <v>2</v>
      </c>
      <c r="N474" s="5">
        <v>50.86</v>
      </c>
      <c r="O474" s="6">
        <v>0.1</v>
      </c>
      <c r="P474" s="18">
        <v>21.76</v>
      </c>
      <c r="Q474" s="18">
        <f t="shared" si="28"/>
        <v>91.548000000000002</v>
      </c>
      <c r="R474" s="18">
        <f t="shared" si="29"/>
        <v>43.52</v>
      </c>
      <c r="S474" s="18">
        <f t="shared" si="30"/>
        <v>48.027999999999999</v>
      </c>
      <c r="T474" s="7">
        <f t="shared" si="31"/>
        <v>0.52462096386595003</v>
      </c>
      <c r="U474" s="4">
        <f>YEAR(SalesDataTable[[#This Row],[Order Date]])</f>
        <v>2026</v>
      </c>
      <c r="V474" s="7" t="str">
        <f>"Q"&amp;ROUNDUP(MONTH(SalesDataTable[[#This Row],[Order Date]])/3,0)</f>
        <v>Q1</v>
      </c>
      <c r="W474" s="8">
        <f>MONTH(SalesDataTable[[#This Row],[Order Date]])</f>
        <v>3</v>
      </c>
      <c r="X474" s="7" t="str">
        <f>TEXT(SalesDataTable[[#This Row],[Order Date]],"mmm")</f>
        <v>Mar</v>
      </c>
    </row>
    <row r="475" spans="1:24" ht="15.75">
      <c r="A475" s="2">
        <v>3880</v>
      </c>
      <c r="B475" s="11">
        <v>46112</v>
      </c>
      <c r="C475" s="4">
        <f>YEAR(SalesDataTable[[#This Row],[Order Date]])</f>
        <v>2026</v>
      </c>
      <c r="D475" s="4" t="str">
        <f>"Q"&amp;ROUNDUP(MONTH(SalesDataTable[[#This Row],[Order Date]])/3,0)</f>
        <v>Q1</v>
      </c>
      <c r="E475" s="4">
        <f>MONTH(SalesDataTable[[#This Row],[Order Date]])</f>
        <v>3</v>
      </c>
      <c r="F475" s="4" t="str">
        <f>TEXT(SalesDataTable[[#This Row],[Order Date]],"MMM")</f>
        <v>Mar</v>
      </c>
      <c r="G475" s="3" t="s">
        <v>6</v>
      </c>
      <c r="H475" s="3" t="s">
        <v>43</v>
      </c>
      <c r="I475" s="3" t="s">
        <v>8</v>
      </c>
      <c r="J475" s="3" t="s">
        <v>16</v>
      </c>
      <c r="K475" s="3" t="s">
        <v>23</v>
      </c>
      <c r="L475" s="3" t="s">
        <v>51</v>
      </c>
      <c r="M475" s="8">
        <v>12</v>
      </c>
      <c r="N475" s="5">
        <v>124.86</v>
      </c>
      <c r="O475" s="6">
        <v>0.1</v>
      </c>
      <c r="P475" s="18">
        <v>60.82</v>
      </c>
      <c r="Q475" s="18">
        <f t="shared" si="28"/>
        <v>1348.4880000000001</v>
      </c>
      <c r="R475" s="18">
        <f t="shared" si="29"/>
        <v>729.84</v>
      </c>
      <c r="S475" s="18">
        <f t="shared" si="30"/>
        <v>618.64800000000002</v>
      </c>
      <c r="T475" s="7">
        <f t="shared" si="31"/>
        <v>0.45877160197198641</v>
      </c>
      <c r="U475" s="4">
        <f>YEAR(SalesDataTable[[#This Row],[Order Date]])</f>
        <v>2026</v>
      </c>
      <c r="V475" s="7" t="str">
        <f>"Q"&amp;ROUNDUP(MONTH(SalesDataTable[[#This Row],[Order Date]])/3,0)</f>
        <v>Q1</v>
      </c>
      <c r="W475" s="8">
        <f>MONTH(SalesDataTable[[#This Row],[Order Date]])</f>
        <v>3</v>
      </c>
      <c r="X475" s="7" t="str">
        <f>TEXT(SalesDataTable[[#This Row],[Order Date]],"mmm")</f>
        <v>Mar</v>
      </c>
    </row>
    <row r="476" spans="1:24" ht="15.75">
      <c r="A476" s="2">
        <v>422</v>
      </c>
      <c r="B476" s="11">
        <v>46113</v>
      </c>
      <c r="C476" s="4">
        <f>YEAR(SalesDataTable[[#This Row],[Order Date]])</f>
        <v>2026</v>
      </c>
      <c r="D476" s="4" t="str">
        <f>"Q"&amp;ROUNDUP(MONTH(SalesDataTable[[#This Row],[Order Date]])/3,0)</f>
        <v>Q2</v>
      </c>
      <c r="E476" s="4">
        <f>MONTH(SalesDataTable[[#This Row],[Order Date]])</f>
        <v>4</v>
      </c>
      <c r="F476" s="4" t="str">
        <f>TEXT(SalesDataTable[[#This Row],[Order Date]],"MMM")</f>
        <v>Apr</v>
      </c>
      <c r="G476" s="3" t="s">
        <v>20</v>
      </c>
      <c r="H476" s="3" t="s">
        <v>21</v>
      </c>
      <c r="I476" s="3" t="s">
        <v>2</v>
      </c>
      <c r="J476" s="3" t="s">
        <v>16</v>
      </c>
      <c r="K476" s="3" t="s">
        <v>4</v>
      </c>
      <c r="L476" s="3" t="s">
        <v>5</v>
      </c>
      <c r="M476" s="8">
        <v>1</v>
      </c>
      <c r="N476" s="5">
        <v>81.760000000000005</v>
      </c>
      <c r="O476" s="6">
        <v>0.1</v>
      </c>
      <c r="P476" s="18">
        <v>42.78</v>
      </c>
      <c r="Q476" s="18">
        <f t="shared" si="28"/>
        <v>73.584000000000003</v>
      </c>
      <c r="R476" s="18">
        <f t="shared" si="29"/>
        <v>42.78</v>
      </c>
      <c r="S476" s="18">
        <f t="shared" si="30"/>
        <v>30.804000000000002</v>
      </c>
      <c r="T476" s="7">
        <f t="shared" si="31"/>
        <v>0.4186236138290933</v>
      </c>
      <c r="U476" s="4">
        <f>YEAR(SalesDataTable[[#This Row],[Order Date]])</f>
        <v>2026</v>
      </c>
      <c r="V476" s="7" t="str">
        <f>"Q"&amp;ROUNDUP(MONTH(SalesDataTable[[#This Row],[Order Date]])/3,0)</f>
        <v>Q2</v>
      </c>
      <c r="W476" s="8">
        <f>MONTH(SalesDataTable[[#This Row],[Order Date]])</f>
        <v>4</v>
      </c>
      <c r="X476" s="7" t="str">
        <f>TEXT(SalesDataTable[[#This Row],[Order Date]],"mmm")</f>
        <v>Apr</v>
      </c>
    </row>
    <row r="477" spans="1:24" ht="15.75">
      <c r="A477" s="2">
        <v>495</v>
      </c>
      <c r="B477" s="11">
        <v>46113</v>
      </c>
      <c r="C477" s="4">
        <f>YEAR(SalesDataTable[[#This Row],[Order Date]])</f>
        <v>2026</v>
      </c>
      <c r="D477" s="4" t="str">
        <f>"Q"&amp;ROUNDUP(MONTH(SalesDataTable[[#This Row],[Order Date]])/3,0)</f>
        <v>Q2</v>
      </c>
      <c r="E477" s="4">
        <f>MONTH(SalesDataTable[[#This Row],[Order Date]])</f>
        <v>4</v>
      </c>
      <c r="F477" s="4" t="str">
        <f>TEXT(SalesDataTable[[#This Row],[Order Date]],"MMM")</f>
        <v>Apr</v>
      </c>
      <c r="G477" s="3" t="s">
        <v>6</v>
      </c>
      <c r="H477" s="3" t="s">
        <v>49</v>
      </c>
      <c r="I477" s="3" t="s">
        <v>19</v>
      </c>
      <c r="J477" s="3" t="s">
        <v>16</v>
      </c>
      <c r="K477" s="3" t="s">
        <v>14</v>
      </c>
      <c r="L477" s="3" t="s">
        <v>44</v>
      </c>
      <c r="M477" s="8">
        <v>1</v>
      </c>
      <c r="N477" s="5">
        <v>134.65</v>
      </c>
      <c r="O477" s="6">
        <v>0</v>
      </c>
      <c r="P477" s="18">
        <v>68.19</v>
      </c>
      <c r="Q477" s="18">
        <f t="shared" si="28"/>
        <v>134.65</v>
      </c>
      <c r="R477" s="18">
        <f t="shared" si="29"/>
        <v>68.19</v>
      </c>
      <c r="S477" s="18">
        <f t="shared" si="30"/>
        <v>66.460000000000008</v>
      </c>
      <c r="T477" s="7">
        <f t="shared" si="31"/>
        <v>0.49357593761604163</v>
      </c>
      <c r="U477" s="4">
        <f>YEAR(SalesDataTable[[#This Row],[Order Date]])</f>
        <v>2026</v>
      </c>
      <c r="V477" s="7" t="str">
        <f>"Q"&amp;ROUNDUP(MONTH(SalesDataTable[[#This Row],[Order Date]])/3,0)</f>
        <v>Q2</v>
      </c>
      <c r="W477" s="8">
        <f>MONTH(SalesDataTable[[#This Row],[Order Date]])</f>
        <v>4</v>
      </c>
      <c r="X477" s="7" t="str">
        <f>TEXT(SalesDataTable[[#This Row],[Order Date]],"mmm")</f>
        <v>Apr</v>
      </c>
    </row>
    <row r="478" spans="1:24" ht="15.75">
      <c r="A478" s="2">
        <v>1517</v>
      </c>
      <c r="B478" s="11">
        <v>46113</v>
      </c>
      <c r="C478" s="4">
        <f>YEAR(SalesDataTable[[#This Row],[Order Date]])</f>
        <v>2026</v>
      </c>
      <c r="D478" s="4" t="str">
        <f>"Q"&amp;ROUNDUP(MONTH(SalesDataTable[[#This Row],[Order Date]])/3,0)</f>
        <v>Q2</v>
      </c>
      <c r="E478" s="4">
        <f>MONTH(SalesDataTable[[#This Row],[Order Date]])</f>
        <v>4</v>
      </c>
      <c r="F478" s="4" t="str">
        <f>TEXT(SalesDataTable[[#This Row],[Order Date]],"MMM")</f>
        <v>Apr</v>
      </c>
      <c r="G478" s="3" t="s">
        <v>11</v>
      </c>
      <c r="H478" s="3" t="s">
        <v>52</v>
      </c>
      <c r="I478" s="3" t="s">
        <v>2</v>
      </c>
      <c r="J478" s="3" t="s">
        <v>16</v>
      </c>
      <c r="K478" s="3" t="s">
        <v>4</v>
      </c>
      <c r="L478" s="3" t="s">
        <v>26</v>
      </c>
      <c r="M478" s="8">
        <v>1</v>
      </c>
      <c r="N478" s="5">
        <v>41.21</v>
      </c>
      <c r="O478" s="6">
        <v>0</v>
      </c>
      <c r="P478" s="18">
        <v>16.34</v>
      </c>
      <c r="Q478" s="18">
        <f t="shared" si="28"/>
        <v>41.21</v>
      </c>
      <c r="R478" s="18">
        <f t="shared" si="29"/>
        <v>16.34</v>
      </c>
      <c r="S478" s="18">
        <f t="shared" si="30"/>
        <v>24.87</v>
      </c>
      <c r="T478" s="7">
        <f t="shared" si="31"/>
        <v>0.60349429750060668</v>
      </c>
      <c r="U478" s="4">
        <f>YEAR(SalesDataTable[[#This Row],[Order Date]])</f>
        <v>2026</v>
      </c>
      <c r="V478" s="7" t="str">
        <f>"Q"&amp;ROUNDUP(MONTH(SalesDataTable[[#This Row],[Order Date]])/3,0)</f>
        <v>Q2</v>
      </c>
      <c r="W478" s="8">
        <f>MONTH(SalesDataTable[[#This Row],[Order Date]])</f>
        <v>4</v>
      </c>
      <c r="X478" s="7" t="str">
        <f>TEXT(SalesDataTable[[#This Row],[Order Date]],"mmm")</f>
        <v>Apr</v>
      </c>
    </row>
    <row r="479" spans="1:24" ht="15.75">
      <c r="A479" s="2">
        <v>2391</v>
      </c>
      <c r="B479" s="11">
        <v>46113</v>
      </c>
      <c r="C479" s="4">
        <f>YEAR(SalesDataTable[[#This Row],[Order Date]])</f>
        <v>2026</v>
      </c>
      <c r="D479" s="4" t="str">
        <f>"Q"&amp;ROUNDUP(MONTH(SalesDataTable[[#This Row],[Order Date]])/3,0)</f>
        <v>Q2</v>
      </c>
      <c r="E479" s="4">
        <f>MONTH(SalesDataTable[[#This Row],[Order Date]])</f>
        <v>4</v>
      </c>
      <c r="F479" s="4" t="str">
        <f>TEXT(SalesDataTable[[#This Row],[Order Date]],"MMM")</f>
        <v>Apr</v>
      </c>
      <c r="G479" s="3" t="s">
        <v>6</v>
      </c>
      <c r="H479" s="3" t="s">
        <v>43</v>
      </c>
      <c r="I479" s="3" t="s">
        <v>2</v>
      </c>
      <c r="J479" s="3" t="s">
        <v>3</v>
      </c>
      <c r="K479" s="3" t="s">
        <v>34</v>
      </c>
      <c r="L479" s="3" t="s">
        <v>35</v>
      </c>
      <c r="M479" s="8">
        <v>2</v>
      </c>
      <c r="N479" s="5">
        <v>40.590000000000003</v>
      </c>
      <c r="O479" s="6">
        <v>0</v>
      </c>
      <c r="P479" s="18">
        <v>15.01</v>
      </c>
      <c r="Q479" s="18">
        <f t="shared" si="28"/>
        <v>81.180000000000007</v>
      </c>
      <c r="R479" s="18">
        <f t="shared" si="29"/>
        <v>30.02</v>
      </c>
      <c r="S479" s="18">
        <f t="shared" si="30"/>
        <v>51.160000000000011</v>
      </c>
      <c r="T479" s="7">
        <f t="shared" si="31"/>
        <v>0.63020448386302053</v>
      </c>
      <c r="U479" s="4">
        <f>YEAR(SalesDataTable[[#This Row],[Order Date]])</f>
        <v>2026</v>
      </c>
      <c r="V479" s="7" t="str">
        <f>"Q"&amp;ROUNDUP(MONTH(SalesDataTable[[#This Row],[Order Date]])/3,0)</f>
        <v>Q2</v>
      </c>
      <c r="W479" s="8">
        <f>MONTH(SalesDataTable[[#This Row],[Order Date]])</f>
        <v>4</v>
      </c>
      <c r="X479" s="7" t="str">
        <f>TEXT(SalesDataTable[[#This Row],[Order Date]],"mmm")</f>
        <v>Apr</v>
      </c>
    </row>
    <row r="480" spans="1:24" ht="15.75">
      <c r="A480" s="2">
        <v>3809</v>
      </c>
      <c r="B480" s="11">
        <v>46113</v>
      </c>
      <c r="C480" s="4">
        <f>YEAR(SalesDataTable[[#This Row],[Order Date]])</f>
        <v>2026</v>
      </c>
      <c r="D480" s="4" t="str">
        <f>"Q"&amp;ROUNDUP(MONTH(SalesDataTable[[#This Row],[Order Date]])/3,0)</f>
        <v>Q2</v>
      </c>
      <c r="E480" s="4">
        <f>MONTH(SalesDataTable[[#This Row],[Order Date]])</f>
        <v>4</v>
      </c>
      <c r="F480" s="4" t="str">
        <f>TEXT(SalesDataTable[[#This Row],[Order Date]],"MMM")</f>
        <v>Apr</v>
      </c>
      <c r="G480" s="3" t="s">
        <v>0</v>
      </c>
      <c r="H480" s="3" t="s">
        <v>50</v>
      </c>
      <c r="I480" s="3" t="s">
        <v>2</v>
      </c>
      <c r="J480" s="3" t="s">
        <v>13</v>
      </c>
      <c r="K480" s="3" t="s">
        <v>23</v>
      </c>
      <c r="L480" s="3" t="s">
        <v>51</v>
      </c>
      <c r="M480" s="8">
        <v>3</v>
      </c>
      <c r="N480" s="5">
        <v>124.08</v>
      </c>
      <c r="O480" s="6">
        <v>0.05</v>
      </c>
      <c r="P480" s="18">
        <v>62.41</v>
      </c>
      <c r="Q480" s="18">
        <f t="shared" si="28"/>
        <v>353.62799999999999</v>
      </c>
      <c r="R480" s="18">
        <f t="shared" si="29"/>
        <v>187.23</v>
      </c>
      <c r="S480" s="18">
        <f t="shared" si="30"/>
        <v>166.398</v>
      </c>
      <c r="T480" s="7">
        <f t="shared" si="31"/>
        <v>0.47054531880959655</v>
      </c>
      <c r="U480" s="4">
        <f>YEAR(SalesDataTable[[#This Row],[Order Date]])</f>
        <v>2026</v>
      </c>
      <c r="V480" s="7" t="str">
        <f>"Q"&amp;ROUNDUP(MONTH(SalesDataTable[[#This Row],[Order Date]])/3,0)</f>
        <v>Q2</v>
      </c>
      <c r="W480" s="8">
        <f>MONTH(SalesDataTable[[#This Row],[Order Date]])</f>
        <v>4</v>
      </c>
      <c r="X480" s="7" t="str">
        <f>TEXT(SalesDataTable[[#This Row],[Order Date]],"mmm")</f>
        <v>Apr</v>
      </c>
    </row>
    <row r="481" spans="1:24" ht="15.75">
      <c r="A481" s="2">
        <v>3958</v>
      </c>
      <c r="B481" s="11">
        <v>46113</v>
      </c>
      <c r="C481" s="4">
        <f>YEAR(SalesDataTable[[#This Row],[Order Date]])</f>
        <v>2026</v>
      </c>
      <c r="D481" s="4" t="str">
        <f>"Q"&amp;ROUNDUP(MONTH(SalesDataTable[[#This Row],[Order Date]])/3,0)</f>
        <v>Q2</v>
      </c>
      <c r="E481" s="4">
        <f>MONTH(SalesDataTable[[#This Row],[Order Date]])</f>
        <v>4</v>
      </c>
      <c r="F481" s="4" t="str">
        <f>TEXT(SalesDataTable[[#This Row],[Order Date]],"MMM")</f>
        <v>Apr</v>
      </c>
      <c r="G481" s="3" t="s">
        <v>6</v>
      </c>
      <c r="H481" s="3" t="s">
        <v>7</v>
      </c>
      <c r="I481" s="3" t="s">
        <v>2</v>
      </c>
      <c r="J481" s="3" t="s">
        <v>3</v>
      </c>
      <c r="K481" s="3" t="s">
        <v>23</v>
      </c>
      <c r="L481" s="3" t="s">
        <v>51</v>
      </c>
      <c r="M481" s="8">
        <v>2</v>
      </c>
      <c r="N481" s="5">
        <v>125.35</v>
      </c>
      <c r="O481" s="6">
        <v>0.15</v>
      </c>
      <c r="P481" s="18">
        <v>60.73</v>
      </c>
      <c r="Q481" s="18">
        <f t="shared" si="28"/>
        <v>213.095</v>
      </c>
      <c r="R481" s="18">
        <f t="shared" si="29"/>
        <v>121.46</v>
      </c>
      <c r="S481" s="18">
        <f t="shared" si="30"/>
        <v>91.635000000000005</v>
      </c>
      <c r="T481" s="7">
        <f t="shared" si="31"/>
        <v>0.43001947488209485</v>
      </c>
      <c r="U481" s="4">
        <f>YEAR(SalesDataTable[[#This Row],[Order Date]])</f>
        <v>2026</v>
      </c>
      <c r="V481" s="7" t="str">
        <f>"Q"&amp;ROUNDUP(MONTH(SalesDataTable[[#This Row],[Order Date]])/3,0)</f>
        <v>Q2</v>
      </c>
      <c r="W481" s="8">
        <f>MONTH(SalesDataTable[[#This Row],[Order Date]])</f>
        <v>4</v>
      </c>
      <c r="X481" s="7" t="str">
        <f>TEXT(SalesDataTable[[#This Row],[Order Date]],"mmm")</f>
        <v>Apr</v>
      </c>
    </row>
    <row r="482" spans="1:24" ht="15.75">
      <c r="A482" s="2">
        <v>4418</v>
      </c>
      <c r="B482" s="11">
        <v>46113</v>
      </c>
      <c r="C482" s="4">
        <f>YEAR(SalesDataTable[[#This Row],[Order Date]])</f>
        <v>2026</v>
      </c>
      <c r="D482" s="4" t="str">
        <f>"Q"&amp;ROUNDUP(MONTH(SalesDataTable[[#This Row],[Order Date]])/3,0)</f>
        <v>Q2</v>
      </c>
      <c r="E482" s="4">
        <f>MONTH(SalesDataTable[[#This Row],[Order Date]])</f>
        <v>4</v>
      </c>
      <c r="F482" s="4" t="str">
        <f>TEXT(SalesDataTable[[#This Row],[Order Date]],"MMM")</f>
        <v>Apr</v>
      </c>
      <c r="G482" s="3" t="s">
        <v>6</v>
      </c>
      <c r="H482" s="3" t="s">
        <v>49</v>
      </c>
      <c r="I482" s="3" t="s">
        <v>28</v>
      </c>
      <c r="J482" s="3" t="s">
        <v>13</v>
      </c>
      <c r="K482" s="3" t="s">
        <v>34</v>
      </c>
      <c r="L482" s="3" t="s">
        <v>42</v>
      </c>
      <c r="M482" s="8">
        <v>3</v>
      </c>
      <c r="N482" s="5">
        <v>36.090000000000003</v>
      </c>
      <c r="O482" s="6">
        <v>0</v>
      </c>
      <c r="P482" s="18">
        <v>14.03</v>
      </c>
      <c r="Q482" s="18">
        <f t="shared" si="28"/>
        <v>108.27000000000001</v>
      </c>
      <c r="R482" s="18">
        <f t="shared" si="29"/>
        <v>42.089999999999996</v>
      </c>
      <c r="S482" s="18">
        <f t="shared" si="30"/>
        <v>66.180000000000007</v>
      </c>
      <c r="T482" s="7">
        <f t="shared" si="31"/>
        <v>0.61124965364366857</v>
      </c>
      <c r="U482" s="4">
        <f>YEAR(SalesDataTable[[#This Row],[Order Date]])</f>
        <v>2026</v>
      </c>
      <c r="V482" s="7" t="str">
        <f>"Q"&amp;ROUNDUP(MONTH(SalesDataTable[[#This Row],[Order Date]])/3,0)</f>
        <v>Q2</v>
      </c>
      <c r="W482" s="8">
        <f>MONTH(SalesDataTable[[#This Row],[Order Date]])</f>
        <v>4</v>
      </c>
      <c r="X482" s="7" t="str">
        <f>TEXT(SalesDataTable[[#This Row],[Order Date]],"mmm")</f>
        <v>Apr</v>
      </c>
    </row>
    <row r="483" spans="1:24" ht="15.75">
      <c r="A483" s="2">
        <v>4693</v>
      </c>
      <c r="B483" s="11">
        <v>46113</v>
      </c>
      <c r="C483" s="4">
        <f>YEAR(SalesDataTable[[#This Row],[Order Date]])</f>
        <v>2026</v>
      </c>
      <c r="D483" s="4" t="str">
        <f>"Q"&amp;ROUNDUP(MONTH(SalesDataTable[[#This Row],[Order Date]])/3,0)</f>
        <v>Q2</v>
      </c>
      <c r="E483" s="4">
        <f>MONTH(SalesDataTable[[#This Row],[Order Date]])</f>
        <v>4</v>
      </c>
      <c r="F483" s="4" t="str">
        <f>TEXT(SalesDataTable[[#This Row],[Order Date]],"MMM")</f>
        <v>Apr</v>
      </c>
      <c r="G483" s="3" t="s">
        <v>6</v>
      </c>
      <c r="H483" s="3" t="s">
        <v>43</v>
      </c>
      <c r="I483" s="3" t="s">
        <v>8</v>
      </c>
      <c r="J483" s="3" t="s">
        <v>16</v>
      </c>
      <c r="K483" s="3" t="s">
        <v>9</v>
      </c>
      <c r="L483" s="3" t="s">
        <v>10</v>
      </c>
      <c r="M483" s="8">
        <v>15</v>
      </c>
      <c r="N483" s="5">
        <v>94.33</v>
      </c>
      <c r="O483" s="6">
        <v>0.1</v>
      </c>
      <c r="P483" s="18">
        <v>44.38</v>
      </c>
      <c r="Q483" s="18">
        <f t="shared" si="28"/>
        <v>1273.4550000000002</v>
      </c>
      <c r="R483" s="18">
        <f t="shared" si="29"/>
        <v>665.7</v>
      </c>
      <c r="S483" s="18">
        <f t="shared" si="30"/>
        <v>607.75500000000011</v>
      </c>
      <c r="T483" s="7">
        <f t="shared" si="31"/>
        <v>0.47724890161018652</v>
      </c>
      <c r="U483" s="4">
        <f>YEAR(SalesDataTable[[#This Row],[Order Date]])</f>
        <v>2026</v>
      </c>
      <c r="V483" s="7" t="str">
        <f>"Q"&amp;ROUNDUP(MONTH(SalesDataTable[[#This Row],[Order Date]])/3,0)</f>
        <v>Q2</v>
      </c>
      <c r="W483" s="8">
        <f>MONTH(SalesDataTable[[#This Row],[Order Date]])</f>
        <v>4</v>
      </c>
      <c r="X483" s="7" t="str">
        <f>TEXT(SalesDataTable[[#This Row],[Order Date]],"mmm")</f>
        <v>Apr</v>
      </c>
    </row>
    <row r="484" spans="1:24" ht="15.75">
      <c r="A484" s="2">
        <v>193</v>
      </c>
      <c r="B484" s="11">
        <v>46114</v>
      </c>
      <c r="C484" s="4">
        <f>YEAR(SalesDataTable[[#This Row],[Order Date]])</f>
        <v>2026</v>
      </c>
      <c r="D484" s="4" t="str">
        <f>"Q"&amp;ROUNDUP(MONTH(SalesDataTable[[#This Row],[Order Date]])/3,0)</f>
        <v>Q2</v>
      </c>
      <c r="E484" s="4">
        <f>MONTH(SalesDataTable[[#This Row],[Order Date]])</f>
        <v>4</v>
      </c>
      <c r="F484" s="4" t="str">
        <f>TEXT(SalesDataTable[[#This Row],[Order Date]],"MMM")</f>
        <v>Apr</v>
      </c>
      <c r="G484" s="3" t="s">
        <v>20</v>
      </c>
      <c r="H484" s="3" t="s">
        <v>21</v>
      </c>
      <c r="I484" s="3" t="s">
        <v>19</v>
      </c>
      <c r="J484" s="3" t="s">
        <v>3</v>
      </c>
      <c r="K484" s="3" t="s">
        <v>14</v>
      </c>
      <c r="L484" s="3" t="s">
        <v>15</v>
      </c>
      <c r="M484" s="8">
        <v>1</v>
      </c>
      <c r="N484" s="5">
        <v>35.6</v>
      </c>
      <c r="O484" s="6">
        <v>0.1</v>
      </c>
      <c r="P484" s="18">
        <v>13.39</v>
      </c>
      <c r="Q484" s="18">
        <f t="shared" si="28"/>
        <v>32.04</v>
      </c>
      <c r="R484" s="18">
        <f t="shared" si="29"/>
        <v>13.39</v>
      </c>
      <c r="S484" s="18">
        <f t="shared" si="30"/>
        <v>18.649999999999999</v>
      </c>
      <c r="T484" s="7">
        <f t="shared" si="31"/>
        <v>0.58208489388264661</v>
      </c>
      <c r="U484" s="4">
        <f>YEAR(SalesDataTable[[#This Row],[Order Date]])</f>
        <v>2026</v>
      </c>
      <c r="V484" s="7" t="str">
        <f>"Q"&amp;ROUNDUP(MONTH(SalesDataTable[[#This Row],[Order Date]])/3,0)</f>
        <v>Q2</v>
      </c>
      <c r="W484" s="8">
        <f>MONTH(SalesDataTable[[#This Row],[Order Date]])</f>
        <v>4</v>
      </c>
      <c r="X484" s="7" t="str">
        <f>TEXT(SalesDataTable[[#This Row],[Order Date]],"mmm")</f>
        <v>Apr</v>
      </c>
    </row>
    <row r="485" spans="1:24" ht="15.75">
      <c r="A485" s="2">
        <v>2246</v>
      </c>
      <c r="B485" s="11">
        <v>46114</v>
      </c>
      <c r="C485" s="4">
        <f>YEAR(SalesDataTable[[#This Row],[Order Date]])</f>
        <v>2026</v>
      </c>
      <c r="D485" s="4" t="str">
        <f>"Q"&amp;ROUNDUP(MONTH(SalesDataTable[[#This Row],[Order Date]])/3,0)</f>
        <v>Q2</v>
      </c>
      <c r="E485" s="4">
        <f>MONTH(SalesDataTable[[#This Row],[Order Date]])</f>
        <v>4</v>
      </c>
      <c r="F485" s="4" t="str">
        <f>TEXT(SalesDataTable[[#This Row],[Order Date]],"MMM")</f>
        <v>Apr</v>
      </c>
      <c r="G485" s="3" t="s">
        <v>6</v>
      </c>
      <c r="H485" s="3" t="s">
        <v>43</v>
      </c>
      <c r="I485" s="3" t="s">
        <v>28</v>
      </c>
      <c r="J485" s="3" t="s">
        <v>3</v>
      </c>
      <c r="K485" s="3" t="s">
        <v>4</v>
      </c>
      <c r="L485" s="3" t="s">
        <v>22</v>
      </c>
      <c r="M485" s="8">
        <v>1</v>
      </c>
      <c r="N485" s="5">
        <v>50.17</v>
      </c>
      <c r="O485" s="6">
        <v>0</v>
      </c>
      <c r="P485" s="18">
        <v>21.95</v>
      </c>
      <c r="Q485" s="18">
        <f t="shared" si="28"/>
        <v>50.17</v>
      </c>
      <c r="R485" s="18">
        <f t="shared" si="29"/>
        <v>21.95</v>
      </c>
      <c r="S485" s="18">
        <f t="shared" si="30"/>
        <v>28.220000000000002</v>
      </c>
      <c r="T485" s="7">
        <f t="shared" si="31"/>
        <v>0.56248754235598963</v>
      </c>
      <c r="U485" s="4">
        <f>YEAR(SalesDataTable[[#This Row],[Order Date]])</f>
        <v>2026</v>
      </c>
      <c r="V485" s="7" t="str">
        <f>"Q"&amp;ROUNDUP(MONTH(SalesDataTable[[#This Row],[Order Date]])/3,0)</f>
        <v>Q2</v>
      </c>
      <c r="W485" s="8">
        <f>MONTH(SalesDataTable[[#This Row],[Order Date]])</f>
        <v>4</v>
      </c>
      <c r="X485" s="7" t="str">
        <f>TEXT(SalesDataTable[[#This Row],[Order Date]],"mmm")</f>
        <v>Apr</v>
      </c>
    </row>
    <row r="486" spans="1:24" ht="15.75">
      <c r="A486" s="2">
        <v>2556</v>
      </c>
      <c r="B486" s="11">
        <v>46114</v>
      </c>
      <c r="C486" s="4">
        <f>YEAR(SalesDataTable[[#This Row],[Order Date]])</f>
        <v>2026</v>
      </c>
      <c r="D486" s="4" t="str">
        <f>"Q"&amp;ROUNDUP(MONTH(SalesDataTable[[#This Row],[Order Date]])/3,0)</f>
        <v>Q2</v>
      </c>
      <c r="E486" s="4">
        <f>MONTH(SalesDataTable[[#This Row],[Order Date]])</f>
        <v>4</v>
      </c>
      <c r="F486" s="4" t="str">
        <f>TEXT(SalesDataTable[[#This Row],[Order Date]],"MMM")</f>
        <v>Apr</v>
      </c>
      <c r="G486" s="3" t="s">
        <v>20</v>
      </c>
      <c r="H486" s="3" t="s">
        <v>33</v>
      </c>
      <c r="I486" s="3" t="s">
        <v>2</v>
      </c>
      <c r="J486" s="3" t="s">
        <v>3</v>
      </c>
      <c r="K486" s="3" t="s">
        <v>9</v>
      </c>
      <c r="L486" s="3" t="s">
        <v>46</v>
      </c>
      <c r="M486" s="8">
        <v>2</v>
      </c>
      <c r="N486" s="5">
        <v>72.900000000000006</v>
      </c>
      <c r="O486" s="6">
        <v>0</v>
      </c>
      <c r="P486" s="18">
        <v>31.52</v>
      </c>
      <c r="Q486" s="18">
        <f t="shared" si="28"/>
        <v>145.80000000000001</v>
      </c>
      <c r="R486" s="18">
        <f t="shared" si="29"/>
        <v>63.04</v>
      </c>
      <c r="S486" s="18">
        <f t="shared" si="30"/>
        <v>82.760000000000019</v>
      </c>
      <c r="T486" s="7">
        <f t="shared" si="31"/>
        <v>0.5676268861454048</v>
      </c>
      <c r="U486" s="4">
        <f>YEAR(SalesDataTable[[#This Row],[Order Date]])</f>
        <v>2026</v>
      </c>
      <c r="V486" s="7" t="str">
        <f>"Q"&amp;ROUNDUP(MONTH(SalesDataTable[[#This Row],[Order Date]])/3,0)</f>
        <v>Q2</v>
      </c>
      <c r="W486" s="8">
        <f>MONTH(SalesDataTable[[#This Row],[Order Date]])</f>
        <v>4</v>
      </c>
      <c r="X486" s="7" t="str">
        <f>TEXT(SalesDataTable[[#This Row],[Order Date]],"mmm")</f>
        <v>Apr</v>
      </c>
    </row>
    <row r="487" spans="1:24" ht="15.75">
      <c r="A487" s="2">
        <v>169</v>
      </c>
      <c r="B487" s="11">
        <v>46115</v>
      </c>
      <c r="C487" s="4">
        <f>YEAR(SalesDataTable[[#This Row],[Order Date]])</f>
        <v>2026</v>
      </c>
      <c r="D487" s="4" t="str">
        <f>"Q"&amp;ROUNDUP(MONTH(SalesDataTable[[#This Row],[Order Date]])/3,0)</f>
        <v>Q2</v>
      </c>
      <c r="E487" s="4">
        <f>MONTH(SalesDataTable[[#This Row],[Order Date]])</f>
        <v>4</v>
      </c>
      <c r="F487" s="4" t="str">
        <f>TEXT(SalesDataTable[[#This Row],[Order Date]],"MMM")</f>
        <v>Apr</v>
      </c>
      <c r="G487" s="3" t="s">
        <v>11</v>
      </c>
      <c r="H487" s="3" t="s">
        <v>52</v>
      </c>
      <c r="I487" s="3" t="s">
        <v>2</v>
      </c>
      <c r="J487" s="3" t="s">
        <v>13</v>
      </c>
      <c r="K487" s="3" t="s">
        <v>9</v>
      </c>
      <c r="L487" s="3" t="s">
        <v>10</v>
      </c>
      <c r="M487" s="8">
        <v>2</v>
      </c>
      <c r="N487" s="5">
        <v>93.48</v>
      </c>
      <c r="O487" s="6">
        <v>0</v>
      </c>
      <c r="P487" s="18">
        <v>45.15</v>
      </c>
      <c r="Q487" s="18">
        <f t="shared" si="28"/>
        <v>186.96</v>
      </c>
      <c r="R487" s="18">
        <f t="shared" si="29"/>
        <v>90.3</v>
      </c>
      <c r="S487" s="18">
        <f t="shared" si="30"/>
        <v>96.660000000000011</v>
      </c>
      <c r="T487" s="7">
        <f t="shared" si="31"/>
        <v>0.51700898587933253</v>
      </c>
      <c r="U487" s="4">
        <f>YEAR(SalesDataTable[[#This Row],[Order Date]])</f>
        <v>2026</v>
      </c>
      <c r="V487" s="7" t="str">
        <f>"Q"&amp;ROUNDUP(MONTH(SalesDataTable[[#This Row],[Order Date]])/3,0)</f>
        <v>Q2</v>
      </c>
      <c r="W487" s="8">
        <f>MONTH(SalesDataTable[[#This Row],[Order Date]])</f>
        <v>4</v>
      </c>
      <c r="X487" s="7" t="str">
        <f>TEXT(SalesDataTable[[#This Row],[Order Date]],"mmm")</f>
        <v>Apr</v>
      </c>
    </row>
    <row r="488" spans="1:24" ht="15.75">
      <c r="A488" s="2">
        <v>877</v>
      </c>
      <c r="B488" s="11">
        <v>46115</v>
      </c>
      <c r="C488" s="4">
        <f>YEAR(SalesDataTable[[#This Row],[Order Date]])</f>
        <v>2026</v>
      </c>
      <c r="D488" s="4" t="str">
        <f>"Q"&amp;ROUNDUP(MONTH(SalesDataTable[[#This Row],[Order Date]])/3,0)</f>
        <v>Q2</v>
      </c>
      <c r="E488" s="4">
        <f>MONTH(SalesDataTable[[#This Row],[Order Date]])</f>
        <v>4</v>
      </c>
      <c r="F488" s="4" t="str">
        <f>TEXT(SalesDataTable[[#This Row],[Order Date]],"MMM")</f>
        <v>Apr</v>
      </c>
      <c r="G488" s="3" t="s">
        <v>6</v>
      </c>
      <c r="H488" s="3" t="s">
        <v>43</v>
      </c>
      <c r="I488" s="3" t="s">
        <v>2</v>
      </c>
      <c r="J488" s="3" t="s">
        <v>13</v>
      </c>
      <c r="K488" s="3" t="s">
        <v>23</v>
      </c>
      <c r="L488" s="3" t="s">
        <v>51</v>
      </c>
      <c r="M488" s="8">
        <v>1</v>
      </c>
      <c r="N488" s="5">
        <v>123.63</v>
      </c>
      <c r="O488" s="6">
        <v>0</v>
      </c>
      <c r="P488" s="18">
        <v>58.88</v>
      </c>
      <c r="Q488" s="18">
        <f t="shared" si="28"/>
        <v>123.63</v>
      </c>
      <c r="R488" s="18">
        <f t="shared" si="29"/>
        <v>58.88</v>
      </c>
      <c r="S488" s="18">
        <f t="shared" si="30"/>
        <v>64.75</v>
      </c>
      <c r="T488" s="7">
        <f t="shared" si="31"/>
        <v>0.52374019250990866</v>
      </c>
      <c r="U488" s="4">
        <f>YEAR(SalesDataTable[[#This Row],[Order Date]])</f>
        <v>2026</v>
      </c>
      <c r="V488" s="7" t="str">
        <f>"Q"&amp;ROUNDUP(MONTH(SalesDataTable[[#This Row],[Order Date]])/3,0)</f>
        <v>Q2</v>
      </c>
      <c r="W488" s="8">
        <f>MONTH(SalesDataTable[[#This Row],[Order Date]])</f>
        <v>4</v>
      </c>
      <c r="X488" s="7" t="str">
        <f>TEXT(SalesDataTable[[#This Row],[Order Date]],"mmm")</f>
        <v>Apr</v>
      </c>
    </row>
    <row r="489" spans="1:24" ht="15.75">
      <c r="A489" s="2">
        <v>2023</v>
      </c>
      <c r="B489" s="11">
        <v>46115</v>
      </c>
      <c r="C489" s="4">
        <f>YEAR(SalesDataTable[[#This Row],[Order Date]])</f>
        <v>2026</v>
      </c>
      <c r="D489" s="4" t="str">
        <f>"Q"&amp;ROUNDUP(MONTH(SalesDataTable[[#This Row],[Order Date]])/3,0)</f>
        <v>Q2</v>
      </c>
      <c r="E489" s="4">
        <f>MONTH(SalesDataTable[[#This Row],[Order Date]])</f>
        <v>4</v>
      </c>
      <c r="F489" s="4" t="str">
        <f>TEXT(SalesDataTable[[#This Row],[Order Date]],"MMM")</f>
        <v>Apr</v>
      </c>
      <c r="G489" s="3" t="s">
        <v>6</v>
      </c>
      <c r="H489" s="3" t="s">
        <v>43</v>
      </c>
      <c r="I489" s="3" t="s">
        <v>2</v>
      </c>
      <c r="J489" s="3" t="s">
        <v>13</v>
      </c>
      <c r="K489" s="3" t="s">
        <v>14</v>
      </c>
      <c r="L489" s="3" t="s">
        <v>48</v>
      </c>
      <c r="M489" s="8">
        <v>3</v>
      </c>
      <c r="N489" s="5">
        <v>168.37</v>
      </c>
      <c r="O489" s="6">
        <v>0</v>
      </c>
      <c r="P489" s="18">
        <v>87.15</v>
      </c>
      <c r="Q489" s="18">
        <f t="shared" si="28"/>
        <v>505.11</v>
      </c>
      <c r="R489" s="18">
        <f t="shared" si="29"/>
        <v>261.45000000000005</v>
      </c>
      <c r="S489" s="18">
        <f t="shared" si="30"/>
        <v>243.65999999999997</v>
      </c>
      <c r="T489" s="7">
        <f t="shared" si="31"/>
        <v>0.4823899744610084</v>
      </c>
      <c r="U489" s="4">
        <f>YEAR(SalesDataTable[[#This Row],[Order Date]])</f>
        <v>2026</v>
      </c>
      <c r="V489" s="7" t="str">
        <f>"Q"&amp;ROUNDUP(MONTH(SalesDataTable[[#This Row],[Order Date]])/3,0)</f>
        <v>Q2</v>
      </c>
      <c r="W489" s="8">
        <f>MONTH(SalesDataTable[[#This Row],[Order Date]])</f>
        <v>4</v>
      </c>
      <c r="X489" s="7" t="str">
        <f>TEXT(SalesDataTable[[#This Row],[Order Date]],"mmm")</f>
        <v>Apr</v>
      </c>
    </row>
    <row r="490" spans="1:24" ht="15.75">
      <c r="A490" s="2">
        <v>2548</v>
      </c>
      <c r="B490" s="11">
        <v>46115</v>
      </c>
      <c r="C490" s="4">
        <f>YEAR(SalesDataTable[[#This Row],[Order Date]])</f>
        <v>2026</v>
      </c>
      <c r="D490" s="4" t="str">
        <f>"Q"&amp;ROUNDUP(MONTH(SalesDataTable[[#This Row],[Order Date]])/3,0)</f>
        <v>Q2</v>
      </c>
      <c r="E490" s="4">
        <f>MONTH(SalesDataTable[[#This Row],[Order Date]])</f>
        <v>4</v>
      </c>
      <c r="F490" s="4" t="str">
        <f>TEXT(SalesDataTable[[#This Row],[Order Date]],"MMM")</f>
        <v>Apr</v>
      </c>
      <c r="G490" s="3" t="s">
        <v>0</v>
      </c>
      <c r="H490" s="3" t="s">
        <v>36</v>
      </c>
      <c r="I490" s="3" t="s">
        <v>28</v>
      </c>
      <c r="J490" s="3" t="s">
        <v>13</v>
      </c>
      <c r="K490" s="3" t="s">
        <v>4</v>
      </c>
      <c r="L490" s="3" t="s">
        <v>22</v>
      </c>
      <c r="M490" s="8">
        <v>4</v>
      </c>
      <c r="N490" s="5">
        <v>51.68</v>
      </c>
      <c r="O490" s="6">
        <v>0.05</v>
      </c>
      <c r="P490" s="18">
        <v>23.09</v>
      </c>
      <c r="Q490" s="18">
        <f t="shared" si="28"/>
        <v>196.38399999999999</v>
      </c>
      <c r="R490" s="18">
        <f t="shared" si="29"/>
        <v>92.36</v>
      </c>
      <c r="S490" s="18">
        <f t="shared" si="30"/>
        <v>104.02399999999999</v>
      </c>
      <c r="T490" s="7">
        <f t="shared" si="31"/>
        <v>0.52969692031937421</v>
      </c>
      <c r="U490" s="4">
        <f>YEAR(SalesDataTable[[#This Row],[Order Date]])</f>
        <v>2026</v>
      </c>
      <c r="V490" s="7" t="str">
        <f>"Q"&amp;ROUNDUP(MONTH(SalesDataTable[[#This Row],[Order Date]])/3,0)</f>
        <v>Q2</v>
      </c>
      <c r="W490" s="8">
        <f>MONTH(SalesDataTable[[#This Row],[Order Date]])</f>
        <v>4</v>
      </c>
      <c r="X490" s="7" t="str">
        <f>TEXT(SalesDataTable[[#This Row],[Order Date]],"mmm")</f>
        <v>Apr</v>
      </c>
    </row>
    <row r="491" spans="1:24" ht="15.75">
      <c r="A491" s="2">
        <v>2602</v>
      </c>
      <c r="B491" s="11">
        <v>46115</v>
      </c>
      <c r="C491" s="4">
        <f>YEAR(SalesDataTable[[#This Row],[Order Date]])</f>
        <v>2026</v>
      </c>
      <c r="D491" s="4" t="str">
        <f>"Q"&amp;ROUNDUP(MONTH(SalesDataTable[[#This Row],[Order Date]])/3,0)</f>
        <v>Q2</v>
      </c>
      <c r="E491" s="4">
        <f>MONTH(SalesDataTable[[#This Row],[Order Date]])</f>
        <v>4</v>
      </c>
      <c r="F491" s="4" t="str">
        <f>TEXT(SalesDataTable[[#This Row],[Order Date]],"MMM")</f>
        <v>Apr</v>
      </c>
      <c r="G491" s="3" t="s">
        <v>6</v>
      </c>
      <c r="H491" s="3" t="s">
        <v>43</v>
      </c>
      <c r="I491" s="3" t="s">
        <v>28</v>
      </c>
      <c r="J491" s="3" t="s">
        <v>13</v>
      </c>
      <c r="K491" s="3" t="s">
        <v>4</v>
      </c>
      <c r="L491" s="3" t="s">
        <v>26</v>
      </c>
      <c r="M491" s="8">
        <v>1</v>
      </c>
      <c r="N491" s="5">
        <v>40.159999999999997</v>
      </c>
      <c r="O491" s="6">
        <v>0</v>
      </c>
      <c r="P491" s="18">
        <v>16.77</v>
      </c>
      <c r="Q491" s="18">
        <f t="shared" si="28"/>
        <v>40.159999999999997</v>
      </c>
      <c r="R491" s="18">
        <f t="shared" si="29"/>
        <v>16.77</v>
      </c>
      <c r="S491" s="18">
        <f t="shared" si="30"/>
        <v>23.389999999999997</v>
      </c>
      <c r="T491" s="7">
        <f t="shared" si="31"/>
        <v>0.58242031872509958</v>
      </c>
      <c r="U491" s="4">
        <f>YEAR(SalesDataTable[[#This Row],[Order Date]])</f>
        <v>2026</v>
      </c>
      <c r="V491" s="7" t="str">
        <f>"Q"&amp;ROUNDUP(MONTH(SalesDataTable[[#This Row],[Order Date]])/3,0)</f>
        <v>Q2</v>
      </c>
      <c r="W491" s="8">
        <f>MONTH(SalesDataTable[[#This Row],[Order Date]])</f>
        <v>4</v>
      </c>
      <c r="X491" s="7" t="str">
        <f>TEXT(SalesDataTable[[#This Row],[Order Date]],"mmm")</f>
        <v>Apr</v>
      </c>
    </row>
    <row r="492" spans="1:24" ht="15.75">
      <c r="A492" s="2">
        <v>3229</v>
      </c>
      <c r="B492" s="11">
        <v>46115</v>
      </c>
      <c r="C492" s="4">
        <f>YEAR(SalesDataTable[[#This Row],[Order Date]])</f>
        <v>2026</v>
      </c>
      <c r="D492" s="4" t="str">
        <f>"Q"&amp;ROUNDUP(MONTH(SalesDataTable[[#This Row],[Order Date]])/3,0)</f>
        <v>Q2</v>
      </c>
      <c r="E492" s="4">
        <f>MONTH(SalesDataTable[[#This Row],[Order Date]])</f>
        <v>4</v>
      </c>
      <c r="F492" s="4" t="str">
        <f>TEXT(SalesDataTable[[#This Row],[Order Date]],"MMM")</f>
        <v>Apr</v>
      </c>
      <c r="G492" s="3" t="s">
        <v>20</v>
      </c>
      <c r="H492" s="3" t="s">
        <v>47</v>
      </c>
      <c r="I492" s="3" t="s">
        <v>19</v>
      </c>
      <c r="J492" s="3" t="s">
        <v>3</v>
      </c>
      <c r="K492" s="3" t="s">
        <v>14</v>
      </c>
      <c r="L492" s="3" t="s">
        <v>15</v>
      </c>
      <c r="M492" s="8">
        <v>3</v>
      </c>
      <c r="N492" s="5">
        <v>36.17</v>
      </c>
      <c r="O492" s="6">
        <v>0.1</v>
      </c>
      <c r="P492" s="18">
        <v>13.65</v>
      </c>
      <c r="Q492" s="18">
        <f t="shared" si="28"/>
        <v>97.659000000000006</v>
      </c>
      <c r="R492" s="18">
        <f t="shared" si="29"/>
        <v>40.950000000000003</v>
      </c>
      <c r="S492" s="18">
        <f t="shared" si="30"/>
        <v>56.709000000000003</v>
      </c>
      <c r="T492" s="7">
        <f t="shared" si="31"/>
        <v>0.58068380794396834</v>
      </c>
      <c r="U492" s="4">
        <f>YEAR(SalesDataTable[[#This Row],[Order Date]])</f>
        <v>2026</v>
      </c>
      <c r="V492" s="7" t="str">
        <f>"Q"&amp;ROUNDUP(MONTH(SalesDataTable[[#This Row],[Order Date]])/3,0)</f>
        <v>Q2</v>
      </c>
      <c r="W492" s="8">
        <f>MONTH(SalesDataTable[[#This Row],[Order Date]])</f>
        <v>4</v>
      </c>
      <c r="X492" s="7" t="str">
        <f>TEXT(SalesDataTable[[#This Row],[Order Date]],"mmm")</f>
        <v>Apr</v>
      </c>
    </row>
    <row r="493" spans="1:24" ht="15.75">
      <c r="A493" s="2">
        <v>3261</v>
      </c>
      <c r="B493" s="11">
        <v>46115</v>
      </c>
      <c r="C493" s="4">
        <f>YEAR(SalesDataTable[[#This Row],[Order Date]])</f>
        <v>2026</v>
      </c>
      <c r="D493" s="4" t="str">
        <f>"Q"&amp;ROUNDUP(MONTH(SalesDataTable[[#This Row],[Order Date]])/3,0)</f>
        <v>Q2</v>
      </c>
      <c r="E493" s="4">
        <f>MONTH(SalesDataTable[[#This Row],[Order Date]])</f>
        <v>4</v>
      </c>
      <c r="F493" s="4" t="str">
        <f>TEXT(SalesDataTable[[#This Row],[Order Date]],"MMM")</f>
        <v>Apr</v>
      </c>
      <c r="G493" s="3" t="s">
        <v>11</v>
      </c>
      <c r="H493" s="3" t="s">
        <v>39</v>
      </c>
      <c r="I493" s="3" t="s">
        <v>2</v>
      </c>
      <c r="J493" s="3" t="s">
        <v>13</v>
      </c>
      <c r="K493" s="3" t="s">
        <v>14</v>
      </c>
      <c r="L493" s="3" t="s">
        <v>44</v>
      </c>
      <c r="M493" s="8">
        <v>4</v>
      </c>
      <c r="N493" s="5">
        <v>130.55000000000001</v>
      </c>
      <c r="O493" s="6">
        <v>0</v>
      </c>
      <c r="P493" s="18">
        <v>67.66</v>
      </c>
      <c r="Q493" s="18">
        <f t="shared" si="28"/>
        <v>522.20000000000005</v>
      </c>
      <c r="R493" s="18">
        <f t="shared" si="29"/>
        <v>270.64</v>
      </c>
      <c r="S493" s="18">
        <f t="shared" si="30"/>
        <v>251.56000000000006</v>
      </c>
      <c r="T493" s="7">
        <f t="shared" si="31"/>
        <v>0.48173113749521262</v>
      </c>
      <c r="U493" s="4">
        <f>YEAR(SalesDataTable[[#This Row],[Order Date]])</f>
        <v>2026</v>
      </c>
      <c r="V493" s="7" t="str">
        <f>"Q"&amp;ROUNDUP(MONTH(SalesDataTable[[#This Row],[Order Date]])/3,0)</f>
        <v>Q2</v>
      </c>
      <c r="W493" s="8">
        <f>MONTH(SalesDataTable[[#This Row],[Order Date]])</f>
        <v>4</v>
      </c>
      <c r="X493" s="7" t="str">
        <f>TEXT(SalesDataTable[[#This Row],[Order Date]],"mmm")</f>
        <v>Apr</v>
      </c>
    </row>
    <row r="494" spans="1:24" ht="15.75">
      <c r="A494" s="2">
        <v>3621</v>
      </c>
      <c r="B494" s="11">
        <v>46115</v>
      </c>
      <c r="C494" s="4">
        <f>YEAR(SalesDataTable[[#This Row],[Order Date]])</f>
        <v>2026</v>
      </c>
      <c r="D494" s="4" t="str">
        <f>"Q"&amp;ROUNDUP(MONTH(SalesDataTable[[#This Row],[Order Date]])/3,0)</f>
        <v>Q2</v>
      </c>
      <c r="E494" s="4">
        <f>MONTH(SalesDataTable[[#This Row],[Order Date]])</f>
        <v>4</v>
      </c>
      <c r="F494" s="4" t="str">
        <f>TEXT(SalesDataTable[[#This Row],[Order Date]],"MMM")</f>
        <v>Apr</v>
      </c>
      <c r="G494" s="3" t="s">
        <v>20</v>
      </c>
      <c r="H494" s="3" t="s">
        <v>33</v>
      </c>
      <c r="I494" s="3" t="s">
        <v>2</v>
      </c>
      <c r="J494" s="3" t="s">
        <v>13</v>
      </c>
      <c r="K494" s="3" t="s">
        <v>4</v>
      </c>
      <c r="L494" s="3" t="s">
        <v>30</v>
      </c>
      <c r="M494" s="8">
        <v>2</v>
      </c>
      <c r="N494" s="5">
        <v>102.63</v>
      </c>
      <c r="O494" s="6">
        <v>0</v>
      </c>
      <c r="P494" s="18">
        <v>50.19</v>
      </c>
      <c r="Q494" s="18">
        <f t="shared" si="28"/>
        <v>205.26</v>
      </c>
      <c r="R494" s="18">
        <f t="shared" si="29"/>
        <v>100.38</v>
      </c>
      <c r="S494" s="18">
        <f t="shared" si="30"/>
        <v>104.88</v>
      </c>
      <c r="T494" s="7">
        <f t="shared" si="31"/>
        <v>0.51096170710318622</v>
      </c>
      <c r="U494" s="4">
        <f>YEAR(SalesDataTable[[#This Row],[Order Date]])</f>
        <v>2026</v>
      </c>
      <c r="V494" s="7" t="str">
        <f>"Q"&amp;ROUNDUP(MONTH(SalesDataTable[[#This Row],[Order Date]])/3,0)</f>
        <v>Q2</v>
      </c>
      <c r="W494" s="8">
        <f>MONTH(SalesDataTable[[#This Row],[Order Date]])</f>
        <v>4</v>
      </c>
      <c r="X494" s="7" t="str">
        <f>TEXT(SalesDataTable[[#This Row],[Order Date]],"mmm")</f>
        <v>Apr</v>
      </c>
    </row>
    <row r="495" spans="1:24" ht="15.75">
      <c r="A495" s="2">
        <v>4681</v>
      </c>
      <c r="B495" s="11">
        <v>46115</v>
      </c>
      <c r="C495" s="4">
        <f>YEAR(SalesDataTable[[#This Row],[Order Date]])</f>
        <v>2026</v>
      </c>
      <c r="D495" s="4" t="str">
        <f>"Q"&amp;ROUNDUP(MONTH(SalesDataTable[[#This Row],[Order Date]])/3,0)</f>
        <v>Q2</v>
      </c>
      <c r="E495" s="4">
        <f>MONTH(SalesDataTable[[#This Row],[Order Date]])</f>
        <v>4</v>
      </c>
      <c r="F495" s="4" t="str">
        <f>TEXT(SalesDataTable[[#This Row],[Order Date]],"MMM")</f>
        <v>Apr</v>
      </c>
      <c r="G495" s="3" t="s">
        <v>20</v>
      </c>
      <c r="H495" s="3" t="s">
        <v>47</v>
      </c>
      <c r="I495" s="3" t="s">
        <v>28</v>
      </c>
      <c r="J495" s="3" t="s">
        <v>3</v>
      </c>
      <c r="K495" s="3" t="s">
        <v>4</v>
      </c>
      <c r="L495" s="3" t="s">
        <v>5</v>
      </c>
      <c r="M495" s="8">
        <v>6</v>
      </c>
      <c r="N495" s="5">
        <v>81.239999999999995</v>
      </c>
      <c r="O495" s="6">
        <v>0</v>
      </c>
      <c r="P495" s="18">
        <v>43.28</v>
      </c>
      <c r="Q495" s="18">
        <f t="shared" si="28"/>
        <v>487.43999999999994</v>
      </c>
      <c r="R495" s="18">
        <f t="shared" si="29"/>
        <v>259.68</v>
      </c>
      <c r="S495" s="18">
        <f t="shared" si="30"/>
        <v>227.75999999999993</v>
      </c>
      <c r="T495" s="7">
        <f t="shared" si="31"/>
        <v>0.46725750861644505</v>
      </c>
      <c r="U495" s="4">
        <f>YEAR(SalesDataTable[[#This Row],[Order Date]])</f>
        <v>2026</v>
      </c>
      <c r="V495" s="7" t="str">
        <f>"Q"&amp;ROUNDUP(MONTH(SalesDataTable[[#This Row],[Order Date]])/3,0)</f>
        <v>Q2</v>
      </c>
      <c r="W495" s="8">
        <f>MONTH(SalesDataTable[[#This Row],[Order Date]])</f>
        <v>4</v>
      </c>
      <c r="X495" s="7" t="str">
        <f>TEXT(SalesDataTable[[#This Row],[Order Date]],"mmm")</f>
        <v>Apr</v>
      </c>
    </row>
    <row r="496" spans="1:24" ht="15.75">
      <c r="A496" s="2">
        <v>4954</v>
      </c>
      <c r="B496" s="11">
        <v>46115</v>
      </c>
      <c r="C496" s="4">
        <f>YEAR(SalesDataTable[[#This Row],[Order Date]])</f>
        <v>2026</v>
      </c>
      <c r="D496" s="4" t="str">
        <f>"Q"&amp;ROUNDUP(MONTH(SalesDataTable[[#This Row],[Order Date]])/3,0)</f>
        <v>Q2</v>
      </c>
      <c r="E496" s="4">
        <f>MONTH(SalesDataTable[[#This Row],[Order Date]])</f>
        <v>4</v>
      </c>
      <c r="F496" s="4" t="str">
        <f>TEXT(SalesDataTable[[#This Row],[Order Date]],"MMM")</f>
        <v>Apr</v>
      </c>
      <c r="G496" s="3" t="s">
        <v>20</v>
      </c>
      <c r="H496" s="3" t="s">
        <v>33</v>
      </c>
      <c r="I496" s="3" t="s">
        <v>2</v>
      </c>
      <c r="J496" s="3" t="s">
        <v>13</v>
      </c>
      <c r="K496" s="3" t="s">
        <v>9</v>
      </c>
      <c r="L496" s="3" t="s">
        <v>46</v>
      </c>
      <c r="M496" s="8">
        <v>3</v>
      </c>
      <c r="N496" s="5">
        <v>72.11</v>
      </c>
      <c r="O496" s="6">
        <v>0.05</v>
      </c>
      <c r="P496" s="18">
        <v>31.63</v>
      </c>
      <c r="Q496" s="18">
        <f t="shared" si="28"/>
        <v>205.51349999999996</v>
      </c>
      <c r="R496" s="18">
        <f t="shared" si="29"/>
        <v>94.89</v>
      </c>
      <c r="S496" s="18">
        <f t="shared" si="30"/>
        <v>110.62349999999996</v>
      </c>
      <c r="T496" s="7">
        <f t="shared" si="31"/>
        <v>0.5382785072513484</v>
      </c>
      <c r="U496" s="4">
        <f>YEAR(SalesDataTable[[#This Row],[Order Date]])</f>
        <v>2026</v>
      </c>
      <c r="V496" s="7" t="str">
        <f>"Q"&amp;ROUNDUP(MONTH(SalesDataTable[[#This Row],[Order Date]])/3,0)</f>
        <v>Q2</v>
      </c>
      <c r="W496" s="8">
        <f>MONTH(SalesDataTable[[#This Row],[Order Date]])</f>
        <v>4</v>
      </c>
      <c r="X496" s="7" t="str">
        <f>TEXT(SalesDataTable[[#This Row],[Order Date]],"mmm")</f>
        <v>Apr</v>
      </c>
    </row>
    <row r="497" spans="1:24" ht="15.75">
      <c r="A497" s="2">
        <v>1153</v>
      </c>
      <c r="B497" s="11">
        <v>46116</v>
      </c>
      <c r="C497" s="4">
        <f>YEAR(SalesDataTable[[#This Row],[Order Date]])</f>
        <v>2026</v>
      </c>
      <c r="D497" s="4" t="str">
        <f>"Q"&amp;ROUNDUP(MONTH(SalesDataTable[[#This Row],[Order Date]])/3,0)</f>
        <v>Q2</v>
      </c>
      <c r="E497" s="4">
        <f>MONTH(SalesDataTable[[#This Row],[Order Date]])</f>
        <v>4</v>
      </c>
      <c r="F497" s="4" t="str">
        <f>TEXT(SalesDataTable[[#This Row],[Order Date]],"MMM")</f>
        <v>Apr</v>
      </c>
      <c r="G497" s="3" t="s">
        <v>11</v>
      </c>
      <c r="H497" s="3" t="s">
        <v>52</v>
      </c>
      <c r="I497" s="3" t="s">
        <v>19</v>
      </c>
      <c r="J497" s="3" t="s">
        <v>13</v>
      </c>
      <c r="K497" s="3" t="s">
        <v>9</v>
      </c>
      <c r="L497" s="3" t="s">
        <v>10</v>
      </c>
      <c r="M497" s="8">
        <v>4</v>
      </c>
      <c r="N497" s="5">
        <v>90.15</v>
      </c>
      <c r="O497" s="6">
        <v>0</v>
      </c>
      <c r="P497" s="18">
        <v>44.9</v>
      </c>
      <c r="Q497" s="18">
        <f t="shared" si="28"/>
        <v>360.6</v>
      </c>
      <c r="R497" s="18">
        <f t="shared" si="29"/>
        <v>179.6</v>
      </c>
      <c r="S497" s="18">
        <f t="shared" si="30"/>
        <v>181.00000000000003</v>
      </c>
      <c r="T497" s="7">
        <f t="shared" si="31"/>
        <v>0.50194120909595119</v>
      </c>
      <c r="U497" s="4">
        <f>YEAR(SalesDataTable[[#This Row],[Order Date]])</f>
        <v>2026</v>
      </c>
      <c r="V497" s="7" t="str">
        <f>"Q"&amp;ROUNDUP(MONTH(SalesDataTable[[#This Row],[Order Date]])/3,0)</f>
        <v>Q2</v>
      </c>
      <c r="W497" s="8">
        <f>MONTH(SalesDataTable[[#This Row],[Order Date]])</f>
        <v>4</v>
      </c>
      <c r="X497" s="7" t="str">
        <f>TEXT(SalesDataTable[[#This Row],[Order Date]],"mmm")</f>
        <v>Apr</v>
      </c>
    </row>
    <row r="498" spans="1:24" ht="15.75">
      <c r="A498" s="2">
        <v>1383</v>
      </c>
      <c r="B498" s="11">
        <v>46116</v>
      </c>
      <c r="C498" s="4">
        <f>YEAR(SalesDataTable[[#This Row],[Order Date]])</f>
        <v>2026</v>
      </c>
      <c r="D498" s="4" t="str">
        <f>"Q"&amp;ROUNDUP(MONTH(SalesDataTable[[#This Row],[Order Date]])/3,0)</f>
        <v>Q2</v>
      </c>
      <c r="E498" s="4">
        <f>MONTH(SalesDataTable[[#This Row],[Order Date]])</f>
        <v>4</v>
      </c>
      <c r="F498" s="4" t="str">
        <f>TEXT(SalesDataTable[[#This Row],[Order Date]],"MMM")</f>
        <v>Apr</v>
      </c>
      <c r="G498" s="3" t="s">
        <v>20</v>
      </c>
      <c r="H498" s="3" t="s">
        <v>21</v>
      </c>
      <c r="I498" s="3" t="s">
        <v>19</v>
      </c>
      <c r="J498" s="3" t="s">
        <v>3</v>
      </c>
      <c r="K498" s="3" t="s">
        <v>4</v>
      </c>
      <c r="L498" s="3" t="s">
        <v>22</v>
      </c>
      <c r="M498" s="8">
        <v>1</v>
      </c>
      <c r="N498" s="5">
        <v>50.7</v>
      </c>
      <c r="O498" s="6">
        <v>0.05</v>
      </c>
      <c r="P498" s="18">
        <v>21.85</v>
      </c>
      <c r="Q498" s="18">
        <f t="shared" si="28"/>
        <v>48.164999999999999</v>
      </c>
      <c r="R498" s="18">
        <f t="shared" si="29"/>
        <v>21.85</v>
      </c>
      <c r="S498" s="18">
        <f t="shared" si="30"/>
        <v>26.314999999999998</v>
      </c>
      <c r="T498" s="7">
        <f t="shared" si="31"/>
        <v>0.54635108481262329</v>
      </c>
      <c r="U498" s="4">
        <f>YEAR(SalesDataTable[[#This Row],[Order Date]])</f>
        <v>2026</v>
      </c>
      <c r="V498" s="7" t="str">
        <f>"Q"&amp;ROUNDUP(MONTH(SalesDataTable[[#This Row],[Order Date]])/3,0)</f>
        <v>Q2</v>
      </c>
      <c r="W498" s="8">
        <f>MONTH(SalesDataTable[[#This Row],[Order Date]])</f>
        <v>4</v>
      </c>
      <c r="X498" s="7" t="str">
        <f>TEXT(SalesDataTable[[#This Row],[Order Date]],"mmm")</f>
        <v>Apr</v>
      </c>
    </row>
    <row r="499" spans="1:24" ht="15.75">
      <c r="A499" s="2">
        <v>2583</v>
      </c>
      <c r="B499" s="11">
        <v>46116</v>
      </c>
      <c r="C499" s="4">
        <f>YEAR(SalesDataTable[[#This Row],[Order Date]])</f>
        <v>2026</v>
      </c>
      <c r="D499" s="4" t="str">
        <f>"Q"&amp;ROUNDUP(MONTH(SalesDataTable[[#This Row],[Order Date]])/3,0)</f>
        <v>Q2</v>
      </c>
      <c r="E499" s="4">
        <f>MONTH(SalesDataTable[[#This Row],[Order Date]])</f>
        <v>4</v>
      </c>
      <c r="F499" s="4" t="str">
        <f>TEXT(SalesDataTable[[#This Row],[Order Date]],"MMM")</f>
        <v>Apr</v>
      </c>
      <c r="G499" s="3" t="s">
        <v>0</v>
      </c>
      <c r="H499" s="3" t="s">
        <v>1</v>
      </c>
      <c r="I499" s="3" t="s">
        <v>2</v>
      </c>
      <c r="J499" s="3" t="s">
        <v>3</v>
      </c>
      <c r="K499" s="3" t="s">
        <v>34</v>
      </c>
      <c r="L499" s="3" t="s">
        <v>35</v>
      </c>
      <c r="M499" s="8">
        <v>1</v>
      </c>
      <c r="N499" s="5">
        <v>41.13</v>
      </c>
      <c r="O499" s="6">
        <v>0</v>
      </c>
      <c r="P499" s="18">
        <v>15.04</v>
      </c>
      <c r="Q499" s="18">
        <f t="shared" si="28"/>
        <v>41.13</v>
      </c>
      <c r="R499" s="18">
        <f t="shared" si="29"/>
        <v>15.04</v>
      </c>
      <c r="S499" s="18">
        <f t="shared" si="30"/>
        <v>26.090000000000003</v>
      </c>
      <c r="T499" s="7">
        <f t="shared" si="31"/>
        <v>0.63433017262338931</v>
      </c>
      <c r="U499" s="4">
        <f>YEAR(SalesDataTable[[#This Row],[Order Date]])</f>
        <v>2026</v>
      </c>
      <c r="V499" s="7" t="str">
        <f>"Q"&amp;ROUNDUP(MONTH(SalesDataTable[[#This Row],[Order Date]])/3,0)</f>
        <v>Q2</v>
      </c>
      <c r="W499" s="8">
        <f>MONTH(SalesDataTable[[#This Row],[Order Date]])</f>
        <v>4</v>
      </c>
      <c r="X499" s="7" t="str">
        <f>TEXT(SalesDataTable[[#This Row],[Order Date]],"mmm")</f>
        <v>Apr</v>
      </c>
    </row>
    <row r="500" spans="1:24" ht="15.75">
      <c r="A500" s="2">
        <v>4074</v>
      </c>
      <c r="B500" s="11">
        <v>46116</v>
      </c>
      <c r="C500" s="4">
        <f>YEAR(SalesDataTable[[#This Row],[Order Date]])</f>
        <v>2026</v>
      </c>
      <c r="D500" s="4" t="str">
        <f>"Q"&amp;ROUNDUP(MONTH(SalesDataTable[[#This Row],[Order Date]])/3,0)</f>
        <v>Q2</v>
      </c>
      <c r="E500" s="4">
        <f>MONTH(SalesDataTable[[#This Row],[Order Date]])</f>
        <v>4</v>
      </c>
      <c r="F500" s="4" t="str">
        <f>TEXT(SalesDataTable[[#This Row],[Order Date]],"MMM")</f>
        <v>Apr</v>
      </c>
      <c r="G500" s="3" t="s">
        <v>6</v>
      </c>
      <c r="H500" s="3" t="s">
        <v>7</v>
      </c>
      <c r="I500" s="3" t="s">
        <v>19</v>
      </c>
      <c r="J500" s="3" t="s">
        <v>3</v>
      </c>
      <c r="K500" s="3" t="s">
        <v>23</v>
      </c>
      <c r="L500" s="3" t="s">
        <v>51</v>
      </c>
      <c r="M500" s="8">
        <v>1</v>
      </c>
      <c r="N500" s="5">
        <v>121.66</v>
      </c>
      <c r="O500" s="6">
        <v>0</v>
      </c>
      <c r="P500" s="18">
        <v>61.37</v>
      </c>
      <c r="Q500" s="18">
        <f t="shared" si="28"/>
        <v>121.66</v>
      </c>
      <c r="R500" s="18">
        <f t="shared" si="29"/>
        <v>61.37</v>
      </c>
      <c r="S500" s="18">
        <f t="shared" si="30"/>
        <v>60.29</v>
      </c>
      <c r="T500" s="7">
        <f t="shared" si="31"/>
        <v>0.49556140062469178</v>
      </c>
      <c r="U500" s="4">
        <f>YEAR(SalesDataTable[[#This Row],[Order Date]])</f>
        <v>2026</v>
      </c>
      <c r="V500" s="7" t="str">
        <f>"Q"&amp;ROUNDUP(MONTH(SalesDataTable[[#This Row],[Order Date]])/3,0)</f>
        <v>Q2</v>
      </c>
      <c r="W500" s="8">
        <f>MONTH(SalesDataTable[[#This Row],[Order Date]])</f>
        <v>4</v>
      </c>
      <c r="X500" s="7" t="str">
        <f>TEXT(SalesDataTable[[#This Row],[Order Date]],"mmm")</f>
        <v>Apr</v>
      </c>
    </row>
    <row r="501" spans="1:24" ht="15.75">
      <c r="A501" s="2">
        <v>4301</v>
      </c>
      <c r="B501" s="11">
        <v>46116</v>
      </c>
      <c r="C501" s="4">
        <f>YEAR(SalesDataTable[[#This Row],[Order Date]])</f>
        <v>2026</v>
      </c>
      <c r="D501" s="4" t="str">
        <f>"Q"&amp;ROUNDUP(MONTH(SalesDataTable[[#This Row],[Order Date]])/3,0)</f>
        <v>Q2</v>
      </c>
      <c r="E501" s="4">
        <f>MONTH(SalesDataTable[[#This Row],[Order Date]])</f>
        <v>4</v>
      </c>
      <c r="F501" s="4" t="str">
        <f>TEXT(SalesDataTable[[#This Row],[Order Date]],"MMM")</f>
        <v>Apr</v>
      </c>
      <c r="G501" s="3" t="s">
        <v>11</v>
      </c>
      <c r="H501" s="3" t="s">
        <v>52</v>
      </c>
      <c r="I501" s="3" t="s">
        <v>19</v>
      </c>
      <c r="J501" s="3" t="s">
        <v>13</v>
      </c>
      <c r="K501" s="3" t="s">
        <v>34</v>
      </c>
      <c r="L501" s="3" t="s">
        <v>38</v>
      </c>
      <c r="M501" s="8">
        <v>1</v>
      </c>
      <c r="N501" s="5">
        <v>122.77</v>
      </c>
      <c r="O501" s="6">
        <v>0.1</v>
      </c>
      <c r="P501" s="18">
        <v>70.59</v>
      </c>
      <c r="Q501" s="18">
        <f t="shared" si="28"/>
        <v>110.49299999999999</v>
      </c>
      <c r="R501" s="18">
        <f t="shared" si="29"/>
        <v>70.59</v>
      </c>
      <c r="S501" s="18">
        <f t="shared" si="30"/>
        <v>39.902999999999992</v>
      </c>
      <c r="T501" s="7">
        <f t="shared" si="31"/>
        <v>0.36113599956558329</v>
      </c>
      <c r="U501" s="4">
        <f>YEAR(SalesDataTable[[#This Row],[Order Date]])</f>
        <v>2026</v>
      </c>
      <c r="V501" s="7" t="str">
        <f>"Q"&amp;ROUNDUP(MONTH(SalesDataTable[[#This Row],[Order Date]])/3,0)</f>
        <v>Q2</v>
      </c>
      <c r="W501" s="8">
        <f>MONTH(SalesDataTable[[#This Row],[Order Date]])</f>
        <v>4</v>
      </c>
      <c r="X501" s="7" t="str">
        <f>TEXT(SalesDataTable[[#This Row],[Order Date]],"mmm")</f>
        <v>Apr</v>
      </c>
    </row>
    <row r="502" spans="1:24" ht="15.75">
      <c r="A502" s="2">
        <v>4692</v>
      </c>
      <c r="B502" s="11">
        <v>46116</v>
      </c>
      <c r="C502" s="4">
        <f>YEAR(SalesDataTable[[#This Row],[Order Date]])</f>
        <v>2026</v>
      </c>
      <c r="D502" s="4" t="str">
        <f>"Q"&amp;ROUNDUP(MONTH(SalesDataTable[[#This Row],[Order Date]])/3,0)</f>
        <v>Q2</v>
      </c>
      <c r="E502" s="4">
        <f>MONTH(SalesDataTable[[#This Row],[Order Date]])</f>
        <v>4</v>
      </c>
      <c r="F502" s="4" t="str">
        <f>TEXT(SalesDataTable[[#This Row],[Order Date]],"MMM")</f>
        <v>Apr</v>
      </c>
      <c r="G502" s="3" t="s">
        <v>20</v>
      </c>
      <c r="H502" s="3" t="s">
        <v>47</v>
      </c>
      <c r="I502" s="3" t="s">
        <v>2</v>
      </c>
      <c r="J502" s="3" t="s">
        <v>3</v>
      </c>
      <c r="K502" s="3" t="s">
        <v>4</v>
      </c>
      <c r="L502" s="3" t="s">
        <v>22</v>
      </c>
      <c r="M502" s="8">
        <v>1</v>
      </c>
      <c r="N502" s="5">
        <v>49.96</v>
      </c>
      <c r="O502" s="6">
        <v>0</v>
      </c>
      <c r="P502" s="18">
        <v>22.13</v>
      </c>
      <c r="Q502" s="18">
        <f t="shared" si="28"/>
        <v>49.96</v>
      </c>
      <c r="R502" s="18">
        <f t="shared" si="29"/>
        <v>22.13</v>
      </c>
      <c r="S502" s="18">
        <f t="shared" si="30"/>
        <v>27.830000000000002</v>
      </c>
      <c r="T502" s="7">
        <f t="shared" si="31"/>
        <v>0.55704563650920735</v>
      </c>
      <c r="U502" s="4">
        <f>YEAR(SalesDataTable[[#This Row],[Order Date]])</f>
        <v>2026</v>
      </c>
      <c r="V502" s="7" t="str">
        <f>"Q"&amp;ROUNDUP(MONTH(SalesDataTable[[#This Row],[Order Date]])/3,0)</f>
        <v>Q2</v>
      </c>
      <c r="W502" s="8">
        <f>MONTH(SalesDataTable[[#This Row],[Order Date]])</f>
        <v>4</v>
      </c>
      <c r="X502" s="7" t="str">
        <f>TEXT(SalesDataTable[[#This Row],[Order Date]],"mmm")</f>
        <v>Apr</v>
      </c>
    </row>
    <row r="503" spans="1:24" ht="15.75">
      <c r="A503" s="2">
        <v>1951</v>
      </c>
      <c r="B503" s="11">
        <v>46117</v>
      </c>
      <c r="C503" s="4">
        <f>YEAR(SalesDataTable[[#This Row],[Order Date]])</f>
        <v>2026</v>
      </c>
      <c r="D503" s="4" t="str">
        <f>"Q"&amp;ROUNDUP(MONTH(SalesDataTable[[#This Row],[Order Date]])/3,0)</f>
        <v>Q2</v>
      </c>
      <c r="E503" s="4">
        <f>MONTH(SalesDataTable[[#This Row],[Order Date]])</f>
        <v>4</v>
      </c>
      <c r="F503" s="4" t="str">
        <f>TEXT(SalesDataTable[[#This Row],[Order Date]],"MMM")</f>
        <v>Apr</v>
      </c>
      <c r="G503" s="3" t="s">
        <v>20</v>
      </c>
      <c r="H503" s="3" t="s">
        <v>33</v>
      </c>
      <c r="I503" s="3" t="s">
        <v>28</v>
      </c>
      <c r="J503" s="3" t="s">
        <v>3</v>
      </c>
      <c r="K503" s="3" t="s">
        <v>9</v>
      </c>
      <c r="L503" s="3" t="s">
        <v>37</v>
      </c>
      <c r="M503" s="8">
        <v>2</v>
      </c>
      <c r="N503" s="5">
        <v>155.13</v>
      </c>
      <c r="O503" s="6">
        <v>0.15</v>
      </c>
      <c r="P503" s="18">
        <v>80.959999999999994</v>
      </c>
      <c r="Q503" s="18">
        <f t="shared" si="28"/>
        <v>263.721</v>
      </c>
      <c r="R503" s="18">
        <f t="shared" si="29"/>
        <v>161.91999999999999</v>
      </c>
      <c r="S503" s="18">
        <f t="shared" si="30"/>
        <v>101.80100000000002</v>
      </c>
      <c r="T503" s="7">
        <f t="shared" si="31"/>
        <v>0.38601779911345707</v>
      </c>
      <c r="U503" s="4">
        <f>YEAR(SalesDataTable[[#This Row],[Order Date]])</f>
        <v>2026</v>
      </c>
      <c r="V503" s="7" t="str">
        <f>"Q"&amp;ROUNDUP(MONTH(SalesDataTable[[#This Row],[Order Date]])/3,0)</f>
        <v>Q2</v>
      </c>
      <c r="W503" s="8">
        <f>MONTH(SalesDataTable[[#This Row],[Order Date]])</f>
        <v>4</v>
      </c>
      <c r="X503" s="7" t="str">
        <f>TEXT(SalesDataTable[[#This Row],[Order Date]],"mmm")</f>
        <v>Apr</v>
      </c>
    </row>
    <row r="504" spans="1:24" ht="15.75">
      <c r="A504" s="2">
        <v>2111</v>
      </c>
      <c r="B504" s="11">
        <v>46117</v>
      </c>
      <c r="C504" s="4">
        <f>YEAR(SalesDataTable[[#This Row],[Order Date]])</f>
        <v>2026</v>
      </c>
      <c r="D504" s="4" t="str">
        <f>"Q"&amp;ROUNDUP(MONTH(SalesDataTable[[#This Row],[Order Date]])/3,0)</f>
        <v>Q2</v>
      </c>
      <c r="E504" s="4">
        <f>MONTH(SalesDataTable[[#This Row],[Order Date]])</f>
        <v>4</v>
      </c>
      <c r="F504" s="4" t="str">
        <f>TEXT(SalesDataTable[[#This Row],[Order Date]],"MMM")</f>
        <v>Apr</v>
      </c>
      <c r="G504" s="3" t="s">
        <v>20</v>
      </c>
      <c r="H504" s="3" t="s">
        <v>47</v>
      </c>
      <c r="I504" s="3" t="s">
        <v>2</v>
      </c>
      <c r="J504" s="3" t="s">
        <v>13</v>
      </c>
      <c r="K504" s="3" t="s">
        <v>9</v>
      </c>
      <c r="L504" s="3" t="s">
        <v>46</v>
      </c>
      <c r="M504" s="8">
        <v>3</v>
      </c>
      <c r="N504" s="5">
        <v>69.83</v>
      </c>
      <c r="O504" s="6">
        <v>0.05</v>
      </c>
      <c r="P504" s="18">
        <v>31.53</v>
      </c>
      <c r="Q504" s="18">
        <f t="shared" si="28"/>
        <v>199.0155</v>
      </c>
      <c r="R504" s="18">
        <f t="shared" si="29"/>
        <v>94.59</v>
      </c>
      <c r="S504" s="18">
        <f t="shared" si="30"/>
        <v>104.4255</v>
      </c>
      <c r="T504" s="7">
        <f t="shared" si="31"/>
        <v>0.52471038687941396</v>
      </c>
      <c r="U504" s="4">
        <f>YEAR(SalesDataTable[[#This Row],[Order Date]])</f>
        <v>2026</v>
      </c>
      <c r="V504" s="7" t="str">
        <f>"Q"&amp;ROUNDUP(MONTH(SalesDataTable[[#This Row],[Order Date]])/3,0)</f>
        <v>Q2</v>
      </c>
      <c r="W504" s="8">
        <f>MONTH(SalesDataTable[[#This Row],[Order Date]])</f>
        <v>4</v>
      </c>
      <c r="X504" s="7" t="str">
        <f>TEXT(SalesDataTable[[#This Row],[Order Date]],"mmm")</f>
        <v>Apr</v>
      </c>
    </row>
    <row r="505" spans="1:24" ht="15.75">
      <c r="A505" s="2">
        <v>2933</v>
      </c>
      <c r="B505" s="11">
        <v>46117</v>
      </c>
      <c r="C505" s="4">
        <f>YEAR(SalesDataTable[[#This Row],[Order Date]])</f>
        <v>2026</v>
      </c>
      <c r="D505" s="4" t="str">
        <f>"Q"&amp;ROUNDUP(MONTH(SalesDataTable[[#This Row],[Order Date]])/3,0)</f>
        <v>Q2</v>
      </c>
      <c r="E505" s="4">
        <f>MONTH(SalesDataTable[[#This Row],[Order Date]])</f>
        <v>4</v>
      </c>
      <c r="F505" s="4" t="str">
        <f>TEXT(SalesDataTable[[#This Row],[Order Date]],"MMM")</f>
        <v>Apr</v>
      </c>
      <c r="G505" s="3" t="s">
        <v>6</v>
      </c>
      <c r="H505" s="3" t="s">
        <v>27</v>
      </c>
      <c r="I505" s="3" t="s">
        <v>19</v>
      </c>
      <c r="J505" s="3" t="s">
        <v>3</v>
      </c>
      <c r="K505" s="3" t="s">
        <v>14</v>
      </c>
      <c r="L505" s="3" t="s">
        <v>15</v>
      </c>
      <c r="M505" s="8">
        <v>1</v>
      </c>
      <c r="N505" s="5">
        <v>35.4</v>
      </c>
      <c r="O505" s="6">
        <v>0</v>
      </c>
      <c r="P505" s="18">
        <v>13.37</v>
      </c>
      <c r="Q505" s="18">
        <f t="shared" si="28"/>
        <v>35.4</v>
      </c>
      <c r="R505" s="18">
        <f t="shared" si="29"/>
        <v>13.37</v>
      </c>
      <c r="S505" s="18">
        <f t="shared" si="30"/>
        <v>22.03</v>
      </c>
      <c r="T505" s="7">
        <f t="shared" si="31"/>
        <v>0.62231638418079105</v>
      </c>
      <c r="U505" s="4">
        <f>YEAR(SalesDataTable[[#This Row],[Order Date]])</f>
        <v>2026</v>
      </c>
      <c r="V505" s="7" t="str">
        <f>"Q"&amp;ROUNDUP(MONTH(SalesDataTable[[#This Row],[Order Date]])/3,0)</f>
        <v>Q2</v>
      </c>
      <c r="W505" s="8">
        <f>MONTH(SalesDataTable[[#This Row],[Order Date]])</f>
        <v>4</v>
      </c>
      <c r="X505" s="7" t="str">
        <f>TEXT(SalesDataTable[[#This Row],[Order Date]],"mmm")</f>
        <v>Apr</v>
      </c>
    </row>
    <row r="506" spans="1:24" ht="15.75">
      <c r="A506" s="2">
        <v>3263</v>
      </c>
      <c r="B506" s="11">
        <v>46117</v>
      </c>
      <c r="C506" s="4">
        <f>YEAR(SalesDataTable[[#This Row],[Order Date]])</f>
        <v>2026</v>
      </c>
      <c r="D506" s="4" t="str">
        <f>"Q"&amp;ROUNDUP(MONTH(SalesDataTable[[#This Row],[Order Date]])/3,0)</f>
        <v>Q2</v>
      </c>
      <c r="E506" s="4">
        <f>MONTH(SalesDataTable[[#This Row],[Order Date]])</f>
        <v>4</v>
      </c>
      <c r="F506" s="4" t="str">
        <f>TEXT(SalesDataTable[[#This Row],[Order Date]],"MMM")</f>
        <v>Apr</v>
      </c>
      <c r="G506" s="3" t="s">
        <v>20</v>
      </c>
      <c r="H506" s="3" t="s">
        <v>31</v>
      </c>
      <c r="I506" s="3" t="s">
        <v>2</v>
      </c>
      <c r="J506" s="3" t="s">
        <v>13</v>
      </c>
      <c r="K506" s="3" t="s">
        <v>34</v>
      </c>
      <c r="L506" s="3" t="s">
        <v>45</v>
      </c>
      <c r="M506" s="8">
        <v>1</v>
      </c>
      <c r="N506" s="5">
        <v>51.75</v>
      </c>
      <c r="O506" s="6">
        <v>0.1</v>
      </c>
      <c r="P506" s="18">
        <v>22.1</v>
      </c>
      <c r="Q506" s="18">
        <f t="shared" si="28"/>
        <v>46.575000000000003</v>
      </c>
      <c r="R506" s="18">
        <f t="shared" si="29"/>
        <v>22.1</v>
      </c>
      <c r="S506" s="18">
        <f t="shared" si="30"/>
        <v>24.475000000000001</v>
      </c>
      <c r="T506" s="7">
        <f t="shared" si="31"/>
        <v>0.52549651100375738</v>
      </c>
      <c r="U506" s="4">
        <f>YEAR(SalesDataTable[[#This Row],[Order Date]])</f>
        <v>2026</v>
      </c>
      <c r="V506" s="7" t="str">
        <f>"Q"&amp;ROUNDUP(MONTH(SalesDataTable[[#This Row],[Order Date]])/3,0)</f>
        <v>Q2</v>
      </c>
      <c r="W506" s="8">
        <f>MONTH(SalesDataTable[[#This Row],[Order Date]])</f>
        <v>4</v>
      </c>
      <c r="X506" s="7" t="str">
        <f>TEXT(SalesDataTable[[#This Row],[Order Date]],"mmm")</f>
        <v>Apr</v>
      </c>
    </row>
    <row r="507" spans="1:24" ht="15.75">
      <c r="A507" s="2">
        <v>4764</v>
      </c>
      <c r="B507" s="11">
        <v>46117</v>
      </c>
      <c r="C507" s="4">
        <f>YEAR(SalesDataTable[[#This Row],[Order Date]])</f>
        <v>2026</v>
      </c>
      <c r="D507" s="4" t="str">
        <f>"Q"&amp;ROUNDUP(MONTH(SalesDataTable[[#This Row],[Order Date]])/3,0)</f>
        <v>Q2</v>
      </c>
      <c r="E507" s="4">
        <f>MONTH(SalesDataTable[[#This Row],[Order Date]])</f>
        <v>4</v>
      </c>
      <c r="F507" s="4" t="str">
        <f>TEXT(SalesDataTable[[#This Row],[Order Date]],"MMM")</f>
        <v>Apr</v>
      </c>
      <c r="G507" s="3" t="s">
        <v>20</v>
      </c>
      <c r="H507" s="3" t="s">
        <v>47</v>
      </c>
      <c r="I507" s="3" t="s">
        <v>28</v>
      </c>
      <c r="J507" s="3" t="s">
        <v>13</v>
      </c>
      <c r="K507" s="3" t="s">
        <v>4</v>
      </c>
      <c r="L507" s="3" t="s">
        <v>26</v>
      </c>
      <c r="M507" s="8">
        <v>6</v>
      </c>
      <c r="N507" s="5">
        <v>39.6</v>
      </c>
      <c r="O507" s="6">
        <v>0.15</v>
      </c>
      <c r="P507" s="18">
        <v>17.010000000000002</v>
      </c>
      <c r="Q507" s="18">
        <f t="shared" si="28"/>
        <v>201.96</v>
      </c>
      <c r="R507" s="18">
        <f t="shared" si="29"/>
        <v>102.06</v>
      </c>
      <c r="S507" s="18">
        <f t="shared" si="30"/>
        <v>99.9</v>
      </c>
      <c r="T507" s="7">
        <f t="shared" si="31"/>
        <v>0.49465240641711233</v>
      </c>
      <c r="U507" s="4">
        <f>YEAR(SalesDataTable[[#This Row],[Order Date]])</f>
        <v>2026</v>
      </c>
      <c r="V507" s="7" t="str">
        <f>"Q"&amp;ROUNDUP(MONTH(SalesDataTable[[#This Row],[Order Date]])/3,0)</f>
        <v>Q2</v>
      </c>
      <c r="W507" s="8">
        <f>MONTH(SalesDataTable[[#This Row],[Order Date]])</f>
        <v>4</v>
      </c>
      <c r="X507" s="7" t="str">
        <f>TEXT(SalesDataTable[[#This Row],[Order Date]],"mmm")</f>
        <v>Apr</v>
      </c>
    </row>
    <row r="508" spans="1:24" ht="15.75">
      <c r="A508" s="2">
        <v>28</v>
      </c>
      <c r="B508" s="11">
        <v>46118</v>
      </c>
      <c r="C508" s="4">
        <f>YEAR(SalesDataTable[[#This Row],[Order Date]])</f>
        <v>2026</v>
      </c>
      <c r="D508" s="4" t="str">
        <f>"Q"&amp;ROUNDUP(MONTH(SalesDataTable[[#This Row],[Order Date]])/3,0)</f>
        <v>Q2</v>
      </c>
      <c r="E508" s="4">
        <f>MONTH(SalesDataTable[[#This Row],[Order Date]])</f>
        <v>4</v>
      </c>
      <c r="F508" s="4" t="str">
        <f>TEXT(SalesDataTable[[#This Row],[Order Date]],"MMM")</f>
        <v>Apr</v>
      </c>
      <c r="G508" s="3" t="s">
        <v>6</v>
      </c>
      <c r="H508" s="3" t="s">
        <v>27</v>
      </c>
      <c r="I508" s="3" t="s">
        <v>19</v>
      </c>
      <c r="J508" s="3" t="s">
        <v>13</v>
      </c>
      <c r="K508" s="3" t="s">
        <v>34</v>
      </c>
      <c r="L508" s="3" t="s">
        <v>38</v>
      </c>
      <c r="M508" s="8">
        <v>2</v>
      </c>
      <c r="N508" s="5">
        <v>125.94</v>
      </c>
      <c r="O508" s="6">
        <v>0.05</v>
      </c>
      <c r="P508" s="18">
        <v>70.94</v>
      </c>
      <c r="Q508" s="18">
        <f t="shared" si="28"/>
        <v>239.28599999999997</v>
      </c>
      <c r="R508" s="18">
        <f t="shared" si="29"/>
        <v>141.88</v>
      </c>
      <c r="S508" s="18">
        <f t="shared" si="30"/>
        <v>97.405999999999977</v>
      </c>
      <c r="T508" s="7">
        <f t="shared" si="31"/>
        <v>0.40706936469329585</v>
      </c>
      <c r="U508" s="4">
        <f>YEAR(SalesDataTable[[#This Row],[Order Date]])</f>
        <v>2026</v>
      </c>
      <c r="V508" s="7" t="str">
        <f>"Q"&amp;ROUNDUP(MONTH(SalesDataTable[[#This Row],[Order Date]])/3,0)</f>
        <v>Q2</v>
      </c>
      <c r="W508" s="8">
        <f>MONTH(SalesDataTable[[#This Row],[Order Date]])</f>
        <v>4</v>
      </c>
      <c r="X508" s="7" t="str">
        <f>TEXT(SalesDataTable[[#This Row],[Order Date]],"mmm")</f>
        <v>Apr</v>
      </c>
    </row>
    <row r="509" spans="1:24" ht="15.75">
      <c r="A509" s="2">
        <v>581</v>
      </c>
      <c r="B509" s="11">
        <v>46118</v>
      </c>
      <c r="C509" s="4">
        <f>YEAR(SalesDataTable[[#This Row],[Order Date]])</f>
        <v>2026</v>
      </c>
      <c r="D509" s="4" t="str">
        <f>"Q"&amp;ROUNDUP(MONTH(SalesDataTable[[#This Row],[Order Date]])/3,0)</f>
        <v>Q2</v>
      </c>
      <c r="E509" s="4">
        <f>MONTH(SalesDataTable[[#This Row],[Order Date]])</f>
        <v>4</v>
      </c>
      <c r="F509" s="4" t="str">
        <f>TEXT(SalesDataTable[[#This Row],[Order Date]],"MMM")</f>
        <v>Apr</v>
      </c>
      <c r="G509" s="3" t="s">
        <v>6</v>
      </c>
      <c r="H509" s="3" t="s">
        <v>7</v>
      </c>
      <c r="I509" s="3" t="s">
        <v>2</v>
      </c>
      <c r="J509" s="3" t="s">
        <v>3</v>
      </c>
      <c r="K509" s="3" t="s">
        <v>23</v>
      </c>
      <c r="L509" s="3" t="s">
        <v>51</v>
      </c>
      <c r="M509" s="8">
        <v>3</v>
      </c>
      <c r="N509" s="5">
        <v>124.67</v>
      </c>
      <c r="O509" s="6">
        <v>0</v>
      </c>
      <c r="P509" s="18">
        <v>61.46</v>
      </c>
      <c r="Q509" s="18">
        <f t="shared" si="28"/>
        <v>374.01</v>
      </c>
      <c r="R509" s="18">
        <f t="shared" si="29"/>
        <v>184.38</v>
      </c>
      <c r="S509" s="18">
        <f t="shared" si="30"/>
        <v>189.63</v>
      </c>
      <c r="T509" s="7">
        <f t="shared" si="31"/>
        <v>0.50701852891633914</v>
      </c>
      <c r="U509" s="4">
        <f>YEAR(SalesDataTable[[#This Row],[Order Date]])</f>
        <v>2026</v>
      </c>
      <c r="V509" s="7" t="str">
        <f>"Q"&amp;ROUNDUP(MONTH(SalesDataTable[[#This Row],[Order Date]])/3,0)</f>
        <v>Q2</v>
      </c>
      <c r="W509" s="8">
        <f>MONTH(SalesDataTable[[#This Row],[Order Date]])</f>
        <v>4</v>
      </c>
      <c r="X509" s="7" t="str">
        <f>TEXT(SalesDataTable[[#This Row],[Order Date]],"mmm")</f>
        <v>Apr</v>
      </c>
    </row>
    <row r="510" spans="1:24" ht="15.75">
      <c r="A510" s="2">
        <v>643</v>
      </c>
      <c r="B510" s="11">
        <v>46118</v>
      </c>
      <c r="C510" s="4">
        <f>YEAR(SalesDataTable[[#This Row],[Order Date]])</f>
        <v>2026</v>
      </c>
      <c r="D510" s="4" t="str">
        <f>"Q"&amp;ROUNDUP(MONTH(SalesDataTable[[#This Row],[Order Date]])/3,0)</f>
        <v>Q2</v>
      </c>
      <c r="E510" s="4">
        <f>MONTH(SalesDataTable[[#This Row],[Order Date]])</f>
        <v>4</v>
      </c>
      <c r="F510" s="4" t="str">
        <f>TEXT(SalesDataTable[[#This Row],[Order Date]],"MMM")</f>
        <v>Apr</v>
      </c>
      <c r="G510" s="3" t="s">
        <v>20</v>
      </c>
      <c r="H510" s="3" t="s">
        <v>33</v>
      </c>
      <c r="I510" s="3" t="s">
        <v>2</v>
      </c>
      <c r="J510" s="3" t="s">
        <v>3</v>
      </c>
      <c r="K510" s="3" t="s">
        <v>9</v>
      </c>
      <c r="L510" s="3" t="s">
        <v>46</v>
      </c>
      <c r="M510" s="8">
        <v>2</v>
      </c>
      <c r="N510" s="5">
        <v>72.260000000000005</v>
      </c>
      <c r="O510" s="6">
        <v>0</v>
      </c>
      <c r="P510" s="18">
        <v>33.21</v>
      </c>
      <c r="Q510" s="18">
        <f t="shared" si="28"/>
        <v>144.52000000000001</v>
      </c>
      <c r="R510" s="18">
        <f t="shared" si="29"/>
        <v>66.42</v>
      </c>
      <c r="S510" s="18">
        <f t="shared" si="30"/>
        <v>78.100000000000009</v>
      </c>
      <c r="T510" s="7">
        <f t="shared" si="31"/>
        <v>0.54040963188486024</v>
      </c>
      <c r="U510" s="4">
        <f>YEAR(SalesDataTable[[#This Row],[Order Date]])</f>
        <v>2026</v>
      </c>
      <c r="V510" s="7" t="str">
        <f>"Q"&amp;ROUNDUP(MONTH(SalesDataTable[[#This Row],[Order Date]])/3,0)</f>
        <v>Q2</v>
      </c>
      <c r="W510" s="8">
        <f>MONTH(SalesDataTable[[#This Row],[Order Date]])</f>
        <v>4</v>
      </c>
      <c r="X510" s="7" t="str">
        <f>TEXT(SalesDataTable[[#This Row],[Order Date]],"mmm")</f>
        <v>Apr</v>
      </c>
    </row>
    <row r="511" spans="1:24" ht="15.75">
      <c r="A511" s="2">
        <v>1907</v>
      </c>
      <c r="B511" s="11">
        <v>46118</v>
      </c>
      <c r="C511" s="4">
        <f>YEAR(SalesDataTable[[#This Row],[Order Date]])</f>
        <v>2026</v>
      </c>
      <c r="D511" s="4" t="str">
        <f>"Q"&amp;ROUNDUP(MONTH(SalesDataTable[[#This Row],[Order Date]])/3,0)</f>
        <v>Q2</v>
      </c>
      <c r="E511" s="4">
        <f>MONTH(SalesDataTable[[#This Row],[Order Date]])</f>
        <v>4</v>
      </c>
      <c r="F511" s="4" t="str">
        <f>TEXT(SalesDataTable[[#This Row],[Order Date]],"MMM")</f>
        <v>Apr</v>
      </c>
      <c r="G511" s="3" t="s">
        <v>6</v>
      </c>
      <c r="H511" s="3" t="s">
        <v>43</v>
      </c>
      <c r="I511" s="3" t="s">
        <v>8</v>
      </c>
      <c r="J511" s="3" t="s">
        <v>16</v>
      </c>
      <c r="K511" s="3" t="s">
        <v>4</v>
      </c>
      <c r="L511" s="3" t="s">
        <v>22</v>
      </c>
      <c r="M511" s="8">
        <v>10</v>
      </c>
      <c r="N511" s="5">
        <v>50.64</v>
      </c>
      <c r="O511" s="6">
        <v>0.2</v>
      </c>
      <c r="P511" s="18">
        <v>22.99</v>
      </c>
      <c r="Q511" s="18">
        <f t="shared" si="28"/>
        <v>405.12</v>
      </c>
      <c r="R511" s="18">
        <f t="shared" si="29"/>
        <v>229.89999999999998</v>
      </c>
      <c r="S511" s="18">
        <f t="shared" si="30"/>
        <v>175.22000000000003</v>
      </c>
      <c r="T511" s="7">
        <f t="shared" si="31"/>
        <v>0.43251382306477099</v>
      </c>
      <c r="U511" s="4">
        <f>YEAR(SalesDataTable[[#This Row],[Order Date]])</f>
        <v>2026</v>
      </c>
      <c r="V511" s="7" t="str">
        <f>"Q"&amp;ROUNDUP(MONTH(SalesDataTable[[#This Row],[Order Date]])/3,0)</f>
        <v>Q2</v>
      </c>
      <c r="W511" s="8">
        <f>MONTH(SalesDataTable[[#This Row],[Order Date]])</f>
        <v>4</v>
      </c>
      <c r="X511" s="7" t="str">
        <f>TEXT(SalesDataTable[[#This Row],[Order Date]],"mmm")</f>
        <v>Apr</v>
      </c>
    </row>
    <row r="512" spans="1:24" ht="15.75">
      <c r="A512" s="2">
        <v>1950</v>
      </c>
      <c r="B512" s="11">
        <v>46118</v>
      </c>
      <c r="C512" s="4">
        <f>YEAR(SalesDataTable[[#This Row],[Order Date]])</f>
        <v>2026</v>
      </c>
      <c r="D512" s="4" t="str">
        <f>"Q"&amp;ROUNDUP(MONTH(SalesDataTable[[#This Row],[Order Date]])/3,0)</f>
        <v>Q2</v>
      </c>
      <c r="E512" s="4">
        <f>MONTH(SalesDataTable[[#This Row],[Order Date]])</f>
        <v>4</v>
      </c>
      <c r="F512" s="4" t="str">
        <f>TEXT(SalesDataTable[[#This Row],[Order Date]],"MMM")</f>
        <v>Apr</v>
      </c>
      <c r="G512" s="3" t="s">
        <v>0</v>
      </c>
      <c r="H512" s="3" t="s">
        <v>36</v>
      </c>
      <c r="I512" s="3" t="s">
        <v>2</v>
      </c>
      <c r="J512" s="3" t="s">
        <v>13</v>
      </c>
      <c r="K512" s="3" t="s">
        <v>9</v>
      </c>
      <c r="L512" s="3" t="s">
        <v>46</v>
      </c>
      <c r="M512" s="8">
        <v>1</v>
      </c>
      <c r="N512" s="5">
        <v>73</v>
      </c>
      <c r="O512" s="6">
        <v>0</v>
      </c>
      <c r="P512" s="18">
        <v>32.4</v>
      </c>
      <c r="Q512" s="18">
        <f t="shared" si="28"/>
        <v>73</v>
      </c>
      <c r="R512" s="18">
        <f t="shared" si="29"/>
        <v>32.4</v>
      </c>
      <c r="S512" s="18">
        <f t="shared" si="30"/>
        <v>40.6</v>
      </c>
      <c r="T512" s="7">
        <f t="shared" si="31"/>
        <v>0.55616438356164388</v>
      </c>
      <c r="U512" s="4">
        <f>YEAR(SalesDataTable[[#This Row],[Order Date]])</f>
        <v>2026</v>
      </c>
      <c r="V512" s="7" t="str">
        <f>"Q"&amp;ROUNDUP(MONTH(SalesDataTable[[#This Row],[Order Date]])/3,0)</f>
        <v>Q2</v>
      </c>
      <c r="W512" s="8">
        <f>MONTH(SalesDataTable[[#This Row],[Order Date]])</f>
        <v>4</v>
      </c>
      <c r="X512" s="7" t="str">
        <f>TEXT(SalesDataTable[[#This Row],[Order Date]],"mmm")</f>
        <v>Apr</v>
      </c>
    </row>
    <row r="513" spans="1:24" ht="15.75">
      <c r="A513" s="2">
        <v>2443</v>
      </c>
      <c r="B513" s="11">
        <v>46118</v>
      </c>
      <c r="C513" s="4">
        <f>YEAR(SalesDataTable[[#This Row],[Order Date]])</f>
        <v>2026</v>
      </c>
      <c r="D513" s="4" t="str">
        <f>"Q"&amp;ROUNDUP(MONTH(SalesDataTable[[#This Row],[Order Date]])/3,0)</f>
        <v>Q2</v>
      </c>
      <c r="E513" s="4">
        <f>MONTH(SalesDataTable[[#This Row],[Order Date]])</f>
        <v>4</v>
      </c>
      <c r="F513" s="4" t="str">
        <f>TEXT(SalesDataTable[[#This Row],[Order Date]],"MMM")</f>
        <v>Apr</v>
      </c>
      <c r="G513" s="3" t="s">
        <v>0</v>
      </c>
      <c r="H513" s="3" t="s">
        <v>50</v>
      </c>
      <c r="I513" s="3" t="s">
        <v>2</v>
      </c>
      <c r="J513" s="3" t="s">
        <v>3</v>
      </c>
      <c r="K513" s="3" t="s">
        <v>14</v>
      </c>
      <c r="L513" s="3" t="s">
        <v>15</v>
      </c>
      <c r="M513" s="8">
        <v>1</v>
      </c>
      <c r="N513" s="5">
        <v>35.700000000000003</v>
      </c>
      <c r="O513" s="6">
        <v>0</v>
      </c>
      <c r="P513" s="18">
        <v>13.8</v>
      </c>
      <c r="Q513" s="18">
        <f t="shared" si="28"/>
        <v>35.700000000000003</v>
      </c>
      <c r="R513" s="18">
        <f t="shared" si="29"/>
        <v>13.8</v>
      </c>
      <c r="S513" s="18">
        <f t="shared" si="30"/>
        <v>21.900000000000002</v>
      </c>
      <c r="T513" s="7">
        <f t="shared" si="31"/>
        <v>0.61344537815126055</v>
      </c>
      <c r="U513" s="4">
        <f>YEAR(SalesDataTable[[#This Row],[Order Date]])</f>
        <v>2026</v>
      </c>
      <c r="V513" s="7" t="str">
        <f>"Q"&amp;ROUNDUP(MONTH(SalesDataTable[[#This Row],[Order Date]])/3,0)</f>
        <v>Q2</v>
      </c>
      <c r="W513" s="8">
        <f>MONTH(SalesDataTable[[#This Row],[Order Date]])</f>
        <v>4</v>
      </c>
      <c r="X513" s="7" t="str">
        <f>TEXT(SalesDataTable[[#This Row],[Order Date]],"mmm")</f>
        <v>Apr</v>
      </c>
    </row>
    <row r="514" spans="1:24" ht="15.75">
      <c r="A514" s="2">
        <v>2480</v>
      </c>
      <c r="B514" s="11">
        <v>46118</v>
      </c>
      <c r="C514" s="4">
        <f>YEAR(SalesDataTable[[#This Row],[Order Date]])</f>
        <v>2026</v>
      </c>
      <c r="D514" s="4" t="str">
        <f>"Q"&amp;ROUNDUP(MONTH(SalesDataTable[[#This Row],[Order Date]])/3,0)</f>
        <v>Q2</v>
      </c>
      <c r="E514" s="4">
        <f>MONTH(SalesDataTable[[#This Row],[Order Date]])</f>
        <v>4</v>
      </c>
      <c r="F514" s="4" t="str">
        <f>TEXT(SalesDataTable[[#This Row],[Order Date]],"MMM")</f>
        <v>Apr</v>
      </c>
      <c r="G514" s="3" t="s">
        <v>11</v>
      </c>
      <c r="H514" s="3" t="s">
        <v>52</v>
      </c>
      <c r="I514" s="3" t="s">
        <v>8</v>
      </c>
      <c r="J514" s="3" t="s">
        <v>13</v>
      </c>
      <c r="K514" s="3" t="s">
        <v>9</v>
      </c>
      <c r="L514" s="3" t="s">
        <v>37</v>
      </c>
      <c r="M514" s="8">
        <v>8</v>
      </c>
      <c r="N514" s="5">
        <v>152.41999999999999</v>
      </c>
      <c r="O514" s="6">
        <v>0.05</v>
      </c>
      <c r="P514" s="18">
        <v>80.11</v>
      </c>
      <c r="Q514" s="18">
        <f t="shared" ref="Q514:Q577" si="32">M514*N514*(1-O514)</f>
        <v>1158.3919999999998</v>
      </c>
      <c r="R514" s="18">
        <f t="shared" ref="R514:R577" si="33">M514*P514</f>
        <v>640.88</v>
      </c>
      <c r="S514" s="18">
        <f t="shared" ref="S514:S577" si="34">Q514-R514</f>
        <v>517.51199999999983</v>
      </c>
      <c r="T514" s="7">
        <f t="shared" ref="T514:T577" si="35">IFERROR(S514/Q514,0)</f>
        <v>0.44675032286134564</v>
      </c>
      <c r="U514" s="4">
        <f>YEAR(SalesDataTable[[#This Row],[Order Date]])</f>
        <v>2026</v>
      </c>
      <c r="V514" s="7" t="str">
        <f>"Q"&amp;ROUNDUP(MONTH(SalesDataTable[[#This Row],[Order Date]])/3,0)</f>
        <v>Q2</v>
      </c>
      <c r="W514" s="8">
        <f>MONTH(SalesDataTable[[#This Row],[Order Date]])</f>
        <v>4</v>
      </c>
      <c r="X514" s="7" t="str">
        <f>TEXT(SalesDataTable[[#This Row],[Order Date]],"mmm")</f>
        <v>Apr</v>
      </c>
    </row>
    <row r="515" spans="1:24" ht="15.75">
      <c r="A515" s="2">
        <v>2515</v>
      </c>
      <c r="B515" s="11">
        <v>46118</v>
      </c>
      <c r="C515" s="4">
        <f>YEAR(SalesDataTable[[#This Row],[Order Date]])</f>
        <v>2026</v>
      </c>
      <c r="D515" s="4" t="str">
        <f>"Q"&amp;ROUNDUP(MONTH(SalesDataTable[[#This Row],[Order Date]])/3,0)</f>
        <v>Q2</v>
      </c>
      <c r="E515" s="4">
        <f>MONTH(SalesDataTable[[#This Row],[Order Date]])</f>
        <v>4</v>
      </c>
      <c r="F515" s="4" t="str">
        <f>TEXT(SalesDataTable[[#This Row],[Order Date]],"MMM")</f>
        <v>Apr</v>
      </c>
      <c r="G515" s="3" t="s">
        <v>20</v>
      </c>
      <c r="H515" s="3" t="s">
        <v>33</v>
      </c>
      <c r="I515" s="3" t="s">
        <v>2</v>
      </c>
      <c r="J515" s="3" t="s">
        <v>3</v>
      </c>
      <c r="K515" s="3" t="s">
        <v>4</v>
      </c>
      <c r="L515" s="3" t="s">
        <v>5</v>
      </c>
      <c r="M515" s="8">
        <v>1</v>
      </c>
      <c r="N515" s="5">
        <v>81.78</v>
      </c>
      <c r="O515" s="6">
        <v>0</v>
      </c>
      <c r="P515" s="18">
        <v>42.82</v>
      </c>
      <c r="Q515" s="18">
        <f t="shared" si="32"/>
        <v>81.78</v>
      </c>
      <c r="R515" s="18">
        <f t="shared" si="33"/>
        <v>42.82</v>
      </c>
      <c r="S515" s="18">
        <f t="shared" si="34"/>
        <v>38.96</v>
      </c>
      <c r="T515" s="7">
        <f t="shared" si="35"/>
        <v>0.47640009782342874</v>
      </c>
      <c r="U515" s="4">
        <f>YEAR(SalesDataTable[[#This Row],[Order Date]])</f>
        <v>2026</v>
      </c>
      <c r="V515" s="7" t="str">
        <f>"Q"&amp;ROUNDUP(MONTH(SalesDataTable[[#This Row],[Order Date]])/3,0)</f>
        <v>Q2</v>
      </c>
      <c r="W515" s="8">
        <f>MONTH(SalesDataTable[[#This Row],[Order Date]])</f>
        <v>4</v>
      </c>
      <c r="X515" s="7" t="str">
        <f>TEXT(SalesDataTable[[#This Row],[Order Date]],"mmm")</f>
        <v>Apr</v>
      </c>
    </row>
    <row r="516" spans="1:24" ht="15.75">
      <c r="A516" s="2">
        <v>2829</v>
      </c>
      <c r="B516" s="11">
        <v>46118</v>
      </c>
      <c r="C516" s="4">
        <f>YEAR(SalesDataTable[[#This Row],[Order Date]])</f>
        <v>2026</v>
      </c>
      <c r="D516" s="4" t="str">
        <f>"Q"&amp;ROUNDUP(MONTH(SalesDataTable[[#This Row],[Order Date]])/3,0)</f>
        <v>Q2</v>
      </c>
      <c r="E516" s="4">
        <f>MONTH(SalesDataTable[[#This Row],[Order Date]])</f>
        <v>4</v>
      </c>
      <c r="F516" s="4" t="str">
        <f>TEXT(SalesDataTable[[#This Row],[Order Date]],"MMM")</f>
        <v>Apr</v>
      </c>
      <c r="G516" s="3" t="s">
        <v>6</v>
      </c>
      <c r="H516" s="3" t="s">
        <v>27</v>
      </c>
      <c r="I516" s="3" t="s">
        <v>2</v>
      </c>
      <c r="J516" s="3" t="s">
        <v>16</v>
      </c>
      <c r="K516" s="3" t="s">
        <v>4</v>
      </c>
      <c r="L516" s="3" t="s">
        <v>30</v>
      </c>
      <c r="M516" s="8">
        <v>6</v>
      </c>
      <c r="N516" s="5">
        <v>102.59</v>
      </c>
      <c r="O516" s="6">
        <v>0.1</v>
      </c>
      <c r="P516" s="18">
        <v>49.6</v>
      </c>
      <c r="Q516" s="18">
        <f t="shared" si="32"/>
        <v>553.98599999999999</v>
      </c>
      <c r="R516" s="18">
        <f t="shared" si="33"/>
        <v>297.60000000000002</v>
      </c>
      <c r="S516" s="18">
        <f t="shared" si="34"/>
        <v>256.38599999999997</v>
      </c>
      <c r="T516" s="7">
        <f t="shared" si="35"/>
        <v>0.46280230908362302</v>
      </c>
      <c r="U516" s="4">
        <f>YEAR(SalesDataTable[[#This Row],[Order Date]])</f>
        <v>2026</v>
      </c>
      <c r="V516" s="7" t="str">
        <f>"Q"&amp;ROUNDUP(MONTH(SalesDataTable[[#This Row],[Order Date]])/3,0)</f>
        <v>Q2</v>
      </c>
      <c r="W516" s="8">
        <f>MONTH(SalesDataTable[[#This Row],[Order Date]])</f>
        <v>4</v>
      </c>
      <c r="X516" s="7" t="str">
        <f>TEXT(SalesDataTable[[#This Row],[Order Date]],"mmm")</f>
        <v>Apr</v>
      </c>
    </row>
    <row r="517" spans="1:24" ht="15.75">
      <c r="A517" s="2">
        <v>4086</v>
      </c>
      <c r="B517" s="11">
        <v>46118</v>
      </c>
      <c r="C517" s="4">
        <f>YEAR(SalesDataTable[[#This Row],[Order Date]])</f>
        <v>2026</v>
      </c>
      <c r="D517" s="4" t="str">
        <f>"Q"&amp;ROUNDUP(MONTH(SalesDataTable[[#This Row],[Order Date]])/3,0)</f>
        <v>Q2</v>
      </c>
      <c r="E517" s="4">
        <f>MONTH(SalesDataTable[[#This Row],[Order Date]])</f>
        <v>4</v>
      </c>
      <c r="F517" s="4" t="str">
        <f>TEXT(SalesDataTable[[#This Row],[Order Date]],"MMM")</f>
        <v>Apr</v>
      </c>
      <c r="G517" s="3" t="s">
        <v>20</v>
      </c>
      <c r="H517" s="3" t="s">
        <v>33</v>
      </c>
      <c r="I517" s="3" t="s">
        <v>19</v>
      </c>
      <c r="J517" s="3" t="s">
        <v>3</v>
      </c>
      <c r="K517" s="3" t="s">
        <v>9</v>
      </c>
      <c r="L517" s="3" t="s">
        <v>37</v>
      </c>
      <c r="M517" s="8">
        <v>2</v>
      </c>
      <c r="N517" s="5">
        <v>152.44</v>
      </c>
      <c r="O517" s="6">
        <v>0.15</v>
      </c>
      <c r="P517" s="18">
        <v>76.680000000000007</v>
      </c>
      <c r="Q517" s="18">
        <f t="shared" si="32"/>
        <v>259.14799999999997</v>
      </c>
      <c r="R517" s="18">
        <f t="shared" si="33"/>
        <v>153.36000000000001</v>
      </c>
      <c r="S517" s="18">
        <f t="shared" si="34"/>
        <v>105.78799999999995</v>
      </c>
      <c r="T517" s="7">
        <f t="shared" si="35"/>
        <v>0.4082146109559015</v>
      </c>
      <c r="U517" s="4">
        <f>YEAR(SalesDataTable[[#This Row],[Order Date]])</f>
        <v>2026</v>
      </c>
      <c r="V517" s="7" t="str">
        <f>"Q"&amp;ROUNDUP(MONTH(SalesDataTable[[#This Row],[Order Date]])/3,0)</f>
        <v>Q2</v>
      </c>
      <c r="W517" s="8">
        <f>MONTH(SalesDataTable[[#This Row],[Order Date]])</f>
        <v>4</v>
      </c>
      <c r="X517" s="7" t="str">
        <f>TEXT(SalesDataTable[[#This Row],[Order Date]],"mmm")</f>
        <v>Apr</v>
      </c>
    </row>
    <row r="518" spans="1:24" ht="15.75">
      <c r="A518" s="2">
        <v>4512</v>
      </c>
      <c r="B518" s="11">
        <v>46118</v>
      </c>
      <c r="C518" s="4">
        <f>YEAR(SalesDataTable[[#This Row],[Order Date]])</f>
        <v>2026</v>
      </c>
      <c r="D518" s="4" t="str">
        <f>"Q"&amp;ROUNDUP(MONTH(SalesDataTable[[#This Row],[Order Date]])/3,0)</f>
        <v>Q2</v>
      </c>
      <c r="E518" s="4">
        <f>MONTH(SalesDataTable[[#This Row],[Order Date]])</f>
        <v>4</v>
      </c>
      <c r="F518" s="4" t="str">
        <f>TEXT(SalesDataTable[[#This Row],[Order Date]],"MMM")</f>
        <v>Apr</v>
      </c>
      <c r="G518" s="3" t="s">
        <v>6</v>
      </c>
      <c r="H518" s="3" t="s">
        <v>7</v>
      </c>
      <c r="I518" s="3" t="s">
        <v>2</v>
      </c>
      <c r="J518" s="3" t="s">
        <v>13</v>
      </c>
      <c r="K518" s="3" t="s">
        <v>14</v>
      </c>
      <c r="L518" s="3" t="s">
        <v>44</v>
      </c>
      <c r="M518" s="8">
        <v>6</v>
      </c>
      <c r="N518" s="5">
        <v>136.29</v>
      </c>
      <c r="O518" s="6">
        <v>0</v>
      </c>
      <c r="P518" s="18">
        <v>68.209999999999994</v>
      </c>
      <c r="Q518" s="18">
        <f t="shared" si="32"/>
        <v>817.74</v>
      </c>
      <c r="R518" s="18">
        <f t="shared" si="33"/>
        <v>409.26</v>
      </c>
      <c r="S518" s="18">
        <f t="shared" si="34"/>
        <v>408.48</v>
      </c>
      <c r="T518" s="7">
        <f t="shared" si="35"/>
        <v>0.49952307579426225</v>
      </c>
      <c r="U518" s="4">
        <f>YEAR(SalesDataTable[[#This Row],[Order Date]])</f>
        <v>2026</v>
      </c>
      <c r="V518" s="7" t="str">
        <f>"Q"&amp;ROUNDUP(MONTH(SalesDataTable[[#This Row],[Order Date]])/3,0)</f>
        <v>Q2</v>
      </c>
      <c r="W518" s="8">
        <f>MONTH(SalesDataTable[[#This Row],[Order Date]])</f>
        <v>4</v>
      </c>
      <c r="X518" s="7" t="str">
        <f>TEXT(SalesDataTable[[#This Row],[Order Date]],"mmm")</f>
        <v>Apr</v>
      </c>
    </row>
    <row r="519" spans="1:24" ht="15.75">
      <c r="A519" s="2">
        <v>4837</v>
      </c>
      <c r="B519" s="11">
        <v>46118</v>
      </c>
      <c r="C519" s="4">
        <f>YEAR(SalesDataTable[[#This Row],[Order Date]])</f>
        <v>2026</v>
      </c>
      <c r="D519" s="4" t="str">
        <f>"Q"&amp;ROUNDUP(MONTH(SalesDataTable[[#This Row],[Order Date]])/3,0)</f>
        <v>Q2</v>
      </c>
      <c r="E519" s="4">
        <f>MONTH(SalesDataTable[[#This Row],[Order Date]])</f>
        <v>4</v>
      </c>
      <c r="F519" s="4" t="str">
        <f>TEXT(SalesDataTable[[#This Row],[Order Date]],"MMM")</f>
        <v>Apr</v>
      </c>
      <c r="G519" s="3" t="s">
        <v>0</v>
      </c>
      <c r="H519" s="3" t="s">
        <v>36</v>
      </c>
      <c r="I519" s="3" t="s">
        <v>8</v>
      </c>
      <c r="J519" s="3" t="s">
        <v>16</v>
      </c>
      <c r="K519" s="3" t="s">
        <v>9</v>
      </c>
      <c r="L519" s="3" t="s">
        <v>37</v>
      </c>
      <c r="M519" s="8">
        <v>4</v>
      </c>
      <c r="N519" s="5">
        <v>157.51</v>
      </c>
      <c r="O519" s="6">
        <v>0.2</v>
      </c>
      <c r="P519" s="18">
        <v>79.209999999999994</v>
      </c>
      <c r="Q519" s="18">
        <f t="shared" si="32"/>
        <v>504.03199999999998</v>
      </c>
      <c r="R519" s="18">
        <f t="shared" si="33"/>
        <v>316.83999999999997</v>
      </c>
      <c r="S519" s="18">
        <f t="shared" si="34"/>
        <v>187.19200000000001</v>
      </c>
      <c r="T519" s="7">
        <f t="shared" si="35"/>
        <v>0.37138911815122855</v>
      </c>
      <c r="U519" s="4">
        <f>YEAR(SalesDataTable[[#This Row],[Order Date]])</f>
        <v>2026</v>
      </c>
      <c r="V519" s="7" t="str">
        <f>"Q"&amp;ROUNDUP(MONTH(SalesDataTable[[#This Row],[Order Date]])/3,0)</f>
        <v>Q2</v>
      </c>
      <c r="W519" s="8">
        <f>MONTH(SalesDataTable[[#This Row],[Order Date]])</f>
        <v>4</v>
      </c>
      <c r="X519" s="7" t="str">
        <f>TEXT(SalesDataTable[[#This Row],[Order Date]],"mmm")</f>
        <v>Apr</v>
      </c>
    </row>
    <row r="520" spans="1:24" ht="15.75">
      <c r="A520" s="2">
        <v>1580</v>
      </c>
      <c r="B520" s="11">
        <v>46119</v>
      </c>
      <c r="C520" s="4">
        <f>YEAR(SalesDataTable[[#This Row],[Order Date]])</f>
        <v>2026</v>
      </c>
      <c r="D520" s="4" t="str">
        <f>"Q"&amp;ROUNDUP(MONTH(SalesDataTable[[#This Row],[Order Date]])/3,0)</f>
        <v>Q2</v>
      </c>
      <c r="E520" s="4">
        <f>MONTH(SalesDataTable[[#This Row],[Order Date]])</f>
        <v>4</v>
      </c>
      <c r="F520" s="4" t="str">
        <f>TEXT(SalesDataTable[[#This Row],[Order Date]],"MMM")</f>
        <v>Apr</v>
      </c>
      <c r="G520" s="3" t="s">
        <v>11</v>
      </c>
      <c r="H520" s="3" t="s">
        <v>18</v>
      </c>
      <c r="I520" s="3" t="s">
        <v>2</v>
      </c>
      <c r="J520" s="3" t="s">
        <v>13</v>
      </c>
      <c r="K520" s="3" t="s">
        <v>23</v>
      </c>
      <c r="L520" s="3" t="s">
        <v>51</v>
      </c>
      <c r="M520" s="8">
        <v>2</v>
      </c>
      <c r="N520" s="5">
        <v>120.5</v>
      </c>
      <c r="O520" s="6">
        <v>0</v>
      </c>
      <c r="P520" s="18">
        <v>61.42</v>
      </c>
      <c r="Q520" s="18">
        <f t="shared" si="32"/>
        <v>241</v>
      </c>
      <c r="R520" s="18">
        <f t="shared" si="33"/>
        <v>122.84</v>
      </c>
      <c r="S520" s="18">
        <f t="shared" si="34"/>
        <v>118.16</v>
      </c>
      <c r="T520" s="7">
        <f t="shared" si="35"/>
        <v>0.49029045643153524</v>
      </c>
      <c r="U520" s="4">
        <f>YEAR(SalesDataTable[[#This Row],[Order Date]])</f>
        <v>2026</v>
      </c>
      <c r="V520" s="7" t="str">
        <f>"Q"&amp;ROUNDUP(MONTH(SalesDataTable[[#This Row],[Order Date]])/3,0)</f>
        <v>Q2</v>
      </c>
      <c r="W520" s="8">
        <f>MONTH(SalesDataTable[[#This Row],[Order Date]])</f>
        <v>4</v>
      </c>
      <c r="X520" s="7" t="str">
        <f>TEXT(SalesDataTable[[#This Row],[Order Date]],"mmm")</f>
        <v>Apr</v>
      </c>
    </row>
    <row r="521" spans="1:24" ht="15.75">
      <c r="A521" s="2">
        <v>1962</v>
      </c>
      <c r="B521" s="11">
        <v>46119</v>
      </c>
      <c r="C521" s="4">
        <f>YEAR(SalesDataTable[[#This Row],[Order Date]])</f>
        <v>2026</v>
      </c>
      <c r="D521" s="4" t="str">
        <f>"Q"&amp;ROUNDUP(MONTH(SalesDataTable[[#This Row],[Order Date]])/3,0)</f>
        <v>Q2</v>
      </c>
      <c r="E521" s="4">
        <f>MONTH(SalesDataTable[[#This Row],[Order Date]])</f>
        <v>4</v>
      </c>
      <c r="F521" s="4" t="str">
        <f>TEXT(SalesDataTable[[#This Row],[Order Date]],"MMM")</f>
        <v>Apr</v>
      </c>
      <c r="G521" s="3" t="s">
        <v>0</v>
      </c>
      <c r="H521" s="3" t="s">
        <v>1</v>
      </c>
      <c r="I521" s="3" t="s">
        <v>2</v>
      </c>
      <c r="J521" s="3" t="s">
        <v>3</v>
      </c>
      <c r="K521" s="3" t="s">
        <v>9</v>
      </c>
      <c r="L521" s="3" t="s">
        <v>37</v>
      </c>
      <c r="M521" s="8">
        <v>3</v>
      </c>
      <c r="N521" s="5">
        <v>152.62</v>
      </c>
      <c r="O521" s="6">
        <v>0.05</v>
      </c>
      <c r="P521" s="18">
        <v>77.75</v>
      </c>
      <c r="Q521" s="18">
        <f t="shared" si="32"/>
        <v>434.96699999999998</v>
      </c>
      <c r="R521" s="18">
        <f t="shared" si="33"/>
        <v>233.25</v>
      </c>
      <c r="S521" s="18">
        <f t="shared" si="34"/>
        <v>201.71699999999998</v>
      </c>
      <c r="T521" s="7">
        <f t="shared" si="35"/>
        <v>0.46375242259757637</v>
      </c>
      <c r="U521" s="4">
        <f>YEAR(SalesDataTable[[#This Row],[Order Date]])</f>
        <v>2026</v>
      </c>
      <c r="V521" s="7" t="str">
        <f>"Q"&amp;ROUNDUP(MONTH(SalesDataTable[[#This Row],[Order Date]])/3,0)</f>
        <v>Q2</v>
      </c>
      <c r="W521" s="8">
        <f>MONTH(SalesDataTable[[#This Row],[Order Date]])</f>
        <v>4</v>
      </c>
      <c r="X521" s="7" t="str">
        <f>TEXT(SalesDataTable[[#This Row],[Order Date]],"mmm")</f>
        <v>Apr</v>
      </c>
    </row>
    <row r="522" spans="1:24" ht="15.75">
      <c r="A522" s="2">
        <v>2381</v>
      </c>
      <c r="B522" s="11">
        <v>46119</v>
      </c>
      <c r="C522" s="4">
        <f>YEAR(SalesDataTable[[#This Row],[Order Date]])</f>
        <v>2026</v>
      </c>
      <c r="D522" s="4" t="str">
        <f>"Q"&amp;ROUNDUP(MONTH(SalesDataTable[[#This Row],[Order Date]])/3,0)</f>
        <v>Q2</v>
      </c>
      <c r="E522" s="4">
        <f>MONTH(SalesDataTable[[#This Row],[Order Date]])</f>
        <v>4</v>
      </c>
      <c r="F522" s="4" t="str">
        <f>TEXT(SalesDataTable[[#This Row],[Order Date]],"MMM")</f>
        <v>Apr</v>
      </c>
      <c r="G522" s="3" t="s">
        <v>6</v>
      </c>
      <c r="H522" s="3" t="s">
        <v>41</v>
      </c>
      <c r="I522" s="3" t="s">
        <v>2</v>
      </c>
      <c r="J522" s="3" t="s">
        <v>3</v>
      </c>
      <c r="K522" s="3" t="s">
        <v>14</v>
      </c>
      <c r="L522" s="3" t="s">
        <v>44</v>
      </c>
      <c r="M522" s="8">
        <v>2</v>
      </c>
      <c r="N522" s="5">
        <v>134.16</v>
      </c>
      <c r="O522" s="6">
        <v>0.05</v>
      </c>
      <c r="P522" s="18">
        <v>67.08</v>
      </c>
      <c r="Q522" s="18">
        <f t="shared" si="32"/>
        <v>254.90399999999997</v>
      </c>
      <c r="R522" s="18">
        <f t="shared" si="33"/>
        <v>134.16</v>
      </c>
      <c r="S522" s="18">
        <f t="shared" si="34"/>
        <v>120.74399999999997</v>
      </c>
      <c r="T522" s="7">
        <f t="shared" si="35"/>
        <v>0.47368421052631576</v>
      </c>
      <c r="U522" s="4">
        <f>YEAR(SalesDataTable[[#This Row],[Order Date]])</f>
        <v>2026</v>
      </c>
      <c r="V522" s="7" t="str">
        <f>"Q"&amp;ROUNDUP(MONTH(SalesDataTable[[#This Row],[Order Date]])/3,0)</f>
        <v>Q2</v>
      </c>
      <c r="W522" s="8">
        <f>MONTH(SalesDataTable[[#This Row],[Order Date]])</f>
        <v>4</v>
      </c>
      <c r="X522" s="7" t="str">
        <f>TEXT(SalesDataTable[[#This Row],[Order Date]],"mmm")</f>
        <v>Apr</v>
      </c>
    </row>
    <row r="523" spans="1:24" ht="15.75">
      <c r="A523" s="2">
        <v>2655</v>
      </c>
      <c r="B523" s="11">
        <v>46119</v>
      </c>
      <c r="C523" s="4">
        <f>YEAR(SalesDataTable[[#This Row],[Order Date]])</f>
        <v>2026</v>
      </c>
      <c r="D523" s="4" t="str">
        <f>"Q"&amp;ROUNDUP(MONTH(SalesDataTable[[#This Row],[Order Date]])/3,0)</f>
        <v>Q2</v>
      </c>
      <c r="E523" s="4">
        <f>MONTH(SalesDataTable[[#This Row],[Order Date]])</f>
        <v>4</v>
      </c>
      <c r="F523" s="4" t="str">
        <f>TEXT(SalesDataTable[[#This Row],[Order Date]],"MMM")</f>
        <v>Apr</v>
      </c>
      <c r="G523" s="3" t="s">
        <v>20</v>
      </c>
      <c r="H523" s="3" t="s">
        <v>47</v>
      </c>
      <c r="I523" s="3" t="s">
        <v>19</v>
      </c>
      <c r="J523" s="3" t="s">
        <v>16</v>
      </c>
      <c r="K523" s="3" t="s">
        <v>4</v>
      </c>
      <c r="L523" s="3" t="s">
        <v>30</v>
      </c>
      <c r="M523" s="8">
        <v>1</v>
      </c>
      <c r="N523" s="5">
        <v>101.13</v>
      </c>
      <c r="O523" s="6">
        <v>0</v>
      </c>
      <c r="P523" s="18">
        <v>50.8</v>
      </c>
      <c r="Q523" s="18">
        <f t="shared" si="32"/>
        <v>101.13</v>
      </c>
      <c r="R523" s="18">
        <f t="shared" si="33"/>
        <v>50.8</v>
      </c>
      <c r="S523" s="18">
        <f t="shared" si="34"/>
        <v>50.33</v>
      </c>
      <c r="T523" s="7">
        <f t="shared" si="35"/>
        <v>0.49767625828141998</v>
      </c>
      <c r="U523" s="4">
        <f>YEAR(SalesDataTable[[#This Row],[Order Date]])</f>
        <v>2026</v>
      </c>
      <c r="V523" s="7" t="str">
        <f>"Q"&amp;ROUNDUP(MONTH(SalesDataTable[[#This Row],[Order Date]])/3,0)</f>
        <v>Q2</v>
      </c>
      <c r="W523" s="8">
        <f>MONTH(SalesDataTable[[#This Row],[Order Date]])</f>
        <v>4</v>
      </c>
      <c r="X523" s="7" t="str">
        <f>TEXT(SalesDataTable[[#This Row],[Order Date]],"mmm")</f>
        <v>Apr</v>
      </c>
    </row>
    <row r="524" spans="1:24" ht="15.75">
      <c r="A524" s="2">
        <v>2944</v>
      </c>
      <c r="B524" s="11">
        <v>46119</v>
      </c>
      <c r="C524" s="4">
        <f>YEAR(SalesDataTable[[#This Row],[Order Date]])</f>
        <v>2026</v>
      </c>
      <c r="D524" s="4" t="str">
        <f>"Q"&amp;ROUNDUP(MONTH(SalesDataTable[[#This Row],[Order Date]])/3,0)</f>
        <v>Q2</v>
      </c>
      <c r="E524" s="4">
        <f>MONTH(SalesDataTable[[#This Row],[Order Date]])</f>
        <v>4</v>
      </c>
      <c r="F524" s="4" t="str">
        <f>TEXT(SalesDataTable[[#This Row],[Order Date]],"MMM")</f>
        <v>Apr</v>
      </c>
      <c r="G524" s="3" t="s">
        <v>6</v>
      </c>
      <c r="H524" s="3" t="s">
        <v>49</v>
      </c>
      <c r="I524" s="3" t="s">
        <v>19</v>
      </c>
      <c r="J524" s="3" t="s">
        <v>13</v>
      </c>
      <c r="K524" s="3" t="s">
        <v>34</v>
      </c>
      <c r="L524" s="3" t="s">
        <v>45</v>
      </c>
      <c r="M524" s="8">
        <v>1</v>
      </c>
      <c r="N524" s="5">
        <v>51.36</v>
      </c>
      <c r="O524" s="6">
        <v>0</v>
      </c>
      <c r="P524" s="18">
        <v>22.21</v>
      </c>
      <c r="Q524" s="18">
        <f t="shared" si="32"/>
        <v>51.36</v>
      </c>
      <c r="R524" s="18">
        <f t="shared" si="33"/>
        <v>22.21</v>
      </c>
      <c r="S524" s="18">
        <f t="shared" si="34"/>
        <v>29.15</v>
      </c>
      <c r="T524" s="7">
        <f t="shared" si="35"/>
        <v>0.56756230529595009</v>
      </c>
      <c r="U524" s="4">
        <f>YEAR(SalesDataTable[[#This Row],[Order Date]])</f>
        <v>2026</v>
      </c>
      <c r="V524" s="7" t="str">
        <f>"Q"&amp;ROUNDUP(MONTH(SalesDataTable[[#This Row],[Order Date]])/3,0)</f>
        <v>Q2</v>
      </c>
      <c r="W524" s="8">
        <f>MONTH(SalesDataTable[[#This Row],[Order Date]])</f>
        <v>4</v>
      </c>
      <c r="X524" s="7" t="str">
        <f>TEXT(SalesDataTable[[#This Row],[Order Date]],"mmm")</f>
        <v>Apr</v>
      </c>
    </row>
    <row r="525" spans="1:24" ht="15.75">
      <c r="A525" s="2">
        <v>4756</v>
      </c>
      <c r="B525" s="11">
        <v>46119</v>
      </c>
      <c r="C525" s="4">
        <f>YEAR(SalesDataTable[[#This Row],[Order Date]])</f>
        <v>2026</v>
      </c>
      <c r="D525" s="4" t="str">
        <f>"Q"&amp;ROUNDUP(MONTH(SalesDataTable[[#This Row],[Order Date]])/3,0)</f>
        <v>Q2</v>
      </c>
      <c r="E525" s="4">
        <f>MONTH(SalesDataTable[[#This Row],[Order Date]])</f>
        <v>4</v>
      </c>
      <c r="F525" s="4" t="str">
        <f>TEXT(SalesDataTable[[#This Row],[Order Date]],"MMM")</f>
        <v>Apr</v>
      </c>
      <c r="G525" s="3" t="s">
        <v>11</v>
      </c>
      <c r="H525" s="3" t="s">
        <v>52</v>
      </c>
      <c r="I525" s="3" t="s">
        <v>2</v>
      </c>
      <c r="J525" s="3" t="s">
        <v>16</v>
      </c>
      <c r="K525" s="3" t="s">
        <v>9</v>
      </c>
      <c r="L525" s="3" t="s">
        <v>37</v>
      </c>
      <c r="M525" s="8">
        <v>5</v>
      </c>
      <c r="N525" s="5">
        <v>151.88</v>
      </c>
      <c r="O525" s="6">
        <v>0</v>
      </c>
      <c r="P525" s="18">
        <v>80.56</v>
      </c>
      <c r="Q525" s="18">
        <f t="shared" si="32"/>
        <v>759.4</v>
      </c>
      <c r="R525" s="18">
        <f t="shared" si="33"/>
        <v>402.8</v>
      </c>
      <c r="S525" s="18">
        <f t="shared" si="34"/>
        <v>356.59999999999997</v>
      </c>
      <c r="T525" s="7">
        <f t="shared" si="35"/>
        <v>0.46958124835396364</v>
      </c>
      <c r="U525" s="4">
        <f>YEAR(SalesDataTable[[#This Row],[Order Date]])</f>
        <v>2026</v>
      </c>
      <c r="V525" s="7" t="str">
        <f>"Q"&amp;ROUNDUP(MONTH(SalesDataTable[[#This Row],[Order Date]])/3,0)</f>
        <v>Q2</v>
      </c>
      <c r="W525" s="8">
        <f>MONTH(SalesDataTable[[#This Row],[Order Date]])</f>
        <v>4</v>
      </c>
      <c r="X525" s="7" t="str">
        <f>TEXT(SalesDataTable[[#This Row],[Order Date]],"mmm")</f>
        <v>Apr</v>
      </c>
    </row>
    <row r="526" spans="1:24" ht="15.75">
      <c r="A526" s="2">
        <v>52</v>
      </c>
      <c r="B526" s="11">
        <v>46120</v>
      </c>
      <c r="C526" s="4">
        <f>YEAR(SalesDataTable[[#This Row],[Order Date]])</f>
        <v>2026</v>
      </c>
      <c r="D526" s="4" t="str">
        <f>"Q"&amp;ROUNDUP(MONTH(SalesDataTable[[#This Row],[Order Date]])/3,0)</f>
        <v>Q2</v>
      </c>
      <c r="E526" s="4">
        <f>MONTH(SalesDataTable[[#This Row],[Order Date]])</f>
        <v>4</v>
      </c>
      <c r="F526" s="4" t="str">
        <f>TEXT(SalesDataTable[[#This Row],[Order Date]],"MMM")</f>
        <v>Apr</v>
      </c>
      <c r="G526" s="3" t="s">
        <v>6</v>
      </c>
      <c r="H526" s="3" t="s">
        <v>43</v>
      </c>
      <c r="I526" s="3" t="s">
        <v>2</v>
      </c>
      <c r="J526" s="3" t="s">
        <v>13</v>
      </c>
      <c r="K526" s="3" t="s">
        <v>14</v>
      </c>
      <c r="L526" s="3" t="s">
        <v>44</v>
      </c>
      <c r="M526" s="8">
        <v>2</v>
      </c>
      <c r="N526" s="5">
        <v>133.59</v>
      </c>
      <c r="O526" s="6">
        <v>0</v>
      </c>
      <c r="P526" s="18">
        <v>66.83</v>
      </c>
      <c r="Q526" s="18">
        <f t="shared" si="32"/>
        <v>267.18</v>
      </c>
      <c r="R526" s="18">
        <f t="shared" si="33"/>
        <v>133.66</v>
      </c>
      <c r="S526" s="18">
        <f t="shared" si="34"/>
        <v>133.52000000000001</v>
      </c>
      <c r="T526" s="7">
        <f t="shared" si="35"/>
        <v>0.49973800434164234</v>
      </c>
      <c r="U526" s="4">
        <f>YEAR(SalesDataTable[[#This Row],[Order Date]])</f>
        <v>2026</v>
      </c>
      <c r="V526" s="7" t="str">
        <f>"Q"&amp;ROUNDUP(MONTH(SalesDataTable[[#This Row],[Order Date]])/3,0)</f>
        <v>Q2</v>
      </c>
      <c r="W526" s="8">
        <f>MONTH(SalesDataTable[[#This Row],[Order Date]])</f>
        <v>4</v>
      </c>
      <c r="X526" s="7" t="str">
        <f>TEXT(SalesDataTable[[#This Row],[Order Date]],"mmm")</f>
        <v>Apr</v>
      </c>
    </row>
    <row r="527" spans="1:24" ht="15.75">
      <c r="A527" s="2">
        <v>556</v>
      </c>
      <c r="B527" s="11">
        <v>46120</v>
      </c>
      <c r="C527" s="4">
        <f>YEAR(SalesDataTable[[#This Row],[Order Date]])</f>
        <v>2026</v>
      </c>
      <c r="D527" s="4" t="str">
        <f>"Q"&amp;ROUNDUP(MONTH(SalesDataTable[[#This Row],[Order Date]])/3,0)</f>
        <v>Q2</v>
      </c>
      <c r="E527" s="4">
        <f>MONTH(SalesDataTable[[#This Row],[Order Date]])</f>
        <v>4</v>
      </c>
      <c r="F527" s="4" t="str">
        <f>TEXT(SalesDataTable[[#This Row],[Order Date]],"MMM")</f>
        <v>Apr</v>
      </c>
      <c r="G527" s="3" t="s">
        <v>20</v>
      </c>
      <c r="H527" s="3" t="s">
        <v>33</v>
      </c>
      <c r="I527" s="3" t="s">
        <v>2</v>
      </c>
      <c r="J527" s="3" t="s">
        <v>13</v>
      </c>
      <c r="K527" s="3" t="s">
        <v>23</v>
      </c>
      <c r="L527" s="3" t="s">
        <v>51</v>
      </c>
      <c r="M527" s="8">
        <v>2</v>
      </c>
      <c r="N527" s="5">
        <v>124.39</v>
      </c>
      <c r="O527" s="6">
        <v>0</v>
      </c>
      <c r="P527" s="18">
        <v>61.27</v>
      </c>
      <c r="Q527" s="18">
        <f t="shared" si="32"/>
        <v>248.78</v>
      </c>
      <c r="R527" s="18">
        <f t="shared" si="33"/>
        <v>122.54</v>
      </c>
      <c r="S527" s="18">
        <f t="shared" si="34"/>
        <v>126.24</v>
      </c>
      <c r="T527" s="7">
        <f t="shared" si="35"/>
        <v>0.50743628909076288</v>
      </c>
      <c r="U527" s="4">
        <f>YEAR(SalesDataTable[[#This Row],[Order Date]])</f>
        <v>2026</v>
      </c>
      <c r="V527" s="7" t="str">
        <f>"Q"&amp;ROUNDUP(MONTH(SalesDataTable[[#This Row],[Order Date]])/3,0)</f>
        <v>Q2</v>
      </c>
      <c r="W527" s="8">
        <f>MONTH(SalesDataTable[[#This Row],[Order Date]])</f>
        <v>4</v>
      </c>
      <c r="X527" s="7" t="str">
        <f>TEXT(SalesDataTable[[#This Row],[Order Date]],"mmm")</f>
        <v>Apr</v>
      </c>
    </row>
    <row r="528" spans="1:24" ht="15.75">
      <c r="A528" s="2">
        <v>1233</v>
      </c>
      <c r="B528" s="11">
        <v>46120</v>
      </c>
      <c r="C528" s="4">
        <f>YEAR(SalesDataTable[[#This Row],[Order Date]])</f>
        <v>2026</v>
      </c>
      <c r="D528" s="4" t="str">
        <f>"Q"&amp;ROUNDUP(MONTH(SalesDataTable[[#This Row],[Order Date]])/3,0)</f>
        <v>Q2</v>
      </c>
      <c r="E528" s="4">
        <f>MONTH(SalesDataTable[[#This Row],[Order Date]])</f>
        <v>4</v>
      </c>
      <c r="F528" s="4" t="str">
        <f>TEXT(SalesDataTable[[#This Row],[Order Date]],"MMM")</f>
        <v>Apr</v>
      </c>
      <c r="G528" s="3" t="s">
        <v>0</v>
      </c>
      <c r="H528" s="3" t="s">
        <v>50</v>
      </c>
      <c r="I528" s="3" t="s">
        <v>2</v>
      </c>
      <c r="J528" s="3" t="s">
        <v>13</v>
      </c>
      <c r="K528" s="3" t="s">
        <v>4</v>
      </c>
      <c r="L528" s="3" t="s">
        <v>22</v>
      </c>
      <c r="M528" s="8">
        <v>5</v>
      </c>
      <c r="N528" s="5">
        <v>50.22</v>
      </c>
      <c r="O528" s="6">
        <v>0.1</v>
      </c>
      <c r="P528" s="18">
        <v>22.31</v>
      </c>
      <c r="Q528" s="18">
        <f t="shared" si="32"/>
        <v>225.99</v>
      </c>
      <c r="R528" s="18">
        <f t="shared" si="33"/>
        <v>111.55</v>
      </c>
      <c r="S528" s="18">
        <f t="shared" si="34"/>
        <v>114.44000000000001</v>
      </c>
      <c r="T528" s="7">
        <f t="shared" si="35"/>
        <v>0.50639408823399268</v>
      </c>
      <c r="U528" s="4">
        <f>YEAR(SalesDataTable[[#This Row],[Order Date]])</f>
        <v>2026</v>
      </c>
      <c r="V528" s="7" t="str">
        <f>"Q"&amp;ROUNDUP(MONTH(SalesDataTable[[#This Row],[Order Date]])/3,0)</f>
        <v>Q2</v>
      </c>
      <c r="W528" s="8">
        <f>MONTH(SalesDataTable[[#This Row],[Order Date]])</f>
        <v>4</v>
      </c>
      <c r="X528" s="7" t="str">
        <f>TEXT(SalesDataTable[[#This Row],[Order Date]],"mmm")</f>
        <v>Apr</v>
      </c>
    </row>
    <row r="529" spans="1:24" ht="15.75">
      <c r="A529" s="2">
        <v>1492</v>
      </c>
      <c r="B529" s="11">
        <v>46120</v>
      </c>
      <c r="C529" s="4">
        <f>YEAR(SalesDataTable[[#This Row],[Order Date]])</f>
        <v>2026</v>
      </c>
      <c r="D529" s="4" t="str">
        <f>"Q"&amp;ROUNDUP(MONTH(SalesDataTable[[#This Row],[Order Date]])/3,0)</f>
        <v>Q2</v>
      </c>
      <c r="E529" s="4">
        <f>MONTH(SalesDataTable[[#This Row],[Order Date]])</f>
        <v>4</v>
      </c>
      <c r="F529" s="4" t="str">
        <f>TEXT(SalesDataTable[[#This Row],[Order Date]],"MMM")</f>
        <v>Apr</v>
      </c>
      <c r="G529" s="3" t="s">
        <v>6</v>
      </c>
      <c r="H529" s="3" t="s">
        <v>49</v>
      </c>
      <c r="I529" s="3" t="s">
        <v>2</v>
      </c>
      <c r="J529" s="3" t="s">
        <v>3</v>
      </c>
      <c r="K529" s="3" t="s">
        <v>4</v>
      </c>
      <c r="L529" s="3" t="s">
        <v>26</v>
      </c>
      <c r="M529" s="8">
        <v>2</v>
      </c>
      <c r="N529" s="5">
        <v>41.08</v>
      </c>
      <c r="O529" s="6">
        <v>0</v>
      </c>
      <c r="P529" s="18">
        <v>16.79</v>
      </c>
      <c r="Q529" s="18">
        <f t="shared" si="32"/>
        <v>82.16</v>
      </c>
      <c r="R529" s="18">
        <f t="shared" si="33"/>
        <v>33.58</v>
      </c>
      <c r="S529" s="18">
        <f t="shared" si="34"/>
        <v>48.58</v>
      </c>
      <c r="T529" s="7">
        <f t="shared" si="35"/>
        <v>0.59128529698149956</v>
      </c>
      <c r="U529" s="4">
        <f>YEAR(SalesDataTable[[#This Row],[Order Date]])</f>
        <v>2026</v>
      </c>
      <c r="V529" s="7" t="str">
        <f>"Q"&amp;ROUNDUP(MONTH(SalesDataTable[[#This Row],[Order Date]])/3,0)</f>
        <v>Q2</v>
      </c>
      <c r="W529" s="8">
        <f>MONTH(SalesDataTable[[#This Row],[Order Date]])</f>
        <v>4</v>
      </c>
      <c r="X529" s="7" t="str">
        <f>TEXT(SalesDataTable[[#This Row],[Order Date]],"mmm")</f>
        <v>Apr</v>
      </c>
    </row>
    <row r="530" spans="1:24" ht="15.75">
      <c r="A530" s="2">
        <v>1619</v>
      </c>
      <c r="B530" s="11">
        <v>46120</v>
      </c>
      <c r="C530" s="4">
        <f>YEAR(SalesDataTable[[#This Row],[Order Date]])</f>
        <v>2026</v>
      </c>
      <c r="D530" s="4" t="str">
        <f>"Q"&amp;ROUNDUP(MONTH(SalesDataTable[[#This Row],[Order Date]])/3,0)</f>
        <v>Q2</v>
      </c>
      <c r="E530" s="4">
        <f>MONTH(SalesDataTable[[#This Row],[Order Date]])</f>
        <v>4</v>
      </c>
      <c r="F530" s="4" t="str">
        <f>TEXT(SalesDataTable[[#This Row],[Order Date]],"MMM")</f>
        <v>Apr</v>
      </c>
      <c r="G530" s="3" t="s">
        <v>20</v>
      </c>
      <c r="H530" s="3" t="s">
        <v>33</v>
      </c>
      <c r="I530" s="3" t="s">
        <v>19</v>
      </c>
      <c r="J530" s="3" t="s">
        <v>13</v>
      </c>
      <c r="K530" s="3" t="s">
        <v>14</v>
      </c>
      <c r="L530" s="3" t="s">
        <v>32</v>
      </c>
      <c r="M530" s="8">
        <v>5</v>
      </c>
      <c r="N530" s="5">
        <v>46.11</v>
      </c>
      <c r="O530" s="6">
        <v>0</v>
      </c>
      <c r="P530" s="18">
        <v>18.88</v>
      </c>
      <c r="Q530" s="18">
        <f t="shared" si="32"/>
        <v>230.55</v>
      </c>
      <c r="R530" s="18">
        <f t="shared" si="33"/>
        <v>94.399999999999991</v>
      </c>
      <c r="S530" s="18">
        <f t="shared" si="34"/>
        <v>136.15000000000003</v>
      </c>
      <c r="T530" s="7">
        <f t="shared" si="35"/>
        <v>0.5905443504662764</v>
      </c>
      <c r="U530" s="4">
        <f>YEAR(SalesDataTable[[#This Row],[Order Date]])</f>
        <v>2026</v>
      </c>
      <c r="V530" s="7" t="str">
        <f>"Q"&amp;ROUNDUP(MONTH(SalesDataTable[[#This Row],[Order Date]])/3,0)</f>
        <v>Q2</v>
      </c>
      <c r="W530" s="8">
        <f>MONTH(SalesDataTable[[#This Row],[Order Date]])</f>
        <v>4</v>
      </c>
      <c r="X530" s="7" t="str">
        <f>TEXT(SalesDataTable[[#This Row],[Order Date]],"mmm")</f>
        <v>Apr</v>
      </c>
    </row>
    <row r="531" spans="1:24" ht="15.75">
      <c r="A531" s="2">
        <v>1631</v>
      </c>
      <c r="B531" s="11">
        <v>46120</v>
      </c>
      <c r="C531" s="4">
        <f>YEAR(SalesDataTable[[#This Row],[Order Date]])</f>
        <v>2026</v>
      </c>
      <c r="D531" s="4" t="str">
        <f>"Q"&amp;ROUNDUP(MONTH(SalesDataTable[[#This Row],[Order Date]])/3,0)</f>
        <v>Q2</v>
      </c>
      <c r="E531" s="4">
        <f>MONTH(SalesDataTable[[#This Row],[Order Date]])</f>
        <v>4</v>
      </c>
      <c r="F531" s="4" t="str">
        <f>TEXT(SalesDataTable[[#This Row],[Order Date]],"MMM")</f>
        <v>Apr</v>
      </c>
      <c r="G531" s="3" t="s">
        <v>20</v>
      </c>
      <c r="H531" s="3" t="s">
        <v>33</v>
      </c>
      <c r="I531" s="3" t="s">
        <v>2</v>
      </c>
      <c r="J531" s="3" t="s">
        <v>3</v>
      </c>
      <c r="K531" s="3" t="s">
        <v>14</v>
      </c>
      <c r="L531" s="3" t="s">
        <v>32</v>
      </c>
      <c r="M531" s="8">
        <v>1</v>
      </c>
      <c r="N531" s="5">
        <v>45.54</v>
      </c>
      <c r="O531" s="6">
        <v>0</v>
      </c>
      <c r="P531" s="18">
        <v>18.36</v>
      </c>
      <c r="Q531" s="18">
        <f t="shared" si="32"/>
        <v>45.54</v>
      </c>
      <c r="R531" s="18">
        <f t="shared" si="33"/>
        <v>18.36</v>
      </c>
      <c r="S531" s="18">
        <f t="shared" si="34"/>
        <v>27.18</v>
      </c>
      <c r="T531" s="7">
        <f t="shared" si="35"/>
        <v>0.59683794466403162</v>
      </c>
      <c r="U531" s="4">
        <f>YEAR(SalesDataTable[[#This Row],[Order Date]])</f>
        <v>2026</v>
      </c>
      <c r="V531" s="7" t="str">
        <f>"Q"&amp;ROUNDUP(MONTH(SalesDataTable[[#This Row],[Order Date]])/3,0)</f>
        <v>Q2</v>
      </c>
      <c r="W531" s="8">
        <f>MONTH(SalesDataTable[[#This Row],[Order Date]])</f>
        <v>4</v>
      </c>
      <c r="X531" s="7" t="str">
        <f>TEXT(SalesDataTable[[#This Row],[Order Date]],"mmm")</f>
        <v>Apr</v>
      </c>
    </row>
    <row r="532" spans="1:24" ht="15.75">
      <c r="A532" s="2">
        <v>1844</v>
      </c>
      <c r="B532" s="11">
        <v>46120</v>
      </c>
      <c r="C532" s="4">
        <f>YEAR(SalesDataTable[[#This Row],[Order Date]])</f>
        <v>2026</v>
      </c>
      <c r="D532" s="4" t="str">
        <f>"Q"&amp;ROUNDUP(MONTH(SalesDataTable[[#This Row],[Order Date]])/3,0)</f>
        <v>Q2</v>
      </c>
      <c r="E532" s="4">
        <f>MONTH(SalesDataTable[[#This Row],[Order Date]])</f>
        <v>4</v>
      </c>
      <c r="F532" s="4" t="str">
        <f>TEXT(SalesDataTable[[#This Row],[Order Date]],"MMM")</f>
        <v>Apr</v>
      </c>
      <c r="G532" s="3" t="s">
        <v>6</v>
      </c>
      <c r="H532" s="3" t="s">
        <v>49</v>
      </c>
      <c r="I532" s="3" t="s">
        <v>19</v>
      </c>
      <c r="J532" s="3" t="s">
        <v>13</v>
      </c>
      <c r="K532" s="3" t="s">
        <v>34</v>
      </c>
      <c r="L532" s="3" t="s">
        <v>42</v>
      </c>
      <c r="M532" s="8">
        <v>2</v>
      </c>
      <c r="N532" s="5">
        <v>37.1</v>
      </c>
      <c r="O532" s="6">
        <v>0.1</v>
      </c>
      <c r="P532" s="18">
        <v>14.17</v>
      </c>
      <c r="Q532" s="18">
        <f t="shared" si="32"/>
        <v>66.78</v>
      </c>
      <c r="R532" s="18">
        <f t="shared" si="33"/>
        <v>28.34</v>
      </c>
      <c r="S532" s="18">
        <f t="shared" si="34"/>
        <v>38.44</v>
      </c>
      <c r="T532" s="7">
        <f t="shared" si="35"/>
        <v>0.57562144354597178</v>
      </c>
      <c r="U532" s="4">
        <f>YEAR(SalesDataTable[[#This Row],[Order Date]])</f>
        <v>2026</v>
      </c>
      <c r="V532" s="7" t="str">
        <f>"Q"&amp;ROUNDUP(MONTH(SalesDataTable[[#This Row],[Order Date]])/3,0)</f>
        <v>Q2</v>
      </c>
      <c r="W532" s="8">
        <f>MONTH(SalesDataTable[[#This Row],[Order Date]])</f>
        <v>4</v>
      </c>
      <c r="X532" s="7" t="str">
        <f>TEXT(SalesDataTable[[#This Row],[Order Date]],"mmm")</f>
        <v>Apr</v>
      </c>
    </row>
    <row r="533" spans="1:24" ht="15.75">
      <c r="A533" s="2">
        <v>4246</v>
      </c>
      <c r="B533" s="11">
        <v>46120</v>
      </c>
      <c r="C533" s="4">
        <f>YEAR(SalesDataTable[[#This Row],[Order Date]])</f>
        <v>2026</v>
      </c>
      <c r="D533" s="4" t="str">
        <f>"Q"&amp;ROUNDUP(MONTH(SalesDataTable[[#This Row],[Order Date]])/3,0)</f>
        <v>Q2</v>
      </c>
      <c r="E533" s="4">
        <f>MONTH(SalesDataTable[[#This Row],[Order Date]])</f>
        <v>4</v>
      </c>
      <c r="F533" s="4" t="str">
        <f>TEXT(SalesDataTable[[#This Row],[Order Date]],"MMM")</f>
        <v>Apr</v>
      </c>
      <c r="G533" s="3" t="s">
        <v>20</v>
      </c>
      <c r="H533" s="3" t="s">
        <v>33</v>
      </c>
      <c r="I533" s="3" t="s">
        <v>8</v>
      </c>
      <c r="J533" s="3" t="s">
        <v>16</v>
      </c>
      <c r="K533" s="3" t="s">
        <v>9</v>
      </c>
      <c r="L533" s="3" t="s">
        <v>37</v>
      </c>
      <c r="M533" s="8">
        <v>5</v>
      </c>
      <c r="N533" s="5">
        <v>156.57</v>
      </c>
      <c r="O533" s="6">
        <v>0.15</v>
      </c>
      <c r="P533" s="18">
        <v>80.849999999999994</v>
      </c>
      <c r="Q533" s="18">
        <f t="shared" si="32"/>
        <v>665.4224999999999</v>
      </c>
      <c r="R533" s="18">
        <f t="shared" si="33"/>
        <v>404.25</v>
      </c>
      <c r="S533" s="18">
        <f t="shared" si="34"/>
        <v>261.1724999999999</v>
      </c>
      <c r="T533" s="7">
        <f t="shared" si="35"/>
        <v>0.39249123677062309</v>
      </c>
      <c r="U533" s="4">
        <f>YEAR(SalesDataTable[[#This Row],[Order Date]])</f>
        <v>2026</v>
      </c>
      <c r="V533" s="7" t="str">
        <f>"Q"&amp;ROUNDUP(MONTH(SalesDataTable[[#This Row],[Order Date]])/3,0)</f>
        <v>Q2</v>
      </c>
      <c r="W533" s="8">
        <f>MONTH(SalesDataTable[[#This Row],[Order Date]])</f>
        <v>4</v>
      </c>
      <c r="X533" s="7" t="str">
        <f>TEXT(SalesDataTable[[#This Row],[Order Date]],"mmm")</f>
        <v>Apr</v>
      </c>
    </row>
    <row r="534" spans="1:24" ht="15.75">
      <c r="A534" s="2">
        <v>5139</v>
      </c>
      <c r="B534" s="11">
        <v>46120</v>
      </c>
      <c r="C534" s="4">
        <f>YEAR(SalesDataTable[[#This Row],[Order Date]])</f>
        <v>2026</v>
      </c>
      <c r="D534" s="4" t="str">
        <f>"Q"&amp;ROUNDUP(MONTH(SalesDataTable[[#This Row],[Order Date]])/3,0)</f>
        <v>Q2</v>
      </c>
      <c r="E534" s="4">
        <f>MONTH(SalesDataTable[[#This Row],[Order Date]])</f>
        <v>4</v>
      </c>
      <c r="F534" s="4" t="str">
        <f>TEXT(SalesDataTable[[#This Row],[Order Date]],"MMM")</f>
        <v>Apr</v>
      </c>
      <c r="G534" s="3" t="s">
        <v>0</v>
      </c>
      <c r="H534" s="3" t="s">
        <v>50</v>
      </c>
      <c r="I534" s="3" t="s">
        <v>2</v>
      </c>
      <c r="J534" s="3" t="s">
        <v>3</v>
      </c>
      <c r="K534" s="3" t="s">
        <v>34</v>
      </c>
      <c r="L534" s="3" t="s">
        <v>45</v>
      </c>
      <c r="M534" s="8">
        <v>2</v>
      </c>
      <c r="N534" s="5">
        <v>51.4</v>
      </c>
      <c r="O534" s="6">
        <v>0</v>
      </c>
      <c r="P534" s="18">
        <v>21.99</v>
      </c>
      <c r="Q534" s="18">
        <f t="shared" si="32"/>
        <v>102.8</v>
      </c>
      <c r="R534" s="18">
        <f t="shared" si="33"/>
        <v>43.98</v>
      </c>
      <c r="S534" s="18">
        <f t="shared" si="34"/>
        <v>58.82</v>
      </c>
      <c r="T534" s="7">
        <f t="shared" si="35"/>
        <v>0.57217898832684821</v>
      </c>
      <c r="U534" s="4">
        <f>YEAR(SalesDataTable[[#This Row],[Order Date]])</f>
        <v>2026</v>
      </c>
      <c r="V534" s="7" t="str">
        <f>"Q"&amp;ROUNDUP(MONTH(SalesDataTable[[#This Row],[Order Date]])/3,0)</f>
        <v>Q2</v>
      </c>
      <c r="W534" s="8">
        <f>MONTH(SalesDataTable[[#This Row],[Order Date]])</f>
        <v>4</v>
      </c>
      <c r="X534" s="7" t="str">
        <f>TEXT(SalesDataTable[[#This Row],[Order Date]],"mmm")</f>
        <v>Apr</v>
      </c>
    </row>
    <row r="535" spans="1:24" ht="15.75">
      <c r="A535" s="2">
        <v>186</v>
      </c>
      <c r="B535" s="11">
        <v>46121</v>
      </c>
      <c r="C535" s="4">
        <f>YEAR(SalesDataTable[[#This Row],[Order Date]])</f>
        <v>2026</v>
      </c>
      <c r="D535" s="4" t="str">
        <f>"Q"&amp;ROUNDUP(MONTH(SalesDataTable[[#This Row],[Order Date]])/3,0)</f>
        <v>Q2</v>
      </c>
      <c r="E535" s="4">
        <f>MONTH(SalesDataTable[[#This Row],[Order Date]])</f>
        <v>4</v>
      </c>
      <c r="F535" s="4" t="str">
        <f>TEXT(SalesDataTable[[#This Row],[Order Date]],"MMM")</f>
        <v>Apr</v>
      </c>
      <c r="G535" s="3" t="s">
        <v>0</v>
      </c>
      <c r="H535" s="3" t="s">
        <v>1</v>
      </c>
      <c r="I535" s="3" t="s">
        <v>2</v>
      </c>
      <c r="J535" s="3" t="s">
        <v>13</v>
      </c>
      <c r="K535" s="3" t="s">
        <v>14</v>
      </c>
      <c r="L535" s="3" t="s">
        <v>32</v>
      </c>
      <c r="M535" s="8">
        <v>2</v>
      </c>
      <c r="N535" s="5">
        <v>46.42</v>
      </c>
      <c r="O535" s="6">
        <v>0.1</v>
      </c>
      <c r="P535" s="18">
        <v>18.73</v>
      </c>
      <c r="Q535" s="18">
        <f t="shared" si="32"/>
        <v>83.556000000000012</v>
      </c>
      <c r="R535" s="18">
        <f t="shared" si="33"/>
        <v>37.46</v>
      </c>
      <c r="S535" s="18">
        <f t="shared" si="34"/>
        <v>46.096000000000011</v>
      </c>
      <c r="T535" s="7">
        <f t="shared" si="35"/>
        <v>0.55167791660682663</v>
      </c>
      <c r="U535" s="4">
        <f>YEAR(SalesDataTable[[#This Row],[Order Date]])</f>
        <v>2026</v>
      </c>
      <c r="V535" s="7" t="str">
        <f>"Q"&amp;ROUNDUP(MONTH(SalesDataTable[[#This Row],[Order Date]])/3,0)</f>
        <v>Q2</v>
      </c>
      <c r="W535" s="8">
        <f>MONTH(SalesDataTable[[#This Row],[Order Date]])</f>
        <v>4</v>
      </c>
      <c r="X535" s="7" t="str">
        <f>TEXT(SalesDataTable[[#This Row],[Order Date]],"mmm")</f>
        <v>Apr</v>
      </c>
    </row>
    <row r="536" spans="1:24" ht="15.75">
      <c r="A536" s="2">
        <v>1742</v>
      </c>
      <c r="B536" s="11">
        <v>46121</v>
      </c>
      <c r="C536" s="4">
        <f>YEAR(SalesDataTable[[#This Row],[Order Date]])</f>
        <v>2026</v>
      </c>
      <c r="D536" s="4" t="str">
        <f>"Q"&amp;ROUNDUP(MONTH(SalesDataTable[[#This Row],[Order Date]])/3,0)</f>
        <v>Q2</v>
      </c>
      <c r="E536" s="4">
        <f>MONTH(SalesDataTable[[#This Row],[Order Date]])</f>
        <v>4</v>
      </c>
      <c r="F536" s="4" t="str">
        <f>TEXT(SalesDataTable[[#This Row],[Order Date]],"MMM")</f>
        <v>Apr</v>
      </c>
      <c r="G536" s="3" t="s">
        <v>20</v>
      </c>
      <c r="H536" s="3" t="s">
        <v>21</v>
      </c>
      <c r="I536" s="3" t="s">
        <v>28</v>
      </c>
      <c r="J536" s="3" t="s">
        <v>3</v>
      </c>
      <c r="K536" s="3" t="s">
        <v>23</v>
      </c>
      <c r="L536" s="3" t="s">
        <v>51</v>
      </c>
      <c r="M536" s="8">
        <v>2</v>
      </c>
      <c r="N536" s="5">
        <v>120.75</v>
      </c>
      <c r="O536" s="6">
        <v>0.05</v>
      </c>
      <c r="P536" s="18">
        <v>60.31</v>
      </c>
      <c r="Q536" s="18">
        <f t="shared" si="32"/>
        <v>229.42499999999998</v>
      </c>
      <c r="R536" s="18">
        <f t="shared" si="33"/>
        <v>120.62</v>
      </c>
      <c r="S536" s="18">
        <f t="shared" si="34"/>
        <v>108.80499999999998</v>
      </c>
      <c r="T536" s="7">
        <f t="shared" si="35"/>
        <v>0.47425084450256066</v>
      </c>
      <c r="U536" s="4">
        <f>YEAR(SalesDataTable[[#This Row],[Order Date]])</f>
        <v>2026</v>
      </c>
      <c r="V536" s="7" t="str">
        <f>"Q"&amp;ROUNDUP(MONTH(SalesDataTable[[#This Row],[Order Date]])/3,0)</f>
        <v>Q2</v>
      </c>
      <c r="W536" s="8">
        <f>MONTH(SalesDataTable[[#This Row],[Order Date]])</f>
        <v>4</v>
      </c>
      <c r="X536" s="7" t="str">
        <f>TEXT(SalesDataTable[[#This Row],[Order Date]],"mmm")</f>
        <v>Apr</v>
      </c>
    </row>
    <row r="537" spans="1:24" ht="15.75">
      <c r="A537" s="2">
        <v>3189</v>
      </c>
      <c r="B537" s="11">
        <v>46121</v>
      </c>
      <c r="C537" s="4">
        <f>YEAR(SalesDataTable[[#This Row],[Order Date]])</f>
        <v>2026</v>
      </c>
      <c r="D537" s="4" t="str">
        <f>"Q"&amp;ROUNDUP(MONTH(SalesDataTable[[#This Row],[Order Date]])/3,0)</f>
        <v>Q2</v>
      </c>
      <c r="E537" s="4">
        <f>MONTH(SalesDataTable[[#This Row],[Order Date]])</f>
        <v>4</v>
      </c>
      <c r="F537" s="4" t="str">
        <f>TEXT(SalesDataTable[[#This Row],[Order Date]],"MMM")</f>
        <v>Apr</v>
      </c>
      <c r="G537" s="3" t="s">
        <v>6</v>
      </c>
      <c r="H537" s="3" t="s">
        <v>41</v>
      </c>
      <c r="I537" s="3" t="s">
        <v>8</v>
      </c>
      <c r="J537" s="3" t="s">
        <v>16</v>
      </c>
      <c r="K537" s="3" t="s">
        <v>9</v>
      </c>
      <c r="L537" s="3" t="s">
        <v>37</v>
      </c>
      <c r="M537" s="8">
        <v>6</v>
      </c>
      <c r="N537" s="5">
        <v>157.38999999999999</v>
      </c>
      <c r="O537" s="6">
        <v>0.05</v>
      </c>
      <c r="P537" s="18">
        <v>79.239999999999995</v>
      </c>
      <c r="Q537" s="18">
        <f t="shared" si="32"/>
        <v>897.12299999999993</v>
      </c>
      <c r="R537" s="18">
        <f t="shared" si="33"/>
        <v>475.43999999999994</v>
      </c>
      <c r="S537" s="18">
        <f t="shared" si="34"/>
        <v>421.68299999999999</v>
      </c>
      <c r="T537" s="7">
        <f t="shared" si="35"/>
        <v>0.47003922539049831</v>
      </c>
      <c r="U537" s="4">
        <f>YEAR(SalesDataTable[[#This Row],[Order Date]])</f>
        <v>2026</v>
      </c>
      <c r="V537" s="7" t="str">
        <f>"Q"&amp;ROUNDUP(MONTH(SalesDataTable[[#This Row],[Order Date]])/3,0)</f>
        <v>Q2</v>
      </c>
      <c r="W537" s="8">
        <f>MONTH(SalesDataTable[[#This Row],[Order Date]])</f>
        <v>4</v>
      </c>
      <c r="X537" s="7" t="str">
        <f>TEXT(SalesDataTable[[#This Row],[Order Date]],"mmm")</f>
        <v>Apr</v>
      </c>
    </row>
    <row r="538" spans="1:24" ht="15.75">
      <c r="A538" s="2">
        <v>3747</v>
      </c>
      <c r="B538" s="11">
        <v>46121</v>
      </c>
      <c r="C538" s="4">
        <f>YEAR(SalesDataTable[[#This Row],[Order Date]])</f>
        <v>2026</v>
      </c>
      <c r="D538" s="4" t="str">
        <f>"Q"&amp;ROUNDUP(MONTH(SalesDataTable[[#This Row],[Order Date]])/3,0)</f>
        <v>Q2</v>
      </c>
      <c r="E538" s="4">
        <f>MONTH(SalesDataTable[[#This Row],[Order Date]])</f>
        <v>4</v>
      </c>
      <c r="F538" s="4" t="str">
        <f>TEXT(SalesDataTable[[#This Row],[Order Date]],"MMM")</f>
        <v>Apr</v>
      </c>
      <c r="G538" s="3" t="s">
        <v>20</v>
      </c>
      <c r="H538" s="3" t="s">
        <v>31</v>
      </c>
      <c r="I538" s="3" t="s">
        <v>19</v>
      </c>
      <c r="J538" s="3" t="s">
        <v>3</v>
      </c>
      <c r="K538" s="3" t="s">
        <v>23</v>
      </c>
      <c r="L538" s="3" t="s">
        <v>51</v>
      </c>
      <c r="M538" s="8">
        <v>2</v>
      </c>
      <c r="N538" s="5">
        <v>122.36</v>
      </c>
      <c r="O538" s="6">
        <v>0.05</v>
      </c>
      <c r="P538" s="18">
        <v>59.06</v>
      </c>
      <c r="Q538" s="18">
        <f t="shared" si="32"/>
        <v>232.48399999999998</v>
      </c>
      <c r="R538" s="18">
        <f t="shared" si="33"/>
        <v>118.12</v>
      </c>
      <c r="S538" s="18">
        <f t="shared" si="34"/>
        <v>114.36399999999998</v>
      </c>
      <c r="T538" s="7">
        <f t="shared" si="35"/>
        <v>0.49192202474148755</v>
      </c>
      <c r="U538" s="4">
        <f>YEAR(SalesDataTable[[#This Row],[Order Date]])</f>
        <v>2026</v>
      </c>
      <c r="V538" s="7" t="str">
        <f>"Q"&amp;ROUNDUP(MONTH(SalesDataTable[[#This Row],[Order Date]])/3,0)</f>
        <v>Q2</v>
      </c>
      <c r="W538" s="8">
        <f>MONTH(SalesDataTable[[#This Row],[Order Date]])</f>
        <v>4</v>
      </c>
      <c r="X538" s="7" t="str">
        <f>TEXT(SalesDataTable[[#This Row],[Order Date]],"mmm")</f>
        <v>Apr</v>
      </c>
    </row>
    <row r="539" spans="1:24" ht="15.75">
      <c r="A539" s="2">
        <v>3782</v>
      </c>
      <c r="B539" s="11">
        <v>46121</v>
      </c>
      <c r="C539" s="4">
        <f>YEAR(SalesDataTable[[#This Row],[Order Date]])</f>
        <v>2026</v>
      </c>
      <c r="D539" s="4" t="str">
        <f>"Q"&amp;ROUNDUP(MONTH(SalesDataTable[[#This Row],[Order Date]])/3,0)</f>
        <v>Q2</v>
      </c>
      <c r="E539" s="4">
        <f>MONTH(SalesDataTable[[#This Row],[Order Date]])</f>
        <v>4</v>
      </c>
      <c r="F539" s="4" t="str">
        <f>TEXT(SalesDataTable[[#This Row],[Order Date]],"MMM")</f>
        <v>Apr</v>
      </c>
      <c r="G539" s="3" t="s">
        <v>0</v>
      </c>
      <c r="H539" s="3" t="s">
        <v>1</v>
      </c>
      <c r="I539" s="3" t="s">
        <v>19</v>
      </c>
      <c r="J539" s="3" t="s">
        <v>3</v>
      </c>
      <c r="K539" s="3" t="s">
        <v>34</v>
      </c>
      <c r="L539" s="3" t="s">
        <v>35</v>
      </c>
      <c r="M539" s="8">
        <v>2</v>
      </c>
      <c r="N539" s="5">
        <v>39.68</v>
      </c>
      <c r="O539" s="6">
        <v>0.05</v>
      </c>
      <c r="P539" s="18">
        <v>14.98</v>
      </c>
      <c r="Q539" s="18">
        <f t="shared" si="32"/>
        <v>75.391999999999996</v>
      </c>
      <c r="R539" s="18">
        <f t="shared" si="33"/>
        <v>29.96</v>
      </c>
      <c r="S539" s="18">
        <f t="shared" si="34"/>
        <v>45.431999999999995</v>
      </c>
      <c r="T539" s="7">
        <f t="shared" si="35"/>
        <v>0.60261035653650252</v>
      </c>
      <c r="U539" s="4">
        <f>YEAR(SalesDataTable[[#This Row],[Order Date]])</f>
        <v>2026</v>
      </c>
      <c r="V539" s="7" t="str">
        <f>"Q"&amp;ROUNDUP(MONTH(SalesDataTable[[#This Row],[Order Date]])/3,0)</f>
        <v>Q2</v>
      </c>
      <c r="W539" s="8">
        <f>MONTH(SalesDataTable[[#This Row],[Order Date]])</f>
        <v>4</v>
      </c>
      <c r="X539" s="7" t="str">
        <f>TEXT(SalesDataTable[[#This Row],[Order Date]],"mmm")</f>
        <v>Apr</v>
      </c>
    </row>
    <row r="540" spans="1:24" ht="15.75">
      <c r="A540" s="2">
        <v>4344</v>
      </c>
      <c r="B540" s="11">
        <v>46121</v>
      </c>
      <c r="C540" s="4">
        <f>YEAR(SalesDataTable[[#This Row],[Order Date]])</f>
        <v>2026</v>
      </c>
      <c r="D540" s="4" t="str">
        <f>"Q"&amp;ROUNDUP(MONTH(SalesDataTable[[#This Row],[Order Date]])/3,0)</f>
        <v>Q2</v>
      </c>
      <c r="E540" s="4">
        <f>MONTH(SalesDataTable[[#This Row],[Order Date]])</f>
        <v>4</v>
      </c>
      <c r="F540" s="4" t="str">
        <f>TEXT(SalesDataTable[[#This Row],[Order Date]],"MMM")</f>
        <v>Apr</v>
      </c>
      <c r="G540" s="3" t="s">
        <v>11</v>
      </c>
      <c r="H540" s="3" t="s">
        <v>25</v>
      </c>
      <c r="I540" s="3" t="s">
        <v>19</v>
      </c>
      <c r="J540" s="3" t="s">
        <v>16</v>
      </c>
      <c r="K540" s="3" t="s">
        <v>23</v>
      </c>
      <c r="L540" s="3" t="s">
        <v>51</v>
      </c>
      <c r="M540" s="8">
        <v>3</v>
      </c>
      <c r="N540" s="5">
        <v>121.56</v>
      </c>
      <c r="O540" s="6">
        <v>0.15</v>
      </c>
      <c r="P540" s="18">
        <v>61.31</v>
      </c>
      <c r="Q540" s="18">
        <f t="shared" si="32"/>
        <v>309.97800000000001</v>
      </c>
      <c r="R540" s="18">
        <f t="shared" si="33"/>
        <v>183.93</v>
      </c>
      <c r="S540" s="18">
        <f t="shared" si="34"/>
        <v>126.048</v>
      </c>
      <c r="T540" s="7">
        <f t="shared" si="35"/>
        <v>0.40663530960261696</v>
      </c>
      <c r="U540" s="4">
        <f>YEAR(SalesDataTable[[#This Row],[Order Date]])</f>
        <v>2026</v>
      </c>
      <c r="V540" s="7" t="str">
        <f>"Q"&amp;ROUNDUP(MONTH(SalesDataTable[[#This Row],[Order Date]])/3,0)</f>
        <v>Q2</v>
      </c>
      <c r="W540" s="8">
        <f>MONTH(SalesDataTable[[#This Row],[Order Date]])</f>
        <v>4</v>
      </c>
      <c r="X540" s="7" t="str">
        <f>TEXT(SalesDataTable[[#This Row],[Order Date]],"mmm")</f>
        <v>Apr</v>
      </c>
    </row>
    <row r="541" spans="1:24" ht="15.75">
      <c r="A541" s="2">
        <v>4901</v>
      </c>
      <c r="B541" s="11">
        <v>46121</v>
      </c>
      <c r="C541" s="4">
        <f>YEAR(SalesDataTable[[#This Row],[Order Date]])</f>
        <v>2026</v>
      </c>
      <c r="D541" s="4" t="str">
        <f>"Q"&amp;ROUNDUP(MONTH(SalesDataTable[[#This Row],[Order Date]])/3,0)</f>
        <v>Q2</v>
      </c>
      <c r="E541" s="4">
        <f>MONTH(SalesDataTable[[#This Row],[Order Date]])</f>
        <v>4</v>
      </c>
      <c r="F541" s="4" t="str">
        <f>TEXT(SalesDataTable[[#This Row],[Order Date]],"MMM")</f>
        <v>Apr</v>
      </c>
      <c r="G541" s="3" t="s">
        <v>0</v>
      </c>
      <c r="H541" s="3" t="s">
        <v>1</v>
      </c>
      <c r="I541" s="3" t="s">
        <v>28</v>
      </c>
      <c r="J541" s="3" t="s">
        <v>13</v>
      </c>
      <c r="K541" s="3" t="s">
        <v>4</v>
      </c>
      <c r="L541" s="3" t="s">
        <v>5</v>
      </c>
      <c r="M541" s="8">
        <v>1</v>
      </c>
      <c r="N541" s="5">
        <v>80.19</v>
      </c>
      <c r="O541" s="6">
        <v>0.1</v>
      </c>
      <c r="P541" s="18">
        <v>42.15</v>
      </c>
      <c r="Q541" s="18">
        <f t="shared" si="32"/>
        <v>72.171000000000006</v>
      </c>
      <c r="R541" s="18">
        <f t="shared" si="33"/>
        <v>42.15</v>
      </c>
      <c r="S541" s="18">
        <f t="shared" si="34"/>
        <v>30.021000000000008</v>
      </c>
      <c r="T541" s="7">
        <f t="shared" si="35"/>
        <v>0.4159704036247247</v>
      </c>
      <c r="U541" s="4">
        <f>YEAR(SalesDataTable[[#This Row],[Order Date]])</f>
        <v>2026</v>
      </c>
      <c r="V541" s="7" t="str">
        <f>"Q"&amp;ROUNDUP(MONTH(SalesDataTable[[#This Row],[Order Date]])/3,0)</f>
        <v>Q2</v>
      </c>
      <c r="W541" s="8">
        <f>MONTH(SalesDataTable[[#This Row],[Order Date]])</f>
        <v>4</v>
      </c>
      <c r="X541" s="7" t="str">
        <f>TEXT(SalesDataTable[[#This Row],[Order Date]],"mmm")</f>
        <v>Apr</v>
      </c>
    </row>
    <row r="542" spans="1:24" ht="15.75">
      <c r="A542" s="2">
        <v>4969</v>
      </c>
      <c r="B542" s="11">
        <v>46121</v>
      </c>
      <c r="C542" s="4">
        <f>YEAR(SalesDataTable[[#This Row],[Order Date]])</f>
        <v>2026</v>
      </c>
      <c r="D542" s="4" t="str">
        <f>"Q"&amp;ROUNDUP(MONTH(SalesDataTable[[#This Row],[Order Date]])/3,0)</f>
        <v>Q2</v>
      </c>
      <c r="E542" s="4">
        <f>MONTH(SalesDataTable[[#This Row],[Order Date]])</f>
        <v>4</v>
      </c>
      <c r="F542" s="4" t="str">
        <f>TEXT(SalesDataTable[[#This Row],[Order Date]],"MMM")</f>
        <v>Apr</v>
      </c>
      <c r="G542" s="3" t="s">
        <v>20</v>
      </c>
      <c r="H542" s="3" t="s">
        <v>31</v>
      </c>
      <c r="I542" s="3" t="s">
        <v>28</v>
      </c>
      <c r="J542" s="3" t="s">
        <v>16</v>
      </c>
      <c r="K542" s="3" t="s">
        <v>4</v>
      </c>
      <c r="L542" s="3" t="s">
        <v>5</v>
      </c>
      <c r="M542" s="8">
        <v>2</v>
      </c>
      <c r="N542" s="5">
        <v>81.14</v>
      </c>
      <c r="O542" s="6">
        <v>0</v>
      </c>
      <c r="P542" s="18">
        <v>43.43</v>
      </c>
      <c r="Q542" s="18">
        <f t="shared" si="32"/>
        <v>162.28</v>
      </c>
      <c r="R542" s="18">
        <f t="shared" si="33"/>
        <v>86.86</v>
      </c>
      <c r="S542" s="18">
        <f t="shared" si="34"/>
        <v>75.42</v>
      </c>
      <c r="T542" s="7">
        <f t="shared" si="35"/>
        <v>0.46475228000985952</v>
      </c>
      <c r="U542" s="4">
        <f>YEAR(SalesDataTable[[#This Row],[Order Date]])</f>
        <v>2026</v>
      </c>
      <c r="V542" s="7" t="str">
        <f>"Q"&amp;ROUNDUP(MONTH(SalesDataTable[[#This Row],[Order Date]])/3,0)</f>
        <v>Q2</v>
      </c>
      <c r="W542" s="8">
        <f>MONTH(SalesDataTable[[#This Row],[Order Date]])</f>
        <v>4</v>
      </c>
      <c r="X542" s="7" t="str">
        <f>TEXT(SalesDataTable[[#This Row],[Order Date]],"mmm")</f>
        <v>Apr</v>
      </c>
    </row>
    <row r="543" spans="1:24" ht="15.75">
      <c r="A543" s="2">
        <v>673</v>
      </c>
      <c r="B543" s="11">
        <v>46122</v>
      </c>
      <c r="C543" s="4">
        <f>YEAR(SalesDataTable[[#This Row],[Order Date]])</f>
        <v>2026</v>
      </c>
      <c r="D543" s="4" t="str">
        <f>"Q"&amp;ROUNDUP(MONTH(SalesDataTable[[#This Row],[Order Date]])/3,0)</f>
        <v>Q2</v>
      </c>
      <c r="E543" s="4">
        <f>MONTH(SalesDataTable[[#This Row],[Order Date]])</f>
        <v>4</v>
      </c>
      <c r="F543" s="4" t="str">
        <f>TEXT(SalesDataTable[[#This Row],[Order Date]],"MMM")</f>
        <v>Apr</v>
      </c>
      <c r="G543" s="3" t="s">
        <v>20</v>
      </c>
      <c r="H543" s="3" t="s">
        <v>33</v>
      </c>
      <c r="I543" s="3" t="s">
        <v>19</v>
      </c>
      <c r="J543" s="3" t="s">
        <v>13</v>
      </c>
      <c r="K543" s="3" t="s">
        <v>23</v>
      </c>
      <c r="L543" s="3" t="s">
        <v>29</v>
      </c>
      <c r="M543" s="8">
        <v>2</v>
      </c>
      <c r="N543" s="5">
        <v>191.11</v>
      </c>
      <c r="O543" s="6">
        <v>0</v>
      </c>
      <c r="P543" s="18">
        <v>103.58</v>
      </c>
      <c r="Q543" s="18">
        <f t="shared" si="32"/>
        <v>382.22</v>
      </c>
      <c r="R543" s="18">
        <f t="shared" si="33"/>
        <v>207.16</v>
      </c>
      <c r="S543" s="18">
        <f t="shared" si="34"/>
        <v>175.06000000000003</v>
      </c>
      <c r="T543" s="7">
        <f t="shared" si="35"/>
        <v>0.45800847679346979</v>
      </c>
      <c r="U543" s="4">
        <f>YEAR(SalesDataTable[[#This Row],[Order Date]])</f>
        <v>2026</v>
      </c>
      <c r="V543" s="7" t="str">
        <f>"Q"&amp;ROUNDUP(MONTH(SalesDataTable[[#This Row],[Order Date]])/3,0)</f>
        <v>Q2</v>
      </c>
      <c r="W543" s="8">
        <f>MONTH(SalesDataTable[[#This Row],[Order Date]])</f>
        <v>4</v>
      </c>
      <c r="X543" s="7" t="str">
        <f>TEXT(SalesDataTable[[#This Row],[Order Date]],"mmm")</f>
        <v>Apr</v>
      </c>
    </row>
    <row r="544" spans="1:24" ht="15.75">
      <c r="A544" s="2">
        <v>888</v>
      </c>
      <c r="B544" s="11">
        <v>46122</v>
      </c>
      <c r="C544" s="4">
        <f>YEAR(SalesDataTable[[#This Row],[Order Date]])</f>
        <v>2026</v>
      </c>
      <c r="D544" s="4" t="str">
        <f>"Q"&amp;ROUNDUP(MONTH(SalesDataTable[[#This Row],[Order Date]])/3,0)</f>
        <v>Q2</v>
      </c>
      <c r="E544" s="4">
        <f>MONTH(SalesDataTable[[#This Row],[Order Date]])</f>
        <v>4</v>
      </c>
      <c r="F544" s="4" t="str">
        <f>TEXT(SalesDataTable[[#This Row],[Order Date]],"MMM")</f>
        <v>Apr</v>
      </c>
      <c r="G544" s="3" t="s">
        <v>20</v>
      </c>
      <c r="H544" s="3" t="s">
        <v>31</v>
      </c>
      <c r="I544" s="3" t="s">
        <v>19</v>
      </c>
      <c r="J544" s="3" t="s">
        <v>13</v>
      </c>
      <c r="K544" s="3" t="s">
        <v>4</v>
      </c>
      <c r="L544" s="3" t="s">
        <v>26</v>
      </c>
      <c r="M544" s="8">
        <v>2</v>
      </c>
      <c r="N544" s="5">
        <v>40.58</v>
      </c>
      <c r="O544" s="6">
        <v>0.05</v>
      </c>
      <c r="P544" s="18">
        <v>17.149999999999999</v>
      </c>
      <c r="Q544" s="18">
        <f t="shared" si="32"/>
        <v>77.10199999999999</v>
      </c>
      <c r="R544" s="18">
        <f t="shared" si="33"/>
        <v>34.299999999999997</v>
      </c>
      <c r="S544" s="18">
        <f t="shared" si="34"/>
        <v>42.801999999999992</v>
      </c>
      <c r="T544" s="7">
        <f t="shared" si="35"/>
        <v>0.55513475655625011</v>
      </c>
      <c r="U544" s="4">
        <f>YEAR(SalesDataTable[[#This Row],[Order Date]])</f>
        <v>2026</v>
      </c>
      <c r="V544" s="7" t="str">
        <f>"Q"&amp;ROUNDUP(MONTH(SalesDataTable[[#This Row],[Order Date]])/3,0)</f>
        <v>Q2</v>
      </c>
      <c r="W544" s="8">
        <f>MONTH(SalesDataTable[[#This Row],[Order Date]])</f>
        <v>4</v>
      </c>
      <c r="X544" s="7" t="str">
        <f>TEXT(SalesDataTable[[#This Row],[Order Date]],"mmm")</f>
        <v>Apr</v>
      </c>
    </row>
    <row r="545" spans="1:24" ht="15.75">
      <c r="A545" s="2">
        <v>1541</v>
      </c>
      <c r="B545" s="11">
        <v>46122</v>
      </c>
      <c r="C545" s="4">
        <f>YEAR(SalesDataTable[[#This Row],[Order Date]])</f>
        <v>2026</v>
      </c>
      <c r="D545" s="4" t="str">
        <f>"Q"&amp;ROUNDUP(MONTH(SalesDataTable[[#This Row],[Order Date]])/3,0)</f>
        <v>Q2</v>
      </c>
      <c r="E545" s="4">
        <f>MONTH(SalesDataTable[[#This Row],[Order Date]])</f>
        <v>4</v>
      </c>
      <c r="F545" s="4" t="str">
        <f>TEXT(SalesDataTable[[#This Row],[Order Date]],"MMM")</f>
        <v>Apr</v>
      </c>
      <c r="G545" s="3" t="s">
        <v>0</v>
      </c>
      <c r="H545" s="3" t="s">
        <v>50</v>
      </c>
      <c r="I545" s="3" t="s">
        <v>28</v>
      </c>
      <c r="J545" s="3" t="s">
        <v>3</v>
      </c>
      <c r="K545" s="3" t="s">
        <v>23</v>
      </c>
      <c r="L545" s="3" t="s">
        <v>40</v>
      </c>
      <c r="M545" s="8">
        <v>1</v>
      </c>
      <c r="N545" s="5">
        <v>83.44</v>
      </c>
      <c r="O545" s="6">
        <v>0</v>
      </c>
      <c r="P545" s="18">
        <v>40.299999999999997</v>
      </c>
      <c r="Q545" s="18">
        <f t="shared" si="32"/>
        <v>83.44</v>
      </c>
      <c r="R545" s="18">
        <f t="shared" si="33"/>
        <v>40.299999999999997</v>
      </c>
      <c r="S545" s="18">
        <f t="shared" si="34"/>
        <v>43.14</v>
      </c>
      <c r="T545" s="7">
        <f t="shared" si="35"/>
        <v>0.51701821668264625</v>
      </c>
      <c r="U545" s="4">
        <f>YEAR(SalesDataTable[[#This Row],[Order Date]])</f>
        <v>2026</v>
      </c>
      <c r="V545" s="7" t="str">
        <f>"Q"&amp;ROUNDUP(MONTH(SalesDataTable[[#This Row],[Order Date]])/3,0)</f>
        <v>Q2</v>
      </c>
      <c r="W545" s="8">
        <f>MONTH(SalesDataTable[[#This Row],[Order Date]])</f>
        <v>4</v>
      </c>
      <c r="X545" s="7" t="str">
        <f>TEXT(SalesDataTable[[#This Row],[Order Date]],"mmm")</f>
        <v>Apr</v>
      </c>
    </row>
    <row r="546" spans="1:24" ht="15.75">
      <c r="A546" s="2">
        <v>1881</v>
      </c>
      <c r="B546" s="11">
        <v>46122</v>
      </c>
      <c r="C546" s="4">
        <f>YEAR(SalesDataTable[[#This Row],[Order Date]])</f>
        <v>2026</v>
      </c>
      <c r="D546" s="4" t="str">
        <f>"Q"&amp;ROUNDUP(MONTH(SalesDataTable[[#This Row],[Order Date]])/3,0)</f>
        <v>Q2</v>
      </c>
      <c r="E546" s="4">
        <f>MONTH(SalesDataTable[[#This Row],[Order Date]])</f>
        <v>4</v>
      </c>
      <c r="F546" s="4" t="str">
        <f>TEXT(SalesDataTable[[#This Row],[Order Date]],"MMM")</f>
        <v>Apr</v>
      </c>
      <c r="G546" s="3" t="s">
        <v>20</v>
      </c>
      <c r="H546" s="3" t="s">
        <v>31</v>
      </c>
      <c r="I546" s="3" t="s">
        <v>28</v>
      </c>
      <c r="J546" s="3" t="s">
        <v>13</v>
      </c>
      <c r="K546" s="3" t="s">
        <v>34</v>
      </c>
      <c r="L546" s="3" t="s">
        <v>45</v>
      </c>
      <c r="M546" s="8">
        <v>1</v>
      </c>
      <c r="N546" s="5">
        <v>49.61</v>
      </c>
      <c r="O546" s="6">
        <v>0</v>
      </c>
      <c r="P546" s="18">
        <v>21.92</v>
      </c>
      <c r="Q546" s="18">
        <f t="shared" si="32"/>
        <v>49.61</v>
      </c>
      <c r="R546" s="18">
        <f t="shared" si="33"/>
        <v>21.92</v>
      </c>
      <c r="S546" s="18">
        <f t="shared" si="34"/>
        <v>27.689999999999998</v>
      </c>
      <c r="T546" s="7">
        <f t="shared" si="35"/>
        <v>0.55815359806490628</v>
      </c>
      <c r="U546" s="4">
        <f>YEAR(SalesDataTable[[#This Row],[Order Date]])</f>
        <v>2026</v>
      </c>
      <c r="V546" s="7" t="str">
        <f>"Q"&amp;ROUNDUP(MONTH(SalesDataTable[[#This Row],[Order Date]])/3,0)</f>
        <v>Q2</v>
      </c>
      <c r="W546" s="8">
        <f>MONTH(SalesDataTable[[#This Row],[Order Date]])</f>
        <v>4</v>
      </c>
      <c r="X546" s="7" t="str">
        <f>TEXT(SalesDataTable[[#This Row],[Order Date]],"mmm")</f>
        <v>Apr</v>
      </c>
    </row>
    <row r="547" spans="1:24" ht="15.75">
      <c r="A547" s="2">
        <v>2007</v>
      </c>
      <c r="B547" s="11">
        <v>46122</v>
      </c>
      <c r="C547" s="4">
        <f>YEAR(SalesDataTable[[#This Row],[Order Date]])</f>
        <v>2026</v>
      </c>
      <c r="D547" s="4" t="str">
        <f>"Q"&amp;ROUNDUP(MONTH(SalesDataTable[[#This Row],[Order Date]])/3,0)</f>
        <v>Q2</v>
      </c>
      <c r="E547" s="4">
        <f>MONTH(SalesDataTable[[#This Row],[Order Date]])</f>
        <v>4</v>
      </c>
      <c r="F547" s="4" t="str">
        <f>TEXT(SalesDataTable[[#This Row],[Order Date]],"MMM")</f>
        <v>Apr</v>
      </c>
      <c r="G547" s="3" t="s">
        <v>20</v>
      </c>
      <c r="H547" s="3" t="s">
        <v>33</v>
      </c>
      <c r="I547" s="3" t="s">
        <v>2</v>
      </c>
      <c r="J547" s="3" t="s">
        <v>3</v>
      </c>
      <c r="K547" s="3" t="s">
        <v>34</v>
      </c>
      <c r="L547" s="3" t="s">
        <v>38</v>
      </c>
      <c r="M547" s="8">
        <v>2</v>
      </c>
      <c r="N547" s="5">
        <v>123.31</v>
      </c>
      <c r="O547" s="6">
        <v>0</v>
      </c>
      <c r="P547" s="18">
        <v>69.239999999999995</v>
      </c>
      <c r="Q547" s="18">
        <f t="shared" si="32"/>
        <v>246.62</v>
      </c>
      <c r="R547" s="18">
        <f t="shared" si="33"/>
        <v>138.47999999999999</v>
      </c>
      <c r="S547" s="18">
        <f t="shared" si="34"/>
        <v>108.14000000000001</v>
      </c>
      <c r="T547" s="7">
        <f t="shared" si="35"/>
        <v>0.43848836266320662</v>
      </c>
      <c r="U547" s="4">
        <f>YEAR(SalesDataTable[[#This Row],[Order Date]])</f>
        <v>2026</v>
      </c>
      <c r="V547" s="7" t="str">
        <f>"Q"&amp;ROUNDUP(MONTH(SalesDataTable[[#This Row],[Order Date]])/3,0)</f>
        <v>Q2</v>
      </c>
      <c r="W547" s="8">
        <f>MONTH(SalesDataTable[[#This Row],[Order Date]])</f>
        <v>4</v>
      </c>
      <c r="X547" s="7" t="str">
        <f>TEXT(SalesDataTable[[#This Row],[Order Date]],"mmm")</f>
        <v>Apr</v>
      </c>
    </row>
    <row r="548" spans="1:24" ht="15.75">
      <c r="A548" s="2">
        <v>2312</v>
      </c>
      <c r="B548" s="11">
        <v>46122</v>
      </c>
      <c r="C548" s="4">
        <f>YEAR(SalesDataTable[[#This Row],[Order Date]])</f>
        <v>2026</v>
      </c>
      <c r="D548" s="4" t="str">
        <f>"Q"&amp;ROUNDUP(MONTH(SalesDataTable[[#This Row],[Order Date]])/3,0)</f>
        <v>Q2</v>
      </c>
      <c r="E548" s="4">
        <f>MONTH(SalesDataTable[[#This Row],[Order Date]])</f>
        <v>4</v>
      </c>
      <c r="F548" s="4" t="str">
        <f>TEXT(SalesDataTable[[#This Row],[Order Date]],"MMM")</f>
        <v>Apr</v>
      </c>
      <c r="G548" s="3" t="s">
        <v>0</v>
      </c>
      <c r="H548" s="3" t="s">
        <v>50</v>
      </c>
      <c r="I548" s="3" t="s">
        <v>19</v>
      </c>
      <c r="J548" s="3" t="s">
        <v>13</v>
      </c>
      <c r="K548" s="3" t="s">
        <v>9</v>
      </c>
      <c r="L548" s="3" t="s">
        <v>10</v>
      </c>
      <c r="M548" s="8">
        <v>1</v>
      </c>
      <c r="N548" s="5">
        <v>93.35</v>
      </c>
      <c r="O548" s="6">
        <v>0.1</v>
      </c>
      <c r="P548" s="18">
        <v>45.54</v>
      </c>
      <c r="Q548" s="18">
        <f t="shared" si="32"/>
        <v>84.015000000000001</v>
      </c>
      <c r="R548" s="18">
        <f t="shared" si="33"/>
        <v>45.54</v>
      </c>
      <c r="S548" s="18">
        <f t="shared" si="34"/>
        <v>38.475000000000001</v>
      </c>
      <c r="T548" s="7">
        <f t="shared" si="35"/>
        <v>0.45795393679700053</v>
      </c>
      <c r="U548" s="4">
        <f>YEAR(SalesDataTable[[#This Row],[Order Date]])</f>
        <v>2026</v>
      </c>
      <c r="V548" s="7" t="str">
        <f>"Q"&amp;ROUNDUP(MONTH(SalesDataTable[[#This Row],[Order Date]])/3,0)</f>
        <v>Q2</v>
      </c>
      <c r="W548" s="8">
        <f>MONTH(SalesDataTable[[#This Row],[Order Date]])</f>
        <v>4</v>
      </c>
      <c r="X548" s="7" t="str">
        <f>TEXT(SalesDataTable[[#This Row],[Order Date]],"mmm")</f>
        <v>Apr</v>
      </c>
    </row>
    <row r="549" spans="1:24" ht="15.75">
      <c r="A549" s="2">
        <v>4493</v>
      </c>
      <c r="B549" s="11">
        <v>46122</v>
      </c>
      <c r="C549" s="4">
        <f>YEAR(SalesDataTable[[#This Row],[Order Date]])</f>
        <v>2026</v>
      </c>
      <c r="D549" s="4" t="str">
        <f>"Q"&amp;ROUNDUP(MONTH(SalesDataTable[[#This Row],[Order Date]])/3,0)</f>
        <v>Q2</v>
      </c>
      <c r="E549" s="4">
        <f>MONTH(SalesDataTable[[#This Row],[Order Date]])</f>
        <v>4</v>
      </c>
      <c r="F549" s="4" t="str">
        <f>TEXT(SalesDataTable[[#This Row],[Order Date]],"MMM")</f>
        <v>Apr</v>
      </c>
      <c r="G549" s="3" t="s">
        <v>0</v>
      </c>
      <c r="H549" s="3" t="s">
        <v>1</v>
      </c>
      <c r="I549" s="3" t="s">
        <v>8</v>
      </c>
      <c r="J549" s="3" t="s">
        <v>16</v>
      </c>
      <c r="K549" s="3" t="s">
        <v>9</v>
      </c>
      <c r="L549" s="3" t="s">
        <v>10</v>
      </c>
      <c r="M549" s="8">
        <v>5</v>
      </c>
      <c r="N549" s="5">
        <v>92.63</v>
      </c>
      <c r="O549" s="6">
        <v>0.15</v>
      </c>
      <c r="P549" s="18">
        <v>46.33</v>
      </c>
      <c r="Q549" s="18">
        <f t="shared" si="32"/>
        <v>393.67749999999995</v>
      </c>
      <c r="R549" s="18">
        <f t="shared" si="33"/>
        <v>231.64999999999998</v>
      </c>
      <c r="S549" s="18">
        <f t="shared" si="34"/>
        <v>162.02749999999997</v>
      </c>
      <c r="T549" s="7">
        <f t="shared" si="35"/>
        <v>0.41157419461361139</v>
      </c>
      <c r="U549" s="4">
        <f>YEAR(SalesDataTable[[#This Row],[Order Date]])</f>
        <v>2026</v>
      </c>
      <c r="V549" s="7" t="str">
        <f>"Q"&amp;ROUNDUP(MONTH(SalesDataTable[[#This Row],[Order Date]])/3,0)</f>
        <v>Q2</v>
      </c>
      <c r="W549" s="8">
        <f>MONTH(SalesDataTable[[#This Row],[Order Date]])</f>
        <v>4</v>
      </c>
      <c r="X549" s="7" t="str">
        <f>TEXT(SalesDataTable[[#This Row],[Order Date]],"mmm")</f>
        <v>Apr</v>
      </c>
    </row>
    <row r="550" spans="1:24" ht="15.75">
      <c r="A550" s="2">
        <v>2072</v>
      </c>
      <c r="B550" s="11">
        <v>46123</v>
      </c>
      <c r="C550" s="4">
        <f>YEAR(SalesDataTable[[#This Row],[Order Date]])</f>
        <v>2026</v>
      </c>
      <c r="D550" s="4" t="str">
        <f>"Q"&amp;ROUNDUP(MONTH(SalesDataTable[[#This Row],[Order Date]])/3,0)</f>
        <v>Q2</v>
      </c>
      <c r="E550" s="4">
        <f>MONTH(SalesDataTable[[#This Row],[Order Date]])</f>
        <v>4</v>
      </c>
      <c r="F550" s="4" t="str">
        <f>TEXT(SalesDataTable[[#This Row],[Order Date]],"MMM")</f>
        <v>Apr</v>
      </c>
      <c r="G550" s="3" t="s">
        <v>0</v>
      </c>
      <c r="H550" s="3" t="s">
        <v>36</v>
      </c>
      <c r="I550" s="3" t="s">
        <v>2</v>
      </c>
      <c r="J550" s="3" t="s">
        <v>13</v>
      </c>
      <c r="K550" s="3" t="s">
        <v>23</v>
      </c>
      <c r="L550" s="3" t="s">
        <v>51</v>
      </c>
      <c r="M550" s="8">
        <v>4</v>
      </c>
      <c r="N550" s="5">
        <v>124.87</v>
      </c>
      <c r="O550" s="6">
        <v>0.1</v>
      </c>
      <c r="P550" s="18">
        <v>62.03</v>
      </c>
      <c r="Q550" s="18">
        <f t="shared" si="32"/>
        <v>449.53200000000004</v>
      </c>
      <c r="R550" s="18">
        <f t="shared" si="33"/>
        <v>248.12</v>
      </c>
      <c r="S550" s="18">
        <f t="shared" si="34"/>
        <v>201.41200000000003</v>
      </c>
      <c r="T550" s="7">
        <f t="shared" si="35"/>
        <v>0.44804819234225823</v>
      </c>
      <c r="U550" s="4">
        <f>YEAR(SalesDataTable[[#This Row],[Order Date]])</f>
        <v>2026</v>
      </c>
      <c r="V550" s="7" t="str">
        <f>"Q"&amp;ROUNDUP(MONTH(SalesDataTable[[#This Row],[Order Date]])/3,0)</f>
        <v>Q2</v>
      </c>
      <c r="W550" s="8">
        <f>MONTH(SalesDataTable[[#This Row],[Order Date]])</f>
        <v>4</v>
      </c>
      <c r="X550" s="7" t="str">
        <f>TEXT(SalesDataTable[[#This Row],[Order Date]],"mmm")</f>
        <v>Apr</v>
      </c>
    </row>
    <row r="551" spans="1:24" ht="15.75">
      <c r="A551" s="2">
        <v>2142</v>
      </c>
      <c r="B551" s="11">
        <v>46123</v>
      </c>
      <c r="C551" s="4">
        <f>YEAR(SalesDataTable[[#This Row],[Order Date]])</f>
        <v>2026</v>
      </c>
      <c r="D551" s="4" t="str">
        <f>"Q"&amp;ROUNDUP(MONTH(SalesDataTable[[#This Row],[Order Date]])/3,0)</f>
        <v>Q2</v>
      </c>
      <c r="E551" s="4">
        <f>MONTH(SalesDataTable[[#This Row],[Order Date]])</f>
        <v>4</v>
      </c>
      <c r="F551" s="4" t="str">
        <f>TEXT(SalesDataTable[[#This Row],[Order Date]],"MMM")</f>
        <v>Apr</v>
      </c>
      <c r="G551" s="3" t="s">
        <v>20</v>
      </c>
      <c r="H551" s="3" t="s">
        <v>21</v>
      </c>
      <c r="I551" s="3" t="s">
        <v>28</v>
      </c>
      <c r="J551" s="3" t="s">
        <v>13</v>
      </c>
      <c r="K551" s="3" t="s">
        <v>23</v>
      </c>
      <c r="L551" s="3" t="s">
        <v>24</v>
      </c>
      <c r="M551" s="8">
        <v>1</v>
      </c>
      <c r="N551" s="5">
        <v>339.64</v>
      </c>
      <c r="O551" s="6">
        <v>0.1</v>
      </c>
      <c r="P551" s="18">
        <v>195.81</v>
      </c>
      <c r="Q551" s="18">
        <f t="shared" si="32"/>
        <v>305.67599999999999</v>
      </c>
      <c r="R551" s="18">
        <f t="shared" si="33"/>
        <v>195.81</v>
      </c>
      <c r="S551" s="18">
        <f t="shared" si="34"/>
        <v>109.86599999999999</v>
      </c>
      <c r="T551" s="7">
        <f t="shared" si="35"/>
        <v>0.35941977780394924</v>
      </c>
      <c r="U551" s="4">
        <f>YEAR(SalesDataTable[[#This Row],[Order Date]])</f>
        <v>2026</v>
      </c>
      <c r="V551" s="7" t="str">
        <f>"Q"&amp;ROUNDUP(MONTH(SalesDataTable[[#This Row],[Order Date]])/3,0)</f>
        <v>Q2</v>
      </c>
      <c r="W551" s="8">
        <f>MONTH(SalesDataTable[[#This Row],[Order Date]])</f>
        <v>4</v>
      </c>
      <c r="X551" s="7" t="str">
        <f>TEXT(SalesDataTable[[#This Row],[Order Date]],"mmm")</f>
        <v>Apr</v>
      </c>
    </row>
    <row r="552" spans="1:24" ht="15.75">
      <c r="A552" s="2">
        <v>2911</v>
      </c>
      <c r="B552" s="11">
        <v>46123</v>
      </c>
      <c r="C552" s="4">
        <f>YEAR(SalesDataTable[[#This Row],[Order Date]])</f>
        <v>2026</v>
      </c>
      <c r="D552" s="4" t="str">
        <f>"Q"&amp;ROUNDUP(MONTH(SalesDataTable[[#This Row],[Order Date]])/3,0)</f>
        <v>Q2</v>
      </c>
      <c r="E552" s="4">
        <f>MONTH(SalesDataTable[[#This Row],[Order Date]])</f>
        <v>4</v>
      </c>
      <c r="F552" s="4" t="str">
        <f>TEXT(SalesDataTable[[#This Row],[Order Date]],"MMM")</f>
        <v>Apr</v>
      </c>
      <c r="G552" s="3" t="s">
        <v>11</v>
      </c>
      <c r="H552" s="3" t="s">
        <v>12</v>
      </c>
      <c r="I552" s="3" t="s">
        <v>19</v>
      </c>
      <c r="J552" s="3" t="s">
        <v>13</v>
      </c>
      <c r="K552" s="3" t="s">
        <v>4</v>
      </c>
      <c r="L552" s="3" t="s">
        <v>22</v>
      </c>
      <c r="M552" s="8">
        <v>1</v>
      </c>
      <c r="N552" s="5">
        <v>50.86</v>
      </c>
      <c r="O552" s="6">
        <v>0.05</v>
      </c>
      <c r="P552" s="18">
        <v>22.1</v>
      </c>
      <c r="Q552" s="18">
        <f t="shared" si="32"/>
        <v>48.317</v>
      </c>
      <c r="R552" s="18">
        <f t="shared" si="33"/>
        <v>22.1</v>
      </c>
      <c r="S552" s="18">
        <f t="shared" si="34"/>
        <v>26.216999999999999</v>
      </c>
      <c r="T552" s="7">
        <f t="shared" si="35"/>
        <v>0.54260405240391574</v>
      </c>
      <c r="U552" s="4">
        <f>YEAR(SalesDataTable[[#This Row],[Order Date]])</f>
        <v>2026</v>
      </c>
      <c r="V552" s="7" t="str">
        <f>"Q"&amp;ROUNDUP(MONTH(SalesDataTable[[#This Row],[Order Date]])/3,0)</f>
        <v>Q2</v>
      </c>
      <c r="W552" s="8">
        <f>MONTH(SalesDataTable[[#This Row],[Order Date]])</f>
        <v>4</v>
      </c>
      <c r="X552" s="7" t="str">
        <f>TEXT(SalesDataTable[[#This Row],[Order Date]],"mmm")</f>
        <v>Apr</v>
      </c>
    </row>
    <row r="553" spans="1:24" ht="15.75">
      <c r="A553" s="2">
        <v>4276</v>
      </c>
      <c r="B553" s="11">
        <v>46123</v>
      </c>
      <c r="C553" s="4">
        <f>YEAR(SalesDataTable[[#This Row],[Order Date]])</f>
        <v>2026</v>
      </c>
      <c r="D553" s="4" t="str">
        <f>"Q"&amp;ROUNDUP(MONTH(SalesDataTable[[#This Row],[Order Date]])/3,0)</f>
        <v>Q2</v>
      </c>
      <c r="E553" s="4">
        <f>MONTH(SalesDataTable[[#This Row],[Order Date]])</f>
        <v>4</v>
      </c>
      <c r="F553" s="4" t="str">
        <f>TEXT(SalesDataTable[[#This Row],[Order Date]],"MMM")</f>
        <v>Apr</v>
      </c>
      <c r="G553" s="3" t="s">
        <v>20</v>
      </c>
      <c r="H553" s="3" t="s">
        <v>33</v>
      </c>
      <c r="I553" s="3" t="s">
        <v>2</v>
      </c>
      <c r="J553" s="3" t="s">
        <v>13</v>
      </c>
      <c r="K553" s="3" t="s">
        <v>14</v>
      </c>
      <c r="L553" s="3" t="s">
        <v>48</v>
      </c>
      <c r="M553" s="8">
        <v>2</v>
      </c>
      <c r="N553" s="5">
        <v>167.01</v>
      </c>
      <c r="O553" s="6">
        <v>0</v>
      </c>
      <c r="P553" s="18">
        <v>89.8</v>
      </c>
      <c r="Q553" s="18">
        <f t="shared" si="32"/>
        <v>334.02</v>
      </c>
      <c r="R553" s="18">
        <f t="shared" si="33"/>
        <v>179.6</v>
      </c>
      <c r="S553" s="18">
        <f t="shared" si="34"/>
        <v>154.41999999999999</v>
      </c>
      <c r="T553" s="7">
        <f t="shared" si="35"/>
        <v>0.46230764624872761</v>
      </c>
      <c r="U553" s="4">
        <f>YEAR(SalesDataTable[[#This Row],[Order Date]])</f>
        <v>2026</v>
      </c>
      <c r="V553" s="7" t="str">
        <f>"Q"&amp;ROUNDUP(MONTH(SalesDataTable[[#This Row],[Order Date]])/3,0)</f>
        <v>Q2</v>
      </c>
      <c r="W553" s="8">
        <f>MONTH(SalesDataTable[[#This Row],[Order Date]])</f>
        <v>4</v>
      </c>
      <c r="X553" s="7" t="str">
        <f>TEXT(SalesDataTable[[#This Row],[Order Date]],"mmm")</f>
        <v>Apr</v>
      </c>
    </row>
    <row r="554" spans="1:24" ht="15.75">
      <c r="A554" s="2">
        <v>5077</v>
      </c>
      <c r="B554" s="11">
        <v>46123</v>
      </c>
      <c r="C554" s="4">
        <f>YEAR(SalesDataTable[[#This Row],[Order Date]])</f>
        <v>2026</v>
      </c>
      <c r="D554" s="4" t="str">
        <f>"Q"&amp;ROUNDUP(MONTH(SalesDataTable[[#This Row],[Order Date]])/3,0)</f>
        <v>Q2</v>
      </c>
      <c r="E554" s="4">
        <f>MONTH(SalesDataTable[[#This Row],[Order Date]])</f>
        <v>4</v>
      </c>
      <c r="F554" s="4" t="str">
        <f>TEXT(SalesDataTable[[#This Row],[Order Date]],"MMM")</f>
        <v>Apr</v>
      </c>
      <c r="G554" s="3" t="s">
        <v>20</v>
      </c>
      <c r="H554" s="3" t="s">
        <v>33</v>
      </c>
      <c r="I554" s="3" t="s">
        <v>28</v>
      </c>
      <c r="J554" s="3" t="s">
        <v>3</v>
      </c>
      <c r="K554" s="3" t="s">
        <v>9</v>
      </c>
      <c r="L554" s="3" t="s">
        <v>10</v>
      </c>
      <c r="M554" s="8">
        <v>2</v>
      </c>
      <c r="N554" s="5">
        <v>92.63</v>
      </c>
      <c r="O554" s="6">
        <v>0.15</v>
      </c>
      <c r="P554" s="18">
        <v>44.96</v>
      </c>
      <c r="Q554" s="18">
        <f t="shared" si="32"/>
        <v>157.47099999999998</v>
      </c>
      <c r="R554" s="18">
        <f t="shared" si="33"/>
        <v>89.92</v>
      </c>
      <c r="S554" s="18">
        <f t="shared" si="34"/>
        <v>67.550999999999974</v>
      </c>
      <c r="T554" s="7">
        <f t="shared" si="35"/>
        <v>0.42897422382533917</v>
      </c>
      <c r="U554" s="4">
        <f>YEAR(SalesDataTable[[#This Row],[Order Date]])</f>
        <v>2026</v>
      </c>
      <c r="V554" s="7" t="str">
        <f>"Q"&amp;ROUNDUP(MONTH(SalesDataTable[[#This Row],[Order Date]])/3,0)</f>
        <v>Q2</v>
      </c>
      <c r="W554" s="8">
        <f>MONTH(SalesDataTable[[#This Row],[Order Date]])</f>
        <v>4</v>
      </c>
      <c r="X554" s="7" t="str">
        <f>TEXT(SalesDataTable[[#This Row],[Order Date]],"mmm")</f>
        <v>Apr</v>
      </c>
    </row>
    <row r="555" spans="1:24" ht="15.75">
      <c r="A555" s="2">
        <v>1259</v>
      </c>
      <c r="B555" s="11">
        <v>46124</v>
      </c>
      <c r="C555" s="4">
        <f>YEAR(SalesDataTable[[#This Row],[Order Date]])</f>
        <v>2026</v>
      </c>
      <c r="D555" s="4" t="str">
        <f>"Q"&amp;ROUNDUP(MONTH(SalesDataTable[[#This Row],[Order Date]])/3,0)</f>
        <v>Q2</v>
      </c>
      <c r="E555" s="4">
        <f>MONTH(SalesDataTable[[#This Row],[Order Date]])</f>
        <v>4</v>
      </c>
      <c r="F555" s="4" t="str">
        <f>TEXT(SalesDataTable[[#This Row],[Order Date]],"MMM")</f>
        <v>Apr</v>
      </c>
      <c r="G555" s="3" t="s">
        <v>6</v>
      </c>
      <c r="H555" s="3" t="s">
        <v>43</v>
      </c>
      <c r="I555" s="3" t="s">
        <v>28</v>
      </c>
      <c r="J555" s="3" t="s">
        <v>13</v>
      </c>
      <c r="K555" s="3" t="s">
        <v>9</v>
      </c>
      <c r="L555" s="3" t="s">
        <v>37</v>
      </c>
      <c r="M555" s="8">
        <v>2</v>
      </c>
      <c r="N555" s="5">
        <v>151.01</v>
      </c>
      <c r="O555" s="6">
        <v>0</v>
      </c>
      <c r="P555" s="18">
        <v>80.209999999999994</v>
      </c>
      <c r="Q555" s="18">
        <f t="shared" si="32"/>
        <v>302.02</v>
      </c>
      <c r="R555" s="18">
        <f t="shared" si="33"/>
        <v>160.41999999999999</v>
      </c>
      <c r="S555" s="18">
        <f t="shared" si="34"/>
        <v>141.6</v>
      </c>
      <c r="T555" s="7">
        <f t="shared" si="35"/>
        <v>0.4688431229719886</v>
      </c>
      <c r="U555" s="4">
        <f>YEAR(SalesDataTable[[#This Row],[Order Date]])</f>
        <v>2026</v>
      </c>
      <c r="V555" s="7" t="str">
        <f>"Q"&amp;ROUNDUP(MONTH(SalesDataTable[[#This Row],[Order Date]])/3,0)</f>
        <v>Q2</v>
      </c>
      <c r="W555" s="8">
        <f>MONTH(SalesDataTable[[#This Row],[Order Date]])</f>
        <v>4</v>
      </c>
      <c r="X555" s="7" t="str">
        <f>TEXT(SalesDataTable[[#This Row],[Order Date]],"mmm")</f>
        <v>Apr</v>
      </c>
    </row>
    <row r="556" spans="1:24" ht="15.75">
      <c r="A556" s="2">
        <v>1720</v>
      </c>
      <c r="B556" s="11">
        <v>46124</v>
      </c>
      <c r="C556" s="4">
        <f>YEAR(SalesDataTable[[#This Row],[Order Date]])</f>
        <v>2026</v>
      </c>
      <c r="D556" s="4" t="str">
        <f>"Q"&amp;ROUNDUP(MONTH(SalesDataTable[[#This Row],[Order Date]])/3,0)</f>
        <v>Q2</v>
      </c>
      <c r="E556" s="4">
        <f>MONTH(SalesDataTable[[#This Row],[Order Date]])</f>
        <v>4</v>
      </c>
      <c r="F556" s="4" t="str">
        <f>TEXT(SalesDataTable[[#This Row],[Order Date]],"MMM")</f>
        <v>Apr</v>
      </c>
      <c r="G556" s="3" t="s">
        <v>0</v>
      </c>
      <c r="H556" s="3" t="s">
        <v>50</v>
      </c>
      <c r="I556" s="3" t="s">
        <v>2</v>
      </c>
      <c r="J556" s="3" t="s">
        <v>13</v>
      </c>
      <c r="K556" s="3" t="s">
        <v>9</v>
      </c>
      <c r="L556" s="3" t="s">
        <v>10</v>
      </c>
      <c r="M556" s="8">
        <v>2</v>
      </c>
      <c r="N556" s="5">
        <v>92.07</v>
      </c>
      <c r="O556" s="6">
        <v>0</v>
      </c>
      <c r="P556" s="18">
        <v>44.1</v>
      </c>
      <c r="Q556" s="18">
        <f t="shared" si="32"/>
        <v>184.14</v>
      </c>
      <c r="R556" s="18">
        <f t="shared" si="33"/>
        <v>88.2</v>
      </c>
      <c r="S556" s="18">
        <f t="shared" si="34"/>
        <v>95.939999999999984</v>
      </c>
      <c r="T556" s="7">
        <f t="shared" si="35"/>
        <v>0.52101661779081132</v>
      </c>
      <c r="U556" s="4">
        <f>YEAR(SalesDataTable[[#This Row],[Order Date]])</f>
        <v>2026</v>
      </c>
      <c r="V556" s="7" t="str">
        <f>"Q"&amp;ROUNDUP(MONTH(SalesDataTable[[#This Row],[Order Date]])/3,0)</f>
        <v>Q2</v>
      </c>
      <c r="W556" s="8">
        <f>MONTH(SalesDataTable[[#This Row],[Order Date]])</f>
        <v>4</v>
      </c>
      <c r="X556" s="7" t="str">
        <f>TEXT(SalesDataTable[[#This Row],[Order Date]],"mmm")</f>
        <v>Apr</v>
      </c>
    </row>
    <row r="557" spans="1:24" ht="15.75">
      <c r="A557" s="2">
        <v>1975</v>
      </c>
      <c r="B557" s="11">
        <v>46124</v>
      </c>
      <c r="C557" s="4">
        <f>YEAR(SalesDataTable[[#This Row],[Order Date]])</f>
        <v>2026</v>
      </c>
      <c r="D557" s="4" t="str">
        <f>"Q"&amp;ROUNDUP(MONTH(SalesDataTable[[#This Row],[Order Date]])/3,0)</f>
        <v>Q2</v>
      </c>
      <c r="E557" s="4">
        <f>MONTH(SalesDataTable[[#This Row],[Order Date]])</f>
        <v>4</v>
      </c>
      <c r="F557" s="4" t="str">
        <f>TEXT(SalesDataTable[[#This Row],[Order Date]],"MMM")</f>
        <v>Apr</v>
      </c>
      <c r="G557" s="3" t="s">
        <v>0</v>
      </c>
      <c r="H557" s="3" t="s">
        <v>50</v>
      </c>
      <c r="I557" s="3" t="s">
        <v>2</v>
      </c>
      <c r="J557" s="3" t="s">
        <v>3</v>
      </c>
      <c r="K557" s="3" t="s">
        <v>34</v>
      </c>
      <c r="L557" s="3" t="s">
        <v>42</v>
      </c>
      <c r="M557" s="8">
        <v>1</v>
      </c>
      <c r="N557" s="5">
        <v>36.840000000000003</v>
      </c>
      <c r="O557" s="6">
        <v>0.1</v>
      </c>
      <c r="P557" s="18">
        <v>13.86</v>
      </c>
      <c r="Q557" s="18">
        <f t="shared" si="32"/>
        <v>33.156000000000006</v>
      </c>
      <c r="R557" s="18">
        <f t="shared" si="33"/>
        <v>13.86</v>
      </c>
      <c r="S557" s="18">
        <f t="shared" si="34"/>
        <v>19.296000000000006</v>
      </c>
      <c r="T557" s="7">
        <f t="shared" si="35"/>
        <v>0.58197611292073836</v>
      </c>
      <c r="U557" s="4">
        <f>YEAR(SalesDataTable[[#This Row],[Order Date]])</f>
        <v>2026</v>
      </c>
      <c r="V557" s="7" t="str">
        <f>"Q"&amp;ROUNDUP(MONTH(SalesDataTable[[#This Row],[Order Date]])/3,0)</f>
        <v>Q2</v>
      </c>
      <c r="W557" s="8">
        <f>MONTH(SalesDataTable[[#This Row],[Order Date]])</f>
        <v>4</v>
      </c>
      <c r="X557" s="7" t="str">
        <f>TEXT(SalesDataTable[[#This Row],[Order Date]],"mmm")</f>
        <v>Apr</v>
      </c>
    </row>
    <row r="558" spans="1:24" ht="15.75">
      <c r="A558" s="2">
        <v>2848</v>
      </c>
      <c r="B558" s="11">
        <v>46124</v>
      </c>
      <c r="C558" s="4">
        <f>YEAR(SalesDataTable[[#This Row],[Order Date]])</f>
        <v>2026</v>
      </c>
      <c r="D558" s="4" t="str">
        <f>"Q"&amp;ROUNDUP(MONTH(SalesDataTable[[#This Row],[Order Date]])/3,0)</f>
        <v>Q2</v>
      </c>
      <c r="E558" s="4">
        <f>MONTH(SalesDataTable[[#This Row],[Order Date]])</f>
        <v>4</v>
      </c>
      <c r="F558" s="4" t="str">
        <f>TEXT(SalesDataTable[[#This Row],[Order Date]],"MMM")</f>
        <v>Apr</v>
      </c>
      <c r="G558" s="3" t="s">
        <v>6</v>
      </c>
      <c r="H558" s="3" t="s">
        <v>27</v>
      </c>
      <c r="I558" s="3" t="s">
        <v>2</v>
      </c>
      <c r="J558" s="3" t="s">
        <v>13</v>
      </c>
      <c r="K558" s="3" t="s">
        <v>9</v>
      </c>
      <c r="L558" s="3" t="s">
        <v>46</v>
      </c>
      <c r="M558" s="8">
        <v>1</v>
      </c>
      <c r="N558" s="5">
        <v>71.64</v>
      </c>
      <c r="O558" s="6">
        <v>0.05</v>
      </c>
      <c r="P558" s="18">
        <v>32.729999999999997</v>
      </c>
      <c r="Q558" s="18">
        <f t="shared" si="32"/>
        <v>68.057999999999993</v>
      </c>
      <c r="R558" s="18">
        <f t="shared" si="33"/>
        <v>32.729999999999997</v>
      </c>
      <c r="S558" s="18">
        <f t="shared" si="34"/>
        <v>35.327999999999996</v>
      </c>
      <c r="T558" s="7">
        <f t="shared" si="35"/>
        <v>0.51908666137706072</v>
      </c>
      <c r="U558" s="4">
        <f>YEAR(SalesDataTable[[#This Row],[Order Date]])</f>
        <v>2026</v>
      </c>
      <c r="V558" s="7" t="str">
        <f>"Q"&amp;ROUNDUP(MONTH(SalesDataTable[[#This Row],[Order Date]])/3,0)</f>
        <v>Q2</v>
      </c>
      <c r="W558" s="8">
        <f>MONTH(SalesDataTable[[#This Row],[Order Date]])</f>
        <v>4</v>
      </c>
      <c r="X558" s="7" t="str">
        <f>TEXT(SalesDataTable[[#This Row],[Order Date]],"mmm")</f>
        <v>Apr</v>
      </c>
    </row>
    <row r="559" spans="1:24" ht="15.75">
      <c r="A559" s="2">
        <v>2979</v>
      </c>
      <c r="B559" s="11">
        <v>46124</v>
      </c>
      <c r="C559" s="4">
        <f>YEAR(SalesDataTable[[#This Row],[Order Date]])</f>
        <v>2026</v>
      </c>
      <c r="D559" s="4" t="str">
        <f>"Q"&amp;ROUNDUP(MONTH(SalesDataTable[[#This Row],[Order Date]])/3,0)</f>
        <v>Q2</v>
      </c>
      <c r="E559" s="4">
        <f>MONTH(SalesDataTable[[#This Row],[Order Date]])</f>
        <v>4</v>
      </c>
      <c r="F559" s="4" t="str">
        <f>TEXT(SalesDataTable[[#This Row],[Order Date]],"MMM")</f>
        <v>Apr</v>
      </c>
      <c r="G559" s="3" t="s">
        <v>6</v>
      </c>
      <c r="H559" s="3" t="s">
        <v>49</v>
      </c>
      <c r="I559" s="3" t="s">
        <v>2</v>
      </c>
      <c r="J559" s="3" t="s">
        <v>13</v>
      </c>
      <c r="K559" s="3" t="s">
        <v>34</v>
      </c>
      <c r="L559" s="3" t="s">
        <v>38</v>
      </c>
      <c r="M559" s="8">
        <v>1</v>
      </c>
      <c r="N559" s="5">
        <v>124.18</v>
      </c>
      <c r="O559" s="6">
        <v>0</v>
      </c>
      <c r="P559" s="18">
        <v>67.42</v>
      </c>
      <c r="Q559" s="18">
        <f t="shared" si="32"/>
        <v>124.18</v>
      </c>
      <c r="R559" s="18">
        <f t="shared" si="33"/>
        <v>67.42</v>
      </c>
      <c r="S559" s="18">
        <f t="shared" si="34"/>
        <v>56.760000000000005</v>
      </c>
      <c r="T559" s="7">
        <f t="shared" si="35"/>
        <v>0.45707843453052022</v>
      </c>
      <c r="U559" s="4">
        <f>YEAR(SalesDataTable[[#This Row],[Order Date]])</f>
        <v>2026</v>
      </c>
      <c r="V559" s="7" t="str">
        <f>"Q"&amp;ROUNDUP(MONTH(SalesDataTable[[#This Row],[Order Date]])/3,0)</f>
        <v>Q2</v>
      </c>
      <c r="W559" s="8">
        <f>MONTH(SalesDataTable[[#This Row],[Order Date]])</f>
        <v>4</v>
      </c>
      <c r="X559" s="7" t="str">
        <f>TEXT(SalesDataTable[[#This Row],[Order Date]],"mmm")</f>
        <v>Apr</v>
      </c>
    </row>
    <row r="560" spans="1:24" ht="15.75">
      <c r="A560" s="2">
        <v>2996</v>
      </c>
      <c r="B560" s="11">
        <v>46124</v>
      </c>
      <c r="C560" s="4">
        <f>YEAR(SalesDataTable[[#This Row],[Order Date]])</f>
        <v>2026</v>
      </c>
      <c r="D560" s="4" t="str">
        <f>"Q"&amp;ROUNDUP(MONTH(SalesDataTable[[#This Row],[Order Date]])/3,0)</f>
        <v>Q2</v>
      </c>
      <c r="E560" s="4">
        <f>MONTH(SalesDataTable[[#This Row],[Order Date]])</f>
        <v>4</v>
      </c>
      <c r="F560" s="4" t="str">
        <f>TEXT(SalesDataTable[[#This Row],[Order Date]],"MMM")</f>
        <v>Apr</v>
      </c>
      <c r="G560" s="3" t="s">
        <v>6</v>
      </c>
      <c r="H560" s="3" t="s">
        <v>43</v>
      </c>
      <c r="I560" s="3" t="s">
        <v>19</v>
      </c>
      <c r="J560" s="3" t="s">
        <v>13</v>
      </c>
      <c r="K560" s="3" t="s">
        <v>14</v>
      </c>
      <c r="L560" s="3" t="s">
        <v>44</v>
      </c>
      <c r="M560" s="8">
        <v>1</v>
      </c>
      <c r="N560" s="5">
        <v>134.94999999999999</v>
      </c>
      <c r="O560" s="6">
        <v>0</v>
      </c>
      <c r="P560" s="18">
        <v>67.849999999999994</v>
      </c>
      <c r="Q560" s="18">
        <f t="shared" si="32"/>
        <v>134.94999999999999</v>
      </c>
      <c r="R560" s="18">
        <f t="shared" si="33"/>
        <v>67.849999999999994</v>
      </c>
      <c r="S560" s="18">
        <f t="shared" si="34"/>
        <v>67.099999999999994</v>
      </c>
      <c r="T560" s="7">
        <f t="shared" si="35"/>
        <v>0.49722119303445722</v>
      </c>
      <c r="U560" s="4">
        <f>YEAR(SalesDataTable[[#This Row],[Order Date]])</f>
        <v>2026</v>
      </c>
      <c r="V560" s="7" t="str">
        <f>"Q"&amp;ROUNDUP(MONTH(SalesDataTable[[#This Row],[Order Date]])/3,0)</f>
        <v>Q2</v>
      </c>
      <c r="W560" s="8">
        <f>MONTH(SalesDataTable[[#This Row],[Order Date]])</f>
        <v>4</v>
      </c>
      <c r="X560" s="7" t="str">
        <f>TEXT(SalesDataTable[[#This Row],[Order Date]],"mmm")</f>
        <v>Apr</v>
      </c>
    </row>
    <row r="561" spans="1:24" ht="15.75">
      <c r="A561" s="2">
        <v>749</v>
      </c>
      <c r="B561" s="11">
        <v>46125</v>
      </c>
      <c r="C561" s="4">
        <f>YEAR(SalesDataTable[[#This Row],[Order Date]])</f>
        <v>2026</v>
      </c>
      <c r="D561" s="4" t="str">
        <f>"Q"&amp;ROUNDUP(MONTH(SalesDataTable[[#This Row],[Order Date]])/3,0)</f>
        <v>Q2</v>
      </c>
      <c r="E561" s="4">
        <f>MONTH(SalesDataTable[[#This Row],[Order Date]])</f>
        <v>4</v>
      </c>
      <c r="F561" s="4" t="str">
        <f>TEXT(SalesDataTable[[#This Row],[Order Date]],"MMM")</f>
        <v>Apr</v>
      </c>
      <c r="G561" s="3" t="s">
        <v>0</v>
      </c>
      <c r="H561" s="3" t="s">
        <v>50</v>
      </c>
      <c r="I561" s="3" t="s">
        <v>2</v>
      </c>
      <c r="J561" s="3" t="s">
        <v>13</v>
      </c>
      <c r="K561" s="3" t="s">
        <v>23</v>
      </c>
      <c r="L561" s="3" t="s">
        <v>51</v>
      </c>
      <c r="M561" s="8">
        <v>2</v>
      </c>
      <c r="N561" s="5">
        <v>124</v>
      </c>
      <c r="O561" s="6">
        <v>0</v>
      </c>
      <c r="P561" s="18">
        <v>60.14</v>
      </c>
      <c r="Q561" s="18">
        <f t="shared" si="32"/>
        <v>248</v>
      </c>
      <c r="R561" s="18">
        <f t="shared" si="33"/>
        <v>120.28</v>
      </c>
      <c r="S561" s="18">
        <f t="shared" si="34"/>
        <v>127.72</v>
      </c>
      <c r="T561" s="7">
        <f t="shared" si="35"/>
        <v>0.51500000000000001</v>
      </c>
      <c r="U561" s="4">
        <f>YEAR(SalesDataTable[[#This Row],[Order Date]])</f>
        <v>2026</v>
      </c>
      <c r="V561" s="7" t="str">
        <f>"Q"&amp;ROUNDUP(MONTH(SalesDataTable[[#This Row],[Order Date]])/3,0)</f>
        <v>Q2</v>
      </c>
      <c r="W561" s="8">
        <f>MONTH(SalesDataTable[[#This Row],[Order Date]])</f>
        <v>4</v>
      </c>
      <c r="X561" s="7" t="str">
        <f>TEXT(SalesDataTable[[#This Row],[Order Date]],"mmm")</f>
        <v>Apr</v>
      </c>
    </row>
    <row r="562" spans="1:24" ht="15.75">
      <c r="A562" s="2">
        <v>1928</v>
      </c>
      <c r="B562" s="11">
        <v>46125</v>
      </c>
      <c r="C562" s="4">
        <f>YEAR(SalesDataTable[[#This Row],[Order Date]])</f>
        <v>2026</v>
      </c>
      <c r="D562" s="4" t="str">
        <f>"Q"&amp;ROUNDUP(MONTH(SalesDataTable[[#This Row],[Order Date]])/3,0)</f>
        <v>Q2</v>
      </c>
      <c r="E562" s="4">
        <f>MONTH(SalesDataTable[[#This Row],[Order Date]])</f>
        <v>4</v>
      </c>
      <c r="F562" s="4" t="str">
        <f>TEXT(SalesDataTable[[#This Row],[Order Date]],"MMM")</f>
        <v>Apr</v>
      </c>
      <c r="G562" s="3" t="s">
        <v>20</v>
      </c>
      <c r="H562" s="3" t="s">
        <v>47</v>
      </c>
      <c r="I562" s="3" t="s">
        <v>28</v>
      </c>
      <c r="J562" s="3" t="s">
        <v>3</v>
      </c>
      <c r="K562" s="3" t="s">
        <v>34</v>
      </c>
      <c r="L562" s="3" t="s">
        <v>45</v>
      </c>
      <c r="M562" s="8">
        <v>2</v>
      </c>
      <c r="N562" s="5">
        <v>50.2</v>
      </c>
      <c r="O562" s="6">
        <v>0.1</v>
      </c>
      <c r="P562" s="18">
        <v>21.48</v>
      </c>
      <c r="Q562" s="18">
        <f t="shared" si="32"/>
        <v>90.360000000000014</v>
      </c>
      <c r="R562" s="18">
        <f t="shared" si="33"/>
        <v>42.96</v>
      </c>
      <c r="S562" s="18">
        <f t="shared" si="34"/>
        <v>47.400000000000013</v>
      </c>
      <c r="T562" s="7">
        <f t="shared" si="35"/>
        <v>0.5245683930942896</v>
      </c>
      <c r="U562" s="4">
        <f>YEAR(SalesDataTable[[#This Row],[Order Date]])</f>
        <v>2026</v>
      </c>
      <c r="V562" s="7" t="str">
        <f>"Q"&amp;ROUNDUP(MONTH(SalesDataTable[[#This Row],[Order Date]])/3,0)</f>
        <v>Q2</v>
      </c>
      <c r="W562" s="8">
        <f>MONTH(SalesDataTable[[#This Row],[Order Date]])</f>
        <v>4</v>
      </c>
      <c r="X562" s="7" t="str">
        <f>TEXT(SalesDataTable[[#This Row],[Order Date]],"mmm")</f>
        <v>Apr</v>
      </c>
    </row>
    <row r="563" spans="1:24" ht="15.75">
      <c r="A563" s="2">
        <v>2486</v>
      </c>
      <c r="B563" s="11">
        <v>46125</v>
      </c>
      <c r="C563" s="4">
        <f>YEAR(SalesDataTable[[#This Row],[Order Date]])</f>
        <v>2026</v>
      </c>
      <c r="D563" s="4" t="str">
        <f>"Q"&amp;ROUNDUP(MONTH(SalesDataTable[[#This Row],[Order Date]])/3,0)</f>
        <v>Q2</v>
      </c>
      <c r="E563" s="4">
        <f>MONTH(SalesDataTable[[#This Row],[Order Date]])</f>
        <v>4</v>
      </c>
      <c r="F563" s="4" t="str">
        <f>TEXT(SalesDataTable[[#This Row],[Order Date]],"MMM")</f>
        <v>Apr</v>
      </c>
      <c r="G563" s="3" t="s">
        <v>6</v>
      </c>
      <c r="H563" s="3" t="s">
        <v>41</v>
      </c>
      <c r="I563" s="3" t="s">
        <v>2</v>
      </c>
      <c r="J563" s="3" t="s">
        <v>16</v>
      </c>
      <c r="K563" s="3" t="s">
        <v>9</v>
      </c>
      <c r="L563" s="3" t="s">
        <v>10</v>
      </c>
      <c r="M563" s="8">
        <v>1</v>
      </c>
      <c r="N563" s="5">
        <v>93.65</v>
      </c>
      <c r="O563" s="6">
        <v>0</v>
      </c>
      <c r="P563" s="18">
        <v>44.15</v>
      </c>
      <c r="Q563" s="18">
        <f t="shared" si="32"/>
        <v>93.65</v>
      </c>
      <c r="R563" s="18">
        <f t="shared" si="33"/>
        <v>44.15</v>
      </c>
      <c r="S563" s="18">
        <f t="shared" si="34"/>
        <v>49.500000000000007</v>
      </c>
      <c r="T563" s="7">
        <f t="shared" si="35"/>
        <v>0.5285638013881474</v>
      </c>
      <c r="U563" s="4">
        <f>YEAR(SalesDataTable[[#This Row],[Order Date]])</f>
        <v>2026</v>
      </c>
      <c r="V563" s="7" t="str">
        <f>"Q"&amp;ROUNDUP(MONTH(SalesDataTable[[#This Row],[Order Date]])/3,0)</f>
        <v>Q2</v>
      </c>
      <c r="W563" s="8">
        <f>MONTH(SalesDataTable[[#This Row],[Order Date]])</f>
        <v>4</v>
      </c>
      <c r="X563" s="7" t="str">
        <f>TEXT(SalesDataTable[[#This Row],[Order Date]],"mmm")</f>
        <v>Apr</v>
      </c>
    </row>
    <row r="564" spans="1:24" ht="15.75">
      <c r="A564" s="2">
        <v>2688</v>
      </c>
      <c r="B564" s="11">
        <v>46125</v>
      </c>
      <c r="C564" s="4">
        <f>YEAR(SalesDataTable[[#This Row],[Order Date]])</f>
        <v>2026</v>
      </c>
      <c r="D564" s="4" t="str">
        <f>"Q"&amp;ROUNDUP(MONTH(SalesDataTable[[#This Row],[Order Date]])/3,0)</f>
        <v>Q2</v>
      </c>
      <c r="E564" s="4">
        <f>MONTH(SalesDataTable[[#This Row],[Order Date]])</f>
        <v>4</v>
      </c>
      <c r="F564" s="4" t="str">
        <f>TEXT(SalesDataTable[[#This Row],[Order Date]],"MMM")</f>
        <v>Apr</v>
      </c>
      <c r="G564" s="3" t="s">
        <v>11</v>
      </c>
      <c r="H564" s="3" t="s">
        <v>52</v>
      </c>
      <c r="I564" s="3" t="s">
        <v>28</v>
      </c>
      <c r="J564" s="3" t="s">
        <v>13</v>
      </c>
      <c r="K564" s="3" t="s">
        <v>14</v>
      </c>
      <c r="L564" s="3" t="s">
        <v>32</v>
      </c>
      <c r="M564" s="8">
        <v>5</v>
      </c>
      <c r="N564" s="5">
        <v>47.25</v>
      </c>
      <c r="O564" s="6">
        <v>0.1</v>
      </c>
      <c r="P564" s="18">
        <v>17.93</v>
      </c>
      <c r="Q564" s="18">
        <f t="shared" si="32"/>
        <v>212.625</v>
      </c>
      <c r="R564" s="18">
        <f t="shared" si="33"/>
        <v>89.65</v>
      </c>
      <c r="S564" s="18">
        <f t="shared" si="34"/>
        <v>122.97499999999999</v>
      </c>
      <c r="T564" s="7">
        <f t="shared" si="35"/>
        <v>0.57836566725455607</v>
      </c>
      <c r="U564" s="4">
        <f>YEAR(SalesDataTable[[#This Row],[Order Date]])</f>
        <v>2026</v>
      </c>
      <c r="V564" s="7" t="str">
        <f>"Q"&amp;ROUNDUP(MONTH(SalesDataTable[[#This Row],[Order Date]])/3,0)</f>
        <v>Q2</v>
      </c>
      <c r="W564" s="8">
        <f>MONTH(SalesDataTable[[#This Row],[Order Date]])</f>
        <v>4</v>
      </c>
      <c r="X564" s="7" t="str">
        <f>TEXT(SalesDataTable[[#This Row],[Order Date]],"mmm")</f>
        <v>Apr</v>
      </c>
    </row>
    <row r="565" spans="1:24" ht="15.75">
      <c r="A565" s="2">
        <v>2712</v>
      </c>
      <c r="B565" s="11">
        <v>46125</v>
      </c>
      <c r="C565" s="4">
        <f>YEAR(SalesDataTable[[#This Row],[Order Date]])</f>
        <v>2026</v>
      </c>
      <c r="D565" s="4" t="str">
        <f>"Q"&amp;ROUNDUP(MONTH(SalesDataTable[[#This Row],[Order Date]])/3,0)</f>
        <v>Q2</v>
      </c>
      <c r="E565" s="4">
        <f>MONTH(SalesDataTable[[#This Row],[Order Date]])</f>
        <v>4</v>
      </c>
      <c r="F565" s="4" t="str">
        <f>TEXT(SalesDataTable[[#This Row],[Order Date]],"MMM")</f>
        <v>Apr</v>
      </c>
      <c r="G565" s="3" t="s">
        <v>11</v>
      </c>
      <c r="H565" s="3" t="s">
        <v>25</v>
      </c>
      <c r="I565" s="3" t="s">
        <v>2</v>
      </c>
      <c r="J565" s="3" t="s">
        <v>3</v>
      </c>
      <c r="K565" s="3" t="s">
        <v>34</v>
      </c>
      <c r="L565" s="3" t="s">
        <v>42</v>
      </c>
      <c r="M565" s="8">
        <v>1</v>
      </c>
      <c r="N565" s="5">
        <v>35.69</v>
      </c>
      <c r="O565" s="6">
        <v>0.05</v>
      </c>
      <c r="P565" s="18">
        <v>13.53</v>
      </c>
      <c r="Q565" s="18">
        <f t="shared" si="32"/>
        <v>33.905499999999996</v>
      </c>
      <c r="R565" s="18">
        <f t="shared" si="33"/>
        <v>13.53</v>
      </c>
      <c r="S565" s="18">
        <f t="shared" si="34"/>
        <v>20.375499999999995</v>
      </c>
      <c r="T565" s="7">
        <f t="shared" si="35"/>
        <v>0.60094969842650892</v>
      </c>
      <c r="U565" s="4">
        <f>YEAR(SalesDataTable[[#This Row],[Order Date]])</f>
        <v>2026</v>
      </c>
      <c r="V565" s="7" t="str">
        <f>"Q"&amp;ROUNDUP(MONTH(SalesDataTable[[#This Row],[Order Date]])/3,0)</f>
        <v>Q2</v>
      </c>
      <c r="W565" s="8">
        <f>MONTH(SalesDataTable[[#This Row],[Order Date]])</f>
        <v>4</v>
      </c>
      <c r="X565" s="7" t="str">
        <f>TEXT(SalesDataTable[[#This Row],[Order Date]],"mmm")</f>
        <v>Apr</v>
      </c>
    </row>
    <row r="566" spans="1:24" ht="15.75">
      <c r="A566" s="2">
        <v>3853</v>
      </c>
      <c r="B566" s="11">
        <v>46125</v>
      </c>
      <c r="C566" s="4">
        <f>YEAR(SalesDataTable[[#This Row],[Order Date]])</f>
        <v>2026</v>
      </c>
      <c r="D566" s="4" t="str">
        <f>"Q"&amp;ROUNDUP(MONTH(SalesDataTable[[#This Row],[Order Date]])/3,0)</f>
        <v>Q2</v>
      </c>
      <c r="E566" s="4">
        <f>MONTH(SalesDataTable[[#This Row],[Order Date]])</f>
        <v>4</v>
      </c>
      <c r="F566" s="4" t="str">
        <f>TEXT(SalesDataTable[[#This Row],[Order Date]],"MMM")</f>
        <v>Apr</v>
      </c>
      <c r="G566" s="3" t="s">
        <v>20</v>
      </c>
      <c r="H566" s="3" t="s">
        <v>47</v>
      </c>
      <c r="I566" s="3" t="s">
        <v>2</v>
      </c>
      <c r="J566" s="3" t="s">
        <v>3</v>
      </c>
      <c r="K566" s="3" t="s">
        <v>14</v>
      </c>
      <c r="L566" s="3" t="s">
        <v>44</v>
      </c>
      <c r="M566" s="8">
        <v>3</v>
      </c>
      <c r="N566" s="5">
        <v>136.12</v>
      </c>
      <c r="O566" s="6">
        <v>0</v>
      </c>
      <c r="P566" s="18">
        <v>66.58</v>
      </c>
      <c r="Q566" s="18">
        <f t="shared" si="32"/>
        <v>408.36</v>
      </c>
      <c r="R566" s="18">
        <f t="shared" si="33"/>
        <v>199.74</v>
      </c>
      <c r="S566" s="18">
        <f t="shared" si="34"/>
        <v>208.62</v>
      </c>
      <c r="T566" s="7">
        <f t="shared" si="35"/>
        <v>0.51087275933000298</v>
      </c>
      <c r="U566" s="4">
        <f>YEAR(SalesDataTable[[#This Row],[Order Date]])</f>
        <v>2026</v>
      </c>
      <c r="V566" s="7" t="str">
        <f>"Q"&amp;ROUNDUP(MONTH(SalesDataTable[[#This Row],[Order Date]])/3,0)</f>
        <v>Q2</v>
      </c>
      <c r="W566" s="8">
        <f>MONTH(SalesDataTable[[#This Row],[Order Date]])</f>
        <v>4</v>
      </c>
      <c r="X566" s="7" t="str">
        <f>TEXT(SalesDataTable[[#This Row],[Order Date]],"mmm")</f>
        <v>Apr</v>
      </c>
    </row>
    <row r="567" spans="1:24" ht="15.75">
      <c r="A567" s="2">
        <v>4043</v>
      </c>
      <c r="B567" s="11">
        <v>46125</v>
      </c>
      <c r="C567" s="4">
        <f>YEAR(SalesDataTable[[#This Row],[Order Date]])</f>
        <v>2026</v>
      </c>
      <c r="D567" s="4" t="str">
        <f>"Q"&amp;ROUNDUP(MONTH(SalesDataTable[[#This Row],[Order Date]])/3,0)</f>
        <v>Q2</v>
      </c>
      <c r="E567" s="4">
        <f>MONTH(SalesDataTable[[#This Row],[Order Date]])</f>
        <v>4</v>
      </c>
      <c r="F567" s="4" t="str">
        <f>TEXT(SalesDataTable[[#This Row],[Order Date]],"MMM")</f>
        <v>Apr</v>
      </c>
      <c r="G567" s="3" t="s">
        <v>20</v>
      </c>
      <c r="H567" s="3" t="s">
        <v>31</v>
      </c>
      <c r="I567" s="3" t="s">
        <v>28</v>
      </c>
      <c r="J567" s="3" t="s">
        <v>13</v>
      </c>
      <c r="K567" s="3" t="s">
        <v>9</v>
      </c>
      <c r="L567" s="3" t="s">
        <v>37</v>
      </c>
      <c r="M567" s="8">
        <v>1</v>
      </c>
      <c r="N567" s="5">
        <v>155.88999999999999</v>
      </c>
      <c r="O567" s="6">
        <v>0</v>
      </c>
      <c r="P567" s="18">
        <v>77.260000000000005</v>
      </c>
      <c r="Q567" s="18">
        <f t="shared" si="32"/>
        <v>155.88999999999999</v>
      </c>
      <c r="R567" s="18">
        <f t="shared" si="33"/>
        <v>77.260000000000005</v>
      </c>
      <c r="S567" s="18">
        <f t="shared" si="34"/>
        <v>78.629999999999981</v>
      </c>
      <c r="T567" s="7">
        <f t="shared" si="35"/>
        <v>0.50439412406183837</v>
      </c>
      <c r="U567" s="4">
        <f>YEAR(SalesDataTable[[#This Row],[Order Date]])</f>
        <v>2026</v>
      </c>
      <c r="V567" s="7" t="str">
        <f>"Q"&amp;ROUNDUP(MONTH(SalesDataTable[[#This Row],[Order Date]])/3,0)</f>
        <v>Q2</v>
      </c>
      <c r="W567" s="8">
        <f>MONTH(SalesDataTable[[#This Row],[Order Date]])</f>
        <v>4</v>
      </c>
      <c r="X567" s="7" t="str">
        <f>TEXT(SalesDataTable[[#This Row],[Order Date]],"mmm")</f>
        <v>Apr</v>
      </c>
    </row>
    <row r="568" spans="1:24" ht="15.75">
      <c r="A568" s="2">
        <v>290</v>
      </c>
      <c r="B568" s="11">
        <v>46126</v>
      </c>
      <c r="C568" s="4">
        <f>YEAR(SalesDataTable[[#This Row],[Order Date]])</f>
        <v>2026</v>
      </c>
      <c r="D568" s="4" t="str">
        <f>"Q"&amp;ROUNDUP(MONTH(SalesDataTable[[#This Row],[Order Date]])/3,0)</f>
        <v>Q2</v>
      </c>
      <c r="E568" s="4">
        <f>MONTH(SalesDataTable[[#This Row],[Order Date]])</f>
        <v>4</v>
      </c>
      <c r="F568" s="4" t="str">
        <f>TEXT(SalesDataTable[[#This Row],[Order Date]],"MMM")</f>
        <v>Apr</v>
      </c>
      <c r="G568" s="3" t="s">
        <v>0</v>
      </c>
      <c r="H568" s="3" t="s">
        <v>50</v>
      </c>
      <c r="I568" s="3" t="s">
        <v>2</v>
      </c>
      <c r="J568" s="3" t="s">
        <v>16</v>
      </c>
      <c r="K568" s="3" t="s">
        <v>14</v>
      </c>
      <c r="L568" s="3" t="s">
        <v>44</v>
      </c>
      <c r="M568" s="8">
        <v>1</v>
      </c>
      <c r="N568" s="5">
        <v>130.81</v>
      </c>
      <c r="O568" s="6">
        <v>0</v>
      </c>
      <c r="P568" s="18">
        <v>67.86</v>
      </c>
      <c r="Q568" s="18">
        <f t="shared" si="32"/>
        <v>130.81</v>
      </c>
      <c r="R568" s="18">
        <f t="shared" si="33"/>
        <v>67.86</v>
      </c>
      <c r="S568" s="18">
        <f t="shared" si="34"/>
        <v>62.95</v>
      </c>
      <c r="T568" s="7">
        <f t="shared" si="35"/>
        <v>0.48123232168794439</v>
      </c>
      <c r="U568" s="4">
        <f>YEAR(SalesDataTable[[#This Row],[Order Date]])</f>
        <v>2026</v>
      </c>
      <c r="V568" s="7" t="str">
        <f>"Q"&amp;ROUNDUP(MONTH(SalesDataTable[[#This Row],[Order Date]])/3,0)</f>
        <v>Q2</v>
      </c>
      <c r="W568" s="8">
        <f>MONTH(SalesDataTable[[#This Row],[Order Date]])</f>
        <v>4</v>
      </c>
      <c r="X568" s="7" t="str">
        <f>TEXT(SalesDataTable[[#This Row],[Order Date]],"mmm")</f>
        <v>Apr</v>
      </c>
    </row>
    <row r="569" spans="1:24" ht="15.75">
      <c r="A569" s="2">
        <v>2953</v>
      </c>
      <c r="B569" s="11">
        <v>46126</v>
      </c>
      <c r="C569" s="4">
        <f>YEAR(SalesDataTable[[#This Row],[Order Date]])</f>
        <v>2026</v>
      </c>
      <c r="D569" s="4" t="str">
        <f>"Q"&amp;ROUNDUP(MONTH(SalesDataTable[[#This Row],[Order Date]])/3,0)</f>
        <v>Q2</v>
      </c>
      <c r="E569" s="4">
        <f>MONTH(SalesDataTable[[#This Row],[Order Date]])</f>
        <v>4</v>
      </c>
      <c r="F569" s="4" t="str">
        <f>TEXT(SalesDataTable[[#This Row],[Order Date]],"MMM")</f>
        <v>Apr</v>
      </c>
      <c r="G569" s="3" t="s">
        <v>0</v>
      </c>
      <c r="H569" s="3" t="s">
        <v>1</v>
      </c>
      <c r="I569" s="3" t="s">
        <v>2</v>
      </c>
      <c r="J569" s="3" t="s">
        <v>3</v>
      </c>
      <c r="K569" s="3" t="s">
        <v>14</v>
      </c>
      <c r="L569" s="3" t="s">
        <v>32</v>
      </c>
      <c r="M569" s="8">
        <v>2</v>
      </c>
      <c r="N569" s="5">
        <v>47.56</v>
      </c>
      <c r="O569" s="6">
        <v>0.05</v>
      </c>
      <c r="P569" s="18">
        <v>18.649999999999999</v>
      </c>
      <c r="Q569" s="18">
        <f t="shared" si="32"/>
        <v>90.364000000000004</v>
      </c>
      <c r="R569" s="18">
        <f t="shared" si="33"/>
        <v>37.299999999999997</v>
      </c>
      <c r="S569" s="18">
        <f t="shared" si="34"/>
        <v>53.064000000000007</v>
      </c>
      <c r="T569" s="7">
        <f t="shared" si="35"/>
        <v>0.58722500110663545</v>
      </c>
      <c r="U569" s="4">
        <f>YEAR(SalesDataTable[[#This Row],[Order Date]])</f>
        <v>2026</v>
      </c>
      <c r="V569" s="7" t="str">
        <f>"Q"&amp;ROUNDUP(MONTH(SalesDataTable[[#This Row],[Order Date]])/3,0)</f>
        <v>Q2</v>
      </c>
      <c r="W569" s="8">
        <f>MONTH(SalesDataTable[[#This Row],[Order Date]])</f>
        <v>4</v>
      </c>
      <c r="X569" s="7" t="str">
        <f>TEXT(SalesDataTable[[#This Row],[Order Date]],"mmm")</f>
        <v>Apr</v>
      </c>
    </row>
    <row r="570" spans="1:24" ht="15.75">
      <c r="A570" s="2">
        <v>3179</v>
      </c>
      <c r="B570" s="11">
        <v>46126</v>
      </c>
      <c r="C570" s="4">
        <f>YEAR(SalesDataTable[[#This Row],[Order Date]])</f>
        <v>2026</v>
      </c>
      <c r="D570" s="4" t="str">
        <f>"Q"&amp;ROUNDUP(MONTH(SalesDataTable[[#This Row],[Order Date]])/3,0)</f>
        <v>Q2</v>
      </c>
      <c r="E570" s="4">
        <f>MONTH(SalesDataTable[[#This Row],[Order Date]])</f>
        <v>4</v>
      </c>
      <c r="F570" s="4" t="str">
        <f>TEXT(SalesDataTable[[#This Row],[Order Date]],"MMM")</f>
        <v>Apr</v>
      </c>
      <c r="G570" s="3" t="s">
        <v>6</v>
      </c>
      <c r="H570" s="3" t="s">
        <v>49</v>
      </c>
      <c r="I570" s="3" t="s">
        <v>2</v>
      </c>
      <c r="J570" s="3" t="s">
        <v>13</v>
      </c>
      <c r="K570" s="3" t="s">
        <v>9</v>
      </c>
      <c r="L570" s="3" t="s">
        <v>17</v>
      </c>
      <c r="M570" s="8">
        <v>2</v>
      </c>
      <c r="N570" s="5">
        <v>140.65</v>
      </c>
      <c r="O570" s="6">
        <v>0.05</v>
      </c>
      <c r="P570" s="18">
        <v>78.900000000000006</v>
      </c>
      <c r="Q570" s="18">
        <f t="shared" si="32"/>
        <v>267.23500000000001</v>
      </c>
      <c r="R570" s="18">
        <f t="shared" si="33"/>
        <v>157.80000000000001</v>
      </c>
      <c r="S570" s="18">
        <f t="shared" si="34"/>
        <v>109.435</v>
      </c>
      <c r="T570" s="7">
        <f t="shared" si="35"/>
        <v>0.40950848504125581</v>
      </c>
      <c r="U570" s="4">
        <f>YEAR(SalesDataTable[[#This Row],[Order Date]])</f>
        <v>2026</v>
      </c>
      <c r="V570" s="7" t="str">
        <f>"Q"&amp;ROUNDUP(MONTH(SalesDataTable[[#This Row],[Order Date]])/3,0)</f>
        <v>Q2</v>
      </c>
      <c r="W570" s="8">
        <f>MONTH(SalesDataTable[[#This Row],[Order Date]])</f>
        <v>4</v>
      </c>
      <c r="X570" s="7" t="str">
        <f>TEXT(SalesDataTable[[#This Row],[Order Date]],"mmm")</f>
        <v>Apr</v>
      </c>
    </row>
    <row r="571" spans="1:24" ht="15.75">
      <c r="A571" s="2">
        <v>3301</v>
      </c>
      <c r="B571" s="11">
        <v>46126</v>
      </c>
      <c r="C571" s="4">
        <f>YEAR(SalesDataTable[[#This Row],[Order Date]])</f>
        <v>2026</v>
      </c>
      <c r="D571" s="4" t="str">
        <f>"Q"&amp;ROUNDUP(MONTH(SalesDataTable[[#This Row],[Order Date]])/3,0)</f>
        <v>Q2</v>
      </c>
      <c r="E571" s="4">
        <f>MONTH(SalesDataTable[[#This Row],[Order Date]])</f>
        <v>4</v>
      </c>
      <c r="F571" s="4" t="str">
        <f>TEXT(SalesDataTable[[#This Row],[Order Date]],"MMM")</f>
        <v>Apr</v>
      </c>
      <c r="G571" s="3" t="s">
        <v>20</v>
      </c>
      <c r="H571" s="3" t="s">
        <v>21</v>
      </c>
      <c r="I571" s="3" t="s">
        <v>19</v>
      </c>
      <c r="J571" s="3" t="s">
        <v>13</v>
      </c>
      <c r="K571" s="3" t="s">
        <v>4</v>
      </c>
      <c r="L571" s="3" t="s">
        <v>5</v>
      </c>
      <c r="M571" s="8">
        <v>1</v>
      </c>
      <c r="N571" s="5">
        <v>82.75</v>
      </c>
      <c r="O571" s="6">
        <v>0</v>
      </c>
      <c r="P571" s="18">
        <v>43.18</v>
      </c>
      <c r="Q571" s="18">
        <f t="shared" si="32"/>
        <v>82.75</v>
      </c>
      <c r="R571" s="18">
        <f t="shared" si="33"/>
        <v>43.18</v>
      </c>
      <c r="S571" s="18">
        <f t="shared" si="34"/>
        <v>39.57</v>
      </c>
      <c r="T571" s="7">
        <f t="shared" si="35"/>
        <v>0.47818731117824775</v>
      </c>
      <c r="U571" s="4">
        <f>YEAR(SalesDataTable[[#This Row],[Order Date]])</f>
        <v>2026</v>
      </c>
      <c r="V571" s="7" t="str">
        <f>"Q"&amp;ROUNDUP(MONTH(SalesDataTable[[#This Row],[Order Date]])/3,0)</f>
        <v>Q2</v>
      </c>
      <c r="W571" s="8">
        <f>MONTH(SalesDataTable[[#This Row],[Order Date]])</f>
        <v>4</v>
      </c>
      <c r="X571" s="7" t="str">
        <f>TEXT(SalesDataTable[[#This Row],[Order Date]],"mmm")</f>
        <v>Apr</v>
      </c>
    </row>
    <row r="572" spans="1:24" ht="15.75">
      <c r="A572" s="2">
        <v>3349</v>
      </c>
      <c r="B572" s="11">
        <v>46126</v>
      </c>
      <c r="C572" s="4">
        <f>YEAR(SalesDataTable[[#This Row],[Order Date]])</f>
        <v>2026</v>
      </c>
      <c r="D572" s="4" t="str">
        <f>"Q"&amp;ROUNDUP(MONTH(SalesDataTable[[#This Row],[Order Date]])/3,0)</f>
        <v>Q2</v>
      </c>
      <c r="E572" s="4">
        <f>MONTH(SalesDataTable[[#This Row],[Order Date]])</f>
        <v>4</v>
      </c>
      <c r="F572" s="4" t="str">
        <f>TEXT(SalesDataTable[[#This Row],[Order Date]],"MMM")</f>
        <v>Apr</v>
      </c>
      <c r="G572" s="3" t="s">
        <v>20</v>
      </c>
      <c r="H572" s="3" t="s">
        <v>33</v>
      </c>
      <c r="I572" s="3" t="s">
        <v>2</v>
      </c>
      <c r="J572" s="3" t="s">
        <v>3</v>
      </c>
      <c r="K572" s="3" t="s">
        <v>34</v>
      </c>
      <c r="L572" s="3" t="s">
        <v>35</v>
      </c>
      <c r="M572" s="8">
        <v>2</v>
      </c>
      <c r="N572" s="5">
        <v>40.909999999999997</v>
      </c>
      <c r="O572" s="6">
        <v>0.1</v>
      </c>
      <c r="P572" s="18">
        <v>14.95</v>
      </c>
      <c r="Q572" s="18">
        <f t="shared" si="32"/>
        <v>73.637999999999991</v>
      </c>
      <c r="R572" s="18">
        <f t="shared" si="33"/>
        <v>29.9</v>
      </c>
      <c r="S572" s="18">
        <f t="shared" si="34"/>
        <v>43.737999999999992</v>
      </c>
      <c r="T572" s="7">
        <f t="shared" si="35"/>
        <v>0.59395964040305271</v>
      </c>
      <c r="U572" s="4">
        <f>YEAR(SalesDataTable[[#This Row],[Order Date]])</f>
        <v>2026</v>
      </c>
      <c r="V572" s="7" t="str">
        <f>"Q"&amp;ROUNDUP(MONTH(SalesDataTable[[#This Row],[Order Date]])/3,0)</f>
        <v>Q2</v>
      </c>
      <c r="W572" s="8">
        <f>MONTH(SalesDataTable[[#This Row],[Order Date]])</f>
        <v>4</v>
      </c>
      <c r="X572" s="7" t="str">
        <f>TEXT(SalesDataTable[[#This Row],[Order Date]],"mmm")</f>
        <v>Apr</v>
      </c>
    </row>
    <row r="573" spans="1:24" ht="15.75">
      <c r="A573" s="2">
        <v>4874</v>
      </c>
      <c r="B573" s="11">
        <v>46126</v>
      </c>
      <c r="C573" s="4">
        <f>YEAR(SalesDataTable[[#This Row],[Order Date]])</f>
        <v>2026</v>
      </c>
      <c r="D573" s="4" t="str">
        <f>"Q"&amp;ROUNDUP(MONTH(SalesDataTable[[#This Row],[Order Date]])/3,0)</f>
        <v>Q2</v>
      </c>
      <c r="E573" s="4">
        <f>MONTH(SalesDataTable[[#This Row],[Order Date]])</f>
        <v>4</v>
      </c>
      <c r="F573" s="4" t="str">
        <f>TEXT(SalesDataTable[[#This Row],[Order Date]],"MMM")</f>
        <v>Apr</v>
      </c>
      <c r="G573" s="3" t="s">
        <v>0</v>
      </c>
      <c r="H573" s="3" t="s">
        <v>1</v>
      </c>
      <c r="I573" s="3" t="s">
        <v>19</v>
      </c>
      <c r="J573" s="3" t="s">
        <v>3</v>
      </c>
      <c r="K573" s="3" t="s">
        <v>14</v>
      </c>
      <c r="L573" s="3" t="s">
        <v>32</v>
      </c>
      <c r="M573" s="8">
        <v>1</v>
      </c>
      <c r="N573" s="5">
        <v>46.62</v>
      </c>
      <c r="O573" s="6">
        <v>0</v>
      </c>
      <c r="P573" s="18">
        <v>18.86</v>
      </c>
      <c r="Q573" s="18">
        <f t="shared" si="32"/>
        <v>46.62</v>
      </c>
      <c r="R573" s="18">
        <f t="shared" si="33"/>
        <v>18.86</v>
      </c>
      <c r="S573" s="18">
        <f t="shared" si="34"/>
        <v>27.759999999999998</v>
      </c>
      <c r="T573" s="7">
        <f t="shared" si="35"/>
        <v>0.59545259545259543</v>
      </c>
      <c r="U573" s="4">
        <f>YEAR(SalesDataTable[[#This Row],[Order Date]])</f>
        <v>2026</v>
      </c>
      <c r="V573" s="7" t="str">
        <f>"Q"&amp;ROUNDUP(MONTH(SalesDataTable[[#This Row],[Order Date]])/3,0)</f>
        <v>Q2</v>
      </c>
      <c r="W573" s="8">
        <f>MONTH(SalesDataTable[[#This Row],[Order Date]])</f>
        <v>4</v>
      </c>
      <c r="X573" s="7" t="str">
        <f>TEXT(SalesDataTable[[#This Row],[Order Date]],"mmm")</f>
        <v>Apr</v>
      </c>
    </row>
    <row r="574" spans="1:24" ht="15.75">
      <c r="A574" s="2">
        <v>1045</v>
      </c>
      <c r="B574" s="11">
        <v>46127</v>
      </c>
      <c r="C574" s="4">
        <f>YEAR(SalesDataTable[[#This Row],[Order Date]])</f>
        <v>2026</v>
      </c>
      <c r="D574" s="4" t="str">
        <f>"Q"&amp;ROUNDUP(MONTH(SalesDataTable[[#This Row],[Order Date]])/3,0)</f>
        <v>Q2</v>
      </c>
      <c r="E574" s="4">
        <f>MONTH(SalesDataTable[[#This Row],[Order Date]])</f>
        <v>4</v>
      </c>
      <c r="F574" s="4" t="str">
        <f>TEXT(SalesDataTable[[#This Row],[Order Date]],"MMM")</f>
        <v>Apr</v>
      </c>
      <c r="G574" s="3" t="s">
        <v>0</v>
      </c>
      <c r="H574" s="3" t="s">
        <v>50</v>
      </c>
      <c r="I574" s="3" t="s">
        <v>2</v>
      </c>
      <c r="J574" s="3" t="s">
        <v>3</v>
      </c>
      <c r="K574" s="3" t="s">
        <v>23</v>
      </c>
      <c r="L574" s="3" t="s">
        <v>29</v>
      </c>
      <c r="M574" s="8">
        <v>2</v>
      </c>
      <c r="N574" s="5">
        <v>196.57</v>
      </c>
      <c r="O574" s="6">
        <v>0.05</v>
      </c>
      <c r="P574" s="18">
        <v>106.2</v>
      </c>
      <c r="Q574" s="18">
        <f t="shared" si="32"/>
        <v>373.48299999999995</v>
      </c>
      <c r="R574" s="18">
        <f t="shared" si="33"/>
        <v>212.4</v>
      </c>
      <c r="S574" s="18">
        <f t="shared" si="34"/>
        <v>161.08299999999994</v>
      </c>
      <c r="T574" s="7">
        <f t="shared" si="35"/>
        <v>0.43129941657317727</v>
      </c>
      <c r="U574" s="4">
        <f>YEAR(SalesDataTable[[#This Row],[Order Date]])</f>
        <v>2026</v>
      </c>
      <c r="V574" s="7" t="str">
        <f>"Q"&amp;ROUNDUP(MONTH(SalesDataTable[[#This Row],[Order Date]])/3,0)</f>
        <v>Q2</v>
      </c>
      <c r="W574" s="8">
        <f>MONTH(SalesDataTable[[#This Row],[Order Date]])</f>
        <v>4</v>
      </c>
      <c r="X574" s="7" t="str">
        <f>TEXT(SalesDataTable[[#This Row],[Order Date]],"mmm")</f>
        <v>Apr</v>
      </c>
    </row>
    <row r="575" spans="1:24" ht="15.75">
      <c r="A575" s="2">
        <v>1703</v>
      </c>
      <c r="B575" s="11">
        <v>46127</v>
      </c>
      <c r="C575" s="4">
        <f>YEAR(SalesDataTable[[#This Row],[Order Date]])</f>
        <v>2026</v>
      </c>
      <c r="D575" s="4" t="str">
        <f>"Q"&amp;ROUNDUP(MONTH(SalesDataTable[[#This Row],[Order Date]])/3,0)</f>
        <v>Q2</v>
      </c>
      <c r="E575" s="4">
        <f>MONTH(SalesDataTable[[#This Row],[Order Date]])</f>
        <v>4</v>
      </c>
      <c r="F575" s="4" t="str">
        <f>TEXT(SalesDataTable[[#This Row],[Order Date]],"MMM")</f>
        <v>Apr</v>
      </c>
      <c r="G575" s="3" t="s">
        <v>6</v>
      </c>
      <c r="H575" s="3" t="s">
        <v>7</v>
      </c>
      <c r="I575" s="3" t="s">
        <v>2</v>
      </c>
      <c r="J575" s="3" t="s">
        <v>3</v>
      </c>
      <c r="K575" s="3" t="s">
        <v>9</v>
      </c>
      <c r="L575" s="3" t="s">
        <v>10</v>
      </c>
      <c r="M575" s="8">
        <v>1</v>
      </c>
      <c r="N575" s="5">
        <v>90.52</v>
      </c>
      <c r="O575" s="6">
        <v>0</v>
      </c>
      <c r="P575" s="18">
        <v>46.5</v>
      </c>
      <c r="Q575" s="18">
        <f t="shared" si="32"/>
        <v>90.52</v>
      </c>
      <c r="R575" s="18">
        <f t="shared" si="33"/>
        <v>46.5</v>
      </c>
      <c r="S575" s="18">
        <f t="shared" si="34"/>
        <v>44.019999999999996</v>
      </c>
      <c r="T575" s="7">
        <f t="shared" si="35"/>
        <v>0.4863013698630137</v>
      </c>
      <c r="U575" s="4">
        <f>YEAR(SalesDataTable[[#This Row],[Order Date]])</f>
        <v>2026</v>
      </c>
      <c r="V575" s="7" t="str">
        <f>"Q"&amp;ROUNDUP(MONTH(SalesDataTable[[#This Row],[Order Date]])/3,0)</f>
        <v>Q2</v>
      </c>
      <c r="W575" s="8">
        <f>MONTH(SalesDataTable[[#This Row],[Order Date]])</f>
        <v>4</v>
      </c>
      <c r="X575" s="7" t="str">
        <f>TEXT(SalesDataTable[[#This Row],[Order Date]],"mmm")</f>
        <v>Apr</v>
      </c>
    </row>
    <row r="576" spans="1:24" ht="15.75">
      <c r="A576" s="2">
        <v>2107</v>
      </c>
      <c r="B576" s="11">
        <v>46127</v>
      </c>
      <c r="C576" s="4">
        <f>YEAR(SalesDataTable[[#This Row],[Order Date]])</f>
        <v>2026</v>
      </c>
      <c r="D576" s="4" t="str">
        <f>"Q"&amp;ROUNDUP(MONTH(SalesDataTable[[#This Row],[Order Date]])/3,0)</f>
        <v>Q2</v>
      </c>
      <c r="E576" s="4">
        <f>MONTH(SalesDataTable[[#This Row],[Order Date]])</f>
        <v>4</v>
      </c>
      <c r="F576" s="4" t="str">
        <f>TEXT(SalesDataTable[[#This Row],[Order Date]],"MMM")</f>
        <v>Apr</v>
      </c>
      <c r="G576" s="3" t="s">
        <v>0</v>
      </c>
      <c r="H576" s="3" t="s">
        <v>50</v>
      </c>
      <c r="I576" s="3" t="s">
        <v>2</v>
      </c>
      <c r="J576" s="3" t="s">
        <v>3</v>
      </c>
      <c r="K576" s="3" t="s">
        <v>14</v>
      </c>
      <c r="L576" s="3" t="s">
        <v>48</v>
      </c>
      <c r="M576" s="8">
        <v>5</v>
      </c>
      <c r="N576" s="5">
        <v>165.35</v>
      </c>
      <c r="O576" s="6">
        <v>0.05</v>
      </c>
      <c r="P576" s="18">
        <v>89.38</v>
      </c>
      <c r="Q576" s="18">
        <f t="shared" si="32"/>
        <v>785.41249999999991</v>
      </c>
      <c r="R576" s="18">
        <f t="shared" si="33"/>
        <v>446.9</v>
      </c>
      <c r="S576" s="18">
        <f t="shared" si="34"/>
        <v>338.51249999999993</v>
      </c>
      <c r="T576" s="7">
        <f t="shared" si="35"/>
        <v>0.43099963395031271</v>
      </c>
      <c r="U576" s="4">
        <f>YEAR(SalesDataTable[[#This Row],[Order Date]])</f>
        <v>2026</v>
      </c>
      <c r="V576" s="7" t="str">
        <f>"Q"&amp;ROUNDUP(MONTH(SalesDataTable[[#This Row],[Order Date]])/3,0)</f>
        <v>Q2</v>
      </c>
      <c r="W576" s="8">
        <f>MONTH(SalesDataTable[[#This Row],[Order Date]])</f>
        <v>4</v>
      </c>
      <c r="X576" s="7" t="str">
        <f>TEXT(SalesDataTable[[#This Row],[Order Date]],"mmm")</f>
        <v>Apr</v>
      </c>
    </row>
    <row r="577" spans="1:24" ht="15.75">
      <c r="A577" s="2">
        <v>2265</v>
      </c>
      <c r="B577" s="11">
        <v>46127</v>
      </c>
      <c r="C577" s="4">
        <f>YEAR(SalesDataTable[[#This Row],[Order Date]])</f>
        <v>2026</v>
      </c>
      <c r="D577" s="4" t="str">
        <f>"Q"&amp;ROUNDUP(MONTH(SalesDataTable[[#This Row],[Order Date]])/3,0)</f>
        <v>Q2</v>
      </c>
      <c r="E577" s="4">
        <f>MONTH(SalesDataTable[[#This Row],[Order Date]])</f>
        <v>4</v>
      </c>
      <c r="F577" s="4" t="str">
        <f>TEXT(SalesDataTable[[#This Row],[Order Date]],"MMM")</f>
        <v>Apr</v>
      </c>
      <c r="G577" s="3" t="s">
        <v>6</v>
      </c>
      <c r="H577" s="3" t="s">
        <v>41</v>
      </c>
      <c r="I577" s="3" t="s">
        <v>19</v>
      </c>
      <c r="J577" s="3" t="s">
        <v>3</v>
      </c>
      <c r="K577" s="3" t="s">
        <v>14</v>
      </c>
      <c r="L577" s="3" t="s">
        <v>15</v>
      </c>
      <c r="M577" s="8">
        <v>2</v>
      </c>
      <c r="N577" s="5">
        <v>36.35</v>
      </c>
      <c r="O577" s="6">
        <v>0</v>
      </c>
      <c r="P577" s="18">
        <v>13.55</v>
      </c>
      <c r="Q577" s="18">
        <f t="shared" si="32"/>
        <v>72.7</v>
      </c>
      <c r="R577" s="18">
        <f t="shared" si="33"/>
        <v>27.1</v>
      </c>
      <c r="S577" s="18">
        <f t="shared" si="34"/>
        <v>45.6</v>
      </c>
      <c r="T577" s="7">
        <f t="shared" si="35"/>
        <v>0.6272352132049519</v>
      </c>
      <c r="U577" s="4">
        <f>YEAR(SalesDataTable[[#This Row],[Order Date]])</f>
        <v>2026</v>
      </c>
      <c r="V577" s="7" t="str">
        <f>"Q"&amp;ROUNDUP(MONTH(SalesDataTable[[#This Row],[Order Date]])/3,0)</f>
        <v>Q2</v>
      </c>
      <c r="W577" s="8">
        <f>MONTH(SalesDataTable[[#This Row],[Order Date]])</f>
        <v>4</v>
      </c>
      <c r="X577" s="7" t="str">
        <f>TEXT(SalesDataTable[[#This Row],[Order Date]],"mmm")</f>
        <v>Apr</v>
      </c>
    </row>
    <row r="578" spans="1:24" ht="15.75">
      <c r="A578" s="2">
        <v>2839</v>
      </c>
      <c r="B578" s="11">
        <v>46127</v>
      </c>
      <c r="C578" s="4">
        <f>YEAR(SalesDataTable[[#This Row],[Order Date]])</f>
        <v>2026</v>
      </c>
      <c r="D578" s="4" t="str">
        <f>"Q"&amp;ROUNDUP(MONTH(SalesDataTable[[#This Row],[Order Date]])/3,0)</f>
        <v>Q2</v>
      </c>
      <c r="E578" s="4">
        <f>MONTH(SalesDataTable[[#This Row],[Order Date]])</f>
        <v>4</v>
      </c>
      <c r="F578" s="4" t="str">
        <f>TEXT(SalesDataTable[[#This Row],[Order Date]],"MMM")</f>
        <v>Apr</v>
      </c>
      <c r="G578" s="3" t="s">
        <v>6</v>
      </c>
      <c r="H578" s="3" t="s">
        <v>49</v>
      </c>
      <c r="I578" s="3" t="s">
        <v>19</v>
      </c>
      <c r="J578" s="3" t="s">
        <v>13</v>
      </c>
      <c r="K578" s="3" t="s">
        <v>14</v>
      </c>
      <c r="L578" s="3" t="s">
        <v>32</v>
      </c>
      <c r="M578" s="8">
        <v>1</v>
      </c>
      <c r="N578" s="5">
        <v>47</v>
      </c>
      <c r="O578" s="6">
        <v>0</v>
      </c>
      <c r="P578" s="18">
        <v>18.64</v>
      </c>
      <c r="Q578" s="18">
        <f t="shared" ref="Q578:Q641" si="36">M578*N578*(1-O578)</f>
        <v>47</v>
      </c>
      <c r="R578" s="18">
        <f t="shared" ref="R578:R641" si="37">M578*P578</f>
        <v>18.64</v>
      </c>
      <c r="S578" s="18">
        <f t="shared" ref="S578:S641" si="38">Q578-R578</f>
        <v>28.36</v>
      </c>
      <c r="T578" s="7">
        <f t="shared" ref="T578:T641" si="39">IFERROR(S578/Q578,0)</f>
        <v>0.60340425531914887</v>
      </c>
      <c r="U578" s="4">
        <f>YEAR(SalesDataTable[[#This Row],[Order Date]])</f>
        <v>2026</v>
      </c>
      <c r="V578" s="7" t="str">
        <f>"Q"&amp;ROUNDUP(MONTH(SalesDataTable[[#This Row],[Order Date]])/3,0)</f>
        <v>Q2</v>
      </c>
      <c r="W578" s="8">
        <f>MONTH(SalesDataTable[[#This Row],[Order Date]])</f>
        <v>4</v>
      </c>
      <c r="X578" s="7" t="str">
        <f>TEXT(SalesDataTable[[#This Row],[Order Date]],"mmm")</f>
        <v>Apr</v>
      </c>
    </row>
    <row r="579" spans="1:24" ht="15.75">
      <c r="A579" s="2">
        <v>4742</v>
      </c>
      <c r="B579" s="11">
        <v>46127</v>
      </c>
      <c r="C579" s="4">
        <f>YEAR(SalesDataTable[[#This Row],[Order Date]])</f>
        <v>2026</v>
      </c>
      <c r="D579" s="4" t="str">
        <f>"Q"&amp;ROUNDUP(MONTH(SalesDataTable[[#This Row],[Order Date]])/3,0)</f>
        <v>Q2</v>
      </c>
      <c r="E579" s="4">
        <f>MONTH(SalesDataTable[[#This Row],[Order Date]])</f>
        <v>4</v>
      </c>
      <c r="F579" s="4" t="str">
        <f>TEXT(SalesDataTable[[#This Row],[Order Date]],"MMM")</f>
        <v>Apr</v>
      </c>
      <c r="G579" s="3" t="s">
        <v>20</v>
      </c>
      <c r="H579" s="3" t="s">
        <v>47</v>
      </c>
      <c r="I579" s="3" t="s">
        <v>28</v>
      </c>
      <c r="J579" s="3" t="s">
        <v>3</v>
      </c>
      <c r="K579" s="3" t="s">
        <v>14</v>
      </c>
      <c r="L579" s="3" t="s">
        <v>32</v>
      </c>
      <c r="M579" s="8">
        <v>1</v>
      </c>
      <c r="N579" s="5">
        <v>46.86</v>
      </c>
      <c r="O579" s="6">
        <v>0</v>
      </c>
      <c r="P579" s="18">
        <v>18.190000000000001</v>
      </c>
      <c r="Q579" s="18">
        <f t="shared" si="36"/>
        <v>46.86</v>
      </c>
      <c r="R579" s="18">
        <f t="shared" si="37"/>
        <v>18.190000000000001</v>
      </c>
      <c r="S579" s="18">
        <f t="shared" si="38"/>
        <v>28.669999999999998</v>
      </c>
      <c r="T579" s="7">
        <f t="shared" si="39"/>
        <v>0.61182244985061884</v>
      </c>
      <c r="U579" s="4">
        <f>YEAR(SalesDataTable[[#This Row],[Order Date]])</f>
        <v>2026</v>
      </c>
      <c r="V579" s="7" t="str">
        <f>"Q"&amp;ROUNDUP(MONTH(SalesDataTable[[#This Row],[Order Date]])/3,0)</f>
        <v>Q2</v>
      </c>
      <c r="W579" s="8">
        <f>MONTH(SalesDataTable[[#This Row],[Order Date]])</f>
        <v>4</v>
      </c>
      <c r="X579" s="7" t="str">
        <f>TEXT(SalesDataTable[[#This Row],[Order Date]],"mmm")</f>
        <v>Apr</v>
      </c>
    </row>
    <row r="580" spans="1:24" ht="15.75">
      <c r="A580" s="2">
        <v>4899</v>
      </c>
      <c r="B580" s="11">
        <v>46127</v>
      </c>
      <c r="C580" s="4">
        <f>YEAR(SalesDataTable[[#This Row],[Order Date]])</f>
        <v>2026</v>
      </c>
      <c r="D580" s="4" t="str">
        <f>"Q"&amp;ROUNDUP(MONTH(SalesDataTable[[#This Row],[Order Date]])/3,0)</f>
        <v>Q2</v>
      </c>
      <c r="E580" s="4">
        <f>MONTH(SalesDataTable[[#This Row],[Order Date]])</f>
        <v>4</v>
      </c>
      <c r="F580" s="4" t="str">
        <f>TEXT(SalesDataTable[[#This Row],[Order Date]],"MMM")</f>
        <v>Apr</v>
      </c>
      <c r="G580" s="3" t="s">
        <v>0</v>
      </c>
      <c r="H580" s="3" t="s">
        <v>36</v>
      </c>
      <c r="I580" s="3" t="s">
        <v>2</v>
      </c>
      <c r="J580" s="3" t="s">
        <v>13</v>
      </c>
      <c r="K580" s="3" t="s">
        <v>23</v>
      </c>
      <c r="L580" s="3" t="s">
        <v>40</v>
      </c>
      <c r="M580" s="8">
        <v>2</v>
      </c>
      <c r="N580" s="5">
        <v>82.13</v>
      </c>
      <c r="O580" s="6">
        <v>0.05</v>
      </c>
      <c r="P580" s="18">
        <v>39.909999999999997</v>
      </c>
      <c r="Q580" s="18">
        <f t="shared" si="36"/>
        <v>156.047</v>
      </c>
      <c r="R580" s="18">
        <f t="shared" si="37"/>
        <v>79.819999999999993</v>
      </c>
      <c r="S580" s="18">
        <f t="shared" si="38"/>
        <v>76.227000000000004</v>
      </c>
      <c r="T580" s="7">
        <f t="shared" si="39"/>
        <v>0.48848744288579726</v>
      </c>
      <c r="U580" s="4">
        <f>YEAR(SalesDataTable[[#This Row],[Order Date]])</f>
        <v>2026</v>
      </c>
      <c r="V580" s="7" t="str">
        <f>"Q"&amp;ROUNDUP(MONTH(SalesDataTable[[#This Row],[Order Date]])/3,0)</f>
        <v>Q2</v>
      </c>
      <c r="W580" s="8">
        <f>MONTH(SalesDataTable[[#This Row],[Order Date]])</f>
        <v>4</v>
      </c>
      <c r="X580" s="7" t="str">
        <f>TEXT(SalesDataTable[[#This Row],[Order Date]],"mmm")</f>
        <v>Apr</v>
      </c>
    </row>
    <row r="581" spans="1:24" ht="15.75">
      <c r="A581" s="2">
        <v>5042</v>
      </c>
      <c r="B581" s="11">
        <v>46127</v>
      </c>
      <c r="C581" s="4">
        <f>YEAR(SalesDataTable[[#This Row],[Order Date]])</f>
        <v>2026</v>
      </c>
      <c r="D581" s="4" t="str">
        <f>"Q"&amp;ROUNDUP(MONTH(SalesDataTable[[#This Row],[Order Date]])/3,0)</f>
        <v>Q2</v>
      </c>
      <c r="E581" s="4">
        <f>MONTH(SalesDataTable[[#This Row],[Order Date]])</f>
        <v>4</v>
      </c>
      <c r="F581" s="4" t="str">
        <f>TEXT(SalesDataTable[[#This Row],[Order Date]],"MMM")</f>
        <v>Apr</v>
      </c>
      <c r="G581" s="3" t="s">
        <v>6</v>
      </c>
      <c r="H581" s="3" t="s">
        <v>27</v>
      </c>
      <c r="I581" s="3" t="s">
        <v>19</v>
      </c>
      <c r="J581" s="3" t="s">
        <v>16</v>
      </c>
      <c r="K581" s="3" t="s">
        <v>14</v>
      </c>
      <c r="L581" s="3" t="s">
        <v>48</v>
      </c>
      <c r="M581" s="8">
        <v>1</v>
      </c>
      <c r="N581" s="5">
        <v>163.16</v>
      </c>
      <c r="O581" s="6">
        <v>0</v>
      </c>
      <c r="P581" s="18">
        <v>88.78</v>
      </c>
      <c r="Q581" s="18">
        <f t="shared" si="36"/>
        <v>163.16</v>
      </c>
      <c r="R581" s="18">
        <f t="shared" si="37"/>
        <v>88.78</v>
      </c>
      <c r="S581" s="18">
        <f t="shared" si="38"/>
        <v>74.38</v>
      </c>
      <c r="T581" s="7">
        <f t="shared" si="39"/>
        <v>0.45587153714145623</v>
      </c>
      <c r="U581" s="4">
        <f>YEAR(SalesDataTable[[#This Row],[Order Date]])</f>
        <v>2026</v>
      </c>
      <c r="V581" s="7" t="str">
        <f>"Q"&amp;ROUNDUP(MONTH(SalesDataTable[[#This Row],[Order Date]])/3,0)</f>
        <v>Q2</v>
      </c>
      <c r="W581" s="8">
        <f>MONTH(SalesDataTable[[#This Row],[Order Date]])</f>
        <v>4</v>
      </c>
      <c r="X581" s="7" t="str">
        <f>TEXT(SalesDataTable[[#This Row],[Order Date]],"mmm")</f>
        <v>Apr</v>
      </c>
    </row>
    <row r="582" spans="1:24" ht="15.75">
      <c r="A582" s="2">
        <v>2248</v>
      </c>
      <c r="B582" s="11">
        <v>46128</v>
      </c>
      <c r="C582" s="4">
        <f>YEAR(SalesDataTable[[#This Row],[Order Date]])</f>
        <v>2026</v>
      </c>
      <c r="D582" s="4" t="str">
        <f>"Q"&amp;ROUNDUP(MONTH(SalesDataTable[[#This Row],[Order Date]])/3,0)</f>
        <v>Q2</v>
      </c>
      <c r="E582" s="4">
        <f>MONTH(SalesDataTable[[#This Row],[Order Date]])</f>
        <v>4</v>
      </c>
      <c r="F582" s="4" t="str">
        <f>TEXT(SalesDataTable[[#This Row],[Order Date]],"MMM")</f>
        <v>Apr</v>
      </c>
      <c r="G582" s="3" t="s">
        <v>0</v>
      </c>
      <c r="H582" s="3" t="s">
        <v>50</v>
      </c>
      <c r="I582" s="3" t="s">
        <v>19</v>
      </c>
      <c r="J582" s="3" t="s">
        <v>13</v>
      </c>
      <c r="K582" s="3" t="s">
        <v>14</v>
      </c>
      <c r="L582" s="3" t="s">
        <v>15</v>
      </c>
      <c r="M582" s="8">
        <v>2</v>
      </c>
      <c r="N582" s="5">
        <v>36.68</v>
      </c>
      <c r="O582" s="6">
        <v>0.1</v>
      </c>
      <c r="P582" s="18">
        <v>13.92</v>
      </c>
      <c r="Q582" s="18">
        <f t="shared" si="36"/>
        <v>66.024000000000001</v>
      </c>
      <c r="R582" s="18">
        <f t="shared" si="37"/>
        <v>27.84</v>
      </c>
      <c r="S582" s="18">
        <f t="shared" si="38"/>
        <v>38.183999999999997</v>
      </c>
      <c r="T582" s="7">
        <f t="shared" si="39"/>
        <v>0.57833515085423481</v>
      </c>
      <c r="U582" s="4">
        <f>YEAR(SalesDataTable[[#This Row],[Order Date]])</f>
        <v>2026</v>
      </c>
      <c r="V582" s="7" t="str">
        <f>"Q"&amp;ROUNDUP(MONTH(SalesDataTable[[#This Row],[Order Date]])/3,0)</f>
        <v>Q2</v>
      </c>
      <c r="W582" s="8">
        <f>MONTH(SalesDataTable[[#This Row],[Order Date]])</f>
        <v>4</v>
      </c>
      <c r="X582" s="7" t="str">
        <f>TEXT(SalesDataTable[[#This Row],[Order Date]],"mmm")</f>
        <v>Apr</v>
      </c>
    </row>
    <row r="583" spans="1:24" ht="15.75">
      <c r="A583" s="2">
        <v>2427</v>
      </c>
      <c r="B583" s="11">
        <v>46128</v>
      </c>
      <c r="C583" s="4">
        <f>YEAR(SalesDataTable[[#This Row],[Order Date]])</f>
        <v>2026</v>
      </c>
      <c r="D583" s="4" t="str">
        <f>"Q"&amp;ROUNDUP(MONTH(SalesDataTable[[#This Row],[Order Date]])/3,0)</f>
        <v>Q2</v>
      </c>
      <c r="E583" s="4">
        <f>MONTH(SalesDataTable[[#This Row],[Order Date]])</f>
        <v>4</v>
      </c>
      <c r="F583" s="4" t="str">
        <f>TEXT(SalesDataTable[[#This Row],[Order Date]],"MMM")</f>
        <v>Apr</v>
      </c>
      <c r="G583" s="3" t="s">
        <v>20</v>
      </c>
      <c r="H583" s="3" t="s">
        <v>47</v>
      </c>
      <c r="I583" s="3" t="s">
        <v>2</v>
      </c>
      <c r="J583" s="3" t="s">
        <v>13</v>
      </c>
      <c r="K583" s="3" t="s">
        <v>14</v>
      </c>
      <c r="L583" s="3" t="s">
        <v>32</v>
      </c>
      <c r="M583" s="8">
        <v>1</v>
      </c>
      <c r="N583" s="5">
        <v>45.82</v>
      </c>
      <c r="O583" s="6">
        <v>0.1</v>
      </c>
      <c r="P583" s="18">
        <v>18.48</v>
      </c>
      <c r="Q583" s="18">
        <f t="shared" si="36"/>
        <v>41.238</v>
      </c>
      <c r="R583" s="18">
        <f t="shared" si="37"/>
        <v>18.48</v>
      </c>
      <c r="S583" s="18">
        <f t="shared" si="38"/>
        <v>22.757999999999999</v>
      </c>
      <c r="T583" s="7">
        <f t="shared" si="39"/>
        <v>0.55186963480285167</v>
      </c>
      <c r="U583" s="4">
        <f>YEAR(SalesDataTable[[#This Row],[Order Date]])</f>
        <v>2026</v>
      </c>
      <c r="V583" s="7" t="str">
        <f>"Q"&amp;ROUNDUP(MONTH(SalesDataTable[[#This Row],[Order Date]])/3,0)</f>
        <v>Q2</v>
      </c>
      <c r="W583" s="8">
        <f>MONTH(SalesDataTable[[#This Row],[Order Date]])</f>
        <v>4</v>
      </c>
      <c r="X583" s="7" t="str">
        <f>TEXT(SalesDataTable[[#This Row],[Order Date]],"mmm")</f>
        <v>Apr</v>
      </c>
    </row>
    <row r="584" spans="1:24" ht="15.75">
      <c r="A584" s="2">
        <v>2445</v>
      </c>
      <c r="B584" s="11">
        <v>46128</v>
      </c>
      <c r="C584" s="4">
        <f>YEAR(SalesDataTable[[#This Row],[Order Date]])</f>
        <v>2026</v>
      </c>
      <c r="D584" s="4" t="str">
        <f>"Q"&amp;ROUNDUP(MONTH(SalesDataTable[[#This Row],[Order Date]])/3,0)</f>
        <v>Q2</v>
      </c>
      <c r="E584" s="4">
        <f>MONTH(SalesDataTable[[#This Row],[Order Date]])</f>
        <v>4</v>
      </c>
      <c r="F584" s="4" t="str">
        <f>TEXT(SalesDataTable[[#This Row],[Order Date]],"MMM")</f>
        <v>Apr</v>
      </c>
      <c r="G584" s="3" t="s">
        <v>0</v>
      </c>
      <c r="H584" s="3" t="s">
        <v>50</v>
      </c>
      <c r="I584" s="3" t="s">
        <v>2</v>
      </c>
      <c r="J584" s="3" t="s">
        <v>3</v>
      </c>
      <c r="K584" s="3" t="s">
        <v>9</v>
      </c>
      <c r="L584" s="3" t="s">
        <v>46</v>
      </c>
      <c r="M584" s="8">
        <v>1</v>
      </c>
      <c r="N584" s="5">
        <v>70.95</v>
      </c>
      <c r="O584" s="6">
        <v>0</v>
      </c>
      <c r="P584" s="18">
        <v>31.43</v>
      </c>
      <c r="Q584" s="18">
        <f t="shared" si="36"/>
        <v>70.95</v>
      </c>
      <c r="R584" s="18">
        <f t="shared" si="37"/>
        <v>31.43</v>
      </c>
      <c r="S584" s="18">
        <f t="shared" si="38"/>
        <v>39.520000000000003</v>
      </c>
      <c r="T584" s="7">
        <f t="shared" si="39"/>
        <v>0.55701198026779419</v>
      </c>
      <c r="U584" s="4">
        <f>YEAR(SalesDataTable[[#This Row],[Order Date]])</f>
        <v>2026</v>
      </c>
      <c r="V584" s="7" t="str">
        <f>"Q"&amp;ROUNDUP(MONTH(SalesDataTable[[#This Row],[Order Date]])/3,0)</f>
        <v>Q2</v>
      </c>
      <c r="W584" s="8">
        <f>MONTH(SalesDataTable[[#This Row],[Order Date]])</f>
        <v>4</v>
      </c>
      <c r="X584" s="7" t="str">
        <f>TEXT(SalesDataTable[[#This Row],[Order Date]],"mmm")</f>
        <v>Apr</v>
      </c>
    </row>
    <row r="585" spans="1:24" ht="15.75">
      <c r="A585" s="2">
        <v>3311</v>
      </c>
      <c r="B585" s="11">
        <v>46128</v>
      </c>
      <c r="C585" s="4">
        <f>YEAR(SalesDataTable[[#This Row],[Order Date]])</f>
        <v>2026</v>
      </c>
      <c r="D585" s="4" t="str">
        <f>"Q"&amp;ROUNDUP(MONTH(SalesDataTable[[#This Row],[Order Date]])/3,0)</f>
        <v>Q2</v>
      </c>
      <c r="E585" s="4">
        <f>MONTH(SalesDataTable[[#This Row],[Order Date]])</f>
        <v>4</v>
      </c>
      <c r="F585" s="4" t="str">
        <f>TEXT(SalesDataTable[[#This Row],[Order Date]],"MMM")</f>
        <v>Apr</v>
      </c>
      <c r="G585" s="3" t="s">
        <v>6</v>
      </c>
      <c r="H585" s="3" t="s">
        <v>41</v>
      </c>
      <c r="I585" s="3" t="s">
        <v>2</v>
      </c>
      <c r="J585" s="3" t="s">
        <v>13</v>
      </c>
      <c r="K585" s="3" t="s">
        <v>14</v>
      </c>
      <c r="L585" s="3" t="s">
        <v>32</v>
      </c>
      <c r="M585" s="8">
        <v>1</v>
      </c>
      <c r="N585" s="5">
        <v>46.68</v>
      </c>
      <c r="O585" s="6">
        <v>0.05</v>
      </c>
      <c r="P585" s="18">
        <v>18.350000000000001</v>
      </c>
      <c r="Q585" s="18">
        <f t="shared" si="36"/>
        <v>44.345999999999997</v>
      </c>
      <c r="R585" s="18">
        <f t="shared" si="37"/>
        <v>18.350000000000001</v>
      </c>
      <c r="S585" s="18">
        <f t="shared" si="38"/>
        <v>25.995999999999995</v>
      </c>
      <c r="T585" s="7">
        <f t="shared" si="39"/>
        <v>0.58620845172056102</v>
      </c>
      <c r="U585" s="4">
        <f>YEAR(SalesDataTable[[#This Row],[Order Date]])</f>
        <v>2026</v>
      </c>
      <c r="V585" s="7" t="str">
        <f>"Q"&amp;ROUNDUP(MONTH(SalesDataTable[[#This Row],[Order Date]])/3,0)</f>
        <v>Q2</v>
      </c>
      <c r="W585" s="8">
        <f>MONTH(SalesDataTable[[#This Row],[Order Date]])</f>
        <v>4</v>
      </c>
      <c r="X585" s="7" t="str">
        <f>TEXT(SalesDataTable[[#This Row],[Order Date]],"mmm")</f>
        <v>Apr</v>
      </c>
    </row>
    <row r="586" spans="1:24" ht="15.75">
      <c r="A586" s="2">
        <v>3320</v>
      </c>
      <c r="B586" s="11">
        <v>46128</v>
      </c>
      <c r="C586" s="4">
        <f>YEAR(SalesDataTable[[#This Row],[Order Date]])</f>
        <v>2026</v>
      </c>
      <c r="D586" s="4" t="str">
        <f>"Q"&amp;ROUNDUP(MONTH(SalesDataTable[[#This Row],[Order Date]])/3,0)</f>
        <v>Q2</v>
      </c>
      <c r="E586" s="4">
        <f>MONTH(SalesDataTable[[#This Row],[Order Date]])</f>
        <v>4</v>
      </c>
      <c r="F586" s="4" t="str">
        <f>TEXT(SalesDataTable[[#This Row],[Order Date]],"MMM")</f>
        <v>Apr</v>
      </c>
      <c r="G586" s="3" t="s">
        <v>11</v>
      </c>
      <c r="H586" s="3" t="s">
        <v>52</v>
      </c>
      <c r="I586" s="3" t="s">
        <v>2</v>
      </c>
      <c r="J586" s="3" t="s">
        <v>16</v>
      </c>
      <c r="K586" s="3" t="s">
        <v>14</v>
      </c>
      <c r="L586" s="3" t="s">
        <v>48</v>
      </c>
      <c r="M586" s="8">
        <v>5</v>
      </c>
      <c r="N586" s="5">
        <v>164.31</v>
      </c>
      <c r="O586" s="6">
        <v>0.05</v>
      </c>
      <c r="P586" s="18">
        <v>85.41</v>
      </c>
      <c r="Q586" s="18">
        <f t="shared" si="36"/>
        <v>780.47249999999997</v>
      </c>
      <c r="R586" s="18">
        <f t="shared" si="37"/>
        <v>427.04999999999995</v>
      </c>
      <c r="S586" s="18">
        <f t="shared" si="38"/>
        <v>353.42250000000001</v>
      </c>
      <c r="T586" s="7">
        <f t="shared" si="39"/>
        <v>0.45283145786686912</v>
      </c>
      <c r="U586" s="4">
        <f>YEAR(SalesDataTable[[#This Row],[Order Date]])</f>
        <v>2026</v>
      </c>
      <c r="V586" s="7" t="str">
        <f>"Q"&amp;ROUNDUP(MONTH(SalesDataTable[[#This Row],[Order Date]])/3,0)</f>
        <v>Q2</v>
      </c>
      <c r="W586" s="8">
        <f>MONTH(SalesDataTable[[#This Row],[Order Date]])</f>
        <v>4</v>
      </c>
      <c r="X586" s="7" t="str">
        <f>TEXT(SalesDataTable[[#This Row],[Order Date]],"mmm")</f>
        <v>Apr</v>
      </c>
    </row>
    <row r="587" spans="1:24" ht="15.75">
      <c r="A587" s="2">
        <v>3321</v>
      </c>
      <c r="B587" s="11">
        <v>46128</v>
      </c>
      <c r="C587" s="4">
        <f>YEAR(SalesDataTable[[#This Row],[Order Date]])</f>
        <v>2026</v>
      </c>
      <c r="D587" s="4" t="str">
        <f>"Q"&amp;ROUNDUP(MONTH(SalesDataTable[[#This Row],[Order Date]])/3,0)</f>
        <v>Q2</v>
      </c>
      <c r="E587" s="4">
        <f>MONTH(SalesDataTable[[#This Row],[Order Date]])</f>
        <v>4</v>
      </c>
      <c r="F587" s="4" t="str">
        <f>TEXT(SalesDataTable[[#This Row],[Order Date]],"MMM")</f>
        <v>Apr</v>
      </c>
      <c r="G587" s="3" t="s">
        <v>6</v>
      </c>
      <c r="H587" s="3" t="s">
        <v>27</v>
      </c>
      <c r="I587" s="3" t="s">
        <v>2</v>
      </c>
      <c r="J587" s="3" t="s">
        <v>16</v>
      </c>
      <c r="K587" s="3" t="s">
        <v>14</v>
      </c>
      <c r="L587" s="3" t="s">
        <v>15</v>
      </c>
      <c r="M587" s="8">
        <v>3</v>
      </c>
      <c r="N587" s="5">
        <v>35.57</v>
      </c>
      <c r="O587" s="6">
        <v>0</v>
      </c>
      <c r="P587" s="18">
        <v>13.67</v>
      </c>
      <c r="Q587" s="18">
        <f t="shared" si="36"/>
        <v>106.71000000000001</v>
      </c>
      <c r="R587" s="18">
        <f t="shared" si="37"/>
        <v>41.01</v>
      </c>
      <c r="S587" s="18">
        <f t="shared" si="38"/>
        <v>65.700000000000017</v>
      </c>
      <c r="T587" s="7">
        <f t="shared" si="39"/>
        <v>0.61568737700309262</v>
      </c>
      <c r="U587" s="4">
        <f>YEAR(SalesDataTable[[#This Row],[Order Date]])</f>
        <v>2026</v>
      </c>
      <c r="V587" s="7" t="str">
        <f>"Q"&amp;ROUNDUP(MONTH(SalesDataTable[[#This Row],[Order Date]])/3,0)</f>
        <v>Q2</v>
      </c>
      <c r="W587" s="8">
        <f>MONTH(SalesDataTable[[#This Row],[Order Date]])</f>
        <v>4</v>
      </c>
      <c r="X587" s="7" t="str">
        <f>TEXT(SalesDataTable[[#This Row],[Order Date]],"mmm")</f>
        <v>Apr</v>
      </c>
    </row>
    <row r="588" spans="1:24" ht="15.75">
      <c r="A588" s="2">
        <v>5181</v>
      </c>
      <c r="B588" s="11">
        <v>46128</v>
      </c>
      <c r="C588" s="4">
        <f>YEAR(SalesDataTable[[#This Row],[Order Date]])</f>
        <v>2026</v>
      </c>
      <c r="D588" s="4" t="str">
        <f>"Q"&amp;ROUNDUP(MONTH(SalesDataTable[[#This Row],[Order Date]])/3,0)</f>
        <v>Q2</v>
      </c>
      <c r="E588" s="4">
        <f>MONTH(SalesDataTable[[#This Row],[Order Date]])</f>
        <v>4</v>
      </c>
      <c r="F588" s="4" t="str">
        <f>TEXT(SalesDataTable[[#This Row],[Order Date]],"MMM")</f>
        <v>Apr</v>
      </c>
      <c r="G588" s="3" t="s">
        <v>0</v>
      </c>
      <c r="H588" s="3" t="s">
        <v>1</v>
      </c>
      <c r="I588" s="3" t="s">
        <v>28</v>
      </c>
      <c r="J588" s="3" t="s">
        <v>13</v>
      </c>
      <c r="K588" s="3" t="s">
        <v>14</v>
      </c>
      <c r="L588" s="3" t="s">
        <v>32</v>
      </c>
      <c r="M588" s="8">
        <v>2</v>
      </c>
      <c r="N588" s="5">
        <v>45.51</v>
      </c>
      <c r="O588" s="6">
        <v>0.1</v>
      </c>
      <c r="P588" s="18">
        <v>18.809999999999999</v>
      </c>
      <c r="Q588" s="18">
        <f t="shared" si="36"/>
        <v>81.917999999999992</v>
      </c>
      <c r="R588" s="18">
        <f t="shared" si="37"/>
        <v>37.619999999999997</v>
      </c>
      <c r="S588" s="18">
        <f t="shared" si="38"/>
        <v>44.297999999999995</v>
      </c>
      <c r="T588" s="7">
        <f t="shared" si="39"/>
        <v>0.54076027246758951</v>
      </c>
      <c r="U588" s="4">
        <f>YEAR(SalesDataTable[[#This Row],[Order Date]])</f>
        <v>2026</v>
      </c>
      <c r="V588" s="7" t="str">
        <f>"Q"&amp;ROUNDUP(MONTH(SalesDataTable[[#This Row],[Order Date]])/3,0)</f>
        <v>Q2</v>
      </c>
      <c r="W588" s="8">
        <f>MONTH(SalesDataTable[[#This Row],[Order Date]])</f>
        <v>4</v>
      </c>
      <c r="X588" s="7" t="str">
        <f>TEXT(SalesDataTable[[#This Row],[Order Date]],"mmm")</f>
        <v>Apr</v>
      </c>
    </row>
    <row r="589" spans="1:24" ht="15.75">
      <c r="A589" s="2">
        <v>5187</v>
      </c>
      <c r="B589" s="11">
        <v>46128</v>
      </c>
      <c r="C589" s="4">
        <f>YEAR(SalesDataTable[[#This Row],[Order Date]])</f>
        <v>2026</v>
      </c>
      <c r="D589" s="4" t="str">
        <f>"Q"&amp;ROUNDUP(MONTH(SalesDataTable[[#This Row],[Order Date]])/3,0)</f>
        <v>Q2</v>
      </c>
      <c r="E589" s="4">
        <f>MONTH(SalesDataTable[[#This Row],[Order Date]])</f>
        <v>4</v>
      </c>
      <c r="F589" s="4" t="str">
        <f>TEXT(SalesDataTable[[#This Row],[Order Date]],"MMM")</f>
        <v>Apr</v>
      </c>
      <c r="G589" s="3" t="s">
        <v>20</v>
      </c>
      <c r="H589" s="3" t="s">
        <v>33</v>
      </c>
      <c r="I589" s="3" t="s">
        <v>2</v>
      </c>
      <c r="J589" s="3" t="s">
        <v>3</v>
      </c>
      <c r="K589" s="3" t="s">
        <v>23</v>
      </c>
      <c r="L589" s="3" t="s">
        <v>29</v>
      </c>
      <c r="M589" s="8">
        <v>2</v>
      </c>
      <c r="N589" s="5">
        <v>198.32</v>
      </c>
      <c r="O589" s="6">
        <v>0</v>
      </c>
      <c r="P589" s="18">
        <v>106.8</v>
      </c>
      <c r="Q589" s="18">
        <f t="shared" si="36"/>
        <v>396.64</v>
      </c>
      <c r="R589" s="18">
        <f t="shared" si="37"/>
        <v>213.6</v>
      </c>
      <c r="S589" s="18">
        <f t="shared" si="38"/>
        <v>183.04</v>
      </c>
      <c r="T589" s="7">
        <f t="shared" si="39"/>
        <v>0.46147640177490923</v>
      </c>
      <c r="U589" s="4">
        <f>YEAR(SalesDataTable[[#This Row],[Order Date]])</f>
        <v>2026</v>
      </c>
      <c r="V589" s="7" t="str">
        <f>"Q"&amp;ROUNDUP(MONTH(SalesDataTable[[#This Row],[Order Date]])/3,0)</f>
        <v>Q2</v>
      </c>
      <c r="W589" s="8">
        <f>MONTH(SalesDataTable[[#This Row],[Order Date]])</f>
        <v>4</v>
      </c>
      <c r="X589" s="7" t="str">
        <f>TEXT(SalesDataTable[[#This Row],[Order Date]],"mmm")</f>
        <v>Apr</v>
      </c>
    </row>
    <row r="590" spans="1:24" ht="15.75">
      <c r="A590" s="2">
        <v>605</v>
      </c>
      <c r="B590" s="11">
        <v>46129</v>
      </c>
      <c r="C590" s="4">
        <f>YEAR(SalesDataTable[[#This Row],[Order Date]])</f>
        <v>2026</v>
      </c>
      <c r="D590" s="4" t="str">
        <f>"Q"&amp;ROUNDUP(MONTH(SalesDataTable[[#This Row],[Order Date]])/3,0)</f>
        <v>Q2</v>
      </c>
      <c r="E590" s="4">
        <f>MONTH(SalesDataTable[[#This Row],[Order Date]])</f>
        <v>4</v>
      </c>
      <c r="F590" s="4" t="str">
        <f>TEXT(SalesDataTable[[#This Row],[Order Date]],"MMM")</f>
        <v>Apr</v>
      </c>
      <c r="G590" s="3" t="s">
        <v>20</v>
      </c>
      <c r="H590" s="3" t="s">
        <v>33</v>
      </c>
      <c r="I590" s="3" t="s">
        <v>28</v>
      </c>
      <c r="J590" s="3" t="s">
        <v>16</v>
      </c>
      <c r="K590" s="3" t="s">
        <v>14</v>
      </c>
      <c r="L590" s="3" t="s">
        <v>44</v>
      </c>
      <c r="M590" s="8">
        <v>2</v>
      </c>
      <c r="N590" s="5">
        <v>130.94</v>
      </c>
      <c r="O590" s="6">
        <v>0</v>
      </c>
      <c r="P590" s="18">
        <v>67.459999999999994</v>
      </c>
      <c r="Q590" s="18">
        <f t="shared" si="36"/>
        <v>261.88</v>
      </c>
      <c r="R590" s="18">
        <f t="shared" si="37"/>
        <v>134.91999999999999</v>
      </c>
      <c r="S590" s="18">
        <f t="shared" si="38"/>
        <v>126.96000000000001</v>
      </c>
      <c r="T590" s="7">
        <f t="shared" si="39"/>
        <v>0.48480219948067821</v>
      </c>
      <c r="U590" s="4">
        <f>YEAR(SalesDataTable[[#This Row],[Order Date]])</f>
        <v>2026</v>
      </c>
      <c r="V590" s="7" t="str">
        <f>"Q"&amp;ROUNDUP(MONTH(SalesDataTable[[#This Row],[Order Date]])/3,0)</f>
        <v>Q2</v>
      </c>
      <c r="W590" s="8">
        <f>MONTH(SalesDataTable[[#This Row],[Order Date]])</f>
        <v>4</v>
      </c>
      <c r="X590" s="7" t="str">
        <f>TEXT(SalesDataTable[[#This Row],[Order Date]],"mmm")</f>
        <v>Apr</v>
      </c>
    </row>
    <row r="591" spans="1:24" ht="15.75">
      <c r="A591" s="2">
        <v>3244</v>
      </c>
      <c r="B591" s="11">
        <v>46129</v>
      </c>
      <c r="C591" s="4">
        <f>YEAR(SalesDataTable[[#This Row],[Order Date]])</f>
        <v>2026</v>
      </c>
      <c r="D591" s="4" t="str">
        <f>"Q"&amp;ROUNDUP(MONTH(SalesDataTable[[#This Row],[Order Date]])/3,0)</f>
        <v>Q2</v>
      </c>
      <c r="E591" s="4">
        <f>MONTH(SalesDataTable[[#This Row],[Order Date]])</f>
        <v>4</v>
      </c>
      <c r="F591" s="4" t="str">
        <f>TEXT(SalesDataTable[[#This Row],[Order Date]],"MMM")</f>
        <v>Apr</v>
      </c>
      <c r="G591" s="3" t="s">
        <v>6</v>
      </c>
      <c r="H591" s="3" t="s">
        <v>41</v>
      </c>
      <c r="I591" s="3" t="s">
        <v>28</v>
      </c>
      <c r="J591" s="3" t="s">
        <v>3</v>
      </c>
      <c r="K591" s="3" t="s">
        <v>14</v>
      </c>
      <c r="L591" s="3" t="s">
        <v>44</v>
      </c>
      <c r="M591" s="8">
        <v>1</v>
      </c>
      <c r="N591" s="5">
        <v>131.62</v>
      </c>
      <c r="O591" s="6">
        <v>0</v>
      </c>
      <c r="P591" s="18">
        <v>66.95</v>
      </c>
      <c r="Q591" s="18">
        <f t="shared" si="36"/>
        <v>131.62</v>
      </c>
      <c r="R591" s="18">
        <f t="shared" si="37"/>
        <v>66.95</v>
      </c>
      <c r="S591" s="18">
        <f t="shared" si="38"/>
        <v>64.67</v>
      </c>
      <c r="T591" s="7">
        <f t="shared" si="39"/>
        <v>0.49133870232487464</v>
      </c>
      <c r="U591" s="4">
        <f>YEAR(SalesDataTable[[#This Row],[Order Date]])</f>
        <v>2026</v>
      </c>
      <c r="V591" s="7" t="str">
        <f>"Q"&amp;ROUNDUP(MONTH(SalesDataTable[[#This Row],[Order Date]])/3,0)</f>
        <v>Q2</v>
      </c>
      <c r="W591" s="8">
        <f>MONTH(SalesDataTable[[#This Row],[Order Date]])</f>
        <v>4</v>
      </c>
      <c r="X591" s="7" t="str">
        <f>TEXT(SalesDataTable[[#This Row],[Order Date]],"mmm")</f>
        <v>Apr</v>
      </c>
    </row>
    <row r="592" spans="1:24" ht="15.75">
      <c r="A592" s="2">
        <v>4047</v>
      </c>
      <c r="B592" s="11">
        <v>46129</v>
      </c>
      <c r="C592" s="4">
        <f>YEAR(SalesDataTable[[#This Row],[Order Date]])</f>
        <v>2026</v>
      </c>
      <c r="D592" s="4" t="str">
        <f>"Q"&amp;ROUNDUP(MONTH(SalesDataTable[[#This Row],[Order Date]])/3,0)</f>
        <v>Q2</v>
      </c>
      <c r="E592" s="4">
        <f>MONTH(SalesDataTable[[#This Row],[Order Date]])</f>
        <v>4</v>
      </c>
      <c r="F592" s="4" t="str">
        <f>TEXT(SalesDataTable[[#This Row],[Order Date]],"MMM")</f>
        <v>Apr</v>
      </c>
      <c r="G592" s="3" t="s">
        <v>0</v>
      </c>
      <c r="H592" s="3" t="s">
        <v>1</v>
      </c>
      <c r="I592" s="3" t="s">
        <v>8</v>
      </c>
      <c r="J592" s="3" t="s">
        <v>16</v>
      </c>
      <c r="K592" s="3" t="s">
        <v>14</v>
      </c>
      <c r="L592" s="3" t="s">
        <v>48</v>
      </c>
      <c r="M592" s="8">
        <v>8</v>
      </c>
      <c r="N592" s="5">
        <v>168.34</v>
      </c>
      <c r="O592" s="6">
        <v>0.15</v>
      </c>
      <c r="P592" s="18">
        <v>88.7</v>
      </c>
      <c r="Q592" s="18">
        <f t="shared" si="36"/>
        <v>1144.712</v>
      </c>
      <c r="R592" s="18">
        <f t="shared" si="37"/>
        <v>709.6</v>
      </c>
      <c r="S592" s="18">
        <f t="shared" si="38"/>
        <v>435.11199999999997</v>
      </c>
      <c r="T592" s="7">
        <f t="shared" si="39"/>
        <v>0.38010608781946897</v>
      </c>
      <c r="U592" s="4">
        <f>YEAR(SalesDataTable[[#This Row],[Order Date]])</f>
        <v>2026</v>
      </c>
      <c r="V592" s="7" t="str">
        <f>"Q"&amp;ROUNDUP(MONTH(SalesDataTable[[#This Row],[Order Date]])/3,0)</f>
        <v>Q2</v>
      </c>
      <c r="W592" s="8">
        <f>MONTH(SalesDataTable[[#This Row],[Order Date]])</f>
        <v>4</v>
      </c>
      <c r="X592" s="7" t="str">
        <f>TEXT(SalesDataTable[[#This Row],[Order Date]],"mmm")</f>
        <v>Apr</v>
      </c>
    </row>
    <row r="593" spans="1:24" ht="15.75">
      <c r="A593" s="2">
        <v>4101</v>
      </c>
      <c r="B593" s="11">
        <v>46129</v>
      </c>
      <c r="C593" s="4">
        <f>YEAR(SalesDataTable[[#This Row],[Order Date]])</f>
        <v>2026</v>
      </c>
      <c r="D593" s="4" t="str">
        <f>"Q"&amp;ROUNDUP(MONTH(SalesDataTable[[#This Row],[Order Date]])/3,0)</f>
        <v>Q2</v>
      </c>
      <c r="E593" s="4">
        <f>MONTH(SalesDataTable[[#This Row],[Order Date]])</f>
        <v>4</v>
      </c>
      <c r="F593" s="4" t="str">
        <f>TEXT(SalesDataTable[[#This Row],[Order Date]],"MMM")</f>
        <v>Apr</v>
      </c>
      <c r="G593" s="3" t="s">
        <v>6</v>
      </c>
      <c r="H593" s="3" t="s">
        <v>27</v>
      </c>
      <c r="I593" s="3" t="s">
        <v>2</v>
      </c>
      <c r="J593" s="3" t="s">
        <v>3</v>
      </c>
      <c r="K593" s="3" t="s">
        <v>23</v>
      </c>
      <c r="L593" s="3" t="s">
        <v>40</v>
      </c>
      <c r="M593" s="8">
        <v>1</v>
      </c>
      <c r="N593" s="5">
        <v>81.040000000000006</v>
      </c>
      <c r="O593" s="6">
        <v>0</v>
      </c>
      <c r="P593" s="18">
        <v>39.97</v>
      </c>
      <c r="Q593" s="18">
        <f t="shared" si="36"/>
        <v>81.040000000000006</v>
      </c>
      <c r="R593" s="18">
        <f t="shared" si="37"/>
        <v>39.97</v>
      </c>
      <c r="S593" s="18">
        <f t="shared" si="38"/>
        <v>41.070000000000007</v>
      </c>
      <c r="T593" s="7">
        <f t="shared" si="39"/>
        <v>0.50678677196446209</v>
      </c>
      <c r="U593" s="4">
        <f>YEAR(SalesDataTable[[#This Row],[Order Date]])</f>
        <v>2026</v>
      </c>
      <c r="V593" s="7" t="str">
        <f>"Q"&amp;ROUNDUP(MONTH(SalesDataTable[[#This Row],[Order Date]])/3,0)</f>
        <v>Q2</v>
      </c>
      <c r="W593" s="8">
        <f>MONTH(SalesDataTable[[#This Row],[Order Date]])</f>
        <v>4</v>
      </c>
      <c r="X593" s="7" t="str">
        <f>TEXT(SalesDataTable[[#This Row],[Order Date]],"mmm")</f>
        <v>Apr</v>
      </c>
    </row>
    <row r="594" spans="1:24" ht="15.75">
      <c r="A594" s="2">
        <v>4537</v>
      </c>
      <c r="B594" s="11">
        <v>46129</v>
      </c>
      <c r="C594" s="4">
        <f>YEAR(SalesDataTable[[#This Row],[Order Date]])</f>
        <v>2026</v>
      </c>
      <c r="D594" s="4" t="str">
        <f>"Q"&amp;ROUNDUP(MONTH(SalesDataTable[[#This Row],[Order Date]])/3,0)</f>
        <v>Q2</v>
      </c>
      <c r="E594" s="4">
        <f>MONTH(SalesDataTable[[#This Row],[Order Date]])</f>
        <v>4</v>
      </c>
      <c r="F594" s="4" t="str">
        <f>TEXT(SalesDataTable[[#This Row],[Order Date]],"MMM")</f>
        <v>Apr</v>
      </c>
      <c r="G594" s="3" t="s">
        <v>20</v>
      </c>
      <c r="H594" s="3" t="s">
        <v>33</v>
      </c>
      <c r="I594" s="3" t="s">
        <v>2</v>
      </c>
      <c r="J594" s="3" t="s">
        <v>16</v>
      </c>
      <c r="K594" s="3" t="s">
        <v>23</v>
      </c>
      <c r="L594" s="3" t="s">
        <v>40</v>
      </c>
      <c r="M594" s="8">
        <v>3</v>
      </c>
      <c r="N594" s="5">
        <v>81.53</v>
      </c>
      <c r="O594" s="6">
        <v>0.05</v>
      </c>
      <c r="P594" s="18">
        <v>38.630000000000003</v>
      </c>
      <c r="Q594" s="18">
        <f t="shared" si="36"/>
        <v>232.3605</v>
      </c>
      <c r="R594" s="18">
        <f t="shared" si="37"/>
        <v>115.89000000000001</v>
      </c>
      <c r="S594" s="18">
        <f t="shared" si="38"/>
        <v>116.47049999999999</v>
      </c>
      <c r="T594" s="7">
        <f t="shared" si="39"/>
        <v>0.50124913657872139</v>
      </c>
      <c r="U594" s="4">
        <f>YEAR(SalesDataTable[[#This Row],[Order Date]])</f>
        <v>2026</v>
      </c>
      <c r="V594" s="7" t="str">
        <f>"Q"&amp;ROUNDUP(MONTH(SalesDataTable[[#This Row],[Order Date]])/3,0)</f>
        <v>Q2</v>
      </c>
      <c r="W594" s="8">
        <f>MONTH(SalesDataTable[[#This Row],[Order Date]])</f>
        <v>4</v>
      </c>
      <c r="X594" s="7" t="str">
        <f>TEXT(SalesDataTable[[#This Row],[Order Date]],"mmm")</f>
        <v>Apr</v>
      </c>
    </row>
    <row r="595" spans="1:24" ht="15.75">
      <c r="A595" s="2">
        <v>754</v>
      </c>
      <c r="B595" s="11">
        <v>46130</v>
      </c>
      <c r="C595" s="4">
        <f>YEAR(SalesDataTable[[#This Row],[Order Date]])</f>
        <v>2026</v>
      </c>
      <c r="D595" s="4" t="str">
        <f>"Q"&amp;ROUNDUP(MONTH(SalesDataTable[[#This Row],[Order Date]])/3,0)</f>
        <v>Q2</v>
      </c>
      <c r="E595" s="4">
        <f>MONTH(SalesDataTable[[#This Row],[Order Date]])</f>
        <v>4</v>
      </c>
      <c r="F595" s="4" t="str">
        <f>TEXT(SalesDataTable[[#This Row],[Order Date]],"MMM")</f>
        <v>Apr</v>
      </c>
      <c r="G595" s="3" t="s">
        <v>11</v>
      </c>
      <c r="H595" s="3" t="s">
        <v>39</v>
      </c>
      <c r="I595" s="3" t="s">
        <v>28</v>
      </c>
      <c r="J595" s="3" t="s">
        <v>3</v>
      </c>
      <c r="K595" s="3" t="s">
        <v>4</v>
      </c>
      <c r="L595" s="3" t="s">
        <v>30</v>
      </c>
      <c r="M595" s="8">
        <v>3</v>
      </c>
      <c r="N595" s="5">
        <v>104.8</v>
      </c>
      <c r="O595" s="6">
        <v>0.1</v>
      </c>
      <c r="P595" s="18">
        <v>50.59</v>
      </c>
      <c r="Q595" s="18">
        <f t="shared" si="36"/>
        <v>282.95999999999998</v>
      </c>
      <c r="R595" s="18">
        <f t="shared" si="37"/>
        <v>151.77000000000001</v>
      </c>
      <c r="S595" s="18">
        <f t="shared" si="38"/>
        <v>131.18999999999997</v>
      </c>
      <c r="T595" s="7">
        <f t="shared" si="39"/>
        <v>0.46363443596268017</v>
      </c>
      <c r="U595" s="4">
        <f>YEAR(SalesDataTable[[#This Row],[Order Date]])</f>
        <v>2026</v>
      </c>
      <c r="V595" s="7" t="str">
        <f>"Q"&amp;ROUNDUP(MONTH(SalesDataTable[[#This Row],[Order Date]])/3,0)</f>
        <v>Q2</v>
      </c>
      <c r="W595" s="8">
        <f>MONTH(SalesDataTable[[#This Row],[Order Date]])</f>
        <v>4</v>
      </c>
      <c r="X595" s="7" t="str">
        <f>TEXT(SalesDataTable[[#This Row],[Order Date]],"mmm")</f>
        <v>Apr</v>
      </c>
    </row>
    <row r="596" spans="1:24" ht="15.75">
      <c r="A596" s="2">
        <v>1340</v>
      </c>
      <c r="B596" s="11">
        <v>46130</v>
      </c>
      <c r="C596" s="4">
        <f>YEAR(SalesDataTable[[#This Row],[Order Date]])</f>
        <v>2026</v>
      </c>
      <c r="D596" s="4" t="str">
        <f>"Q"&amp;ROUNDUP(MONTH(SalesDataTable[[#This Row],[Order Date]])/3,0)</f>
        <v>Q2</v>
      </c>
      <c r="E596" s="4">
        <f>MONTH(SalesDataTable[[#This Row],[Order Date]])</f>
        <v>4</v>
      </c>
      <c r="F596" s="4" t="str">
        <f>TEXT(SalesDataTable[[#This Row],[Order Date]],"MMM")</f>
        <v>Apr</v>
      </c>
      <c r="G596" s="3" t="s">
        <v>20</v>
      </c>
      <c r="H596" s="3" t="s">
        <v>33</v>
      </c>
      <c r="I596" s="3" t="s">
        <v>2</v>
      </c>
      <c r="J596" s="3" t="s">
        <v>13</v>
      </c>
      <c r="K596" s="3" t="s">
        <v>34</v>
      </c>
      <c r="L596" s="3" t="s">
        <v>45</v>
      </c>
      <c r="M596" s="8">
        <v>2</v>
      </c>
      <c r="N596" s="5">
        <v>51.24</v>
      </c>
      <c r="O596" s="6">
        <v>0</v>
      </c>
      <c r="P596" s="18">
        <v>22.52</v>
      </c>
      <c r="Q596" s="18">
        <f t="shared" si="36"/>
        <v>102.48</v>
      </c>
      <c r="R596" s="18">
        <f t="shared" si="37"/>
        <v>45.04</v>
      </c>
      <c r="S596" s="18">
        <f t="shared" si="38"/>
        <v>57.440000000000005</v>
      </c>
      <c r="T596" s="7">
        <f t="shared" si="39"/>
        <v>0.56049960967993762</v>
      </c>
      <c r="U596" s="4">
        <f>YEAR(SalesDataTable[[#This Row],[Order Date]])</f>
        <v>2026</v>
      </c>
      <c r="V596" s="7" t="str">
        <f>"Q"&amp;ROUNDUP(MONTH(SalesDataTable[[#This Row],[Order Date]])/3,0)</f>
        <v>Q2</v>
      </c>
      <c r="W596" s="8">
        <f>MONTH(SalesDataTable[[#This Row],[Order Date]])</f>
        <v>4</v>
      </c>
      <c r="X596" s="7" t="str">
        <f>TEXT(SalesDataTable[[#This Row],[Order Date]],"mmm")</f>
        <v>Apr</v>
      </c>
    </row>
    <row r="597" spans="1:24" ht="15.75">
      <c r="A597" s="2">
        <v>1444</v>
      </c>
      <c r="B597" s="11">
        <v>46130</v>
      </c>
      <c r="C597" s="4">
        <f>YEAR(SalesDataTable[[#This Row],[Order Date]])</f>
        <v>2026</v>
      </c>
      <c r="D597" s="4" t="str">
        <f>"Q"&amp;ROUNDUP(MONTH(SalesDataTable[[#This Row],[Order Date]])/3,0)</f>
        <v>Q2</v>
      </c>
      <c r="E597" s="4">
        <f>MONTH(SalesDataTable[[#This Row],[Order Date]])</f>
        <v>4</v>
      </c>
      <c r="F597" s="4" t="str">
        <f>TEXT(SalesDataTable[[#This Row],[Order Date]],"MMM")</f>
        <v>Apr</v>
      </c>
      <c r="G597" s="3" t="s">
        <v>11</v>
      </c>
      <c r="H597" s="3" t="s">
        <v>39</v>
      </c>
      <c r="I597" s="3" t="s">
        <v>19</v>
      </c>
      <c r="J597" s="3" t="s">
        <v>3</v>
      </c>
      <c r="K597" s="3" t="s">
        <v>23</v>
      </c>
      <c r="L597" s="3" t="s">
        <v>51</v>
      </c>
      <c r="M597" s="8">
        <v>1</v>
      </c>
      <c r="N597" s="5">
        <v>120.52</v>
      </c>
      <c r="O597" s="6">
        <v>0.1</v>
      </c>
      <c r="P597" s="18">
        <v>59.01</v>
      </c>
      <c r="Q597" s="18">
        <f t="shared" si="36"/>
        <v>108.468</v>
      </c>
      <c r="R597" s="18">
        <f t="shared" si="37"/>
        <v>59.01</v>
      </c>
      <c r="S597" s="18">
        <f t="shared" si="38"/>
        <v>49.458000000000006</v>
      </c>
      <c r="T597" s="7">
        <f t="shared" si="39"/>
        <v>0.45596858059519862</v>
      </c>
      <c r="U597" s="4">
        <f>YEAR(SalesDataTable[[#This Row],[Order Date]])</f>
        <v>2026</v>
      </c>
      <c r="V597" s="7" t="str">
        <f>"Q"&amp;ROUNDUP(MONTH(SalesDataTable[[#This Row],[Order Date]])/3,0)</f>
        <v>Q2</v>
      </c>
      <c r="W597" s="8">
        <f>MONTH(SalesDataTable[[#This Row],[Order Date]])</f>
        <v>4</v>
      </c>
      <c r="X597" s="7" t="str">
        <f>TEXT(SalesDataTable[[#This Row],[Order Date]],"mmm")</f>
        <v>Apr</v>
      </c>
    </row>
    <row r="598" spans="1:24" ht="15.75">
      <c r="A598" s="2">
        <v>2390</v>
      </c>
      <c r="B598" s="11">
        <v>46130</v>
      </c>
      <c r="C598" s="4">
        <f>YEAR(SalesDataTable[[#This Row],[Order Date]])</f>
        <v>2026</v>
      </c>
      <c r="D598" s="4" t="str">
        <f>"Q"&amp;ROUNDUP(MONTH(SalesDataTable[[#This Row],[Order Date]])/3,0)</f>
        <v>Q2</v>
      </c>
      <c r="E598" s="4">
        <f>MONTH(SalesDataTable[[#This Row],[Order Date]])</f>
        <v>4</v>
      </c>
      <c r="F598" s="4" t="str">
        <f>TEXT(SalesDataTable[[#This Row],[Order Date]],"MMM")</f>
        <v>Apr</v>
      </c>
      <c r="G598" s="3" t="s">
        <v>20</v>
      </c>
      <c r="H598" s="3" t="s">
        <v>33</v>
      </c>
      <c r="I598" s="3" t="s">
        <v>19</v>
      </c>
      <c r="J598" s="3" t="s">
        <v>3</v>
      </c>
      <c r="K598" s="3" t="s">
        <v>23</v>
      </c>
      <c r="L598" s="3" t="s">
        <v>40</v>
      </c>
      <c r="M598" s="8">
        <v>1</v>
      </c>
      <c r="N598" s="5">
        <v>80.98</v>
      </c>
      <c r="O598" s="6">
        <v>0</v>
      </c>
      <c r="P598" s="18">
        <v>40.19</v>
      </c>
      <c r="Q598" s="18">
        <f t="shared" si="36"/>
        <v>80.98</v>
      </c>
      <c r="R598" s="18">
        <f t="shared" si="37"/>
        <v>40.19</v>
      </c>
      <c r="S598" s="18">
        <f t="shared" si="38"/>
        <v>40.790000000000006</v>
      </c>
      <c r="T598" s="7">
        <f t="shared" si="39"/>
        <v>0.50370461842430236</v>
      </c>
      <c r="U598" s="4">
        <f>YEAR(SalesDataTable[[#This Row],[Order Date]])</f>
        <v>2026</v>
      </c>
      <c r="V598" s="7" t="str">
        <f>"Q"&amp;ROUNDUP(MONTH(SalesDataTable[[#This Row],[Order Date]])/3,0)</f>
        <v>Q2</v>
      </c>
      <c r="W598" s="8">
        <f>MONTH(SalesDataTable[[#This Row],[Order Date]])</f>
        <v>4</v>
      </c>
      <c r="X598" s="7" t="str">
        <f>TEXT(SalesDataTable[[#This Row],[Order Date]],"mmm")</f>
        <v>Apr</v>
      </c>
    </row>
    <row r="599" spans="1:24" ht="15.75">
      <c r="A599" s="2">
        <v>3076</v>
      </c>
      <c r="B599" s="11">
        <v>46130</v>
      </c>
      <c r="C599" s="4">
        <f>YEAR(SalesDataTable[[#This Row],[Order Date]])</f>
        <v>2026</v>
      </c>
      <c r="D599" s="4" t="str">
        <f>"Q"&amp;ROUNDUP(MONTH(SalesDataTable[[#This Row],[Order Date]])/3,0)</f>
        <v>Q2</v>
      </c>
      <c r="E599" s="4">
        <f>MONTH(SalesDataTable[[#This Row],[Order Date]])</f>
        <v>4</v>
      </c>
      <c r="F599" s="4" t="str">
        <f>TEXT(SalesDataTable[[#This Row],[Order Date]],"MMM")</f>
        <v>Apr</v>
      </c>
      <c r="G599" s="3" t="s">
        <v>11</v>
      </c>
      <c r="H599" s="3" t="s">
        <v>12</v>
      </c>
      <c r="I599" s="3" t="s">
        <v>2</v>
      </c>
      <c r="J599" s="3" t="s">
        <v>16</v>
      </c>
      <c r="K599" s="3" t="s">
        <v>23</v>
      </c>
      <c r="L599" s="3" t="s">
        <v>40</v>
      </c>
      <c r="M599" s="8">
        <v>2</v>
      </c>
      <c r="N599" s="5">
        <v>82.58</v>
      </c>
      <c r="O599" s="6">
        <v>0.1</v>
      </c>
      <c r="P599" s="18">
        <v>39.93</v>
      </c>
      <c r="Q599" s="18">
        <f t="shared" si="36"/>
        <v>148.64400000000001</v>
      </c>
      <c r="R599" s="18">
        <f t="shared" si="37"/>
        <v>79.86</v>
      </c>
      <c r="S599" s="18">
        <f t="shared" si="38"/>
        <v>68.784000000000006</v>
      </c>
      <c r="T599" s="7">
        <f t="shared" si="39"/>
        <v>0.46274319851457174</v>
      </c>
      <c r="U599" s="4">
        <f>YEAR(SalesDataTable[[#This Row],[Order Date]])</f>
        <v>2026</v>
      </c>
      <c r="V599" s="7" t="str">
        <f>"Q"&amp;ROUNDUP(MONTH(SalesDataTable[[#This Row],[Order Date]])/3,0)</f>
        <v>Q2</v>
      </c>
      <c r="W599" s="8">
        <f>MONTH(SalesDataTable[[#This Row],[Order Date]])</f>
        <v>4</v>
      </c>
      <c r="X599" s="7" t="str">
        <f>TEXT(SalesDataTable[[#This Row],[Order Date]],"mmm")</f>
        <v>Apr</v>
      </c>
    </row>
    <row r="600" spans="1:24" ht="15.75">
      <c r="A600" s="2">
        <v>3157</v>
      </c>
      <c r="B600" s="11">
        <v>46130</v>
      </c>
      <c r="C600" s="4">
        <f>YEAR(SalesDataTable[[#This Row],[Order Date]])</f>
        <v>2026</v>
      </c>
      <c r="D600" s="4" t="str">
        <f>"Q"&amp;ROUNDUP(MONTH(SalesDataTable[[#This Row],[Order Date]])/3,0)</f>
        <v>Q2</v>
      </c>
      <c r="E600" s="4">
        <f>MONTH(SalesDataTable[[#This Row],[Order Date]])</f>
        <v>4</v>
      </c>
      <c r="F600" s="4" t="str">
        <f>TEXT(SalesDataTable[[#This Row],[Order Date]],"MMM")</f>
        <v>Apr</v>
      </c>
      <c r="G600" s="3" t="s">
        <v>20</v>
      </c>
      <c r="H600" s="3" t="s">
        <v>33</v>
      </c>
      <c r="I600" s="3" t="s">
        <v>2</v>
      </c>
      <c r="J600" s="3" t="s">
        <v>13</v>
      </c>
      <c r="K600" s="3" t="s">
        <v>23</v>
      </c>
      <c r="L600" s="3" t="s">
        <v>29</v>
      </c>
      <c r="M600" s="8">
        <v>2</v>
      </c>
      <c r="N600" s="5">
        <v>200.36</v>
      </c>
      <c r="O600" s="6">
        <v>0</v>
      </c>
      <c r="P600" s="18">
        <v>105.12</v>
      </c>
      <c r="Q600" s="18">
        <f t="shared" si="36"/>
        <v>400.72</v>
      </c>
      <c r="R600" s="18">
        <f t="shared" si="37"/>
        <v>210.24</v>
      </c>
      <c r="S600" s="18">
        <f t="shared" si="38"/>
        <v>190.48000000000002</v>
      </c>
      <c r="T600" s="7">
        <f t="shared" si="39"/>
        <v>0.47534438011579161</v>
      </c>
      <c r="U600" s="4">
        <f>YEAR(SalesDataTable[[#This Row],[Order Date]])</f>
        <v>2026</v>
      </c>
      <c r="V600" s="7" t="str">
        <f>"Q"&amp;ROUNDUP(MONTH(SalesDataTable[[#This Row],[Order Date]])/3,0)</f>
        <v>Q2</v>
      </c>
      <c r="W600" s="8">
        <f>MONTH(SalesDataTable[[#This Row],[Order Date]])</f>
        <v>4</v>
      </c>
      <c r="X600" s="7" t="str">
        <f>TEXT(SalesDataTable[[#This Row],[Order Date]],"mmm")</f>
        <v>Apr</v>
      </c>
    </row>
    <row r="601" spans="1:24" ht="15.75">
      <c r="A601" s="2">
        <v>4516</v>
      </c>
      <c r="B601" s="11">
        <v>46130</v>
      </c>
      <c r="C601" s="4">
        <f>YEAR(SalesDataTable[[#This Row],[Order Date]])</f>
        <v>2026</v>
      </c>
      <c r="D601" s="4" t="str">
        <f>"Q"&amp;ROUNDUP(MONTH(SalesDataTable[[#This Row],[Order Date]])/3,0)</f>
        <v>Q2</v>
      </c>
      <c r="E601" s="4">
        <f>MONTH(SalesDataTable[[#This Row],[Order Date]])</f>
        <v>4</v>
      </c>
      <c r="F601" s="4" t="str">
        <f>TEXT(SalesDataTable[[#This Row],[Order Date]],"MMM")</f>
        <v>Apr</v>
      </c>
      <c r="G601" s="3" t="s">
        <v>11</v>
      </c>
      <c r="H601" s="3" t="s">
        <v>25</v>
      </c>
      <c r="I601" s="3" t="s">
        <v>2</v>
      </c>
      <c r="J601" s="3" t="s">
        <v>3</v>
      </c>
      <c r="K601" s="3" t="s">
        <v>23</v>
      </c>
      <c r="L601" s="3" t="s">
        <v>29</v>
      </c>
      <c r="M601" s="8">
        <v>1</v>
      </c>
      <c r="N601" s="5">
        <v>196.24</v>
      </c>
      <c r="O601" s="6">
        <v>0</v>
      </c>
      <c r="P601" s="18">
        <v>106.34</v>
      </c>
      <c r="Q601" s="18">
        <f t="shared" si="36"/>
        <v>196.24</v>
      </c>
      <c r="R601" s="18">
        <f t="shared" si="37"/>
        <v>106.34</v>
      </c>
      <c r="S601" s="18">
        <f t="shared" si="38"/>
        <v>89.9</v>
      </c>
      <c r="T601" s="7">
        <f t="shared" si="39"/>
        <v>0.45811251528740321</v>
      </c>
      <c r="U601" s="4">
        <f>YEAR(SalesDataTable[[#This Row],[Order Date]])</f>
        <v>2026</v>
      </c>
      <c r="V601" s="7" t="str">
        <f>"Q"&amp;ROUNDUP(MONTH(SalesDataTable[[#This Row],[Order Date]])/3,0)</f>
        <v>Q2</v>
      </c>
      <c r="W601" s="8">
        <f>MONTH(SalesDataTable[[#This Row],[Order Date]])</f>
        <v>4</v>
      </c>
      <c r="X601" s="7" t="str">
        <f>TEXT(SalesDataTable[[#This Row],[Order Date]],"mmm")</f>
        <v>Apr</v>
      </c>
    </row>
    <row r="602" spans="1:24" ht="15.75">
      <c r="A602" s="2">
        <v>5119</v>
      </c>
      <c r="B602" s="11">
        <v>46130</v>
      </c>
      <c r="C602" s="4">
        <f>YEAR(SalesDataTable[[#This Row],[Order Date]])</f>
        <v>2026</v>
      </c>
      <c r="D602" s="4" t="str">
        <f>"Q"&amp;ROUNDUP(MONTH(SalesDataTable[[#This Row],[Order Date]])/3,0)</f>
        <v>Q2</v>
      </c>
      <c r="E602" s="4">
        <f>MONTH(SalesDataTable[[#This Row],[Order Date]])</f>
        <v>4</v>
      </c>
      <c r="F602" s="4" t="str">
        <f>TEXT(SalesDataTable[[#This Row],[Order Date]],"MMM")</f>
        <v>Apr</v>
      </c>
      <c r="G602" s="3" t="s">
        <v>0</v>
      </c>
      <c r="H602" s="3" t="s">
        <v>50</v>
      </c>
      <c r="I602" s="3" t="s">
        <v>2</v>
      </c>
      <c r="J602" s="3" t="s">
        <v>16</v>
      </c>
      <c r="K602" s="3" t="s">
        <v>9</v>
      </c>
      <c r="L602" s="3" t="s">
        <v>10</v>
      </c>
      <c r="M602" s="8">
        <v>1</v>
      </c>
      <c r="N602" s="5">
        <v>93.32</v>
      </c>
      <c r="O602" s="6">
        <v>0</v>
      </c>
      <c r="P602" s="18">
        <v>44.82</v>
      </c>
      <c r="Q602" s="18">
        <f t="shared" si="36"/>
        <v>93.32</v>
      </c>
      <c r="R602" s="18">
        <f t="shared" si="37"/>
        <v>44.82</v>
      </c>
      <c r="S602" s="18">
        <f t="shared" si="38"/>
        <v>48.499999999999993</v>
      </c>
      <c r="T602" s="7">
        <f t="shared" si="39"/>
        <v>0.51971710244320612</v>
      </c>
      <c r="U602" s="4">
        <f>YEAR(SalesDataTable[[#This Row],[Order Date]])</f>
        <v>2026</v>
      </c>
      <c r="V602" s="7" t="str">
        <f>"Q"&amp;ROUNDUP(MONTH(SalesDataTable[[#This Row],[Order Date]])/3,0)</f>
        <v>Q2</v>
      </c>
      <c r="W602" s="8">
        <f>MONTH(SalesDataTable[[#This Row],[Order Date]])</f>
        <v>4</v>
      </c>
      <c r="X602" s="7" t="str">
        <f>TEXT(SalesDataTable[[#This Row],[Order Date]],"mmm")</f>
        <v>Apr</v>
      </c>
    </row>
    <row r="603" spans="1:24" ht="15.75">
      <c r="A603" s="2">
        <v>125</v>
      </c>
      <c r="B603" s="11">
        <v>46131</v>
      </c>
      <c r="C603" s="4">
        <f>YEAR(SalesDataTable[[#This Row],[Order Date]])</f>
        <v>2026</v>
      </c>
      <c r="D603" s="4" t="str">
        <f>"Q"&amp;ROUNDUP(MONTH(SalesDataTable[[#This Row],[Order Date]])/3,0)</f>
        <v>Q2</v>
      </c>
      <c r="E603" s="4">
        <f>MONTH(SalesDataTable[[#This Row],[Order Date]])</f>
        <v>4</v>
      </c>
      <c r="F603" s="4" t="str">
        <f>TEXT(SalesDataTable[[#This Row],[Order Date]],"MMM")</f>
        <v>Apr</v>
      </c>
      <c r="G603" s="3" t="s">
        <v>20</v>
      </c>
      <c r="H603" s="3" t="s">
        <v>31</v>
      </c>
      <c r="I603" s="3" t="s">
        <v>2</v>
      </c>
      <c r="J603" s="3" t="s">
        <v>3</v>
      </c>
      <c r="K603" s="3" t="s">
        <v>4</v>
      </c>
      <c r="L603" s="3" t="s">
        <v>30</v>
      </c>
      <c r="M603" s="8">
        <v>2</v>
      </c>
      <c r="N603" s="5">
        <v>101.61</v>
      </c>
      <c r="O603" s="6">
        <v>0</v>
      </c>
      <c r="P603" s="18">
        <v>49.9</v>
      </c>
      <c r="Q603" s="18">
        <f t="shared" si="36"/>
        <v>203.22</v>
      </c>
      <c r="R603" s="18">
        <f t="shared" si="37"/>
        <v>99.8</v>
      </c>
      <c r="S603" s="18">
        <f t="shared" si="38"/>
        <v>103.42</v>
      </c>
      <c r="T603" s="7">
        <f t="shared" si="39"/>
        <v>0.50890660368074014</v>
      </c>
      <c r="U603" s="4">
        <f>YEAR(SalesDataTable[[#This Row],[Order Date]])</f>
        <v>2026</v>
      </c>
      <c r="V603" s="7" t="str">
        <f>"Q"&amp;ROUNDUP(MONTH(SalesDataTable[[#This Row],[Order Date]])/3,0)</f>
        <v>Q2</v>
      </c>
      <c r="W603" s="8">
        <f>MONTH(SalesDataTable[[#This Row],[Order Date]])</f>
        <v>4</v>
      </c>
      <c r="X603" s="7" t="str">
        <f>TEXT(SalesDataTable[[#This Row],[Order Date]],"mmm")</f>
        <v>Apr</v>
      </c>
    </row>
    <row r="604" spans="1:24" ht="15.75">
      <c r="A604" s="2">
        <v>728</v>
      </c>
      <c r="B604" s="11">
        <v>46131</v>
      </c>
      <c r="C604" s="4">
        <f>YEAR(SalesDataTable[[#This Row],[Order Date]])</f>
        <v>2026</v>
      </c>
      <c r="D604" s="4" t="str">
        <f>"Q"&amp;ROUNDUP(MONTH(SalesDataTable[[#This Row],[Order Date]])/3,0)</f>
        <v>Q2</v>
      </c>
      <c r="E604" s="4">
        <f>MONTH(SalesDataTable[[#This Row],[Order Date]])</f>
        <v>4</v>
      </c>
      <c r="F604" s="4" t="str">
        <f>TEXT(SalesDataTable[[#This Row],[Order Date]],"MMM")</f>
        <v>Apr</v>
      </c>
      <c r="G604" s="3" t="s">
        <v>6</v>
      </c>
      <c r="H604" s="3" t="s">
        <v>49</v>
      </c>
      <c r="I604" s="3" t="s">
        <v>2</v>
      </c>
      <c r="J604" s="3" t="s">
        <v>3</v>
      </c>
      <c r="K604" s="3" t="s">
        <v>4</v>
      </c>
      <c r="L604" s="3" t="s">
        <v>30</v>
      </c>
      <c r="M604" s="8">
        <v>1</v>
      </c>
      <c r="N604" s="5">
        <v>104.91</v>
      </c>
      <c r="O604" s="6">
        <v>0</v>
      </c>
      <c r="P604" s="18">
        <v>51.68</v>
      </c>
      <c r="Q604" s="18">
        <f t="shared" si="36"/>
        <v>104.91</v>
      </c>
      <c r="R604" s="18">
        <f t="shared" si="37"/>
        <v>51.68</v>
      </c>
      <c r="S604" s="18">
        <f t="shared" si="38"/>
        <v>53.23</v>
      </c>
      <c r="T604" s="7">
        <f t="shared" si="39"/>
        <v>0.50738728433895719</v>
      </c>
      <c r="U604" s="4">
        <f>YEAR(SalesDataTable[[#This Row],[Order Date]])</f>
        <v>2026</v>
      </c>
      <c r="V604" s="7" t="str">
        <f>"Q"&amp;ROUNDUP(MONTH(SalesDataTable[[#This Row],[Order Date]])/3,0)</f>
        <v>Q2</v>
      </c>
      <c r="W604" s="8">
        <f>MONTH(SalesDataTable[[#This Row],[Order Date]])</f>
        <v>4</v>
      </c>
      <c r="X604" s="7" t="str">
        <f>TEXT(SalesDataTable[[#This Row],[Order Date]],"mmm")</f>
        <v>Apr</v>
      </c>
    </row>
    <row r="605" spans="1:24" ht="15.75">
      <c r="A605" s="2">
        <v>1271</v>
      </c>
      <c r="B605" s="11">
        <v>46131</v>
      </c>
      <c r="C605" s="4">
        <f>YEAR(SalesDataTable[[#This Row],[Order Date]])</f>
        <v>2026</v>
      </c>
      <c r="D605" s="4" t="str">
        <f>"Q"&amp;ROUNDUP(MONTH(SalesDataTable[[#This Row],[Order Date]])/3,0)</f>
        <v>Q2</v>
      </c>
      <c r="E605" s="4">
        <f>MONTH(SalesDataTable[[#This Row],[Order Date]])</f>
        <v>4</v>
      </c>
      <c r="F605" s="4" t="str">
        <f>TEXT(SalesDataTable[[#This Row],[Order Date]],"MMM")</f>
        <v>Apr</v>
      </c>
      <c r="G605" s="3" t="s">
        <v>11</v>
      </c>
      <c r="H605" s="3" t="s">
        <v>12</v>
      </c>
      <c r="I605" s="3" t="s">
        <v>8</v>
      </c>
      <c r="J605" s="3" t="s">
        <v>16</v>
      </c>
      <c r="K605" s="3" t="s">
        <v>34</v>
      </c>
      <c r="L605" s="3" t="s">
        <v>35</v>
      </c>
      <c r="M605" s="8">
        <v>8</v>
      </c>
      <c r="N605" s="5">
        <v>39.99</v>
      </c>
      <c r="O605" s="6">
        <v>0.15</v>
      </c>
      <c r="P605" s="18">
        <v>14.92</v>
      </c>
      <c r="Q605" s="18">
        <f t="shared" si="36"/>
        <v>271.93200000000002</v>
      </c>
      <c r="R605" s="18">
        <f t="shared" si="37"/>
        <v>119.36</v>
      </c>
      <c r="S605" s="18">
        <f t="shared" si="38"/>
        <v>152.572</v>
      </c>
      <c r="T605" s="7">
        <f t="shared" si="39"/>
        <v>0.56106673727255341</v>
      </c>
      <c r="U605" s="4">
        <f>YEAR(SalesDataTable[[#This Row],[Order Date]])</f>
        <v>2026</v>
      </c>
      <c r="V605" s="7" t="str">
        <f>"Q"&amp;ROUNDUP(MONTH(SalesDataTable[[#This Row],[Order Date]])/3,0)</f>
        <v>Q2</v>
      </c>
      <c r="W605" s="8">
        <f>MONTH(SalesDataTable[[#This Row],[Order Date]])</f>
        <v>4</v>
      </c>
      <c r="X605" s="7" t="str">
        <f>TEXT(SalesDataTable[[#This Row],[Order Date]],"mmm")</f>
        <v>Apr</v>
      </c>
    </row>
    <row r="606" spans="1:24" ht="15.75">
      <c r="A606" s="2">
        <v>1284</v>
      </c>
      <c r="B606" s="11">
        <v>46131</v>
      </c>
      <c r="C606" s="4">
        <f>YEAR(SalesDataTable[[#This Row],[Order Date]])</f>
        <v>2026</v>
      </c>
      <c r="D606" s="4" t="str">
        <f>"Q"&amp;ROUNDUP(MONTH(SalesDataTable[[#This Row],[Order Date]])/3,0)</f>
        <v>Q2</v>
      </c>
      <c r="E606" s="4">
        <f>MONTH(SalesDataTable[[#This Row],[Order Date]])</f>
        <v>4</v>
      </c>
      <c r="F606" s="4" t="str">
        <f>TEXT(SalesDataTable[[#This Row],[Order Date]],"MMM")</f>
        <v>Apr</v>
      </c>
      <c r="G606" s="3" t="s">
        <v>6</v>
      </c>
      <c r="H606" s="3" t="s">
        <v>43</v>
      </c>
      <c r="I606" s="3" t="s">
        <v>19</v>
      </c>
      <c r="J606" s="3" t="s">
        <v>13</v>
      </c>
      <c r="K606" s="3" t="s">
        <v>14</v>
      </c>
      <c r="L606" s="3" t="s">
        <v>44</v>
      </c>
      <c r="M606" s="8">
        <v>1</v>
      </c>
      <c r="N606" s="5">
        <v>136.01</v>
      </c>
      <c r="O606" s="6">
        <v>0</v>
      </c>
      <c r="P606" s="18">
        <v>66.59</v>
      </c>
      <c r="Q606" s="18">
        <f t="shared" si="36"/>
        <v>136.01</v>
      </c>
      <c r="R606" s="18">
        <f t="shared" si="37"/>
        <v>66.59</v>
      </c>
      <c r="S606" s="18">
        <f t="shared" si="38"/>
        <v>69.419999999999987</v>
      </c>
      <c r="T606" s="7">
        <f t="shared" si="39"/>
        <v>0.51040364679067707</v>
      </c>
      <c r="U606" s="4">
        <f>YEAR(SalesDataTable[[#This Row],[Order Date]])</f>
        <v>2026</v>
      </c>
      <c r="V606" s="7" t="str">
        <f>"Q"&amp;ROUNDUP(MONTH(SalesDataTable[[#This Row],[Order Date]])/3,0)</f>
        <v>Q2</v>
      </c>
      <c r="W606" s="8">
        <f>MONTH(SalesDataTable[[#This Row],[Order Date]])</f>
        <v>4</v>
      </c>
      <c r="X606" s="7" t="str">
        <f>TEXT(SalesDataTable[[#This Row],[Order Date]],"mmm")</f>
        <v>Apr</v>
      </c>
    </row>
    <row r="607" spans="1:24" ht="15.75">
      <c r="A607" s="2">
        <v>1657</v>
      </c>
      <c r="B607" s="11">
        <v>46131</v>
      </c>
      <c r="C607" s="4">
        <f>YEAR(SalesDataTable[[#This Row],[Order Date]])</f>
        <v>2026</v>
      </c>
      <c r="D607" s="4" t="str">
        <f>"Q"&amp;ROUNDUP(MONTH(SalesDataTable[[#This Row],[Order Date]])/3,0)</f>
        <v>Q2</v>
      </c>
      <c r="E607" s="4">
        <f>MONTH(SalesDataTable[[#This Row],[Order Date]])</f>
        <v>4</v>
      </c>
      <c r="F607" s="4" t="str">
        <f>TEXT(SalesDataTable[[#This Row],[Order Date]],"MMM")</f>
        <v>Apr</v>
      </c>
      <c r="G607" s="3" t="s">
        <v>0</v>
      </c>
      <c r="H607" s="3" t="s">
        <v>1</v>
      </c>
      <c r="I607" s="3" t="s">
        <v>8</v>
      </c>
      <c r="J607" s="3" t="s">
        <v>16</v>
      </c>
      <c r="K607" s="3" t="s">
        <v>23</v>
      </c>
      <c r="L607" s="3" t="s">
        <v>51</v>
      </c>
      <c r="M607" s="8">
        <v>15</v>
      </c>
      <c r="N607" s="5">
        <v>122.1</v>
      </c>
      <c r="O607" s="6">
        <v>0.15</v>
      </c>
      <c r="P607" s="18">
        <v>62.33</v>
      </c>
      <c r="Q607" s="18">
        <f t="shared" si="36"/>
        <v>1556.7749999999999</v>
      </c>
      <c r="R607" s="18">
        <f t="shared" si="37"/>
        <v>934.94999999999993</v>
      </c>
      <c r="S607" s="18">
        <f t="shared" si="38"/>
        <v>621.82499999999993</v>
      </c>
      <c r="T607" s="7">
        <f t="shared" si="39"/>
        <v>0.39943151707857588</v>
      </c>
      <c r="U607" s="4">
        <f>YEAR(SalesDataTable[[#This Row],[Order Date]])</f>
        <v>2026</v>
      </c>
      <c r="V607" s="7" t="str">
        <f>"Q"&amp;ROUNDUP(MONTH(SalesDataTable[[#This Row],[Order Date]])/3,0)</f>
        <v>Q2</v>
      </c>
      <c r="W607" s="8">
        <f>MONTH(SalesDataTable[[#This Row],[Order Date]])</f>
        <v>4</v>
      </c>
      <c r="X607" s="7" t="str">
        <f>TEXT(SalesDataTable[[#This Row],[Order Date]],"mmm")</f>
        <v>Apr</v>
      </c>
    </row>
    <row r="608" spans="1:24" ht="15.75">
      <c r="A608" s="2">
        <v>2240</v>
      </c>
      <c r="B608" s="11">
        <v>46131</v>
      </c>
      <c r="C608" s="4">
        <f>YEAR(SalesDataTable[[#This Row],[Order Date]])</f>
        <v>2026</v>
      </c>
      <c r="D608" s="4" t="str">
        <f>"Q"&amp;ROUNDUP(MONTH(SalesDataTable[[#This Row],[Order Date]])/3,0)</f>
        <v>Q2</v>
      </c>
      <c r="E608" s="4">
        <f>MONTH(SalesDataTable[[#This Row],[Order Date]])</f>
        <v>4</v>
      </c>
      <c r="F608" s="4" t="str">
        <f>TEXT(SalesDataTable[[#This Row],[Order Date]],"MMM")</f>
        <v>Apr</v>
      </c>
      <c r="G608" s="3" t="s">
        <v>0</v>
      </c>
      <c r="H608" s="3" t="s">
        <v>50</v>
      </c>
      <c r="I608" s="3" t="s">
        <v>28</v>
      </c>
      <c r="J608" s="3" t="s">
        <v>3</v>
      </c>
      <c r="K608" s="3" t="s">
        <v>23</v>
      </c>
      <c r="L608" s="3" t="s">
        <v>24</v>
      </c>
      <c r="M608" s="8">
        <v>4</v>
      </c>
      <c r="N608" s="5">
        <v>341.75</v>
      </c>
      <c r="O608" s="6">
        <v>0.1</v>
      </c>
      <c r="P608" s="18">
        <v>191.91</v>
      </c>
      <c r="Q608" s="18">
        <f t="shared" si="36"/>
        <v>1230.3</v>
      </c>
      <c r="R608" s="18">
        <f t="shared" si="37"/>
        <v>767.64</v>
      </c>
      <c r="S608" s="18">
        <f t="shared" si="38"/>
        <v>462.65999999999997</v>
      </c>
      <c r="T608" s="7">
        <f t="shared" si="39"/>
        <v>0.37605462082418922</v>
      </c>
      <c r="U608" s="4">
        <f>YEAR(SalesDataTable[[#This Row],[Order Date]])</f>
        <v>2026</v>
      </c>
      <c r="V608" s="7" t="str">
        <f>"Q"&amp;ROUNDUP(MONTH(SalesDataTable[[#This Row],[Order Date]])/3,0)</f>
        <v>Q2</v>
      </c>
      <c r="W608" s="8">
        <f>MONTH(SalesDataTable[[#This Row],[Order Date]])</f>
        <v>4</v>
      </c>
      <c r="X608" s="7" t="str">
        <f>TEXT(SalesDataTable[[#This Row],[Order Date]],"mmm")</f>
        <v>Apr</v>
      </c>
    </row>
    <row r="609" spans="1:24" ht="15.75">
      <c r="A609" s="2">
        <v>3050</v>
      </c>
      <c r="B609" s="11">
        <v>46131</v>
      </c>
      <c r="C609" s="4">
        <f>YEAR(SalesDataTable[[#This Row],[Order Date]])</f>
        <v>2026</v>
      </c>
      <c r="D609" s="4" t="str">
        <f>"Q"&amp;ROUNDUP(MONTH(SalesDataTable[[#This Row],[Order Date]])/3,0)</f>
        <v>Q2</v>
      </c>
      <c r="E609" s="4">
        <f>MONTH(SalesDataTable[[#This Row],[Order Date]])</f>
        <v>4</v>
      </c>
      <c r="F609" s="4" t="str">
        <f>TEXT(SalesDataTable[[#This Row],[Order Date]],"MMM")</f>
        <v>Apr</v>
      </c>
      <c r="G609" s="3" t="s">
        <v>20</v>
      </c>
      <c r="H609" s="3" t="s">
        <v>47</v>
      </c>
      <c r="I609" s="3" t="s">
        <v>19</v>
      </c>
      <c r="J609" s="3" t="s">
        <v>3</v>
      </c>
      <c r="K609" s="3" t="s">
        <v>9</v>
      </c>
      <c r="L609" s="3" t="s">
        <v>37</v>
      </c>
      <c r="M609" s="8">
        <v>3</v>
      </c>
      <c r="N609" s="5">
        <v>156.16</v>
      </c>
      <c r="O609" s="6">
        <v>0.05</v>
      </c>
      <c r="P609" s="18">
        <v>77.81</v>
      </c>
      <c r="Q609" s="18">
        <f t="shared" si="36"/>
        <v>445.05599999999998</v>
      </c>
      <c r="R609" s="18">
        <f t="shared" si="37"/>
        <v>233.43</v>
      </c>
      <c r="S609" s="18">
        <f t="shared" si="38"/>
        <v>211.62599999999998</v>
      </c>
      <c r="T609" s="7">
        <f t="shared" si="39"/>
        <v>0.47550420621225192</v>
      </c>
      <c r="U609" s="4">
        <f>YEAR(SalesDataTable[[#This Row],[Order Date]])</f>
        <v>2026</v>
      </c>
      <c r="V609" s="7" t="str">
        <f>"Q"&amp;ROUNDUP(MONTH(SalesDataTable[[#This Row],[Order Date]])/3,0)</f>
        <v>Q2</v>
      </c>
      <c r="W609" s="8">
        <f>MONTH(SalesDataTable[[#This Row],[Order Date]])</f>
        <v>4</v>
      </c>
      <c r="X609" s="7" t="str">
        <f>TEXT(SalesDataTable[[#This Row],[Order Date]],"mmm")</f>
        <v>Apr</v>
      </c>
    </row>
    <row r="610" spans="1:24" ht="15.75">
      <c r="A610" s="2">
        <v>3213</v>
      </c>
      <c r="B610" s="11">
        <v>46131</v>
      </c>
      <c r="C610" s="4">
        <f>YEAR(SalesDataTable[[#This Row],[Order Date]])</f>
        <v>2026</v>
      </c>
      <c r="D610" s="4" t="str">
        <f>"Q"&amp;ROUNDUP(MONTH(SalesDataTable[[#This Row],[Order Date]])/3,0)</f>
        <v>Q2</v>
      </c>
      <c r="E610" s="4">
        <f>MONTH(SalesDataTable[[#This Row],[Order Date]])</f>
        <v>4</v>
      </c>
      <c r="F610" s="4" t="str">
        <f>TEXT(SalesDataTable[[#This Row],[Order Date]],"MMM")</f>
        <v>Apr</v>
      </c>
      <c r="G610" s="3" t="s">
        <v>0</v>
      </c>
      <c r="H610" s="3" t="s">
        <v>50</v>
      </c>
      <c r="I610" s="3" t="s">
        <v>2</v>
      </c>
      <c r="J610" s="3" t="s">
        <v>3</v>
      </c>
      <c r="K610" s="3" t="s">
        <v>14</v>
      </c>
      <c r="L610" s="3" t="s">
        <v>44</v>
      </c>
      <c r="M610" s="8">
        <v>2</v>
      </c>
      <c r="N610" s="5">
        <v>132.53</v>
      </c>
      <c r="O610" s="6">
        <v>0.05</v>
      </c>
      <c r="P610" s="18">
        <v>66.39</v>
      </c>
      <c r="Q610" s="18">
        <f t="shared" si="36"/>
        <v>251.80699999999999</v>
      </c>
      <c r="R610" s="18">
        <f t="shared" si="37"/>
        <v>132.78</v>
      </c>
      <c r="S610" s="18">
        <f t="shared" si="38"/>
        <v>119.02699999999999</v>
      </c>
      <c r="T610" s="7">
        <f t="shared" si="39"/>
        <v>0.47269138665724142</v>
      </c>
      <c r="U610" s="4">
        <f>YEAR(SalesDataTable[[#This Row],[Order Date]])</f>
        <v>2026</v>
      </c>
      <c r="V610" s="7" t="str">
        <f>"Q"&amp;ROUNDUP(MONTH(SalesDataTable[[#This Row],[Order Date]])/3,0)</f>
        <v>Q2</v>
      </c>
      <c r="W610" s="8">
        <f>MONTH(SalesDataTable[[#This Row],[Order Date]])</f>
        <v>4</v>
      </c>
      <c r="X610" s="7" t="str">
        <f>TEXT(SalesDataTable[[#This Row],[Order Date]],"mmm")</f>
        <v>Apr</v>
      </c>
    </row>
    <row r="611" spans="1:24" ht="15.75">
      <c r="A611" s="2">
        <v>3367</v>
      </c>
      <c r="B611" s="11">
        <v>46131</v>
      </c>
      <c r="C611" s="4">
        <f>YEAR(SalesDataTable[[#This Row],[Order Date]])</f>
        <v>2026</v>
      </c>
      <c r="D611" s="4" t="str">
        <f>"Q"&amp;ROUNDUP(MONTH(SalesDataTable[[#This Row],[Order Date]])/3,0)</f>
        <v>Q2</v>
      </c>
      <c r="E611" s="4">
        <f>MONTH(SalesDataTable[[#This Row],[Order Date]])</f>
        <v>4</v>
      </c>
      <c r="F611" s="4" t="str">
        <f>TEXT(SalesDataTable[[#This Row],[Order Date]],"MMM")</f>
        <v>Apr</v>
      </c>
      <c r="G611" s="3" t="s">
        <v>11</v>
      </c>
      <c r="H611" s="3" t="s">
        <v>18</v>
      </c>
      <c r="I611" s="3" t="s">
        <v>2</v>
      </c>
      <c r="J611" s="3" t="s">
        <v>3</v>
      </c>
      <c r="K611" s="3" t="s">
        <v>14</v>
      </c>
      <c r="L611" s="3" t="s">
        <v>32</v>
      </c>
      <c r="M611" s="8">
        <v>3</v>
      </c>
      <c r="N611" s="5">
        <v>45.79</v>
      </c>
      <c r="O611" s="6">
        <v>0</v>
      </c>
      <c r="P611" s="18">
        <v>17.98</v>
      </c>
      <c r="Q611" s="18">
        <f t="shared" si="36"/>
        <v>137.37</v>
      </c>
      <c r="R611" s="18">
        <f t="shared" si="37"/>
        <v>53.94</v>
      </c>
      <c r="S611" s="18">
        <f t="shared" si="38"/>
        <v>83.43</v>
      </c>
      <c r="T611" s="7">
        <f t="shared" si="39"/>
        <v>0.60733784669141733</v>
      </c>
      <c r="U611" s="4">
        <f>YEAR(SalesDataTable[[#This Row],[Order Date]])</f>
        <v>2026</v>
      </c>
      <c r="V611" s="7" t="str">
        <f>"Q"&amp;ROUNDUP(MONTH(SalesDataTable[[#This Row],[Order Date]])/3,0)</f>
        <v>Q2</v>
      </c>
      <c r="W611" s="8">
        <f>MONTH(SalesDataTable[[#This Row],[Order Date]])</f>
        <v>4</v>
      </c>
      <c r="X611" s="7" t="str">
        <f>TEXT(SalesDataTable[[#This Row],[Order Date]],"mmm")</f>
        <v>Apr</v>
      </c>
    </row>
    <row r="612" spans="1:24" ht="15.75">
      <c r="A612" s="2">
        <v>3885</v>
      </c>
      <c r="B612" s="11">
        <v>46131</v>
      </c>
      <c r="C612" s="4">
        <f>YEAR(SalesDataTable[[#This Row],[Order Date]])</f>
        <v>2026</v>
      </c>
      <c r="D612" s="4" t="str">
        <f>"Q"&amp;ROUNDUP(MONTH(SalesDataTable[[#This Row],[Order Date]])/3,0)</f>
        <v>Q2</v>
      </c>
      <c r="E612" s="4">
        <f>MONTH(SalesDataTable[[#This Row],[Order Date]])</f>
        <v>4</v>
      </c>
      <c r="F612" s="4" t="str">
        <f>TEXT(SalesDataTable[[#This Row],[Order Date]],"MMM")</f>
        <v>Apr</v>
      </c>
      <c r="G612" s="3" t="s">
        <v>0</v>
      </c>
      <c r="H612" s="3" t="s">
        <v>50</v>
      </c>
      <c r="I612" s="3" t="s">
        <v>2</v>
      </c>
      <c r="J612" s="3" t="s">
        <v>13</v>
      </c>
      <c r="K612" s="3" t="s">
        <v>14</v>
      </c>
      <c r="L612" s="3" t="s">
        <v>44</v>
      </c>
      <c r="M612" s="8">
        <v>2</v>
      </c>
      <c r="N612" s="5">
        <v>133.97</v>
      </c>
      <c r="O612" s="6">
        <v>0.15</v>
      </c>
      <c r="P612" s="18">
        <v>67.36</v>
      </c>
      <c r="Q612" s="18">
        <f t="shared" si="36"/>
        <v>227.749</v>
      </c>
      <c r="R612" s="18">
        <f t="shared" si="37"/>
        <v>134.72</v>
      </c>
      <c r="S612" s="18">
        <f t="shared" si="38"/>
        <v>93.028999999999996</v>
      </c>
      <c r="T612" s="7">
        <f t="shared" si="39"/>
        <v>0.40847160690057915</v>
      </c>
      <c r="U612" s="4">
        <f>YEAR(SalesDataTable[[#This Row],[Order Date]])</f>
        <v>2026</v>
      </c>
      <c r="V612" s="7" t="str">
        <f>"Q"&amp;ROUNDUP(MONTH(SalesDataTable[[#This Row],[Order Date]])/3,0)</f>
        <v>Q2</v>
      </c>
      <c r="W612" s="8">
        <f>MONTH(SalesDataTable[[#This Row],[Order Date]])</f>
        <v>4</v>
      </c>
      <c r="X612" s="7" t="str">
        <f>TEXT(SalesDataTable[[#This Row],[Order Date]],"mmm")</f>
        <v>Apr</v>
      </c>
    </row>
    <row r="613" spans="1:24" ht="15.75">
      <c r="A613" s="2">
        <v>4372</v>
      </c>
      <c r="B613" s="11">
        <v>46131</v>
      </c>
      <c r="C613" s="4">
        <f>YEAR(SalesDataTable[[#This Row],[Order Date]])</f>
        <v>2026</v>
      </c>
      <c r="D613" s="4" t="str">
        <f>"Q"&amp;ROUNDUP(MONTH(SalesDataTable[[#This Row],[Order Date]])/3,0)</f>
        <v>Q2</v>
      </c>
      <c r="E613" s="4">
        <f>MONTH(SalesDataTable[[#This Row],[Order Date]])</f>
        <v>4</v>
      </c>
      <c r="F613" s="4" t="str">
        <f>TEXT(SalesDataTable[[#This Row],[Order Date]],"MMM")</f>
        <v>Apr</v>
      </c>
      <c r="G613" s="3" t="s">
        <v>0</v>
      </c>
      <c r="H613" s="3" t="s">
        <v>50</v>
      </c>
      <c r="I613" s="3" t="s">
        <v>2</v>
      </c>
      <c r="J613" s="3" t="s">
        <v>13</v>
      </c>
      <c r="K613" s="3" t="s">
        <v>34</v>
      </c>
      <c r="L613" s="3" t="s">
        <v>42</v>
      </c>
      <c r="M613" s="8">
        <v>1</v>
      </c>
      <c r="N613" s="5">
        <v>37.11</v>
      </c>
      <c r="O613" s="6">
        <v>0.1</v>
      </c>
      <c r="P613" s="18">
        <v>14.27</v>
      </c>
      <c r="Q613" s="18">
        <f t="shared" si="36"/>
        <v>33.399000000000001</v>
      </c>
      <c r="R613" s="18">
        <f t="shared" si="37"/>
        <v>14.27</v>
      </c>
      <c r="S613" s="18">
        <f t="shared" si="38"/>
        <v>19.129000000000001</v>
      </c>
      <c r="T613" s="7">
        <f t="shared" si="39"/>
        <v>0.5727416988532591</v>
      </c>
      <c r="U613" s="4">
        <f>YEAR(SalesDataTable[[#This Row],[Order Date]])</f>
        <v>2026</v>
      </c>
      <c r="V613" s="7" t="str">
        <f>"Q"&amp;ROUNDUP(MONTH(SalesDataTable[[#This Row],[Order Date]])/3,0)</f>
        <v>Q2</v>
      </c>
      <c r="W613" s="8">
        <f>MONTH(SalesDataTable[[#This Row],[Order Date]])</f>
        <v>4</v>
      </c>
      <c r="X613" s="7" t="str">
        <f>TEXT(SalesDataTable[[#This Row],[Order Date]],"mmm")</f>
        <v>Apr</v>
      </c>
    </row>
    <row r="614" spans="1:24" ht="15.75">
      <c r="A614" s="2">
        <v>4417</v>
      </c>
      <c r="B614" s="11">
        <v>46131</v>
      </c>
      <c r="C614" s="4">
        <f>YEAR(SalesDataTable[[#This Row],[Order Date]])</f>
        <v>2026</v>
      </c>
      <c r="D614" s="4" t="str">
        <f>"Q"&amp;ROUNDUP(MONTH(SalesDataTable[[#This Row],[Order Date]])/3,0)</f>
        <v>Q2</v>
      </c>
      <c r="E614" s="4">
        <f>MONTH(SalesDataTable[[#This Row],[Order Date]])</f>
        <v>4</v>
      </c>
      <c r="F614" s="4" t="str">
        <f>TEXT(SalesDataTable[[#This Row],[Order Date]],"MMM")</f>
        <v>Apr</v>
      </c>
      <c r="G614" s="3" t="s">
        <v>20</v>
      </c>
      <c r="H614" s="3" t="s">
        <v>33</v>
      </c>
      <c r="I614" s="3" t="s">
        <v>19</v>
      </c>
      <c r="J614" s="3" t="s">
        <v>13</v>
      </c>
      <c r="K614" s="3" t="s">
        <v>23</v>
      </c>
      <c r="L614" s="3" t="s">
        <v>24</v>
      </c>
      <c r="M614" s="8">
        <v>3</v>
      </c>
      <c r="N614" s="5">
        <v>334.01</v>
      </c>
      <c r="O614" s="6">
        <v>0.15</v>
      </c>
      <c r="P614" s="18">
        <v>192.17</v>
      </c>
      <c r="Q614" s="18">
        <f t="shared" si="36"/>
        <v>851.72550000000001</v>
      </c>
      <c r="R614" s="18">
        <f t="shared" si="37"/>
        <v>576.51</v>
      </c>
      <c r="S614" s="18">
        <f t="shared" si="38"/>
        <v>275.21550000000002</v>
      </c>
      <c r="T614" s="7">
        <f t="shared" si="39"/>
        <v>0.32312699337990941</v>
      </c>
      <c r="U614" s="4">
        <f>YEAR(SalesDataTable[[#This Row],[Order Date]])</f>
        <v>2026</v>
      </c>
      <c r="V614" s="7" t="str">
        <f>"Q"&amp;ROUNDUP(MONTH(SalesDataTable[[#This Row],[Order Date]])/3,0)</f>
        <v>Q2</v>
      </c>
      <c r="W614" s="8">
        <f>MONTH(SalesDataTable[[#This Row],[Order Date]])</f>
        <v>4</v>
      </c>
      <c r="X614" s="7" t="str">
        <f>TEXT(SalesDataTable[[#This Row],[Order Date]],"mmm")</f>
        <v>Apr</v>
      </c>
    </row>
    <row r="615" spans="1:24" ht="15.75">
      <c r="A615" s="2">
        <v>1147</v>
      </c>
      <c r="B615" s="11">
        <v>46132</v>
      </c>
      <c r="C615" s="4">
        <f>YEAR(SalesDataTable[[#This Row],[Order Date]])</f>
        <v>2026</v>
      </c>
      <c r="D615" s="4" t="str">
        <f>"Q"&amp;ROUNDUP(MONTH(SalesDataTable[[#This Row],[Order Date]])/3,0)</f>
        <v>Q2</v>
      </c>
      <c r="E615" s="4">
        <f>MONTH(SalesDataTable[[#This Row],[Order Date]])</f>
        <v>4</v>
      </c>
      <c r="F615" s="4" t="str">
        <f>TEXT(SalesDataTable[[#This Row],[Order Date]],"MMM")</f>
        <v>Apr</v>
      </c>
      <c r="G615" s="3" t="s">
        <v>20</v>
      </c>
      <c r="H615" s="3" t="s">
        <v>31</v>
      </c>
      <c r="I615" s="3" t="s">
        <v>2</v>
      </c>
      <c r="J615" s="3" t="s">
        <v>13</v>
      </c>
      <c r="K615" s="3" t="s">
        <v>14</v>
      </c>
      <c r="L615" s="3" t="s">
        <v>44</v>
      </c>
      <c r="M615" s="8">
        <v>1</v>
      </c>
      <c r="N615" s="5">
        <v>131.46</v>
      </c>
      <c r="O615" s="6">
        <v>0</v>
      </c>
      <c r="P615" s="18">
        <v>67.77</v>
      </c>
      <c r="Q615" s="18">
        <f t="shared" si="36"/>
        <v>131.46</v>
      </c>
      <c r="R615" s="18">
        <f t="shared" si="37"/>
        <v>67.77</v>
      </c>
      <c r="S615" s="18">
        <f t="shared" si="38"/>
        <v>63.690000000000012</v>
      </c>
      <c r="T615" s="7">
        <f t="shared" si="39"/>
        <v>0.48448197170241902</v>
      </c>
      <c r="U615" s="4">
        <f>YEAR(SalesDataTable[[#This Row],[Order Date]])</f>
        <v>2026</v>
      </c>
      <c r="V615" s="7" t="str">
        <f>"Q"&amp;ROUNDUP(MONTH(SalesDataTable[[#This Row],[Order Date]])/3,0)</f>
        <v>Q2</v>
      </c>
      <c r="W615" s="8">
        <f>MONTH(SalesDataTable[[#This Row],[Order Date]])</f>
        <v>4</v>
      </c>
      <c r="X615" s="7" t="str">
        <f>TEXT(SalesDataTable[[#This Row],[Order Date]],"mmm")</f>
        <v>Apr</v>
      </c>
    </row>
    <row r="616" spans="1:24" ht="15.75">
      <c r="A616" s="2">
        <v>1514</v>
      </c>
      <c r="B616" s="11">
        <v>46132</v>
      </c>
      <c r="C616" s="4">
        <f>YEAR(SalesDataTable[[#This Row],[Order Date]])</f>
        <v>2026</v>
      </c>
      <c r="D616" s="4" t="str">
        <f>"Q"&amp;ROUNDUP(MONTH(SalesDataTable[[#This Row],[Order Date]])/3,0)</f>
        <v>Q2</v>
      </c>
      <c r="E616" s="4">
        <f>MONTH(SalesDataTable[[#This Row],[Order Date]])</f>
        <v>4</v>
      </c>
      <c r="F616" s="4" t="str">
        <f>TEXT(SalesDataTable[[#This Row],[Order Date]],"MMM")</f>
        <v>Apr</v>
      </c>
      <c r="G616" s="3" t="s">
        <v>11</v>
      </c>
      <c r="H616" s="3" t="s">
        <v>18</v>
      </c>
      <c r="I616" s="3" t="s">
        <v>19</v>
      </c>
      <c r="J616" s="3" t="s">
        <v>3</v>
      </c>
      <c r="K616" s="3" t="s">
        <v>9</v>
      </c>
      <c r="L616" s="3" t="s">
        <v>46</v>
      </c>
      <c r="M616" s="8">
        <v>3</v>
      </c>
      <c r="N616" s="5">
        <v>72.48</v>
      </c>
      <c r="O616" s="6">
        <v>0</v>
      </c>
      <c r="P616" s="18">
        <v>32.36</v>
      </c>
      <c r="Q616" s="18">
        <f t="shared" si="36"/>
        <v>217.44</v>
      </c>
      <c r="R616" s="18">
        <f t="shared" si="37"/>
        <v>97.08</v>
      </c>
      <c r="S616" s="18">
        <f t="shared" si="38"/>
        <v>120.36</v>
      </c>
      <c r="T616" s="7">
        <f t="shared" si="39"/>
        <v>0.55353200883002207</v>
      </c>
      <c r="U616" s="4">
        <f>YEAR(SalesDataTable[[#This Row],[Order Date]])</f>
        <v>2026</v>
      </c>
      <c r="V616" s="7" t="str">
        <f>"Q"&amp;ROUNDUP(MONTH(SalesDataTable[[#This Row],[Order Date]])/3,0)</f>
        <v>Q2</v>
      </c>
      <c r="W616" s="8">
        <f>MONTH(SalesDataTable[[#This Row],[Order Date]])</f>
        <v>4</v>
      </c>
      <c r="X616" s="7" t="str">
        <f>TEXT(SalesDataTable[[#This Row],[Order Date]],"mmm")</f>
        <v>Apr</v>
      </c>
    </row>
    <row r="617" spans="1:24" ht="15.75">
      <c r="A617" s="2">
        <v>1538</v>
      </c>
      <c r="B617" s="11">
        <v>46132</v>
      </c>
      <c r="C617" s="4">
        <f>YEAR(SalesDataTable[[#This Row],[Order Date]])</f>
        <v>2026</v>
      </c>
      <c r="D617" s="4" t="str">
        <f>"Q"&amp;ROUNDUP(MONTH(SalesDataTable[[#This Row],[Order Date]])/3,0)</f>
        <v>Q2</v>
      </c>
      <c r="E617" s="4">
        <f>MONTH(SalesDataTable[[#This Row],[Order Date]])</f>
        <v>4</v>
      </c>
      <c r="F617" s="4" t="str">
        <f>TEXT(SalesDataTable[[#This Row],[Order Date]],"MMM")</f>
        <v>Apr</v>
      </c>
      <c r="G617" s="3" t="s">
        <v>11</v>
      </c>
      <c r="H617" s="3" t="s">
        <v>12</v>
      </c>
      <c r="I617" s="3" t="s">
        <v>28</v>
      </c>
      <c r="J617" s="3" t="s">
        <v>13</v>
      </c>
      <c r="K617" s="3" t="s">
        <v>4</v>
      </c>
      <c r="L617" s="3" t="s">
        <v>5</v>
      </c>
      <c r="M617" s="8">
        <v>1</v>
      </c>
      <c r="N617" s="5">
        <v>81.98</v>
      </c>
      <c r="O617" s="6">
        <v>0</v>
      </c>
      <c r="P617" s="18">
        <v>43.15</v>
      </c>
      <c r="Q617" s="18">
        <f t="shared" si="36"/>
        <v>81.98</v>
      </c>
      <c r="R617" s="18">
        <f t="shared" si="37"/>
        <v>43.15</v>
      </c>
      <c r="S617" s="18">
        <f t="shared" si="38"/>
        <v>38.830000000000005</v>
      </c>
      <c r="T617" s="7">
        <f t="shared" si="39"/>
        <v>0.47365211027079779</v>
      </c>
      <c r="U617" s="4">
        <f>YEAR(SalesDataTable[[#This Row],[Order Date]])</f>
        <v>2026</v>
      </c>
      <c r="V617" s="7" t="str">
        <f>"Q"&amp;ROUNDUP(MONTH(SalesDataTable[[#This Row],[Order Date]])/3,0)</f>
        <v>Q2</v>
      </c>
      <c r="W617" s="8">
        <f>MONTH(SalesDataTable[[#This Row],[Order Date]])</f>
        <v>4</v>
      </c>
      <c r="X617" s="7" t="str">
        <f>TEXT(SalesDataTable[[#This Row],[Order Date]],"mmm")</f>
        <v>Apr</v>
      </c>
    </row>
    <row r="618" spans="1:24" ht="15.75">
      <c r="A618" s="2">
        <v>1679</v>
      </c>
      <c r="B618" s="11">
        <v>46132</v>
      </c>
      <c r="C618" s="4">
        <f>YEAR(SalesDataTable[[#This Row],[Order Date]])</f>
        <v>2026</v>
      </c>
      <c r="D618" s="4" t="str">
        <f>"Q"&amp;ROUNDUP(MONTH(SalesDataTable[[#This Row],[Order Date]])/3,0)</f>
        <v>Q2</v>
      </c>
      <c r="E618" s="4">
        <f>MONTH(SalesDataTable[[#This Row],[Order Date]])</f>
        <v>4</v>
      </c>
      <c r="F618" s="4" t="str">
        <f>TEXT(SalesDataTable[[#This Row],[Order Date]],"MMM")</f>
        <v>Apr</v>
      </c>
      <c r="G618" s="3" t="s">
        <v>20</v>
      </c>
      <c r="H618" s="3" t="s">
        <v>47</v>
      </c>
      <c r="I618" s="3" t="s">
        <v>28</v>
      </c>
      <c r="J618" s="3" t="s">
        <v>3</v>
      </c>
      <c r="K618" s="3" t="s">
        <v>14</v>
      </c>
      <c r="L618" s="3" t="s">
        <v>32</v>
      </c>
      <c r="M618" s="8">
        <v>1</v>
      </c>
      <c r="N618" s="5">
        <v>46.71</v>
      </c>
      <c r="O618" s="6">
        <v>0</v>
      </c>
      <c r="P618" s="18">
        <v>18.18</v>
      </c>
      <c r="Q618" s="18">
        <f t="shared" si="36"/>
        <v>46.71</v>
      </c>
      <c r="R618" s="18">
        <f t="shared" si="37"/>
        <v>18.18</v>
      </c>
      <c r="S618" s="18">
        <f t="shared" si="38"/>
        <v>28.53</v>
      </c>
      <c r="T618" s="7">
        <f t="shared" si="39"/>
        <v>0.61078998073217727</v>
      </c>
      <c r="U618" s="4">
        <f>YEAR(SalesDataTable[[#This Row],[Order Date]])</f>
        <v>2026</v>
      </c>
      <c r="V618" s="7" t="str">
        <f>"Q"&amp;ROUNDUP(MONTH(SalesDataTable[[#This Row],[Order Date]])/3,0)</f>
        <v>Q2</v>
      </c>
      <c r="W618" s="8">
        <f>MONTH(SalesDataTable[[#This Row],[Order Date]])</f>
        <v>4</v>
      </c>
      <c r="X618" s="7" t="str">
        <f>TEXT(SalesDataTable[[#This Row],[Order Date]],"mmm")</f>
        <v>Apr</v>
      </c>
    </row>
    <row r="619" spans="1:24" ht="15.75">
      <c r="A619" s="2">
        <v>1708</v>
      </c>
      <c r="B619" s="11">
        <v>46132</v>
      </c>
      <c r="C619" s="4">
        <f>YEAR(SalesDataTable[[#This Row],[Order Date]])</f>
        <v>2026</v>
      </c>
      <c r="D619" s="4" t="str">
        <f>"Q"&amp;ROUNDUP(MONTH(SalesDataTable[[#This Row],[Order Date]])/3,0)</f>
        <v>Q2</v>
      </c>
      <c r="E619" s="4">
        <f>MONTH(SalesDataTable[[#This Row],[Order Date]])</f>
        <v>4</v>
      </c>
      <c r="F619" s="4" t="str">
        <f>TEXT(SalesDataTable[[#This Row],[Order Date]],"MMM")</f>
        <v>Apr</v>
      </c>
      <c r="G619" s="3" t="s">
        <v>11</v>
      </c>
      <c r="H619" s="3" t="s">
        <v>25</v>
      </c>
      <c r="I619" s="3" t="s">
        <v>28</v>
      </c>
      <c r="J619" s="3" t="s">
        <v>13</v>
      </c>
      <c r="K619" s="3" t="s">
        <v>34</v>
      </c>
      <c r="L619" s="3" t="s">
        <v>35</v>
      </c>
      <c r="M619" s="8">
        <v>1</v>
      </c>
      <c r="N619" s="5">
        <v>41.01</v>
      </c>
      <c r="O619" s="6">
        <v>0</v>
      </c>
      <c r="P619" s="18">
        <v>14.5</v>
      </c>
      <c r="Q619" s="18">
        <f t="shared" si="36"/>
        <v>41.01</v>
      </c>
      <c r="R619" s="18">
        <f t="shared" si="37"/>
        <v>14.5</v>
      </c>
      <c r="S619" s="18">
        <f t="shared" si="38"/>
        <v>26.509999999999998</v>
      </c>
      <c r="T619" s="7">
        <f t="shared" si="39"/>
        <v>0.64642770056083876</v>
      </c>
      <c r="U619" s="4">
        <f>YEAR(SalesDataTable[[#This Row],[Order Date]])</f>
        <v>2026</v>
      </c>
      <c r="V619" s="7" t="str">
        <f>"Q"&amp;ROUNDUP(MONTH(SalesDataTable[[#This Row],[Order Date]])/3,0)</f>
        <v>Q2</v>
      </c>
      <c r="W619" s="8">
        <f>MONTH(SalesDataTable[[#This Row],[Order Date]])</f>
        <v>4</v>
      </c>
      <c r="X619" s="7" t="str">
        <f>TEXT(SalesDataTable[[#This Row],[Order Date]],"mmm")</f>
        <v>Apr</v>
      </c>
    </row>
    <row r="620" spans="1:24" ht="15.75">
      <c r="A620" s="2">
        <v>2686</v>
      </c>
      <c r="B620" s="11">
        <v>46132</v>
      </c>
      <c r="C620" s="4">
        <f>YEAR(SalesDataTable[[#This Row],[Order Date]])</f>
        <v>2026</v>
      </c>
      <c r="D620" s="4" t="str">
        <f>"Q"&amp;ROUNDUP(MONTH(SalesDataTable[[#This Row],[Order Date]])/3,0)</f>
        <v>Q2</v>
      </c>
      <c r="E620" s="4">
        <f>MONTH(SalesDataTable[[#This Row],[Order Date]])</f>
        <v>4</v>
      </c>
      <c r="F620" s="4" t="str">
        <f>TEXT(SalesDataTable[[#This Row],[Order Date]],"MMM")</f>
        <v>Apr</v>
      </c>
      <c r="G620" s="3" t="s">
        <v>6</v>
      </c>
      <c r="H620" s="3" t="s">
        <v>43</v>
      </c>
      <c r="I620" s="3" t="s">
        <v>2</v>
      </c>
      <c r="J620" s="3" t="s">
        <v>3</v>
      </c>
      <c r="K620" s="3" t="s">
        <v>9</v>
      </c>
      <c r="L620" s="3" t="s">
        <v>46</v>
      </c>
      <c r="M620" s="8">
        <v>1</v>
      </c>
      <c r="N620" s="5">
        <v>70.45</v>
      </c>
      <c r="O620" s="6">
        <v>0.05</v>
      </c>
      <c r="P620" s="18">
        <v>31.98</v>
      </c>
      <c r="Q620" s="18">
        <f t="shared" si="36"/>
        <v>66.927499999999995</v>
      </c>
      <c r="R620" s="18">
        <f t="shared" si="37"/>
        <v>31.98</v>
      </c>
      <c r="S620" s="18">
        <f t="shared" si="38"/>
        <v>34.947499999999991</v>
      </c>
      <c r="T620" s="7">
        <f t="shared" si="39"/>
        <v>0.52216951178514059</v>
      </c>
      <c r="U620" s="4">
        <f>YEAR(SalesDataTable[[#This Row],[Order Date]])</f>
        <v>2026</v>
      </c>
      <c r="V620" s="7" t="str">
        <f>"Q"&amp;ROUNDUP(MONTH(SalesDataTable[[#This Row],[Order Date]])/3,0)</f>
        <v>Q2</v>
      </c>
      <c r="W620" s="8">
        <f>MONTH(SalesDataTable[[#This Row],[Order Date]])</f>
        <v>4</v>
      </c>
      <c r="X620" s="7" t="str">
        <f>TEXT(SalesDataTable[[#This Row],[Order Date]],"mmm")</f>
        <v>Apr</v>
      </c>
    </row>
    <row r="621" spans="1:24" ht="15.75">
      <c r="A621" s="2">
        <v>3307</v>
      </c>
      <c r="B621" s="11">
        <v>46132</v>
      </c>
      <c r="C621" s="4">
        <f>YEAR(SalesDataTable[[#This Row],[Order Date]])</f>
        <v>2026</v>
      </c>
      <c r="D621" s="4" t="str">
        <f>"Q"&amp;ROUNDUP(MONTH(SalesDataTable[[#This Row],[Order Date]])/3,0)</f>
        <v>Q2</v>
      </c>
      <c r="E621" s="4">
        <f>MONTH(SalesDataTable[[#This Row],[Order Date]])</f>
        <v>4</v>
      </c>
      <c r="F621" s="4" t="str">
        <f>TEXT(SalesDataTable[[#This Row],[Order Date]],"MMM")</f>
        <v>Apr</v>
      </c>
      <c r="G621" s="3" t="s">
        <v>20</v>
      </c>
      <c r="H621" s="3" t="s">
        <v>47</v>
      </c>
      <c r="I621" s="3" t="s">
        <v>19</v>
      </c>
      <c r="J621" s="3" t="s">
        <v>16</v>
      </c>
      <c r="K621" s="3" t="s">
        <v>4</v>
      </c>
      <c r="L621" s="3" t="s">
        <v>22</v>
      </c>
      <c r="M621" s="8">
        <v>2</v>
      </c>
      <c r="N621" s="5">
        <v>51.39</v>
      </c>
      <c r="O621" s="6">
        <v>0.05</v>
      </c>
      <c r="P621" s="18">
        <v>22.28</v>
      </c>
      <c r="Q621" s="18">
        <f t="shared" si="36"/>
        <v>97.640999999999991</v>
      </c>
      <c r="R621" s="18">
        <f t="shared" si="37"/>
        <v>44.56</v>
      </c>
      <c r="S621" s="18">
        <f t="shared" si="38"/>
        <v>53.080999999999989</v>
      </c>
      <c r="T621" s="7">
        <f t="shared" si="39"/>
        <v>0.54363433393758764</v>
      </c>
      <c r="U621" s="4">
        <f>YEAR(SalesDataTable[[#This Row],[Order Date]])</f>
        <v>2026</v>
      </c>
      <c r="V621" s="7" t="str">
        <f>"Q"&amp;ROUNDUP(MONTH(SalesDataTable[[#This Row],[Order Date]])/3,0)</f>
        <v>Q2</v>
      </c>
      <c r="W621" s="8">
        <f>MONTH(SalesDataTable[[#This Row],[Order Date]])</f>
        <v>4</v>
      </c>
      <c r="X621" s="7" t="str">
        <f>TEXT(SalesDataTable[[#This Row],[Order Date]],"mmm")</f>
        <v>Apr</v>
      </c>
    </row>
    <row r="622" spans="1:24" ht="15.75">
      <c r="A622" s="2">
        <v>3772</v>
      </c>
      <c r="B622" s="11">
        <v>46132</v>
      </c>
      <c r="C622" s="4">
        <f>YEAR(SalesDataTable[[#This Row],[Order Date]])</f>
        <v>2026</v>
      </c>
      <c r="D622" s="4" t="str">
        <f>"Q"&amp;ROUNDUP(MONTH(SalesDataTable[[#This Row],[Order Date]])/3,0)</f>
        <v>Q2</v>
      </c>
      <c r="E622" s="4">
        <f>MONTH(SalesDataTable[[#This Row],[Order Date]])</f>
        <v>4</v>
      </c>
      <c r="F622" s="4" t="str">
        <f>TEXT(SalesDataTable[[#This Row],[Order Date]],"MMM")</f>
        <v>Apr</v>
      </c>
      <c r="G622" s="3" t="s">
        <v>0</v>
      </c>
      <c r="H622" s="3" t="s">
        <v>50</v>
      </c>
      <c r="I622" s="3" t="s">
        <v>19</v>
      </c>
      <c r="J622" s="3" t="s">
        <v>3</v>
      </c>
      <c r="K622" s="3" t="s">
        <v>23</v>
      </c>
      <c r="L622" s="3" t="s">
        <v>51</v>
      </c>
      <c r="M622" s="8">
        <v>2</v>
      </c>
      <c r="N622" s="5">
        <v>122.03</v>
      </c>
      <c r="O622" s="6">
        <v>0</v>
      </c>
      <c r="P622" s="18">
        <v>59.43</v>
      </c>
      <c r="Q622" s="18">
        <f t="shared" si="36"/>
        <v>244.06</v>
      </c>
      <c r="R622" s="18">
        <f t="shared" si="37"/>
        <v>118.86</v>
      </c>
      <c r="S622" s="18">
        <f t="shared" si="38"/>
        <v>125.2</v>
      </c>
      <c r="T622" s="7">
        <f t="shared" si="39"/>
        <v>0.51298860935835455</v>
      </c>
      <c r="U622" s="4">
        <f>YEAR(SalesDataTable[[#This Row],[Order Date]])</f>
        <v>2026</v>
      </c>
      <c r="V622" s="7" t="str">
        <f>"Q"&amp;ROUNDUP(MONTH(SalesDataTable[[#This Row],[Order Date]])/3,0)</f>
        <v>Q2</v>
      </c>
      <c r="W622" s="8">
        <f>MONTH(SalesDataTable[[#This Row],[Order Date]])</f>
        <v>4</v>
      </c>
      <c r="X622" s="7" t="str">
        <f>TEXT(SalesDataTable[[#This Row],[Order Date]],"mmm")</f>
        <v>Apr</v>
      </c>
    </row>
    <row r="623" spans="1:24" ht="15.75">
      <c r="A623" s="2">
        <v>3877</v>
      </c>
      <c r="B623" s="11">
        <v>46132</v>
      </c>
      <c r="C623" s="4">
        <f>YEAR(SalesDataTable[[#This Row],[Order Date]])</f>
        <v>2026</v>
      </c>
      <c r="D623" s="4" t="str">
        <f>"Q"&amp;ROUNDUP(MONTH(SalesDataTable[[#This Row],[Order Date]])/3,0)</f>
        <v>Q2</v>
      </c>
      <c r="E623" s="4">
        <f>MONTH(SalesDataTable[[#This Row],[Order Date]])</f>
        <v>4</v>
      </c>
      <c r="F623" s="4" t="str">
        <f>TEXT(SalesDataTable[[#This Row],[Order Date]],"MMM")</f>
        <v>Apr</v>
      </c>
      <c r="G623" s="3" t="s">
        <v>20</v>
      </c>
      <c r="H623" s="3" t="s">
        <v>21</v>
      </c>
      <c r="I623" s="3" t="s">
        <v>2</v>
      </c>
      <c r="J623" s="3" t="s">
        <v>13</v>
      </c>
      <c r="K623" s="3" t="s">
        <v>14</v>
      </c>
      <c r="L623" s="3" t="s">
        <v>44</v>
      </c>
      <c r="M623" s="8">
        <v>3</v>
      </c>
      <c r="N623" s="5">
        <v>132.07</v>
      </c>
      <c r="O623" s="6">
        <v>0.05</v>
      </c>
      <c r="P623" s="18">
        <v>66.41</v>
      </c>
      <c r="Q623" s="18">
        <f t="shared" si="36"/>
        <v>376.39949999999999</v>
      </c>
      <c r="R623" s="18">
        <f t="shared" si="37"/>
        <v>199.23</v>
      </c>
      <c r="S623" s="18">
        <f t="shared" si="38"/>
        <v>177.1695</v>
      </c>
      <c r="T623" s="7">
        <f t="shared" si="39"/>
        <v>0.47069536489819991</v>
      </c>
      <c r="U623" s="4">
        <f>YEAR(SalesDataTable[[#This Row],[Order Date]])</f>
        <v>2026</v>
      </c>
      <c r="V623" s="7" t="str">
        <f>"Q"&amp;ROUNDUP(MONTH(SalesDataTable[[#This Row],[Order Date]])/3,0)</f>
        <v>Q2</v>
      </c>
      <c r="W623" s="8">
        <f>MONTH(SalesDataTable[[#This Row],[Order Date]])</f>
        <v>4</v>
      </c>
      <c r="X623" s="7" t="str">
        <f>TEXT(SalesDataTable[[#This Row],[Order Date]],"mmm")</f>
        <v>Apr</v>
      </c>
    </row>
    <row r="624" spans="1:24" ht="15.75">
      <c r="A624" s="2">
        <v>4117</v>
      </c>
      <c r="B624" s="11">
        <v>46132</v>
      </c>
      <c r="C624" s="4">
        <f>YEAR(SalesDataTable[[#This Row],[Order Date]])</f>
        <v>2026</v>
      </c>
      <c r="D624" s="4" t="str">
        <f>"Q"&amp;ROUNDUP(MONTH(SalesDataTable[[#This Row],[Order Date]])/3,0)</f>
        <v>Q2</v>
      </c>
      <c r="E624" s="4">
        <f>MONTH(SalesDataTable[[#This Row],[Order Date]])</f>
        <v>4</v>
      </c>
      <c r="F624" s="4" t="str">
        <f>TEXT(SalesDataTable[[#This Row],[Order Date]],"MMM")</f>
        <v>Apr</v>
      </c>
      <c r="G624" s="3" t="s">
        <v>20</v>
      </c>
      <c r="H624" s="3" t="s">
        <v>31</v>
      </c>
      <c r="I624" s="3" t="s">
        <v>28</v>
      </c>
      <c r="J624" s="3" t="s">
        <v>3</v>
      </c>
      <c r="K624" s="3" t="s">
        <v>4</v>
      </c>
      <c r="L624" s="3" t="s">
        <v>26</v>
      </c>
      <c r="M624" s="8">
        <v>1</v>
      </c>
      <c r="N624" s="5">
        <v>41.04</v>
      </c>
      <c r="O624" s="6">
        <v>0.1</v>
      </c>
      <c r="P624" s="18">
        <v>17.02</v>
      </c>
      <c r="Q624" s="18">
        <f t="shared" si="36"/>
        <v>36.936</v>
      </c>
      <c r="R624" s="18">
        <f t="shared" si="37"/>
        <v>17.02</v>
      </c>
      <c r="S624" s="18">
        <f t="shared" si="38"/>
        <v>19.916</v>
      </c>
      <c r="T624" s="7">
        <f t="shared" si="39"/>
        <v>0.53920294563569415</v>
      </c>
      <c r="U624" s="4">
        <f>YEAR(SalesDataTable[[#This Row],[Order Date]])</f>
        <v>2026</v>
      </c>
      <c r="V624" s="7" t="str">
        <f>"Q"&amp;ROUNDUP(MONTH(SalesDataTable[[#This Row],[Order Date]])/3,0)</f>
        <v>Q2</v>
      </c>
      <c r="W624" s="8">
        <f>MONTH(SalesDataTable[[#This Row],[Order Date]])</f>
        <v>4</v>
      </c>
      <c r="X624" s="7" t="str">
        <f>TEXT(SalesDataTable[[#This Row],[Order Date]],"mmm")</f>
        <v>Apr</v>
      </c>
    </row>
    <row r="625" spans="1:24" ht="15.75">
      <c r="A625" s="2">
        <v>4562</v>
      </c>
      <c r="B625" s="11">
        <v>46132</v>
      </c>
      <c r="C625" s="4">
        <f>YEAR(SalesDataTable[[#This Row],[Order Date]])</f>
        <v>2026</v>
      </c>
      <c r="D625" s="4" t="str">
        <f>"Q"&amp;ROUNDUP(MONTH(SalesDataTable[[#This Row],[Order Date]])/3,0)</f>
        <v>Q2</v>
      </c>
      <c r="E625" s="4">
        <f>MONTH(SalesDataTable[[#This Row],[Order Date]])</f>
        <v>4</v>
      </c>
      <c r="F625" s="4" t="str">
        <f>TEXT(SalesDataTable[[#This Row],[Order Date]],"MMM")</f>
        <v>Apr</v>
      </c>
      <c r="G625" s="3" t="s">
        <v>6</v>
      </c>
      <c r="H625" s="3" t="s">
        <v>7</v>
      </c>
      <c r="I625" s="3" t="s">
        <v>19</v>
      </c>
      <c r="J625" s="3" t="s">
        <v>13</v>
      </c>
      <c r="K625" s="3" t="s">
        <v>34</v>
      </c>
      <c r="L625" s="3" t="s">
        <v>35</v>
      </c>
      <c r="M625" s="8">
        <v>2</v>
      </c>
      <c r="N625" s="5">
        <v>40.56</v>
      </c>
      <c r="O625" s="6">
        <v>0</v>
      </c>
      <c r="P625" s="18">
        <v>15.09</v>
      </c>
      <c r="Q625" s="18">
        <f t="shared" si="36"/>
        <v>81.12</v>
      </c>
      <c r="R625" s="18">
        <f t="shared" si="37"/>
        <v>30.18</v>
      </c>
      <c r="S625" s="18">
        <f t="shared" si="38"/>
        <v>50.940000000000005</v>
      </c>
      <c r="T625" s="7">
        <f t="shared" si="39"/>
        <v>0.62795857988165682</v>
      </c>
      <c r="U625" s="4">
        <f>YEAR(SalesDataTable[[#This Row],[Order Date]])</f>
        <v>2026</v>
      </c>
      <c r="V625" s="7" t="str">
        <f>"Q"&amp;ROUNDUP(MONTH(SalesDataTable[[#This Row],[Order Date]])/3,0)</f>
        <v>Q2</v>
      </c>
      <c r="W625" s="8">
        <f>MONTH(SalesDataTable[[#This Row],[Order Date]])</f>
        <v>4</v>
      </c>
      <c r="X625" s="7" t="str">
        <f>TEXT(SalesDataTable[[#This Row],[Order Date]],"mmm")</f>
        <v>Apr</v>
      </c>
    </row>
    <row r="626" spans="1:24" ht="15.75">
      <c r="A626" s="2">
        <v>4683</v>
      </c>
      <c r="B626" s="11">
        <v>46132</v>
      </c>
      <c r="C626" s="4">
        <f>YEAR(SalesDataTable[[#This Row],[Order Date]])</f>
        <v>2026</v>
      </c>
      <c r="D626" s="4" t="str">
        <f>"Q"&amp;ROUNDUP(MONTH(SalesDataTable[[#This Row],[Order Date]])/3,0)</f>
        <v>Q2</v>
      </c>
      <c r="E626" s="4">
        <f>MONTH(SalesDataTable[[#This Row],[Order Date]])</f>
        <v>4</v>
      </c>
      <c r="F626" s="4" t="str">
        <f>TEXT(SalesDataTable[[#This Row],[Order Date]],"MMM")</f>
        <v>Apr</v>
      </c>
      <c r="G626" s="3" t="s">
        <v>11</v>
      </c>
      <c r="H626" s="3" t="s">
        <v>52</v>
      </c>
      <c r="I626" s="3" t="s">
        <v>2</v>
      </c>
      <c r="J626" s="3" t="s">
        <v>16</v>
      </c>
      <c r="K626" s="3" t="s">
        <v>34</v>
      </c>
      <c r="L626" s="3" t="s">
        <v>45</v>
      </c>
      <c r="M626" s="8">
        <v>3</v>
      </c>
      <c r="N626" s="5">
        <v>51.36</v>
      </c>
      <c r="O626" s="6">
        <v>0</v>
      </c>
      <c r="P626" s="18">
        <v>22.05</v>
      </c>
      <c r="Q626" s="18">
        <f t="shared" si="36"/>
        <v>154.07999999999998</v>
      </c>
      <c r="R626" s="18">
        <f t="shared" si="37"/>
        <v>66.150000000000006</v>
      </c>
      <c r="S626" s="18">
        <f t="shared" si="38"/>
        <v>87.929999999999978</v>
      </c>
      <c r="T626" s="7">
        <f t="shared" si="39"/>
        <v>0.57067757009345788</v>
      </c>
      <c r="U626" s="4">
        <f>YEAR(SalesDataTable[[#This Row],[Order Date]])</f>
        <v>2026</v>
      </c>
      <c r="V626" s="7" t="str">
        <f>"Q"&amp;ROUNDUP(MONTH(SalesDataTable[[#This Row],[Order Date]])/3,0)</f>
        <v>Q2</v>
      </c>
      <c r="W626" s="8">
        <f>MONTH(SalesDataTable[[#This Row],[Order Date]])</f>
        <v>4</v>
      </c>
      <c r="X626" s="7" t="str">
        <f>TEXT(SalesDataTable[[#This Row],[Order Date]],"mmm")</f>
        <v>Apr</v>
      </c>
    </row>
    <row r="627" spans="1:24" ht="15.75">
      <c r="A627" s="2">
        <v>308</v>
      </c>
      <c r="B627" s="11">
        <v>46133</v>
      </c>
      <c r="C627" s="4">
        <f>YEAR(SalesDataTable[[#This Row],[Order Date]])</f>
        <v>2026</v>
      </c>
      <c r="D627" s="4" t="str">
        <f>"Q"&amp;ROUNDUP(MONTH(SalesDataTable[[#This Row],[Order Date]])/3,0)</f>
        <v>Q2</v>
      </c>
      <c r="E627" s="4">
        <f>MONTH(SalesDataTable[[#This Row],[Order Date]])</f>
        <v>4</v>
      </c>
      <c r="F627" s="4" t="str">
        <f>TEXT(SalesDataTable[[#This Row],[Order Date]],"MMM")</f>
        <v>Apr</v>
      </c>
      <c r="G627" s="3" t="s">
        <v>20</v>
      </c>
      <c r="H627" s="3" t="s">
        <v>31</v>
      </c>
      <c r="I627" s="3" t="s">
        <v>2</v>
      </c>
      <c r="J627" s="3" t="s">
        <v>3</v>
      </c>
      <c r="K627" s="3" t="s">
        <v>9</v>
      </c>
      <c r="L627" s="3" t="s">
        <v>10</v>
      </c>
      <c r="M627" s="8">
        <v>6</v>
      </c>
      <c r="N627" s="5">
        <v>93.58</v>
      </c>
      <c r="O627" s="6">
        <v>0</v>
      </c>
      <c r="P627" s="18">
        <v>46.68</v>
      </c>
      <c r="Q627" s="18">
        <f t="shared" si="36"/>
        <v>561.48</v>
      </c>
      <c r="R627" s="18">
        <f t="shared" si="37"/>
        <v>280.08</v>
      </c>
      <c r="S627" s="18">
        <f t="shared" si="38"/>
        <v>281.40000000000003</v>
      </c>
      <c r="T627" s="7">
        <f t="shared" si="39"/>
        <v>0.5011754648429152</v>
      </c>
      <c r="U627" s="4">
        <f>YEAR(SalesDataTable[[#This Row],[Order Date]])</f>
        <v>2026</v>
      </c>
      <c r="V627" s="7" t="str">
        <f>"Q"&amp;ROUNDUP(MONTH(SalesDataTable[[#This Row],[Order Date]])/3,0)</f>
        <v>Q2</v>
      </c>
      <c r="W627" s="8">
        <f>MONTH(SalesDataTable[[#This Row],[Order Date]])</f>
        <v>4</v>
      </c>
      <c r="X627" s="7" t="str">
        <f>TEXT(SalesDataTable[[#This Row],[Order Date]],"mmm")</f>
        <v>Apr</v>
      </c>
    </row>
    <row r="628" spans="1:24" ht="15.75">
      <c r="A628" s="2">
        <v>773</v>
      </c>
      <c r="B628" s="11">
        <v>46133</v>
      </c>
      <c r="C628" s="4">
        <f>YEAR(SalesDataTable[[#This Row],[Order Date]])</f>
        <v>2026</v>
      </c>
      <c r="D628" s="4" t="str">
        <f>"Q"&amp;ROUNDUP(MONTH(SalesDataTable[[#This Row],[Order Date]])/3,0)</f>
        <v>Q2</v>
      </c>
      <c r="E628" s="4">
        <f>MONTH(SalesDataTable[[#This Row],[Order Date]])</f>
        <v>4</v>
      </c>
      <c r="F628" s="4" t="str">
        <f>TEXT(SalesDataTable[[#This Row],[Order Date]],"MMM")</f>
        <v>Apr</v>
      </c>
      <c r="G628" s="3" t="s">
        <v>20</v>
      </c>
      <c r="H628" s="3" t="s">
        <v>31</v>
      </c>
      <c r="I628" s="3" t="s">
        <v>2</v>
      </c>
      <c r="J628" s="3" t="s">
        <v>16</v>
      </c>
      <c r="K628" s="3" t="s">
        <v>4</v>
      </c>
      <c r="L628" s="3" t="s">
        <v>5</v>
      </c>
      <c r="M628" s="8">
        <v>5</v>
      </c>
      <c r="N628" s="5">
        <v>80.16</v>
      </c>
      <c r="O628" s="6">
        <v>0.1</v>
      </c>
      <c r="P628" s="18">
        <v>42.5</v>
      </c>
      <c r="Q628" s="18">
        <f t="shared" si="36"/>
        <v>360.71999999999997</v>
      </c>
      <c r="R628" s="18">
        <f t="shared" si="37"/>
        <v>212.5</v>
      </c>
      <c r="S628" s="18">
        <f t="shared" si="38"/>
        <v>148.21999999999997</v>
      </c>
      <c r="T628" s="7">
        <f t="shared" si="39"/>
        <v>0.41090042137946325</v>
      </c>
      <c r="U628" s="4">
        <f>YEAR(SalesDataTable[[#This Row],[Order Date]])</f>
        <v>2026</v>
      </c>
      <c r="V628" s="7" t="str">
        <f>"Q"&amp;ROUNDUP(MONTH(SalesDataTable[[#This Row],[Order Date]])/3,0)</f>
        <v>Q2</v>
      </c>
      <c r="W628" s="8">
        <f>MONTH(SalesDataTable[[#This Row],[Order Date]])</f>
        <v>4</v>
      </c>
      <c r="X628" s="7" t="str">
        <f>TEXT(SalesDataTable[[#This Row],[Order Date]],"mmm")</f>
        <v>Apr</v>
      </c>
    </row>
    <row r="629" spans="1:24" ht="15.75">
      <c r="A629" s="2">
        <v>1303</v>
      </c>
      <c r="B629" s="11">
        <v>46133</v>
      </c>
      <c r="C629" s="4">
        <f>YEAR(SalesDataTable[[#This Row],[Order Date]])</f>
        <v>2026</v>
      </c>
      <c r="D629" s="4" t="str">
        <f>"Q"&amp;ROUNDUP(MONTH(SalesDataTable[[#This Row],[Order Date]])/3,0)</f>
        <v>Q2</v>
      </c>
      <c r="E629" s="4">
        <f>MONTH(SalesDataTable[[#This Row],[Order Date]])</f>
        <v>4</v>
      </c>
      <c r="F629" s="4" t="str">
        <f>TEXT(SalesDataTable[[#This Row],[Order Date]],"MMM")</f>
        <v>Apr</v>
      </c>
      <c r="G629" s="3" t="s">
        <v>6</v>
      </c>
      <c r="H629" s="3" t="s">
        <v>43</v>
      </c>
      <c r="I629" s="3" t="s">
        <v>2</v>
      </c>
      <c r="J629" s="3" t="s">
        <v>13</v>
      </c>
      <c r="K629" s="3" t="s">
        <v>9</v>
      </c>
      <c r="L629" s="3" t="s">
        <v>17</v>
      </c>
      <c r="M629" s="8">
        <v>1</v>
      </c>
      <c r="N629" s="5">
        <v>142.22999999999999</v>
      </c>
      <c r="O629" s="6">
        <v>0.05</v>
      </c>
      <c r="P629" s="18">
        <v>77.66</v>
      </c>
      <c r="Q629" s="18">
        <f t="shared" si="36"/>
        <v>135.11849999999998</v>
      </c>
      <c r="R629" s="18">
        <f t="shared" si="37"/>
        <v>77.66</v>
      </c>
      <c r="S629" s="18">
        <f t="shared" si="38"/>
        <v>57.458499999999987</v>
      </c>
      <c r="T629" s="7">
        <f t="shared" si="39"/>
        <v>0.42524524768999061</v>
      </c>
      <c r="U629" s="4">
        <f>YEAR(SalesDataTable[[#This Row],[Order Date]])</f>
        <v>2026</v>
      </c>
      <c r="V629" s="7" t="str">
        <f>"Q"&amp;ROUNDUP(MONTH(SalesDataTable[[#This Row],[Order Date]])/3,0)</f>
        <v>Q2</v>
      </c>
      <c r="W629" s="8">
        <f>MONTH(SalesDataTable[[#This Row],[Order Date]])</f>
        <v>4</v>
      </c>
      <c r="X629" s="7" t="str">
        <f>TEXT(SalesDataTable[[#This Row],[Order Date]],"mmm")</f>
        <v>Apr</v>
      </c>
    </row>
    <row r="630" spans="1:24" ht="15.75">
      <c r="A630" s="2">
        <v>1348</v>
      </c>
      <c r="B630" s="11">
        <v>46133</v>
      </c>
      <c r="C630" s="4">
        <f>YEAR(SalesDataTable[[#This Row],[Order Date]])</f>
        <v>2026</v>
      </c>
      <c r="D630" s="4" t="str">
        <f>"Q"&amp;ROUNDUP(MONTH(SalesDataTable[[#This Row],[Order Date]])/3,0)</f>
        <v>Q2</v>
      </c>
      <c r="E630" s="4">
        <f>MONTH(SalesDataTable[[#This Row],[Order Date]])</f>
        <v>4</v>
      </c>
      <c r="F630" s="4" t="str">
        <f>TEXT(SalesDataTable[[#This Row],[Order Date]],"MMM")</f>
        <v>Apr</v>
      </c>
      <c r="G630" s="3" t="s">
        <v>6</v>
      </c>
      <c r="H630" s="3" t="s">
        <v>49</v>
      </c>
      <c r="I630" s="3" t="s">
        <v>2</v>
      </c>
      <c r="J630" s="3" t="s">
        <v>3</v>
      </c>
      <c r="K630" s="3" t="s">
        <v>9</v>
      </c>
      <c r="L630" s="3" t="s">
        <v>46</v>
      </c>
      <c r="M630" s="8">
        <v>2</v>
      </c>
      <c r="N630" s="5">
        <v>71.77</v>
      </c>
      <c r="O630" s="6">
        <v>0</v>
      </c>
      <c r="P630" s="18">
        <v>32.450000000000003</v>
      </c>
      <c r="Q630" s="18">
        <f t="shared" si="36"/>
        <v>143.54</v>
      </c>
      <c r="R630" s="18">
        <f t="shared" si="37"/>
        <v>64.900000000000006</v>
      </c>
      <c r="S630" s="18">
        <f t="shared" si="38"/>
        <v>78.639999999999986</v>
      </c>
      <c r="T630" s="7">
        <f t="shared" si="39"/>
        <v>0.54786122335237553</v>
      </c>
      <c r="U630" s="4">
        <f>YEAR(SalesDataTable[[#This Row],[Order Date]])</f>
        <v>2026</v>
      </c>
      <c r="V630" s="7" t="str">
        <f>"Q"&amp;ROUNDUP(MONTH(SalesDataTable[[#This Row],[Order Date]])/3,0)</f>
        <v>Q2</v>
      </c>
      <c r="W630" s="8">
        <f>MONTH(SalesDataTable[[#This Row],[Order Date]])</f>
        <v>4</v>
      </c>
      <c r="X630" s="7" t="str">
        <f>TEXT(SalesDataTable[[#This Row],[Order Date]],"mmm")</f>
        <v>Apr</v>
      </c>
    </row>
    <row r="631" spans="1:24" ht="15.75">
      <c r="A631" s="2">
        <v>1496</v>
      </c>
      <c r="B631" s="11">
        <v>46133</v>
      </c>
      <c r="C631" s="4">
        <f>YEAR(SalesDataTable[[#This Row],[Order Date]])</f>
        <v>2026</v>
      </c>
      <c r="D631" s="4" t="str">
        <f>"Q"&amp;ROUNDUP(MONTH(SalesDataTable[[#This Row],[Order Date]])/3,0)</f>
        <v>Q2</v>
      </c>
      <c r="E631" s="4">
        <f>MONTH(SalesDataTable[[#This Row],[Order Date]])</f>
        <v>4</v>
      </c>
      <c r="F631" s="4" t="str">
        <f>TEXT(SalesDataTable[[#This Row],[Order Date]],"MMM")</f>
        <v>Apr</v>
      </c>
      <c r="G631" s="3" t="s">
        <v>0</v>
      </c>
      <c r="H631" s="3" t="s">
        <v>1</v>
      </c>
      <c r="I631" s="3" t="s">
        <v>28</v>
      </c>
      <c r="J631" s="3" t="s">
        <v>3</v>
      </c>
      <c r="K631" s="3" t="s">
        <v>9</v>
      </c>
      <c r="L631" s="3" t="s">
        <v>46</v>
      </c>
      <c r="M631" s="8">
        <v>1</v>
      </c>
      <c r="N631" s="5">
        <v>71.23</v>
      </c>
      <c r="O631" s="6">
        <v>0.05</v>
      </c>
      <c r="P631" s="18">
        <v>33.28</v>
      </c>
      <c r="Q631" s="18">
        <f t="shared" si="36"/>
        <v>67.668499999999995</v>
      </c>
      <c r="R631" s="18">
        <f t="shared" si="37"/>
        <v>33.28</v>
      </c>
      <c r="S631" s="18">
        <f t="shared" si="38"/>
        <v>34.388499999999993</v>
      </c>
      <c r="T631" s="7">
        <f t="shared" si="39"/>
        <v>0.50819066478494423</v>
      </c>
      <c r="U631" s="4">
        <f>YEAR(SalesDataTable[[#This Row],[Order Date]])</f>
        <v>2026</v>
      </c>
      <c r="V631" s="7" t="str">
        <f>"Q"&amp;ROUNDUP(MONTH(SalesDataTable[[#This Row],[Order Date]])/3,0)</f>
        <v>Q2</v>
      </c>
      <c r="W631" s="8">
        <f>MONTH(SalesDataTable[[#This Row],[Order Date]])</f>
        <v>4</v>
      </c>
      <c r="X631" s="7" t="str">
        <f>TEXT(SalesDataTable[[#This Row],[Order Date]],"mmm")</f>
        <v>Apr</v>
      </c>
    </row>
    <row r="632" spans="1:24" ht="15.75">
      <c r="A632" s="2">
        <v>1695</v>
      </c>
      <c r="B632" s="11">
        <v>46133</v>
      </c>
      <c r="C632" s="4">
        <f>YEAR(SalesDataTable[[#This Row],[Order Date]])</f>
        <v>2026</v>
      </c>
      <c r="D632" s="4" t="str">
        <f>"Q"&amp;ROUNDUP(MONTH(SalesDataTable[[#This Row],[Order Date]])/3,0)</f>
        <v>Q2</v>
      </c>
      <c r="E632" s="4">
        <f>MONTH(SalesDataTable[[#This Row],[Order Date]])</f>
        <v>4</v>
      </c>
      <c r="F632" s="4" t="str">
        <f>TEXT(SalesDataTable[[#This Row],[Order Date]],"MMM")</f>
        <v>Apr</v>
      </c>
      <c r="G632" s="3" t="s">
        <v>0</v>
      </c>
      <c r="H632" s="3" t="s">
        <v>1</v>
      </c>
      <c r="I632" s="3" t="s">
        <v>19</v>
      </c>
      <c r="J632" s="3" t="s">
        <v>3</v>
      </c>
      <c r="K632" s="3" t="s">
        <v>9</v>
      </c>
      <c r="L632" s="3" t="s">
        <v>46</v>
      </c>
      <c r="M632" s="8">
        <v>1</v>
      </c>
      <c r="N632" s="5">
        <v>71.239999999999995</v>
      </c>
      <c r="O632" s="6">
        <v>0.1</v>
      </c>
      <c r="P632" s="18">
        <v>33.07</v>
      </c>
      <c r="Q632" s="18">
        <f t="shared" si="36"/>
        <v>64.116</v>
      </c>
      <c r="R632" s="18">
        <f t="shared" si="37"/>
        <v>33.07</v>
      </c>
      <c r="S632" s="18">
        <f t="shared" si="38"/>
        <v>31.045999999999999</v>
      </c>
      <c r="T632" s="7">
        <f t="shared" si="39"/>
        <v>0.48421610830369954</v>
      </c>
      <c r="U632" s="4">
        <f>YEAR(SalesDataTable[[#This Row],[Order Date]])</f>
        <v>2026</v>
      </c>
      <c r="V632" s="7" t="str">
        <f>"Q"&amp;ROUNDUP(MONTH(SalesDataTable[[#This Row],[Order Date]])/3,0)</f>
        <v>Q2</v>
      </c>
      <c r="W632" s="8">
        <f>MONTH(SalesDataTable[[#This Row],[Order Date]])</f>
        <v>4</v>
      </c>
      <c r="X632" s="7" t="str">
        <f>TEXT(SalesDataTable[[#This Row],[Order Date]],"mmm")</f>
        <v>Apr</v>
      </c>
    </row>
    <row r="633" spans="1:24" ht="15.75">
      <c r="A633" s="2">
        <v>2812</v>
      </c>
      <c r="B633" s="11">
        <v>46133</v>
      </c>
      <c r="C633" s="4">
        <f>YEAR(SalesDataTable[[#This Row],[Order Date]])</f>
        <v>2026</v>
      </c>
      <c r="D633" s="4" t="str">
        <f>"Q"&amp;ROUNDUP(MONTH(SalesDataTable[[#This Row],[Order Date]])/3,0)</f>
        <v>Q2</v>
      </c>
      <c r="E633" s="4">
        <f>MONTH(SalesDataTable[[#This Row],[Order Date]])</f>
        <v>4</v>
      </c>
      <c r="F633" s="4" t="str">
        <f>TEXT(SalesDataTable[[#This Row],[Order Date]],"MMM")</f>
        <v>Apr</v>
      </c>
      <c r="G633" s="3" t="s">
        <v>6</v>
      </c>
      <c r="H633" s="3" t="s">
        <v>27</v>
      </c>
      <c r="I633" s="3" t="s">
        <v>2</v>
      </c>
      <c r="J633" s="3" t="s">
        <v>13</v>
      </c>
      <c r="K633" s="3" t="s">
        <v>4</v>
      </c>
      <c r="L633" s="3" t="s">
        <v>22</v>
      </c>
      <c r="M633" s="8">
        <v>1</v>
      </c>
      <c r="N633" s="5">
        <v>51.39</v>
      </c>
      <c r="O633" s="6">
        <v>0</v>
      </c>
      <c r="P633" s="18">
        <v>22.08</v>
      </c>
      <c r="Q633" s="18">
        <f t="shared" si="36"/>
        <v>51.39</v>
      </c>
      <c r="R633" s="18">
        <f t="shared" si="37"/>
        <v>22.08</v>
      </c>
      <c r="S633" s="18">
        <f t="shared" si="38"/>
        <v>29.310000000000002</v>
      </c>
      <c r="T633" s="7">
        <f t="shared" si="39"/>
        <v>0.57034442498540572</v>
      </c>
      <c r="U633" s="4">
        <f>YEAR(SalesDataTable[[#This Row],[Order Date]])</f>
        <v>2026</v>
      </c>
      <c r="V633" s="7" t="str">
        <f>"Q"&amp;ROUNDUP(MONTH(SalesDataTable[[#This Row],[Order Date]])/3,0)</f>
        <v>Q2</v>
      </c>
      <c r="W633" s="8">
        <f>MONTH(SalesDataTable[[#This Row],[Order Date]])</f>
        <v>4</v>
      </c>
      <c r="X633" s="7" t="str">
        <f>TEXT(SalesDataTable[[#This Row],[Order Date]],"mmm")</f>
        <v>Apr</v>
      </c>
    </row>
    <row r="634" spans="1:24" ht="15.75">
      <c r="A634" s="2">
        <v>3017</v>
      </c>
      <c r="B634" s="11">
        <v>46133</v>
      </c>
      <c r="C634" s="4">
        <f>YEAR(SalesDataTable[[#This Row],[Order Date]])</f>
        <v>2026</v>
      </c>
      <c r="D634" s="4" t="str">
        <f>"Q"&amp;ROUNDUP(MONTH(SalesDataTable[[#This Row],[Order Date]])/3,0)</f>
        <v>Q2</v>
      </c>
      <c r="E634" s="4">
        <f>MONTH(SalesDataTable[[#This Row],[Order Date]])</f>
        <v>4</v>
      </c>
      <c r="F634" s="4" t="str">
        <f>TEXT(SalesDataTable[[#This Row],[Order Date]],"MMM")</f>
        <v>Apr</v>
      </c>
      <c r="G634" s="3" t="s">
        <v>6</v>
      </c>
      <c r="H634" s="3" t="s">
        <v>43</v>
      </c>
      <c r="I634" s="3" t="s">
        <v>2</v>
      </c>
      <c r="J634" s="3" t="s">
        <v>3</v>
      </c>
      <c r="K634" s="3" t="s">
        <v>4</v>
      </c>
      <c r="L634" s="3" t="s">
        <v>30</v>
      </c>
      <c r="M634" s="8">
        <v>1</v>
      </c>
      <c r="N634" s="5">
        <v>102.64</v>
      </c>
      <c r="O634" s="6">
        <v>0</v>
      </c>
      <c r="P634" s="18">
        <v>51.86</v>
      </c>
      <c r="Q634" s="18">
        <f t="shared" si="36"/>
        <v>102.64</v>
      </c>
      <c r="R634" s="18">
        <f t="shared" si="37"/>
        <v>51.86</v>
      </c>
      <c r="S634" s="18">
        <f t="shared" si="38"/>
        <v>50.78</v>
      </c>
      <c r="T634" s="7">
        <f t="shared" si="39"/>
        <v>0.49473889321901793</v>
      </c>
      <c r="U634" s="4">
        <f>YEAR(SalesDataTable[[#This Row],[Order Date]])</f>
        <v>2026</v>
      </c>
      <c r="V634" s="7" t="str">
        <f>"Q"&amp;ROUNDUP(MONTH(SalesDataTable[[#This Row],[Order Date]])/3,0)</f>
        <v>Q2</v>
      </c>
      <c r="W634" s="8">
        <f>MONTH(SalesDataTable[[#This Row],[Order Date]])</f>
        <v>4</v>
      </c>
      <c r="X634" s="7" t="str">
        <f>TEXT(SalesDataTable[[#This Row],[Order Date]],"mmm")</f>
        <v>Apr</v>
      </c>
    </row>
    <row r="635" spans="1:24" ht="15.75">
      <c r="A635" s="2">
        <v>3719</v>
      </c>
      <c r="B635" s="11">
        <v>46133</v>
      </c>
      <c r="C635" s="4">
        <f>YEAR(SalesDataTable[[#This Row],[Order Date]])</f>
        <v>2026</v>
      </c>
      <c r="D635" s="4" t="str">
        <f>"Q"&amp;ROUNDUP(MONTH(SalesDataTable[[#This Row],[Order Date]])/3,0)</f>
        <v>Q2</v>
      </c>
      <c r="E635" s="4">
        <f>MONTH(SalesDataTable[[#This Row],[Order Date]])</f>
        <v>4</v>
      </c>
      <c r="F635" s="4" t="str">
        <f>TEXT(SalesDataTable[[#This Row],[Order Date]],"MMM")</f>
        <v>Apr</v>
      </c>
      <c r="G635" s="3" t="s">
        <v>11</v>
      </c>
      <c r="H635" s="3" t="s">
        <v>12</v>
      </c>
      <c r="I635" s="3" t="s">
        <v>2</v>
      </c>
      <c r="J635" s="3" t="s">
        <v>13</v>
      </c>
      <c r="K635" s="3" t="s">
        <v>34</v>
      </c>
      <c r="L635" s="3" t="s">
        <v>42</v>
      </c>
      <c r="M635" s="8">
        <v>2</v>
      </c>
      <c r="N635" s="5">
        <v>35.56</v>
      </c>
      <c r="O635" s="6">
        <v>0.1</v>
      </c>
      <c r="P635" s="18">
        <v>13.85</v>
      </c>
      <c r="Q635" s="18">
        <f t="shared" si="36"/>
        <v>64.00800000000001</v>
      </c>
      <c r="R635" s="18">
        <f t="shared" si="37"/>
        <v>27.7</v>
      </c>
      <c r="S635" s="18">
        <f t="shared" si="38"/>
        <v>36.308000000000007</v>
      </c>
      <c r="T635" s="7">
        <f t="shared" si="39"/>
        <v>0.56724159480064995</v>
      </c>
      <c r="U635" s="4">
        <f>YEAR(SalesDataTable[[#This Row],[Order Date]])</f>
        <v>2026</v>
      </c>
      <c r="V635" s="7" t="str">
        <f>"Q"&amp;ROUNDUP(MONTH(SalesDataTable[[#This Row],[Order Date]])/3,0)</f>
        <v>Q2</v>
      </c>
      <c r="W635" s="8">
        <f>MONTH(SalesDataTable[[#This Row],[Order Date]])</f>
        <v>4</v>
      </c>
      <c r="X635" s="7" t="str">
        <f>TEXT(SalesDataTable[[#This Row],[Order Date]],"mmm")</f>
        <v>Apr</v>
      </c>
    </row>
    <row r="636" spans="1:24" ht="15.75">
      <c r="A636" s="2">
        <v>3920</v>
      </c>
      <c r="B636" s="11">
        <v>46133</v>
      </c>
      <c r="C636" s="4">
        <f>YEAR(SalesDataTable[[#This Row],[Order Date]])</f>
        <v>2026</v>
      </c>
      <c r="D636" s="4" t="str">
        <f>"Q"&amp;ROUNDUP(MONTH(SalesDataTable[[#This Row],[Order Date]])/3,0)</f>
        <v>Q2</v>
      </c>
      <c r="E636" s="4">
        <f>MONTH(SalesDataTable[[#This Row],[Order Date]])</f>
        <v>4</v>
      </c>
      <c r="F636" s="4" t="str">
        <f>TEXT(SalesDataTable[[#This Row],[Order Date]],"MMM")</f>
        <v>Apr</v>
      </c>
      <c r="G636" s="3" t="s">
        <v>6</v>
      </c>
      <c r="H636" s="3" t="s">
        <v>41</v>
      </c>
      <c r="I636" s="3" t="s">
        <v>2</v>
      </c>
      <c r="J636" s="3" t="s">
        <v>3</v>
      </c>
      <c r="K636" s="3" t="s">
        <v>4</v>
      </c>
      <c r="L636" s="3" t="s">
        <v>30</v>
      </c>
      <c r="M636" s="8">
        <v>2</v>
      </c>
      <c r="N636" s="5">
        <v>100.39</v>
      </c>
      <c r="O636" s="6">
        <v>0</v>
      </c>
      <c r="P636" s="18">
        <v>49.05</v>
      </c>
      <c r="Q636" s="18">
        <f t="shared" si="36"/>
        <v>200.78</v>
      </c>
      <c r="R636" s="18">
        <f t="shared" si="37"/>
        <v>98.1</v>
      </c>
      <c r="S636" s="18">
        <f t="shared" si="38"/>
        <v>102.68</v>
      </c>
      <c r="T636" s="7">
        <f t="shared" si="39"/>
        <v>0.51140551847793603</v>
      </c>
      <c r="U636" s="4">
        <f>YEAR(SalesDataTable[[#This Row],[Order Date]])</f>
        <v>2026</v>
      </c>
      <c r="V636" s="7" t="str">
        <f>"Q"&amp;ROUNDUP(MONTH(SalesDataTable[[#This Row],[Order Date]])/3,0)</f>
        <v>Q2</v>
      </c>
      <c r="W636" s="8">
        <f>MONTH(SalesDataTable[[#This Row],[Order Date]])</f>
        <v>4</v>
      </c>
      <c r="X636" s="7" t="str">
        <f>TEXT(SalesDataTable[[#This Row],[Order Date]],"mmm")</f>
        <v>Apr</v>
      </c>
    </row>
    <row r="637" spans="1:24" ht="15.75">
      <c r="A637" s="2">
        <v>4654</v>
      </c>
      <c r="B637" s="11">
        <v>46133</v>
      </c>
      <c r="C637" s="4">
        <f>YEAR(SalesDataTable[[#This Row],[Order Date]])</f>
        <v>2026</v>
      </c>
      <c r="D637" s="4" t="str">
        <f>"Q"&amp;ROUNDUP(MONTH(SalesDataTable[[#This Row],[Order Date]])/3,0)</f>
        <v>Q2</v>
      </c>
      <c r="E637" s="4">
        <f>MONTH(SalesDataTable[[#This Row],[Order Date]])</f>
        <v>4</v>
      </c>
      <c r="F637" s="4" t="str">
        <f>TEXT(SalesDataTable[[#This Row],[Order Date]],"MMM")</f>
        <v>Apr</v>
      </c>
      <c r="G637" s="3" t="s">
        <v>0</v>
      </c>
      <c r="H637" s="3" t="s">
        <v>50</v>
      </c>
      <c r="I637" s="3" t="s">
        <v>19</v>
      </c>
      <c r="J637" s="3" t="s">
        <v>3</v>
      </c>
      <c r="K637" s="3" t="s">
        <v>23</v>
      </c>
      <c r="L637" s="3" t="s">
        <v>29</v>
      </c>
      <c r="M637" s="8">
        <v>2</v>
      </c>
      <c r="N637" s="5">
        <v>191.51</v>
      </c>
      <c r="O637" s="6">
        <v>0.1</v>
      </c>
      <c r="P637" s="18">
        <v>101.25</v>
      </c>
      <c r="Q637" s="18">
        <f t="shared" si="36"/>
        <v>344.71800000000002</v>
      </c>
      <c r="R637" s="18">
        <f t="shared" si="37"/>
        <v>202.5</v>
      </c>
      <c r="S637" s="18">
        <f t="shared" si="38"/>
        <v>142.21800000000002</v>
      </c>
      <c r="T637" s="7">
        <f t="shared" si="39"/>
        <v>0.41256331262075091</v>
      </c>
      <c r="U637" s="4">
        <f>YEAR(SalesDataTable[[#This Row],[Order Date]])</f>
        <v>2026</v>
      </c>
      <c r="V637" s="7" t="str">
        <f>"Q"&amp;ROUNDUP(MONTH(SalesDataTable[[#This Row],[Order Date]])/3,0)</f>
        <v>Q2</v>
      </c>
      <c r="W637" s="8">
        <f>MONTH(SalesDataTable[[#This Row],[Order Date]])</f>
        <v>4</v>
      </c>
      <c r="X637" s="7" t="str">
        <f>TEXT(SalesDataTable[[#This Row],[Order Date]],"mmm")</f>
        <v>Apr</v>
      </c>
    </row>
    <row r="638" spans="1:24" ht="15.75">
      <c r="A638" s="2">
        <v>4920</v>
      </c>
      <c r="B638" s="11">
        <v>46133</v>
      </c>
      <c r="C638" s="4">
        <f>YEAR(SalesDataTable[[#This Row],[Order Date]])</f>
        <v>2026</v>
      </c>
      <c r="D638" s="4" t="str">
        <f>"Q"&amp;ROUNDUP(MONTH(SalesDataTable[[#This Row],[Order Date]])/3,0)</f>
        <v>Q2</v>
      </c>
      <c r="E638" s="4">
        <f>MONTH(SalesDataTable[[#This Row],[Order Date]])</f>
        <v>4</v>
      </c>
      <c r="F638" s="4" t="str">
        <f>TEXT(SalesDataTable[[#This Row],[Order Date]],"MMM")</f>
        <v>Apr</v>
      </c>
      <c r="G638" s="3" t="s">
        <v>6</v>
      </c>
      <c r="H638" s="3" t="s">
        <v>43</v>
      </c>
      <c r="I638" s="3" t="s">
        <v>19</v>
      </c>
      <c r="J638" s="3" t="s">
        <v>13</v>
      </c>
      <c r="K638" s="3" t="s">
        <v>9</v>
      </c>
      <c r="L638" s="3" t="s">
        <v>17</v>
      </c>
      <c r="M638" s="8">
        <v>2</v>
      </c>
      <c r="N638" s="5">
        <v>147.30000000000001</v>
      </c>
      <c r="O638" s="6">
        <v>0</v>
      </c>
      <c r="P638" s="18">
        <v>81.2</v>
      </c>
      <c r="Q638" s="18">
        <f t="shared" si="36"/>
        <v>294.60000000000002</v>
      </c>
      <c r="R638" s="18">
        <f t="shared" si="37"/>
        <v>162.4</v>
      </c>
      <c r="S638" s="18">
        <f t="shared" si="38"/>
        <v>132.20000000000002</v>
      </c>
      <c r="T638" s="7">
        <f t="shared" si="39"/>
        <v>0.44874405974202308</v>
      </c>
      <c r="U638" s="4">
        <f>YEAR(SalesDataTable[[#This Row],[Order Date]])</f>
        <v>2026</v>
      </c>
      <c r="V638" s="7" t="str">
        <f>"Q"&amp;ROUNDUP(MONTH(SalesDataTable[[#This Row],[Order Date]])/3,0)</f>
        <v>Q2</v>
      </c>
      <c r="W638" s="8">
        <f>MONTH(SalesDataTable[[#This Row],[Order Date]])</f>
        <v>4</v>
      </c>
      <c r="X638" s="7" t="str">
        <f>TEXT(SalesDataTable[[#This Row],[Order Date]],"mmm")</f>
        <v>Apr</v>
      </c>
    </row>
    <row r="639" spans="1:24" ht="15.75">
      <c r="A639" s="2">
        <v>5191</v>
      </c>
      <c r="B639" s="11">
        <v>46133</v>
      </c>
      <c r="C639" s="4">
        <f>YEAR(SalesDataTable[[#This Row],[Order Date]])</f>
        <v>2026</v>
      </c>
      <c r="D639" s="4" t="str">
        <f>"Q"&amp;ROUNDUP(MONTH(SalesDataTable[[#This Row],[Order Date]])/3,0)</f>
        <v>Q2</v>
      </c>
      <c r="E639" s="4">
        <f>MONTH(SalesDataTable[[#This Row],[Order Date]])</f>
        <v>4</v>
      </c>
      <c r="F639" s="4" t="str">
        <f>TEXT(SalesDataTable[[#This Row],[Order Date]],"MMM")</f>
        <v>Apr</v>
      </c>
      <c r="G639" s="3" t="s">
        <v>6</v>
      </c>
      <c r="H639" s="3" t="s">
        <v>41</v>
      </c>
      <c r="I639" s="3" t="s">
        <v>19</v>
      </c>
      <c r="J639" s="3" t="s">
        <v>3</v>
      </c>
      <c r="K639" s="3" t="s">
        <v>4</v>
      </c>
      <c r="L639" s="3" t="s">
        <v>5</v>
      </c>
      <c r="M639" s="8">
        <v>1</v>
      </c>
      <c r="N639" s="5">
        <v>79.92</v>
      </c>
      <c r="O639" s="6">
        <v>0.1</v>
      </c>
      <c r="P639" s="18">
        <v>43.13</v>
      </c>
      <c r="Q639" s="18">
        <f t="shared" si="36"/>
        <v>71.927999999999997</v>
      </c>
      <c r="R639" s="18">
        <f t="shared" si="37"/>
        <v>43.13</v>
      </c>
      <c r="S639" s="18">
        <f t="shared" si="38"/>
        <v>28.797999999999995</v>
      </c>
      <c r="T639" s="7">
        <f t="shared" si="39"/>
        <v>0.40037259481703918</v>
      </c>
      <c r="U639" s="4">
        <f>YEAR(SalesDataTable[[#This Row],[Order Date]])</f>
        <v>2026</v>
      </c>
      <c r="V639" s="7" t="str">
        <f>"Q"&amp;ROUNDUP(MONTH(SalesDataTable[[#This Row],[Order Date]])/3,0)</f>
        <v>Q2</v>
      </c>
      <c r="W639" s="8">
        <f>MONTH(SalesDataTable[[#This Row],[Order Date]])</f>
        <v>4</v>
      </c>
      <c r="X639" s="7" t="str">
        <f>TEXT(SalesDataTable[[#This Row],[Order Date]],"mmm")</f>
        <v>Apr</v>
      </c>
    </row>
    <row r="640" spans="1:24" ht="15.75">
      <c r="A640" s="2">
        <v>413</v>
      </c>
      <c r="B640" s="11">
        <v>46134</v>
      </c>
      <c r="C640" s="4">
        <f>YEAR(SalesDataTable[[#This Row],[Order Date]])</f>
        <v>2026</v>
      </c>
      <c r="D640" s="4" t="str">
        <f>"Q"&amp;ROUNDUP(MONTH(SalesDataTable[[#This Row],[Order Date]])/3,0)</f>
        <v>Q2</v>
      </c>
      <c r="E640" s="4">
        <f>MONTH(SalesDataTable[[#This Row],[Order Date]])</f>
        <v>4</v>
      </c>
      <c r="F640" s="4" t="str">
        <f>TEXT(SalesDataTable[[#This Row],[Order Date]],"MMM")</f>
        <v>Apr</v>
      </c>
      <c r="G640" s="3" t="s">
        <v>6</v>
      </c>
      <c r="H640" s="3" t="s">
        <v>7</v>
      </c>
      <c r="I640" s="3" t="s">
        <v>2</v>
      </c>
      <c r="J640" s="3" t="s">
        <v>3</v>
      </c>
      <c r="K640" s="3" t="s">
        <v>23</v>
      </c>
      <c r="L640" s="3" t="s">
        <v>24</v>
      </c>
      <c r="M640" s="8">
        <v>2</v>
      </c>
      <c r="N640" s="5">
        <v>344.29</v>
      </c>
      <c r="O640" s="6">
        <v>0.1</v>
      </c>
      <c r="P640" s="18">
        <v>192.66</v>
      </c>
      <c r="Q640" s="18">
        <f t="shared" si="36"/>
        <v>619.72200000000009</v>
      </c>
      <c r="R640" s="18">
        <f t="shared" si="37"/>
        <v>385.32</v>
      </c>
      <c r="S640" s="18">
        <f t="shared" si="38"/>
        <v>234.4020000000001</v>
      </c>
      <c r="T640" s="7">
        <f t="shared" si="39"/>
        <v>0.37823733867766524</v>
      </c>
      <c r="U640" s="4">
        <f>YEAR(SalesDataTable[[#This Row],[Order Date]])</f>
        <v>2026</v>
      </c>
      <c r="V640" s="7" t="str">
        <f>"Q"&amp;ROUNDUP(MONTH(SalesDataTable[[#This Row],[Order Date]])/3,0)</f>
        <v>Q2</v>
      </c>
      <c r="W640" s="8">
        <f>MONTH(SalesDataTable[[#This Row],[Order Date]])</f>
        <v>4</v>
      </c>
      <c r="X640" s="7" t="str">
        <f>TEXT(SalesDataTable[[#This Row],[Order Date]],"mmm")</f>
        <v>Apr</v>
      </c>
    </row>
    <row r="641" spans="1:24" ht="15.75">
      <c r="A641" s="2">
        <v>1658</v>
      </c>
      <c r="B641" s="11">
        <v>46134</v>
      </c>
      <c r="C641" s="4">
        <f>YEAR(SalesDataTable[[#This Row],[Order Date]])</f>
        <v>2026</v>
      </c>
      <c r="D641" s="4" t="str">
        <f>"Q"&amp;ROUNDUP(MONTH(SalesDataTable[[#This Row],[Order Date]])/3,0)</f>
        <v>Q2</v>
      </c>
      <c r="E641" s="4">
        <f>MONTH(SalesDataTable[[#This Row],[Order Date]])</f>
        <v>4</v>
      </c>
      <c r="F641" s="4" t="str">
        <f>TEXT(SalesDataTable[[#This Row],[Order Date]],"MMM")</f>
        <v>Apr</v>
      </c>
      <c r="G641" s="3" t="s">
        <v>11</v>
      </c>
      <c r="H641" s="3" t="s">
        <v>25</v>
      </c>
      <c r="I641" s="3" t="s">
        <v>2</v>
      </c>
      <c r="J641" s="3" t="s">
        <v>3</v>
      </c>
      <c r="K641" s="3" t="s">
        <v>9</v>
      </c>
      <c r="L641" s="3" t="s">
        <v>37</v>
      </c>
      <c r="M641" s="8">
        <v>1</v>
      </c>
      <c r="N641" s="5">
        <v>151.15</v>
      </c>
      <c r="O641" s="6">
        <v>0</v>
      </c>
      <c r="P641" s="18">
        <v>77.680000000000007</v>
      </c>
      <c r="Q641" s="18">
        <f t="shared" si="36"/>
        <v>151.15</v>
      </c>
      <c r="R641" s="18">
        <f t="shared" si="37"/>
        <v>77.680000000000007</v>
      </c>
      <c r="S641" s="18">
        <f t="shared" si="38"/>
        <v>73.47</v>
      </c>
      <c r="T641" s="7">
        <f t="shared" si="39"/>
        <v>0.48607343698312933</v>
      </c>
      <c r="U641" s="4">
        <f>YEAR(SalesDataTable[[#This Row],[Order Date]])</f>
        <v>2026</v>
      </c>
      <c r="V641" s="7" t="str">
        <f>"Q"&amp;ROUNDUP(MONTH(SalesDataTable[[#This Row],[Order Date]])/3,0)</f>
        <v>Q2</v>
      </c>
      <c r="W641" s="8">
        <f>MONTH(SalesDataTable[[#This Row],[Order Date]])</f>
        <v>4</v>
      </c>
      <c r="X641" s="7" t="str">
        <f>TEXT(SalesDataTable[[#This Row],[Order Date]],"mmm")</f>
        <v>Apr</v>
      </c>
    </row>
    <row r="642" spans="1:24" ht="15.75">
      <c r="A642" s="2">
        <v>2024</v>
      </c>
      <c r="B642" s="11">
        <v>46134</v>
      </c>
      <c r="C642" s="4">
        <f>YEAR(SalesDataTable[[#This Row],[Order Date]])</f>
        <v>2026</v>
      </c>
      <c r="D642" s="4" t="str">
        <f>"Q"&amp;ROUNDUP(MONTH(SalesDataTable[[#This Row],[Order Date]])/3,0)</f>
        <v>Q2</v>
      </c>
      <c r="E642" s="4">
        <f>MONTH(SalesDataTable[[#This Row],[Order Date]])</f>
        <v>4</v>
      </c>
      <c r="F642" s="4" t="str">
        <f>TEXT(SalesDataTable[[#This Row],[Order Date]],"MMM")</f>
        <v>Apr</v>
      </c>
      <c r="G642" s="3" t="s">
        <v>6</v>
      </c>
      <c r="H642" s="3" t="s">
        <v>27</v>
      </c>
      <c r="I642" s="3" t="s">
        <v>19</v>
      </c>
      <c r="J642" s="3" t="s">
        <v>13</v>
      </c>
      <c r="K642" s="3" t="s">
        <v>23</v>
      </c>
      <c r="L642" s="3" t="s">
        <v>40</v>
      </c>
      <c r="M642" s="8">
        <v>1</v>
      </c>
      <c r="N642" s="5">
        <v>81.73</v>
      </c>
      <c r="O642" s="6">
        <v>0.05</v>
      </c>
      <c r="P642" s="18">
        <v>39.979999999999997</v>
      </c>
      <c r="Q642" s="18">
        <f t="shared" ref="Q642:Q705" si="40">M642*N642*(1-O642)</f>
        <v>77.643500000000003</v>
      </c>
      <c r="R642" s="18">
        <f t="shared" ref="R642:R705" si="41">M642*P642</f>
        <v>39.979999999999997</v>
      </c>
      <c r="S642" s="18">
        <f t="shared" ref="S642:S705" si="42">Q642-R642</f>
        <v>37.663500000000006</v>
      </c>
      <c r="T642" s="7">
        <f t="shared" ref="T642:T705" si="43">IFERROR(S642/Q642,0)</f>
        <v>0.48508246021882068</v>
      </c>
      <c r="U642" s="4">
        <f>YEAR(SalesDataTable[[#This Row],[Order Date]])</f>
        <v>2026</v>
      </c>
      <c r="V642" s="7" t="str">
        <f>"Q"&amp;ROUNDUP(MONTH(SalesDataTable[[#This Row],[Order Date]])/3,0)</f>
        <v>Q2</v>
      </c>
      <c r="W642" s="8">
        <f>MONTH(SalesDataTable[[#This Row],[Order Date]])</f>
        <v>4</v>
      </c>
      <c r="X642" s="7" t="str">
        <f>TEXT(SalesDataTable[[#This Row],[Order Date]],"mmm")</f>
        <v>Apr</v>
      </c>
    </row>
    <row r="643" spans="1:24" ht="15.75">
      <c r="A643" s="2">
        <v>3980</v>
      </c>
      <c r="B643" s="11">
        <v>46134</v>
      </c>
      <c r="C643" s="4">
        <f>YEAR(SalesDataTable[[#This Row],[Order Date]])</f>
        <v>2026</v>
      </c>
      <c r="D643" s="4" t="str">
        <f>"Q"&amp;ROUNDUP(MONTH(SalesDataTable[[#This Row],[Order Date]])/3,0)</f>
        <v>Q2</v>
      </c>
      <c r="E643" s="4">
        <f>MONTH(SalesDataTable[[#This Row],[Order Date]])</f>
        <v>4</v>
      </c>
      <c r="F643" s="4" t="str">
        <f>TEXT(SalesDataTable[[#This Row],[Order Date]],"MMM")</f>
        <v>Apr</v>
      </c>
      <c r="G643" s="3" t="s">
        <v>20</v>
      </c>
      <c r="H643" s="3" t="s">
        <v>21</v>
      </c>
      <c r="I643" s="3" t="s">
        <v>19</v>
      </c>
      <c r="J643" s="3" t="s">
        <v>13</v>
      </c>
      <c r="K643" s="3" t="s">
        <v>9</v>
      </c>
      <c r="L643" s="3" t="s">
        <v>17</v>
      </c>
      <c r="M643" s="8">
        <v>1</v>
      </c>
      <c r="N643" s="5">
        <v>142.53</v>
      </c>
      <c r="O643" s="6">
        <v>0.05</v>
      </c>
      <c r="P643" s="18">
        <v>77.77</v>
      </c>
      <c r="Q643" s="18">
        <f t="shared" si="40"/>
        <v>135.40350000000001</v>
      </c>
      <c r="R643" s="18">
        <f t="shared" si="41"/>
        <v>77.77</v>
      </c>
      <c r="S643" s="18">
        <f t="shared" si="42"/>
        <v>57.633500000000012</v>
      </c>
      <c r="T643" s="7">
        <f t="shared" si="43"/>
        <v>0.4256426163282338</v>
      </c>
      <c r="U643" s="4">
        <f>YEAR(SalesDataTable[[#This Row],[Order Date]])</f>
        <v>2026</v>
      </c>
      <c r="V643" s="7" t="str">
        <f>"Q"&amp;ROUNDUP(MONTH(SalesDataTable[[#This Row],[Order Date]])/3,0)</f>
        <v>Q2</v>
      </c>
      <c r="W643" s="8">
        <f>MONTH(SalesDataTable[[#This Row],[Order Date]])</f>
        <v>4</v>
      </c>
      <c r="X643" s="7" t="str">
        <f>TEXT(SalesDataTable[[#This Row],[Order Date]],"mmm")</f>
        <v>Apr</v>
      </c>
    </row>
    <row r="644" spans="1:24" ht="15.75">
      <c r="A644" s="2">
        <v>4239</v>
      </c>
      <c r="B644" s="11">
        <v>46134</v>
      </c>
      <c r="C644" s="4">
        <f>YEAR(SalesDataTable[[#This Row],[Order Date]])</f>
        <v>2026</v>
      </c>
      <c r="D644" s="4" t="str">
        <f>"Q"&amp;ROUNDUP(MONTH(SalesDataTable[[#This Row],[Order Date]])/3,0)</f>
        <v>Q2</v>
      </c>
      <c r="E644" s="4">
        <f>MONTH(SalesDataTable[[#This Row],[Order Date]])</f>
        <v>4</v>
      </c>
      <c r="F644" s="4" t="str">
        <f>TEXT(SalesDataTable[[#This Row],[Order Date]],"MMM")</f>
        <v>Apr</v>
      </c>
      <c r="G644" s="3" t="s">
        <v>6</v>
      </c>
      <c r="H644" s="3" t="s">
        <v>7</v>
      </c>
      <c r="I644" s="3" t="s">
        <v>2</v>
      </c>
      <c r="J644" s="3" t="s">
        <v>13</v>
      </c>
      <c r="K644" s="3" t="s">
        <v>23</v>
      </c>
      <c r="L644" s="3" t="s">
        <v>40</v>
      </c>
      <c r="M644" s="8">
        <v>2</v>
      </c>
      <c r="N644" s="5">
        <v>83.24</v>
      </c>
      <c r="O644" s="6">
        <v>0</v>
      </c>
      <c r="P644" s="18">
        <v>40.03</v>
      </c>
      <c r="Q644" s="18">
        <f t="shared" si="40"/>
        <v>166.48</v>
      </c>
      <c r="R644" s="18">
        <f t="shared" si="41"/>
        <v>80.06</v>
      </c>
      <c r="S644" s="18">
        <f t="shared" si="42"/>
        <v>86.419999999999987</v>
      </c>
      <c r="T644" s="7">
        <f t="shared" si="43"/>
        <v>0.51910139356078799</v>
      </c>
      <c r="U644" s="4">
        <f>YEAR(SalesDataTable[[#This Row],[Order Date]])</f>
        <v>2026</v>
      </c>
      <c r="V644" s="7" t="str">
        <f>"Q"&amp;ROUNDUP(MONTH(SalesDataTable[[#This Row],[Order Date]])/3,0)</f>
        <v>Q2</v>
      </c>
      <c r="W644" s="8">
        <f>MONTH(SalesDataTable[[#This Row],[Order Date]])</f>
        <v>4</v>
      </c>
      <c r="X644" s="7" t="str">
        <f>TEXT(SalesDataTable[[#This Row],[Order Date]],"mmm")</f>
        <v>Apr</v>
      </c>
    </row>
    <row r="645" spans="1:24" ht="15.75">
      <c r="A645" s="2">
        <v>4761</v>
      </c>
      <c r="B645" s="11">
        <v>46134</v>
      </c>
      <c r="C645" s="4">
        <f>YEAR(SalesDataTable[[#This Row],[Order Date]])</f>
        <v>2026</v>
      </c>
      <c r="D645" s="4" t="str">
        <f>"Q"&amp;ROUNDUP(MONTH(SalesDataTable[[#This Row],[Order Date]])/3,0)</f>
        <v>Q2</v>
      </c>
      <c r="E645" s="4">
        <f>MONTH(SalesDataTable[[#This Row],[Order Date]])</f>
        <v>4</v>
      </c>
      <c r="F645" s="4" t="str">
        <f>TEXT(SalesDataTable[[#This Row],[Order Date]],"MMM")</f>
        <v>Apr</v>
      </c>
      <c r="G645" s="3" t="s">
        <v>0</v>
      </c>
      <c r="H645" s="3" t="s">
        <v>1</v>
      </c>
      <c r="I645" s="3" t="s">
        <v>28</v>
      </c>
      <c r="J645" s="3" t="s">
        <v>13</v>
      </c>
      <c r="K645" s="3" t="s">
        <v>9</v>
      </c>
      <c r="L645" s="3" t="s">
        <v>17</v>
      </c>
      <c r="M645" s="8">
        <v>1</v>
      </c>
      <c r="N645" s="5">
        <v>141.99</v>
      </c>
      <c r="O645" s="6">
        <v>0.05</v>
      </c>
      <c r="P645" s="18">
        <v>79.7</v>
      </c>
      <c r="Q645" s="18">
        <f t="shared" si="40"/>
        <v>134.8905</v>
      </c>
      <c r="R645" s="18">
        <f t="shared" si="41"/>
        <v>79.7</v>
      </c>
      <c r="S645" s="18">
        <f t="shared" si="42"/>
        <v>55.1905</v>
      </c>
      <c r="T645" s="7">
        <f t="shared" si="43"/>
        <v>0.40915038494186023</v>
      </c>
      <c r="U645" s="4">
        <f>YEAR(SalesDataTable[[#This Row],[Order Date]])</f>
        <v>2026</v>
      </c>
      <c r="V645" s="7" t="str">
        <f>"Q"&amp;ROUNDUP(MONTH(SalesDataTable[[#This Row],[Order Date]])/3,0)</f>
        <v>Q2</v>
      </c>
      <c r="W645" s="8">
        <f>MONTH(SalesDataTable[[#This Row],[Order Date]])</f>
        <v>4</v>
      </c>
      <c r="X645" s="7" t="str">
        <f>TEXT(SalesDataTable[[#This Row],[Order Date]],"mmm")</f>
        <v>Apr</v>
      </c>
    </row>
    <row r="646" spans="1:24" ht="15.75">
      <c r="A646" s="2">
        <v>5160</v>
      </c>
      <c r="B646" s="11">
        <v>46134</v>
      </c>
      <c r="C646" s="4">
        <f>YEAR(SalesDataTable[[#This Row],[Order Date]])</f>
        <v>2026</v>
      </c>
      <c r="D646" s="4" t="str">
        <f>"Q"&amp;ROUNDUP(MONTH(SalesDataTable[[#This Row],[Order Date]])/3,0)</f>
        <v>Q2</v>
      </c>
      <c r="E646" s="4">
        <f>MONTH(SalesDataTable[[#This Row],[Order Date]])</f>
        <v>4</v>
      </c>
      <c r="F646" s="4" t="str">
        <f>TEXT(SalesDataTable[[#This Row],[Order Date]],"MMM")</f>
        <v>Apr</v>
      </c>
      <c r="G646" s="3" t="s">
        <v>6</v>
      </c>
      <c r="H646" s="3" t="s">
        <v>43</v>
      </c>
      <c r="I646" s="3" t="s">
        <v>2</v>
      </c>
      <c r="J646" s="3" t="s">
        <v>13</v>
      </c>
      <c r="K646" s="3" t="s">
        <v>34</v>
      </c>
      <c r="L646" s="3" t="s">
        <v>42</v>
      </c>
      <c r="M646" s="8">
        <v>2</v>
      </c>
      <c r="N646" s="5">
        <v>35.94</v>
      </c>
      <c r="O646" s="6">
        <v>0.05</v>
      </c>
      <c r="P646" s="18">
        <v>14.17</v>
      </c>
      <c r="Q646" s="18">
        <f t="shared" si="40"/>
        <v>68.285999999999987</v>
      </c>
      <c r="R646" s="18">
        <f t="shared" si="41"/>
        <v>28.34</v>
      </c>
      <c r="S646" s="18">
        <f t="shared" si="42"/>
        <v>39.945999999999984</v>
      </c>
      <c r="T646" s="7">
        <f t="shared" si="43"/>
        <v>0.5849808159798493</v>
      </c>
      <c r="U646" s="4">
        <f>YEAR(SalesDataTable[[#This Row],[Order Date]])</f>
        <v>2026</v>
      </c>
      <c r="V646" s="7" t="str">
        <f>"Q"&amp;ROUNDUP(MONTH(SalesDataTable[[#This Row],[Order Date]])/3,0)</f>
        <v>Q2</v>
      </c>
      <c r="W646" s="8">
        <f>MONTH(SalesDataTable[[#This Row],[Order Date]])</f>
        <v>4</v>
      </c>
      <c r="X646" s="7" t="str">
        <f>TEXT(SalesDataTable[[#This Row],[Order Date]],"mmm")</f>
        <v>Apr</v>
      </c>
    </row>
    <row r="647" spans="1:24" ht="15.75">
      <c r="A647" s="2">
        <v>2224</v>
      </c>
      <c r="B647" s="11">
        <v>46135</v>
      </c>
      <c r="C647" s="4">
        <f>YEAR(SalesDataTable[[#This Row],[Order Date]])</f>
        <v>2026</v>
      </c>
      <c r="D647" s="4" t="str">
        <f>"Q"&amp;ROUNDUP(MONTH(SalesDataTable[[#This Row],[Order Date]])/3,0)</f>
        <v>Q2</v>
      </c>
      <c r="E647" s="4">
        <f>MONTH(SalesDataTable[[#This Row],[Order Date]])</f>
        <v>4</v>
      </c>
      <c r="F647" s="4" t="str">
        <f>TEXT(SalesDataTable[[#This Row],[Order Date]],"MMM")</f>
        <v>Apr</v>
      </c>
      <c r="G647" s="3" t="s">
        <v>6</v>
      </c>
      <c r="H647" s="3" t="s">
        <v>7</v>
      </c>
      <c r="I647" s="3" t="s">
        <v>2</v>
      </c>
      <c r="J647" s="3" t="s">
        <v>13</v>
      </c>
      <c r="K647" s="3" t="s">
        <v>34</v>
      </c>
      <c r="L647" s="3" t="s">
        <v>45</v>
      </c>
      <c r="M647" s="8">
        <v>3</v>
      </c>
      <c r="N647" s="5">
        <v>49.55</v>
      </c>
      <c r="O647" s="6">
        <v>0</v>
      </c>
      <c r="P647" s="18">
        <v>22.55</v>
      </c>
      <c r="Q647" s="18">
        <f t="shared" si="40"/>
        <v>148.64999999999998</v>
      </c>
      <c r="R647" s="18">
        <f t="shared" si="41"/>
        <v>67.650000000000006</v>
      </c>
      <c r="S647" s="18">
        <f t="shared" si="42"/>
        <v>80.999999999999972</v>
      </c>
      <c r="T647" s="7">
        <f t="shared" si="43"/>
        <v>0.54490413723511588</v>
      </c>
      <c r="U647" s="4">
        <f>YEAR(SalesDataTable[[#This Row],[Order Date]])</f>
        <v>2026</v>
      </c>
      <c r="V647" s="7" t="str">
        <f>"Q"&amp;ROUNDUP(MONTH(SalesDataTable[[#This Row],[Order Date]])/3,0)</f>
        <v>Q2</v>
      </c>
      <c r="W647" s="8">
        <f>MONTH(SalesDataTable[[#This Row],[Order Date]])</f>
        <v>4</v>
      </c>
      <c r="X647" s="7" t="str">
        <f>TEXT(SalesDataTable[[#This Row],[Order Date]],"mmm")</f>
        <v>Apr</v>
      </c>
    </row>
    <row r="648" spans="1:24" ht="15.75">
      <c r="A648" s="2">
        <v>2832</v>
      </c>
      <c r="B648" s="11">
        <v>46135</v>
      </c>
      <c r="C648" s="4">
        <f>YEAR(SalesDataTable[[#This Row],[Order Date]])</f>
        <v>2026</v>
      </c>
      <c r="D648" s="4" t="str">
        <f>"Q"&amp;ROUNDUP(MONTH(SalesDataTable[[#This Row],[Order Date]])/3,0)</f>
        <v>Q2</v>
      </c>
      <c r="E648" s="4">
        <f>MONTH(SalesDataTable[[#This Row],[Order Date]])</f>
        <v>4</v>
      </c>
      <c r="F648" s="4" t="str">
        <f>TEXT(SalesDataTable[[#This Row],[Order Date]],"MMM")</f>
        <v>Apr</v>
      </c>
      <c r="G648" s="3" t="s">
        <v>20</v>
      </c>
      <c r="H648" s="3" t="s">
        <v>33</v>
      </c>
      <c r="I648" s="3" t="s">
        <v>28</v>
      </c>
      <c r="J648" s="3" t="s">
        <v>3</v>
      </c>
      <c r="K648" s="3" t="s">
        <v>34</v>
      </c>
      <c r="L648" s="3" t="s">
        <v>35</v>
      </c>
      <c r="M648" s="8">
        <v>1</v>
      </c>
      <c r="N648" s="5">
        <v>39.89</v>
      </c>
      <c r="O648" s="6">
        <v>0.05</v>
      </c>
      <c r="P648" s="18">
        <v>15.06</v>
      </c>
      <c r="Q648" s="18">
        <f t="shared" si="40"/>
        <v>37.895499999999998</v>
      </c>
      <c r="R648" s="18">
        <f t="shared" si="41"/>
        <v>15.06</v>
      </c>
      <c r="S648" s="18">
        <f t="shared" si="42"/>
        <v>22.835499999999996</v>
      </c>
      <c r="T648" s="7">
        <f t="shared" si="43"/>
        <v>0.60259133670224685</v>
      </c>
      <c r="U648" s="4">
        <f>YEAR(SalesDataTable[[#This Row],[Order Date]])</f>
        <v>2026</v>
      </c>
      <c r="V648" s="7" t="str">
        <f>"Q"&amp;ROUNDUP(MONTH(SalesDataTable[[#This Row],[Order Date]])/3,0)</f>
        <v>Q2</v>
      </c>
      <c r="W648" s="8">
        <f>MONTH(SalesDataTable[[#This Row],[Order Date]])</f>
        <v>4</v>
      </c>
      <c r="X648" s="7" t="str">
        <f>TEXT(SalesDataTable[[#This Row],[Order Date]],"mmm")</f>
        <v>Apr</v>
      </c>
    </row>
    <row r="649" spans="1:24" ht="15.75">
      <c r="A649" s="2">
        <v>3000</v>
      </c>
      <c r="B649" s="11">
        <v>46135</v>
      </c>
      <c r="C649" s="4">
        <f>YEAR(SalesDataTable[[#This Row],[Order Date]])</f>
        <v>2026</v>
      </c>
      <c r="D649" s="4" t="str">
        <f>"Q"&amp;ROUNDUP(MONTH(SalesDataTable[[#This Row],[Order Date]])/3,0)</f>
        <v>Q2</v>
      </c>
      <c r="E649" s="4">
        <f>MONTH(SalesDataTable[[#This Row],[Order Date]])</f>
        <v>4</v>
      </c>
      <c r="F649" s="4" t="str">
        <f>TEXT(SalesDataTable[[#This Row],[Order Date]],"MMM")</f>
        <v>Apr</v>
      </c>
      <c r="G649" s="3" t="s">
        <v>20</v>
      </c>
      <c r="H649" s="3" t="s">
        <v>31</v>
      </c>
      <c r="I649" s="3" t="s">
        <v>28</v>
      </c>
      <c r="J649" s="3" t="s">
        <v>13</v>
      </c>
      <c r="K649" s="3" t="s">
        <v>34</v>
      </c>
      <c r="L649" s="3" t="s">
        <v>35</v>
      </c>
      <c r="M649" s="8">
        <v>1</v>
      </c>
      <c r="N649" s="5">
        <v>40.630000000000003</v>
      </c>
      <c r="O649" s="6">
        <v>0.1</v>
      </c>
      <c r="P649" s="18">
        <v>14.67</v>
      </c>
      <c r="Q649" s="18">
        <f t="shared" si="40"/>
        <v>36.567</v>
      </c>
      <c r="R649" s="18">
        <f t="shared" si="41"/>
        <v>14.67</v>
      </c>
      <c r="S649" s="18">
        <f t="shared" si="42"/>
        <v>21.896999999999998</v>
      </c>
      <c r="T649" s="7">
        <f t="shared" si="43"/>
        <v>0.59881860694068423</v>
      </c>
      <c r="U649" s="4">
        <f>YEAR(SalesDataTable[[#This Row],[Order Date]])</f>
        <v>2026</v>
      </c>
      <c r="V649" s="7" t="str">
        <f>"Q"&amp;ROUNDUP(MONTH(SalesDataTable[[#This Row],[Order Date]])/3,0)</f>
        <v>Q2</v>
      </c>
      <c r="W649" s="8">
        <f>MONTH(SalesDataTable[[#This Row],[Order Date]])</f>
        <v>4</v>
      </c>
      <c r="X649" s="7" t="str">
        <f>TEXT(SalesDataTable[[#This Row],[Order Date]],"mmm")</f>
        <v>Apr</v>
      </c>
    </row>
    <row r="650" spans="1:24" ht="15.75">
      <c r="A650" s="2">
        <v>3206</v>
      </c>
      <c r="B650" s="11">
        <v>46135</v>
      </c>
      <c r="C650" s="4">
        <f>YEAR(SalesDataTable[[#This Row],[Order Date]])</f>
        <v>2026</v>
      </c>
      <c r="D650" s="4" t="str">
        <f>"Q"&amp;ROUNDUP(MONTH(SalesDataTable[[#This Row],[Order Date]])/3,0)</f>
        <v>Q2</v>
      </c>
      <c r="E650" s="4">
        <f>MONTH(SalesDataTable[[#This Row],[Order Date]])</f>
        <v>4</v>
      </c>
      <c r="F650" s="4" t="str">
        <f>TEXT(SalesDataTable[[#This Row],[Order Date]],"MMM")</f>
        <v>Apr</v>
      </c>
      <c r="G650" s="3" t="s">
        <v>20</v>
      </c>
      <c r="H650" s="3" t="s">
        <v>33</v>
      </c>
      <c r="I650" s="3" t="s">
        <v>28</v>
      </c>
      <c r="J650" s="3" t="s">
        <v>3</v>
      </c>
      <c r="K650" s="3" t="s">
        <v>4</v>
      </c>
      <c r="L650" s="3" t="s">
        <v>26</v>
      </c>
      <c r="M650" s="8">
        <v>4</v>
      </c>
      <c r="N650" s="5">
        <v>39.78</v>
      </c>
      <c r="O650" s="6">
        <v>0.05</v>
      </c>
      <c r="P650" s="18">
        <v>16.7</v>
      </c>
      <c r="Q650" s="18">
        <f t="shared" si="40"/>
        <v>151.16399999999999</v>
      </c>
      <c r="R650" s="18">
        <f t="shared" si="41"/>
        <v>66.8</v>
      </c>
      <c r="S650" s="18">
        <f t="shared" si="42"/>
        <v>84.36399999999999</v>
      </c>
      <c r="T650" s="7">
        <f t="shared" si="43"/>
        <v>0.55809584292556425</v>
      </c>
      <c r="U650" s="4">
        <f>YEAR(SalesDataTable[[#This Row],[Order Date]])</f>
        <v>2026</v>
      </c>
      <c r="V650" s="7" t="str">
        <f>"Q"&amp;ROUNDUP(MONTH(SalesDataTable[[#This Row],[Order Date]])/3,0)</f>
        <v>Q2</v>
      </c>
      <c r="W650" s="8">
        <f>MONTH(SalesDataTable[[#This Row],[Order Date]])</f>
        <v>4</v>
      </c>
      <c r="X650" s="7" t="str">
        <f>TEXT(SalesDataTable[[#This Row],[Order Date]],"mmm")</f>
        <v>Apr</v>
      </c>
    </row>
    <row r="651" spans="1:24" ht="15.75">
      <c r="A651" s="2">
        <v>3777</v>
      </c>
      <c r="B651" s="11">
        <v>46135</v>
      </c>
      <c r="C651" s="4">
        <f>YEAR(SalesDataTable[[#This Row],[Order Date]])</f>
        <v>2026</v>
      </c>
      <c r="D651" s="4" t="str">
        <f>"Q"&amp;ROUNDUP(MONTH(SalesDataTable[[#This Row],[Order Date]])/3,0)</f>
        <v>Q2</v>
      </c>
      <c r="E651" s="4">
        <f>MONTH(SalesDataTable[[#This Row],[Order Date]])</f>
        <v>4</v>
      </c>
      <c r="F651" s="4" t="str">
        <f>TEXT(SalesDataTable[[#This Row],[Order Date]],"MMM")</f>
        <v>Apr</v>
      </c>
      <c r="G651" s="3" t="s">
        <v>20</v>
      </c>
      <c r="H651" s="3" t="s">
        <v>21</v>
      </c>
      <c r="I651" s="3" t="s">
        <v>28</v>
      </c>
      <c r="J651" s="3" t="s">
        <v>16</v>
      </c>
      <c r="K651" s="3" t="s">
        <v>9</v>
      </c>
      <c r="L651" s="3" t="s">
        <v>10</v>
      </c>
      <c r="M651" s="8">
        <v>1</v>
      </c>
      <c r="N651" s="5">
        <v>92.74</v>
      </c>
      <c r="O651" s="6">
        <v>0</v>
      </c>
      <c r="P651" s="18">
        <v>46.1</v>
      </c>
      <c r="Q651" s="18">
        <f t="shared" si="40"/>
        <v>92.74</v>
      </c>
      <c r="R651" s="18">
        <f t="shared" si="41"/>
        <v>46.1</v>
      </c>
      <c r="S651" s="18">
        <f t="shared" si="42"/>
        <v>46.639999999999993</v>
      </c>
      <c r="T651" s="7">
        <f t="shared" si="43"/>
        <v>0.50291136510675005</v>
      </c>
      <c r="U651" s="4">
        <f>YEAR(SalesDataTable[[#This Row],[Order Date]])</f>
        <v>2026</v>
      </c>
      <c r="V651" s="7" t="str">
        <f>"Q"&amp;ROUNDUP(MONTH(SalesDataTable[[#This Row],[Order Date]])/3,0)</f>
        <v>Q2</v>
      </c>
      <c r="W651" s="8">
        <f>MONTH(SalesDataTable[[#This Row],[Order Date]])</f>
        <v>4</v>
      </c>
      <c r="X651" s="7" t="str">
        <f>TEXT(SalesDataTable[[#This Row],[Order Date]],"mmm")</f>
        <v>Apr</v>
      </c>
    </row>
    <row r="652" spans="1:24" ht="15.75">
      <c r="A652" s="2">
        <v>4980</v>
      </c>
      <c r="B652" s="11">
        <v>46135</v>
      </c>
      <c r="C652" s="4">
        <f>YEAR(SalesDataTable[[#This Row],[Order Date]])</f>
        <v>2026</v>
      </c>
      <c r="D652" s="4" t="str">
        <f>"Q"&amp;ROUNDUP(MONTH(SalesDataTable[[#This Row],[Order Date]])/3,0)</f>
        <v>Q2</v>
      </c>
      <c r="E652" s="4">
        <f>MONTH(SalesDataTable[[#This Row],[Order Date]])</f>
        <v>4</v>
      </c>
      <c r="F652" s="4" t="str">
        <f>TEXT(SalesDataTable[[#This Row],[Order Date]],"MMM")</f>
        <v>Apr</v>
      </c>
      <c r="G652" s="3" t="s">
        <v>6</v>
      </c>
      <c r="H652" s="3" t="s">
        <v>27</v>
      </c>
      <c r="I652" s="3" t="s">
        <v>19</v>
      </c>
      <c r="J652" s="3" t="s">
        <v>3</v>
      </c>
      <c r="K652" s="3" t="s">
        <v>23</v>
      </c>
      <c r="L652" s="3" t="s">
        <v>51</v>
      </c>
      <c r="M652" s="8">
        <v>2</v>
      </c>
      <c r="N652" s="5">
        <v>120.49</v>
      </c>
      <c r="O652" s="6">
        <v>0.1</v>
      </c>
      <c r="P652" s="18">
        <v>62.23</v>
      </c>
      <c r="Q652" s="18">
        <f t="shared" si="40"/>
        <v>216.88200000000001</v>
      </c>
      <c r="R652" s="18">
        <f t="shared" si="41"/>
        <v>124.46</v>
      </c>
      <c r="S652" s="18">
        <f t="shared" si="42"/>
        <v>92.422000000000011</v>
      </c>
      <c r="T652" s="7">
        <f t="shared" si="43"/>
        <v>0.42613955976060719</v>
      </c>
      <c r="U652" s="4">
        <f>YEAR(SalesDataTable[[#This Row],[Order Date]])</f>
        <v>2026</v>
      </c>
      <c r="V652" s="7" t="str">
        <f>"Q"&amp;ROUNDUP(MONTH(SalesDataTable[[#This Row],[Order Date]])/3,0)</f>
        <v>Q2</v>
      </c>
      <c r="W652" s="8">
        <f>MONTH(SalesDataTable[[#This Row],[Order Date]])</f>
        <v>4</v>
      </c>
      <c r="X652" s="7" t="str">
        <f>TEXT(SalesDataTable[[#This Row],[Order Date]],"mmm")</f>
        <v>Apr</v>
      </c>
    </row>
    <row r="653" spans="1:24" ht="15.75">
      <c r="A653" s="2">
        <v>1102</v>
      </c>
      <c r="B653" s="11">
        <v>46136</v>
      </c>
      <c r="C653" s="4">
        <f>YEAR(SalesDataTable[[#This Row],[Order Date]])</f>
        <v>2026</v>
      </c>
      <c r="D653" s="4" t="str">
        <f>"Q"&amp;ROUNDUP(MONTH(SalesDataTable[[#This Row],[Order Date]])/3,0)</f>
        <v>Q2</v>
      </c>
      <c r="E653" s="4">
        <f>MONTH(SalesDataTable[[#This Row],[Order Date]])</f>
        <v>4</v>
      </c>
      <c r="F653" s="4" t="str">
        <f>TEXT(SalesDataTable[[#This Row],[Order Date]],"MMM")</f>
        <v>Apr</v>
      </c>
      <c r="G653" s="3" t="s">
        <v>6</v>
      </c>
      <c r="H653" s="3" t="s">
        <v>27</v>
      </c>
      <c r="I653" s="3" t="s">
        <v>2</v>
      </c>
      <c r="J653" s="3" t="s">
        <v>16</v>
      </c>
      <c r="K653" s="3" t="s">
        <v>9</v>
      </c>
      <c r="L653" s="3" t="s">
        <v>46</v>
      </c>
      <c r="M653" s="8">
        <v>2</v>
      </c>
      <c r="N653" s="5">
        <v>70.53</v>
      </c>
      <c r="O653" s="6">
        <v>0</v>
      </c>
      <c r="P653" s="18">
        <v>32.229999999999997</v>
      </c>
      <c r="Q653" s="18">
        <f t="shared" si="40"/>
        <v>141.06</v>
      </c>
      <c r="R653" s="18">
        <f t="shared" si="41"/>
        <v>64.459999999999994</v>
      </c>
      <c r="S653" s="18">
        <f t="shared" si="42"/>
        <v>76.600000000000009</v>
      </c>
      <c r="T653" s="7">
        <f t="shared" si="43"/>
        <v>0.54303133418403526</v>
      </c>
      <c r="U653" s="4">
        <f>YEAR(SalesDataTable[[#This Row],[Order Date]])</f>
        <v>2026</v>
      </c>
      <c r="V653" s="7" t="str">
        <f>"Q"&amp;ROUNDUP(MONTH(SalesDataTable[[#This Row],[Order Date]])/3,0)</f>
        <v>Q2</v>
      </c>
      <c r="W653" s="8">
        <f>MONTH(SalesDataTable[[#This Row],[Order Date]])</f>
        <v>4</v>
      </c>
      <c r="X653" s="7" t="str">
        <f>TEXT(SalesDataTable[[#This Row],[Order Date]],"mmm")</f>
        <v>Apr</v>
      </c>
    </row>
    <row r="654" spans="1:24" ht="15.75">
      <c r="A654" s="2">
        <v>1333</v>
      </c>
      <c r="B654" s="11">
        <v>46136</v>
      </c>
      <c r="C654" s="4">
        <f>YEAR(SalesDataTable[[#This Row],[Order Date]])</f>
        <v>2026</v>
      </c>
      <c r="D654" s="4" t="str">
        <f>"Q"&amp;ROUNDUP(MONTH(SalesDataTable[[#This Row],[Order Date]])/3,0)</f>
        <v>Q2</v>
      </c>
      <c r="E654" s="4">
        <f>MONTH(SalesDataTable[[#This Row],[Order Date]])</f>
        <v>4</v>
      </c>
      <c r="F654" s="4" t="str">
        <f>TEXT(SalesDataTable[[#This Row],[Order Date]],"MMM")</f>
        <v>Apr</v>
      </c>
      <c r="G654" s="3" t="s">
        <v>6</v>
      </c>
      <c r="H654" s="3" t="s">
        <v>49</v>
      </c>
      <c r="I654" s="3" t="s">
        <v>2</v>
      </c>
      <c r="J654" s="3" t="s">
        <v>13</v>
      </c>
      <c r="K654" s="3" t="s">
        <v>9</v>
      </c>
      <c r="L654" s="3" t="s">
        <v>10</v>
      </c>
      <c r="M654" s="8">
        <v>1</v>
      </c>
      <c r="N654" s="5">
        <v>90.87</v>
      </c>
      <c r="O654" s="6">
        <v>0.1</v>
      </c>
      <c r="P654" s="18">
        <v>44.4</v>
      </c>
      <c r="Q654" s="18">
        <f t="shared" si="40"/>
        <v>81.783000000000001</v>
      </c>
      <c r="R654" s="18">
        <f t="shared" si="41"/>
        <v>44.4</v>
      </c>
      <c r="S654" s="18">
        <f t="shared" si="42"/>
        <v>37.383000000000003</v>
      </c>
      <c r="T654" s="7">
        <f t="shared" si="43"/>
        <v>0.45709988628443565</v>
      </c>
      <c r="U654" s="4">
        <f>YEAR(SalesDataTable[[#This Row],[Order Date]])</f>
        <v>2026</v>
      </c>
      <c r="V654" s="7" t="str">
        <f>"Q"&amp;ROUNDUP(MONTH(SalesDataTable[[#This Row],[Order Date]])/3,0)</f>
        <v>Q2</v>
      </c>
      <c r="W654" s="8">
        <f>MONTH(SalesDataTable[[#This Row],[Order Date]])</f>
        <v>4</v>
      </c>
      <c r="X654" s="7" t="str">
        <f>TEXT(SalesDataTable[[#This Row],[Order Date]],"mmm")</f>
        <v>Apr</v>
      </c>
    </row>
    <row r="655" spans="1:24" ht="15.75">
      <c r="A655" s="2">
        <v>1369</v>
      </c>
      <c r="B655" s="11">
        <v>46136</v>
      </c>
      <c r="C655" s="4">
        <f>YEAR(SalesDataTable[[#This Row],[Order Date]])</f>
        <v>2026</v>
      </c>
      <c r="D655" s="4" t="str">
        <f>"Q"&amp;ROUNDUP(MONTH(SalesDataTable[[#This Row],[Order Date]])/3,0)</f>
        <v>Q2</v>
      </c>
      <c r="E655" s="4">
        <f>MONTH(SalesDataTable[[#This Row],[Order Date]])</f>
        <v>4</v>
      </c>
      <c r="F655" s="4" t="str">
        <f>TEXT(SalesDataTable[[#This Row],[Order Date]],"MMM")</f>
        <v>Apr</v>
      </c>
      <c r="G655" s="3" t="s">
        <v>6</v>
      </c>
      <c r="H655" s="3" t="s">
        <v>49</v>
      </c>
      <c r="I655" s="3" t="s">
        <v>8</v>
      </c>
      <c r="J655" s="3" t="s">
        <v>3</v>
      </c>
      <c r="K655" s="3" t="s">
        <v>34</v>
      </c>
      <c r="L655" s="3" t="s">
        <v>38</v>
      </c>
      <c r="M655" s="8">
        <v>3</v>
      </c>
      <c r="N655" s="5">
        <v>124.31</v>
      </c>
      <c r="O655" s="6">
        <v>0.2</v>
      </c>
      <c r="P655" s="18">
        <v>67.97</v>
      </c>
      <c r="Q655" s="18">
        <f t="shared" si="40"/>
        <v>298.34399999999999</v>
      </c>
      <c r="R655" s="18">
        <f t="shared" si="41"/>
        <v>203.91</v>
      </c>
      <c r="S655" s="18">
        <f t="shared" si="42"/>
        <v>94.433999999999997</v>
      </c>
      <c r="T655" s="7">
        <f t="shared" si="43"/>
        <v>0.31652723031131846</v>
      </c>
      <c r="U655" s="4">
        <f>YEAR(SalesDataTable[[#This Row],[Order Date]])</f>
        <v>2026</v>
      </c>
      <c r="V655" s="7" t="str">
        <f>"Q"&amp;ROUNDUP(MONTH(SalesDataTable[[#This Row],[Order Date]])/3,0)</f>
        <v>Q2</v>
      </c>
      <c r="W655" s="8">
        <f>MONTH(SalesDataTable[[#This Row],[Order Date]])</f>
        <v>4</v>
      </c>
      <c r="X655" s="7" t="str">
        <f>TEXT(SalesDataTable[[#This Row],[Order Date]],"mmm")</f>
        <v>Apr</v>
      </c>
    </row>
    <row r="656" spans="1:24" ht="15.75">
      <c r="A656" s="2">
        <v>1712</v>
      </c>
      <c r="B656" s="11">
        <v>46136</v>
      </c>
      <c r="C656" s="4">
        <f>YEAR(SalesDataTable[[#This Row],[Order Date]])</f>
        <v>2026</v>
      </c>
      <c r="D656" s="4" t="str">
        <f>"Q"&amp;ROUNDUP(MONTH(SalesDataTable[[#This Row],[Order Date]])/3,0)</f>
        <v>Q2</v>
      </c>
      <c r="E656" s="4">
        <f>MONTH(SalesDataTable[[#This Row],[Order Date]])</f>
        <v>4</v>
      </c>
      <c r="F656" s="4" t="str">
        <f>TEXT(SalesDataTable[[#This Row],[Order Date]],"MMM")</f>
        <v>Apr</v>
      </c>
      <c r="G656" s="3" t="s">
        <v>6</v>
      </c>
      <c r="H656" s="3" t="s">
        <v>7</v>
      </c>
      <c r="I656" s="3" t="s">
        <v>8</v>
      </c>
      <c r="J656" s="3" t="s">
        <v>3</v>
      </c>
      <c r="K656" s="3" t="s">
        <v>4</v>
      </c>
      <c r="L656" s="3" t="s">
        <v>26</v>
      </c>
      <c r="M656" s="8">
        <v>15</v>
      </c>
      <c r="N656" s="5">
        <v>41.21</v>
      </c>
      <c r="O656" s="6">
        <v>0.15</v>
      </c>
      <c r="P656" s="18">
        <v>16.760000000000002</v>
      </c>
      <c r="Q656" s="18">
        <f t="shared" si="40"/>
        <v>525.42750000000001</v>
      </c>
      <c r="R656" s="18">
        <f t="shared" si="41"/>
        <v>251.40000000000003</v>
      </c>
      <c r="S656" s="18">
        <f t="shared" si="42"/>
        <v>274.02749999999997</v>
      </c>
      <c r="T656" s="7">
        <f t="shared" si="43"/>
        <v>0.52153246642020068</v>
      </c>
      <c r="U656" s="4">
        <f>YEAR(SalesDataTable[[#This Row],[Order Date]])</f>
        <v>2026</v>
      </c>
      <c r="V656" s="7" t="str">
        <f>"Q"&amp;ROUNDUP(MONTH(SalesDataTable[[#This Row],[Order Date]])/3,0)</f>
        <v>Q2</v>
      </c>
      <c r="W656" s="8">
        <f>MONTH(SalesDataTable[[#This Row],[Order Date]])</f>
        <v>4</v>
      </c>
      <c r="X656" s="7" t="str">
        <f>TEXT(SalesDataTable[[#This Row],[Order Date]],"mmm")</f>
        <v>Apr</v>
      </c>
    </row>
    <row r="657" spans="1:24" ht="15.75">
      <c r="A657" s="2">
        <v>2229</v>
      </c>
      <c r="B657" s="11">
        <v>46136</v>
      </c>
      <c r="C657" s="4">
        <f>YEAR(SalesDataTable[[#This Row],[Order Date]])</f>
        <v>2026</v>
      </c>
      <c r="D657" s="4" t="str">
        <f>"Q"&amp;ROUNDUP(MONTH(SalesDataTable[[#This Row],[Order Date]])/3,0)</f>
        <v>Q2</v>
      </c>
      <c r="E657" s="4">
        <f>MONTH(SalesDataTable[[#This Row],[Order Date]])</f>
        <v>4</v>
      </c>
      <c r="F657" s="4" t="str">
        <f>TEXT(SalesDataTable[[#This Row],[Order Date]],"MMM")</f>
        <v>Apr</v>
      </c>
      <c r="G657" s="3" t="s">
        <v>0</v>
      </c>
      <c r="H657" s="3" t="s">
        <v>1</v>
      </c>
      <c r="I657" s="3" t="s">
        <v>2</v>
      </c>
      <c r="J657" s="3" t="s">
        <v>13</v>
      </c>
      <c r="K657" s="3" t="s">
        <v>9</v>
      </c>
      <c r="L657" s="3" t="s">
        <v>17</v>
      </c>
      <c r="M657" s="8">
        <v>2</v>
      </c>
      <c r="N657" s="5">
        <v>145.75</v>
      </c>
      <c r="O657" s="6">
        <v>0.1</v>
      </c>
      <c r="P657" s="18">
        <v>78.900000000000006</v>
      </c>
      <c r="Q657" s="18">
        <f t="shared" si="40"/>
        <v>262.35000000000002</v>
      </c>
      <c r="R657" s="18">
        <f t="shared" si="41"/>
        <v>157.80000000000001</v>
      </c>
      <c r="S657" s="18">
        <f t="shared" si="42"/>
        <v>104.55000000000001</v>
      </c>
      <c r="T657" s="7">
        <f t="shared" si="43"/>
        <v>0.39851343624928531</v>
      </c>
      <c r="U657" s="4">
        <f>YEAR(SalesDataTable[[#This Row],[Order Date]])</f>
        <v>2026</v>
      </c>
      <c r="V657" s="7" t="str">
        <f>"Q"&amp;ROUNDUP(MONTH(SalesDataTable[[#This Row],[Order Date]])/3,0)</f>
        <v>Q2</v>
      </c>
      <c r="W657" s="8">
        <f>MONTH(SalesDataTable[[#This Row],[Order Date]])</f>
        <v>4</v>
      </c>
      <c r="X657" s="7" t="str">
        <f>TEXT(SalesDataTable[[#This Row],[Order Date]],"mmm")</f>
        <v>Apr</v>
      </c>
    </row>
    <row r="658" spans="1:24" ht="15.75">
      <c r="A658" s="2">
        <v>3458</v>
      </c>
      <c r="B658" s="11">
        <v>46136</v>
      </c>
      <c r="C658" s="4">
        <f>YEAR(SalesDataTable[[#This Row],[Order Date]])</f>
        <v>2026</v>
      </c>
      <c r="D658" s="4" t="str">
        <f>"Q"&amp;ROUNDUP(MONTH(SalesDataTable[[#This Row],[Order Date]])/3,0)</f>
        <v>Q2</v>
      </c>
      <c r="E658" s="4">
        <f>MONTH(SalesDataTable[[#This Row],[Order Date]])</f>
        <v>4</v>
      </c>
      <c r="F658" s="4" t="str">
        <f>TEXT(SalesDataTable[[#This Row],[Order Date]],"MMM")</f>
        <v>Apr</v>
      </c>
      <c r="G658" s="3" t="s">
        <v>11</v>
      </c>
      <c r="H658" s="3" t="s">
        <v>18</v>
      </c>
      <c r="I658" s="3" t="s">
        <v>2</v>
      </c>
      <c r="J658" s="3" t="s">
        <v>13</v>
      </c>
      <c r="K658" s="3" t="s">
        <v>14</v>
      </c>
      <c r="L658" s="3" t="s">
        <v>44</v>
      </c>
      <c r="M658" s="8">
        <v>1</v>
      </c>
      <c r="N658" s="5">
        <v>134.86000000000001</v>
      </c>
      <c r="O658" s="6">
        <v>0</v>
      </c>
      <c r="P658" s="18">
        <v>66.040000000000006</v>
      </c>
      <c r="Q658" s="18">
        <f t="shared" si="40"/>
        <v>134.86000000000001</v>
      </c>
      <c r="R658" s="18">
        <f t="shared" si="41"/>
        <v>66.040000000000006</v>
      </c>
      <c r="S658" s="18">
        <f t="shared" si="42"/>
        <v>68.820000000000007</v>
      </c>
      <c r="T658" s="7">
        <f t="shared" si="43"/>
        <v>0.51030698502150373</v>
      </c>
      <c r="U658" s="4">
        <f>YEAR(SalesDataTable[[#This Row],[Order Date]])</f>
        <v>2026</v>
      </c>
      <c r="V658" s="7" t="str">
        <f>"Q"&amp;ROUNDUP(MONTH(SalesDataTable[[#This Row],[Order Date]])/3,0)</f>
        <v>Q2</v>
      </c>
      <c r="W658" s="8">
        <f>MONTH(SalesDataTable[[#This Row],[Order Date]])</f>
        <v>4</v>
      </c>
      <c r="X658" s="7" t="str">
        <f>TEXT(SalesDataTable[[#This Row],[Order Date]],"mmm")</f>
        <v>Apr</v>
      </c>
    </row>
    <row r="659" spans="1:24" ht="15.75">
      <c r="A659" s="2">
        <v>4637</v>
      </c>
      <c r="B659" s="11">
        <v>46136</v>
      </c>
      <c r="C659" s="4">
        <f>YEAR(SalesDataTable[[#This Row],[Order Date]])</f>
        <v>2026</v>
      </c>
      <c r="D659" s="4" t="str">
        <f>"Q"&amp;ROUNDUP(MONTH(SalesDataTable[[#This Row],[Order Date]])/3,0)</f>
        <v>Q2</v>
      </c>
      <c r="E659" s="4">
        <f>MONTH(SalesDataTable[[#This Row],[Order Date]])</f>
        <v>4</v>
      </c>
      <c r="F659" s="4" t="str">
        <f>TEXT(SalesDataTable[[#This Row],[Order Date]],"MMM")</f>
        <v>Apr</v>
      </c>
      <c r="G659" s="3" t="s">
        <v>20</v>
      </c>
      <c r="H659" s="3" t="s">
        <v>47</v>
      </c>
      <c r="I659" s="3" t="s">
        <v>19</v>
      </c>
      <c r="J659" s="3" t="s">
        <v>13</v>
      </c>
      <c r="K659" s="3" t="s">
        <v>14</v>
      </c>
      <c r="L659" s="3" t="s">
        <v>44</v>
      </c>
      <c r="M659" s="8">
        <v>1</v>
      </c>
      <c r="N659" s="5">
        <v>136.07</v>
      </c>
      <c r="O659" s="6">
        <v>0</v>
      </c>
      <c r="P659" s="18">
        <v>65.17</v>
      </c>
      <c r="Q659" s="18">
        <f t="shared" si="40"/>
        <v>136.07</v>
      </c>
      <c r="R659" s="18">
        <f t="shared" si="41"/>
        <v>65.17</v>
      </c>
      <c r="S659" s="18">
        <f t="shared" si="42"/>
        <v>70.899999999999991</v>
      </c>
      <c r="T659" s="7">
        <f t="shared" si="43"/>
        <v>0.52105533916366575</v>
      </c>
      <c r="U659" s="4">
        <f>YEAR(SalesDataTable[[#This Row],[Order Date]])</f>
        <v>2026</v>
      </c>
      <c r="V659" s="7" t="str">
        <f>"Q"&amp;ROUNDUP(MONTH(SalesDataTable[[#This Row],[Order Date]])/3,0)</f>
        <v>Q2</v>
      </c>
      <c r="W659" s="8">
        <f>MONTH(SalesDataTable[[#This Row],[Order Date]])</f>
        <v>4</v>
      </c>
      <c r="X659" s="7" t="str">
        <f>TEXT(SalesDataTable[[#This Row],[Order Date]],"mmm")</f>
        <v>Apr</v>
      </c>
    </row>
    <row r="660" spans="1:24" ht="15.75">
      <c r="A660" s="2">
        <v>4726</v>
      </c>
      <c r="B660" s="11">
        <v>46136</v>
      </c>
      <c r="C660" s="4">
        <f>YEAR(SalesDataTable[[#This Row],[Order Date]])</f>
        <v>2026</v>
      </c>
      <c r="D660" s="4" t="str">
        <f>"Q"&amp;ROUNDUP(MONTH(SalesDataTable[[#This Row],[Order Date]])/3,0)</f>
        <v>Q2</v>
      </c>
      <c r="E660" s="4">
        <f>MONTH(SalesDataTable[[#This Row],[Order Date]])</f>
        <v>4</v>
      </c>
      <c r="F660" s="4" t="str">
        <f>TEXT(SalesDataTable[[#This Row],[Order Date]],"MMM")</f>
        <v>Apr</v>
      </c>
      <c r="G660" s="3" t="s">
        <v>0</v>
      </c>
      <c r="H660" s="3" t="s">
        <v>50</v>
      </c>
      <c r="I660" s="3" t="s">
        <v>19</v>
      </c>
      <c r="J660" s="3" t="s">
        <v>16</v>
      </c>
      <c r="K660" s="3" t="s">
        <v>14</v>
      </c>
      <c r="L660" s="3" t="s">
        <v>32</v>
      </c>
      <c r="M660" s="8">
        <v>1</v>
      </c>
      <c r="N660" s="5">
        <v>47.25</v>
      </c>
      <c r="O660" s="6">
        <v>0.1</v>
      </c>
      <c r="P660" s="18">
        <v>18.25</v>
      </c>
      <c r="Q660" s="18">
        <f t="shared" si="40"/>
        <v>42.524999999999999</v>
      </c>
      <c r="R660" s="18">
        <f t="shared" si="41"/>
        <v>18.25</v>
      </c>
      <c r="S660" s="18">
        <f t="shared" si="42"/>
        <v>24.274999999999999</v>
      </c>
      <c r="T660" s="7">
        <f t="shared" si="43"/>
        <v>0.57084068195179305</v>
      </c>
      <c r="U660" s="4">
        <f>YEAR(SalesDataTable[[#This Row],[Order Date]])</f>
        <v>2026</v>
      </c>
      <c r="V660" s="7" t="str">
        <f>"Q"&amp;ROUNDUP(MONTH(SalesDataTable[[#This Row],[Order Date]])/3,0)</f>
        <v>Q2</v>
      </c>
      <c r="W660" s="8">
        <f>MONTH(SalesDataTable[[#This Row],[Order Date]])</f>
        <v>4</v>
      </c>
      <c r="X660" s="7" t="str">
        <f>TEXT(SalesDataTable[[#This Row],[Order Date]],"mmm")</f>
        <v>Apr</v>
      </c>
    </row>
    <row r="661" spans="1:24" ht="15.75">
      <c r="A661" s="2">
        <v>4838</v>
      </c>
      <c r="B661" s="11">
        <v>46136</v>
      </c>
      <c r="C661" s="4">
        <f>YEAR(SalesDataTable[[#This Row],[Order Date]])</f>
        <v>2026</v>
      </c>
      <c r="D661" s="4" t="str">
        <f>"Q"&amp;ROUNDUP(MONTH(SalesDataTable[[#This Row],[Order Date]])/3,0)</f>
        <v>Q2</v>
      </c>
      <c r="E661" s="4">
        <f>MONTH(SalesDataTable[[#This Row],[Order Date]])</f>
        <v>4</v>
      </c>
      <c r="F661" s="4" t="str">
        <f>TEXT(SalesDataTable[[#This Row],[Order Date]],"MMM")</f>
        <v>Apr</v>
      </c>
      <c r="G661" s="3" t="s">
        <v>0</v>
      </c>
      <c r="H661" s="3" t="s">
        <v>1</v>
      </c>
      <c r="I661" s="3" t="s">
        <v>2</v>
      </c>
      <c r="J661" s="3" t="s">
        <v>16</v>
      </c>
      <c r="K661" s="3" t="s">
        <v>4</v>
      </c>
      <c r="L661" s="3" t="s">
        <v>26</v>
      </c>
      <c r="M661" s="8">
        <v>2</v>
      </c>
      <c r="N661" s="5">
        <v>41.32</v>
      </c>
      <c r="O661" s="6">
        <v>0.1</v>
      </c>
      <c r="P661" s="18">
        <v>16.66</v>
      </c>
      <c r="Q661" s="18">
        <f t="shared" si="40"/>
        <v>74.376000000000005</v>
      </c>
      <c r="R661" s="18">
        <f t="shared" si="41"/>
        <v>33.32</v>
      </c>
      <c r="S661" s="18">
        <f t="shared" si="42"/>
        <v>41.056000000000004</v>
      </c>
      <c r="T661" s="7">
        <f t="shared" si="43"/>
        <v>0.5520060234484242</v>
      </c>
      <c r="U661" s="4">
        <f>YEAR(SalesDataTable[[#This Row],[Order Date]])</f>
        <v>2026</v>
      </c>
      <c r="V661" s="7" t="str">
        <f>"Q"&amp;ROUNDUP(MONTH(SalesDataTable[[#This Row],[Order Date]])/3,0)</f>
        <v>Q2</v>
      </c>
      <c r="W661" s="8">
        <f>MONTH(SalesDataTable[[#This Row],[Order Date]])</f>
        <v>4</v>
      </c>
      <c r="X661" s="7" t="str">
        <f>TEXT(SalesDataTable[[#This Row],[Order Date]],"mmm")</f>
        <v>Apr</v>
      </c>
    </row>
    <row r="662" spans="1:24" ht="15.75">
      <c r="A662" s="2">
        <v>5075</v>
      </c>
      <c r="B662" s="11">
        <v>46136</v>
      </c>
      <c r="C662" s="4">
        <f>YEAR(SalesDataTable[[#This Row],[Order Date]])</f>
        <v>2026</v>
      </c>
      <c r="D662" s="4" t="str">
        <f>"Q"&amp;ROUNDUP(MONTH(SalesDataTable[[#This Row],[Order Date]])/3,0)</f>
        <v>Q2</v>
      </c>
      <c r="E662" s="4">
        <f>MONTH(SalesDataTable[[#This Row],[Order Date]])</f>
        <v>4</v>
      </c>
      <c r="F662" s="4" t="str">
        <f>TEXT(SalesDataTable[[#This Row],[Order Date]],"MMM")</f>
        <v>Apr</v>
      </c>
      <c r="G662" s="3" t="s">
        <v>0</v>
      </c>
      <c r="H662" s="3" t="s">
        <v>50</v>
      </c>
      <c r="I662" s="3" t="s">
        <v>28</v>
      </c>
      <c r="J662" s="3" t="s">
        <v>13</v>
      </c>
      <c r="K662" s="3" t="s">
        <v>4</v>
      </c>
      <c r="L662" s="3" t="s">
        <v>5</v>
      </c>
      <c r="M662" s="8">
        <v>2</v>
      </c>
      <c r="N662" s="5">
        <v>81.75</v>
      </c>
      <c r="O662" s="6">
        <v>0</v>
      </c>
      <c r="P662" s="18">
        <v>41.92</v>
      </c>
      <c r="Q662" s="18">
        <f t="shared" si="40"/>
        <v>163.5</v>
      </c>
      <c r="R662" s="18">
        <f t="shared" si="41"/>
        <v>83.84</v>
      </c>
      <c r="S662" s="18">
        <f t="shared" si="42"/>
        <v>79.66</v>
      </c>
      <c r="T662" s="7">
        <f t="shared" si="43"/>
        <v>0.48721712538226297</v>
      </c>
      <c r="U662" s="4">
        <f>YEAR(SalesDataTable[[#This Row],[Order Date]])</f>
        <v>2026</v>
      </c>
      <c r="V662" s="7" t="str">
        <f>"Q"&amp;ROUNDUP(MONTH(SalesDataTable[[#This Row],[Order Date]])/3,0)</f>
        <v>Q2</v>
      </c>
      <c r="W662" s="8">
        <f>MONTH(SalesDataTable[[#This Row],[Order Date]])</f>
        <v>4</v>
      </c>
      <c r="X662" s="7" t="str">
        <f>TEXT(SalesDataTable[[#This Row],[Order Date]],"mmm")</f>
        <v>Apr</v>
      </c>
    </row>
    <row r="663" spans="1:24" ht="15.75">
      <c r="A663" s="2">
        <v>149</v>
      </c>
      <c r="B663" s="11">
        <v>46137</v>
      </c>
      <c r="C663" s="4">
        <f>YEAR(SalesDataTable[[#This Row],[Order Date]])</f>
        <v>2026</v>
      </c>
      <c r="D663" s="4" t="str">
        <f>"Q"&amp;ROUNDUP(MONTH(SalesDataTable[[#This Row],[Order Date]])/3,0)</f>
        <v>Q2</v>
      </c>
      <c r="E663" s="4">
        <f>MONTH(SalesDataTable[[#This Row],[Order Date]])</f>
        <v>4</v>
      </c>
      <c r="F663" s="4" t="str">
        <f>TEXT(SalesDataTable[[#This Row],[Order Date]],"MMM")</f>
        <v>Apr</v>
      </c>
      <c r="G663" s="3" t="s">
        <v>6</v>
      </c>
      <c r="H663" s="3" t="s">
        <v>43</v>
      </c>
      <c r="I663" s="3" t="s">
        <v>2</v>
      </c>
      <c r="J663" s="3" t="s">
        <v>3</v>
      </c>
      <c r="K663" s="3" t="s">
        <v>14</v>
      </c>
      <c r="L663" s="3" t="s">
        <v>15</v>
      </c>
      <c r="M663" s="8">
        <v>1</v>
      </c>
      <c r="N663" s="5">
        <v>36.020000000000003</v>
      </c>
      <c r="O663" s="6">
        <v>0.05</v>
      </c>
      <c r="P663" s="18">
        <v>13.72</v>
      </c>
      <c r="Q663" s="18">
        <f t="shared" si="40"/>
        <v>34.219000000000001</v>
      </c>
      <c r="R663" s="18">
        <f t="shared" si="41"/>
        <v>13.72</v>
      </c>
      <c r="S663" s="18">
        <f t="shared" si="42"/>
        <v>20.499000000000002</v>
      </c>
      <c r="T663" s="7">
        <f t="shared" si="43"/>
        <v>0.59905315760250155</v>
      </c>
      <c r="U663" s="4">
        <f>YEAR(SalesDataTable[[#This Row],[Order Date]])</f>
        <v>2026</v>
      </c>
      <c r="V663" s="7" t="str">
        <f>"Q"&amp;ROUNDUP(MONTH(SalesDataTable[[#This Row],[Order Date]])/3,0)</f>
        <v>Q2</v>
      </c>
      <c r="W663" s="8">
        <f>MONTH(SalesDataTable[[#This Row],[Order Date]])</f>
        <v>4</v>
      </c>
      <c r="X663" s="7" t="str">
        <f>TEXT(SalesDataTable[[#This Row],[Order Date]],"mmm")</f>
        <v>Apr</v>
      </c>
    </row>
    <row r="664" spans="1:24" ht="15.75">
      <c r="A664" s="2">
        <v>449</v>
      </c>
      <c r="B664" s="11">
        <v>46137</v>
      </c>
      <c r="C664" s="4">
        <f>YEAR(SalesDataTable[[#This Row],[Order Date]])</f>
        <v>2026</v>
      </c>
      <c r="D664" s="4" t="str">
        <f>"Q"&amp;ROUNDUP(MONTH(SalesDataTable[[#This Row],[Order Date]])/3,0)</f>
        <v>Q2</v>
      </c>
      <c r="E664" s="4">
        <f>MONTH(SalesDataTable[[#This Row],[Order Date]])</f>
        <v>4</v>
      </c>
      <c r="F664" s="4" t="str">
        <f>TEXT(SalesDataTable[[#This Row],[Order Date]],"MMM")</f>
        <v>Apr</v>
      </c>
      <c r="G664" s="3" t="s">
        <v>11</v>
      </c>
      <c r="H664" s="3" t="s">
        <v>25</v>
      </c>
      <c r="I664" s="3" t="s">
        <v>2</v>
      </c>
      <c r="J664" s="3" t="s">
        <v>16</v>
      </c>
      <c r="K664" s="3" t="s">
        <v>14</v>
      </c>
      <c r="L664" s="3" t="s">
        <v>15</v>
      </c>
      <c r="M664" s="8">
        <v>1</v>
      </c>
      <c r="N664" s="5">
        <v>36.68</v>
      </c>
      <c r="O664" s="6">
        <v>0</v>
      </c>
      <c r="P664" s="18">
        <v>13.27</v>
      </c>
      <c r="Q664" s="18">
        <f t="shared" si="40"/>
        <v>36.68</v>
      </c>
      <c r="R664" s="18">
        <f t="shared" si="41"/>
        <v>13.27</v>
      </c>
      <c r="S664" s="18">
        <f t="shared" si="42"/>
        <v>23.41</v>
      </c>
      <c r="T664" s="7">
        <f t="shared" si="43"/>
        <v>0.63822246455834242</v>
      </c>
      <c r="U664" s="4">
        <f>YEAR(SalesDataTable[[#This Row],[Order Date]])</f>
        <v>2026</v>
      </c>
      <c r="V664" s="7" t="str">
        <f>"Q"&amp;ROUNDUP(MONTH(SalesDataTable[[#This Row],[Order Date]])/3,0)</f>
        <v>Q2</v>
      </c>
      <c r="W664" s="8">
        <f>MONTH(SalesDataTable[[#This Row],[Order Date]])</f>
        <v>4</v>
      </c>
      <c r="X664" s="7" t="str">
        <f>TEXT(SalesDataTable[[#This Row],[Order Date]],"mmm")</f>
        <v>Apr</v>
      </c>
    </row>
    <row r="665" spans="1:24" ht="15.75">
      <c r="A665" s="2">
        <v>1422</v>
      </c>
      <c r="B665" s="11">
        <v>46137</v>
      </c>
      <c r="C665" s="4">
        <f>YEAR(SalesDataTable[[#This Row],[Order Date]])</f>
        <v>2026</v>
      </c>
      <c r="D665" s="4" t="str">
        <f>"Q"&amp;ROUNDUP(MONTH(SalesDataTable[[#This Row],[Order Date]])/3,0)</f>
        <v>Q2</v>
      </c>
      <c r="E665" s="4">
        <f>MONTH(SalesDataTable[[#This Row],[Order Date]])</f>
        <v>4</v>
      </c>
      <c r="F665" s="4" t="str">
        <f>TEXT(SalesDataTable[[#This Row],[Order Date]],"MMM")</f>
        <v>Apr</v>
      </c>
      <c r="G665" s="3" t="s">
        <v>20</v>
      </c>
      <c r="H665" s="3" t="s">
        <v>33</v>
      </c>
      <c r="I665" s="3" t="s">
        <v>8</v>
      </c>
      <c r="J665" s="3" t="s">
        <v>16</v>
      </c>
      <c r="K665" s="3" t="s">
        <v>23</v>
      </c>
      <c r="L665" s="3" t="s">
        <v>24</v>
      </c>
      <c r="M665" s="8">
        <v>6</v>
      </c>
      <c r="N665" s="5">
        <v>348.16</v>
      </c>
      <c r="O665" s="6">
        <v>0.1</v>
      </c>
      <c r="P665" s="18">
        <v>198.24</v>
      </c>
      <c r="Q665" s="18">
        <f t="shared" si="40"/>
        <v>1880.0640000000001</v>
      </c>
      <c r="R665" s="18">
        <f t="shared" si="41"/>
        <v>1189.44</v>
      </c>
      <c r="S665" s="18">
        <f t="shared" si="42"/>
        <v>690.62400000000002</v>
      </c>
      <c r="T665" s="7">
        <f t="shared" si="43"/>
        <v>0.36734068627450978</v>
      </c>
      <c r="U665" s="4">
        <f>YEAR(SalesDataTable[[#This Row],[Order Date]])</f>
        <v>2026</v>
      </c>
      <c r="V665" s="7" t="str">
        <f>"Q"&amp;ROUNDUP(MONTH(SalesDataTable[[#This Row],[Order Date]])/3,0)</f>
        <v>Q2</v>
      </c>
      <c r="W665" s="8">
        <f>MONTH(SalesDataTable[[#This Row],[Order Date]])</f>
        <v>4</v>
      </c>
      <c r="X665" s="7" t="str">
        <f>TEXT(SalesDataTable[[#This Row],[Order Date]],"mmm")</f>
        <v>Apr</v>
      </c>
    </row>
    <row r="666" spans="1:24" ht="15.75">
      <c r="A666" s="2">
        <v>3248</v>
      </c>
      <c r="B666" s="11">
        <v>46137</v>
      </c>
      <c r="C666" s="4">
        <f>YEAR(SalesDataTable[[#This Row],[Order Date]])</f>
        <v>2026</v>
      </c>
      <c r="D666" s="4" t="str">
        <f>"Q"&amp;ROUNDUP(MONTH(SalesDataTable[[#This Row],[Order Date]])/3,0)</f>
        <v>Q2</v>
      </c>
      <c r="E666" s="4">
        <f>MONTH(SalesDataTable[[#This Row],[Order Date]])</f>
        <v>4</v>
      </c>
      <c r="F666" s="4" t="str">
        <f>TEXT(SalesDataTable[[#This Row],[Order Date]],"MMM")</f>
        <v>Apr</v>
      </c>
      <c r="G666" s="3" t="s">
        <v>11</v>
      </c>
      <c r="H666" s="3" t="s">
        <v>52</v>
      </c>
      <c r="I666" s="3" t="s">
        <v>2</v>
      </c>
      <c r="J666" s="3" t="s">
        <v>3</v>
      </c>
      <c r="K666" s="3" t="s">
        <v>4</v>
      </c>
      <c r="L666" s="3" t="s">
        <v>26</v>
      </c>
      <c r="M666" s="8">
        <v>2</v>
      </c>
      <c r="N666" s="5">
        <v>39.799999999999997</v>
      </c>
      <c r="O666" s="6">
        <v>0.05</v>
      </c>
      <c r="P666" s="18">
        <v>16.23</v>
      </c>
      <c r="Q666" s="18">
        <f t="shared" si="40"/>
        <v>75.61999999999999</v>
      </c>
      <c r="R666" s="18">
        <f t="shared" si="41"/>
        <v>32.46</v>
      </c>
      <c r="S666" s="18">
        <f t="shared" si="42"/>
        <v>43.159999999999989</v>
      </c>
      <c r="T666" s="7">
        <f t="shared" si="43"/>
        <v>0.57074847923829664</v>
      </c>
      <c r="U666" s="4">
        <f>YEAR(SalesDataTable[[#This Row],[Order Date]])</f>
        <v>2026</v>
      </c>
      <c r="V666" s="7" t="str">
        <f>"Q"&amp;ROUNDUP(MONTH(SalesDataTable[[#This Row],[Order Date]])/3,0)</f>
        <v>Q2</v>
      </c>
      <c r="W666" s="8">
        <f>MONTH(SalesDataTable[[#This Row],[Order Date]])</f>
        <v>4</v>
      </c>
      <c r="X666" s="7" t="str">
        <f>TEXT(SalesDataTable[[#This Row],[Order Date]],"mmm")</f>
        <v>Apr</v>
      </c>
    </row>
    <row r="667" spans="1:24" ht="15.75">
      <c r="A667" s="2">
        <v>3445</v>
      </c>
      <c r="B667" s="11">
        <v>46137</v>
      </c>
      <c r="C667" s="4">
        <f>YEAR(SalesDataTable[[#This Row],[Order Date]])</f>
        <v>2026</v>
      </c>
      <c r="D667" s="4" t="str">
        <f>"Q"&amp;ROUNDUP(MONTH(SalesDataTable[[#This Row],[Order Date]])/3,0)</f>
        <v>Q2</v>
      </c>
      <c r="E667" s="4">
        <f>MONTH(SalesDataTable[[#This Row],[Order Date]])</f>
        <v>4</v>
      </c>
      <c r="F667" s="4" t="str">
        <f>TEXT(SalesDataTable[[#This Row],[Order Date]],"MMM")</f>
        <v>Apr</v>
      </c>
      <c r="G667" s="3" t="s">
        <v>0</v>
      </c>
      <c r="H667" s="3" t="s">
        <v>50</v>
      </c>
      <c r="I667" s="3" t="s">
        <v>2</v>
      </c>
      <c r="J667" s="3" t="s">
        <v>3</v>
      </c>
      <c r="K667" s="3" t="s">
        <v>4</v>
      </c>
      <c r="L667" s="3" t="s">
        <v>26</v>
      </c>
      <c r="M667" s="8">
        <v>5</v>
      </c>
      <c r="N667" s="5">
        <v>39.369999999999997</v>
      </c>
      <c r="O667" s="6">
        <v>0.05</v>
      </c>
      <c r="P667" s="18">
        <v>16.760000000000002</v>
      </c>
      <c r="Q667" s="18">
        <f t="shared" si="40"/>
        <v>187.00749999999999</v>
      </c>
      <c r="R667" s="18">
        <f t="shared" si="41"/>
        <v>83.800000000000011</v>
      </c>
      <c r="S667" s="18">
        <f t="shared" si="42"/>
        <v>103.20749999999998</v>
      </c>
      <c r="T667" s="7">
        <f t="shared" si="43"/>
        <v>0.55188963009504954</v>
      </c>
      <c r="U667" s="4">
        <f>YEAR(SalesDataTable[[#This Row],[Order Date]])</f>
        <v>2026</v>
      </c>
      <c r="V667" s="7" t="str">
        <f>"Q"&amp;ROUNDUP(MONTH(SalesDataTable[[#This Row],[Order Date]])/3,0)</f>
        <v>Q2</v>
      </c>
      <c r="W667" s="8">
        <f>MONTH(SalesDataTable[[#This Row],[Order Date]])</f>
        <v>4</v>
      </c>
      <c r="X667" s="7" t="str">
        <f>TEXT(SalesDataTable[[#This Row],[Order Date]],"mmm")</f>
        <v>Apr</v>
      </c>
    </row>
    <row r="668" spans="1:24" ht="15.75">
      <c r="A668" s="2">
        <v>3930</v>
      </c>
      <c r="B668" s="11">
        <v>46137</v>
      </c>
      <c r="C668" s="4">
        <f>YEAR(SalesDataTable[[#This Row],[Order Date]])</f>
        <v>2026</v>
      </c>
      <c r="D668" s="4" t="str">
        <f>"Q"&amp;ROUNDUP(MONTH(SalesDataTable[[#This Row],[Order Date]])/3,0)</f>
        <v>Q2</v>
      </c>
      <c r="E668" s="4">
        <f>MONTH(SalesDataTable[[#This Row],[Order Date]])</f>
        <v>4</v>
      </c>
      <c r="F668" s="4" t="str">
        <f>TEXT(SalesDataTable[[#This Row],[Order Date]],"MMM")</f>
        <v>Apr</v>
      </c>
      <c r="G668" s="3" t="s">
        <v>6</v>
      </c>
      <c r="H668" s="3" t="s">
        <v>43</v>
      </c>
      <c r="I668" s="3" t="s">
        <v>28</v>
      </c>
      <c r="J668" s="3" t="s">
        <v>3</v>
      </c>
      <c r="K668" s="3" t="s">
        <v>34</v>
      </c>
      <c r="L668" s="3" t="s">
        <v>35</v>
      </c>
      <c r="M668" s="8">
        <v>2</v>
      </c>
      <c r="N668" s="5">
        <v>40.85</v>
      </c>
      <c r="O668" s="6">
        <v>0</v>
      </c>
      <c r="P668" s="18">
        <v>14.99</v>
      </c>
      <c r="Q668" s="18">
        <f t="shared" si="40"/>
        <v>81.7</v>
      </c>
      <c r="R668" s="18">
        <f t="shared" si="41"/>
        <v>29.98</v>
      </c>
      <c r="S668" s="18">
        <f t="shared" si="42"/>
        <v>51.72</v>
      </c>
      <c r="T668" s="7">
        <f t="shared" si="43"/>
        <v>0.633047735618115</v>
      </c>
      <c r="U668" s="4">
        <f>YEAR(SalesDataTable[[#This Row],[Order Date]])</f>
        <v>2026</v>
      </c>
      <c r="V668" s="7" t="str">
        <f>"Q"&amp;ROUNDUP(MONTH(SalesDataTable[[#This Row],[Order Date]])/3,0)</f>
        <v>Q2</v>
      </c>
      <c r="W668" s="8">
        <f>MONTH(SalesDataTable[[#This Row],[Order Date]])</f>
        <v>4</v>
      </c>
      <c r="X668" s="7" t="str">
        <f>TEXT(SalesDataTable[[#This Row],[Order Date]],"mmm")</f>
        <v>Apr</v>
      </c>
    </row>
    <row r="669" spans="1:24" ht="15.75">
      <c r="A669" s="2">
        <v>3969</v>
      </c>
      <c r="B669" s="11">
        <v>46137</v>
      </c>
      <c r="C669" s="4">
        <f>YEAR(SalesDataTable[[#This Row],[Order Date]])</f>
        <v>2026</v>
      </c>
      <c r="D669" s="4" t="str">
        <f>"Q"&amp;ROUNDUP(MONTH(SalesDataTable[[#This Row],[Order Date]])/3,0)</f>
        <v>Q2</v>
      </c>
      <c r="E669" s="4">
        <f>MONTH(SalesDataTable[[#This Row],[Order Date]])</f>
        <v>4</v>
      </c>
      <c r="F669" s="4" t="str">
        <f>TEXT(SalesDataTable[[#This Row],[Order Date]],"MMM")</f>
        <v>Apr</v>
      </c>
      <c r="G669" s="3" t="s">
        <v>20</v>
      </c>
      <c r="H669" s="3" t="s">
        <v>33</v>
      </c>
      <c r="I669" s="3" t="s">
        <v>28</v>
      </c>
      <c r="J669" s="3" t="s">
        <v>3</v>
      </c>
      <c r="K669" s="3" t="s">
        <v>9</v>
      </c>
      <c r="L669" s="3" t="s">
        <v>10</v>
      </c>
      <c r="M669" s="8">
        <v>1</v>
      </c>
      <c r="N669" s="5">
        <v>92.91</v>
      </c>
      <c r="O669" s="6">
        <v>0.05</v>
      </c>
      <c r="P669" s="18">
        <v>46</v>
      </c>
      <c r="Q669" s="18">
        <f t="shared" si="40"/>
        <v>88.264499999999998</v>
      </c>
      <c r="R669" s="18">
        <f t="shared" si="41"/>
        <v>46</v>
      </c>
      <c r="S669" s="18">
        <f t="shared" si="42"/>
        <v>42.264499999999998</v>
      </c>
      <c r="T669" s="7">
        <f t="shared" si="43"/>
        <v>0.4788391709010984</v>
      </c>
      <c r="U669" s="4">
        <f>YEAR(SalesDataTable[[#This Row],[Order Date]])</f>
        <v>2026</v>
      </c>
      <c r="V669" s="7" t="str">
        <f>"Q"&amp;ROUNDUP(MONTH(SalesDataTable[[#This Row],[Order Date]])/3,0)</f>
        <v>Q2</v>
      </c>
      <c r="W669" s="8">
        <f>MONTH(SalesDataTable[[#This Row],[Order Date]])</f>
        <v>4</v>
      </c>
      <c r="X669" s="7" t="str">
        <f>TEXT(SalesDataTable[[#This Row],[Order Date]],"mmm")</f>
        <v>Apr</v>
      </c>
    </row>
    <row r="670" spans="1:24" ht="15.75">
      <c r="A670" s="2">
        <v>4190</v>
      </c>
      <c r="B670" s="11">
        <v>46137</v>
      </c>
      <c r="C670" s="4">
        <f>YEAR(SalesDataTable[[#This Row],[Order Date]])</f>
        <v>2026</v>
      </c>
      <c r="D670" s="4" t="str">
        <f>"Q"&amp;ROUNDUP(MONTH(SalesDataTable[[#This Row],[Order Date]])/3,0)</f>
        <v>Q2</v>
      </c>
      <c r="E670" s="4">
        <f>MONTH(SalesDataTable[[#This Row],[Order Date]])</f>
        <v>4</v>
      </c>
      <c r="F670" s="4" t="str">
        <f>TEXT(SalesDataTable[[#This Row],[Order Date]],"MMM")</f>
        <v>Apr</v>
      </c>
      <c r="G670" s="3" t="s">
        <v>20</v>
      </c>
      <c r="H670" s="3" t="s">
        <v>47</v>
      </c>
      <c r="I670" s="3" t="s">
        <v>2</v>
      </c>
      <c r="J670" s="3" t="s">
        <v>13</v>
      </c>
      <c r="K670" s="3" t="s">
        <v>9</v>
      </c>
      <c r="L670" s="3" t="s">
        <v>37</v>
      </c>
      <c r="M670" s="8">
        <v>1</v>
      </c>
      <c r="N670" s="5">
        <v>152.01</v>
      </c>
      <c r="O670" s="6">
        <v>0</v>
      </c>
      <c r="P670" s="18">
        <v>80.33</v>
      </c>
      <c r="Q670" s="18">
        <f t="shared" si="40"/>
        <v>152.01</v>
      </c>
      <c r="R670" s="18">
        <f t="shared" si="41"/>
        <v>80.33</v>
      </c>
      <c r="S670" s="18">
        <f t="shared" si="42"/>
        <v>71.679999999999993</v>
      </c>
      <c r="T670" s="7">
        <f t="shared" si="43"/>
        <v>0.47154792447865268</v>
      </c>
      <c r="U670" s="4">
        <f>YEAR(SalesDataTable[[#This Row],[Order Date]])</f>
        <v>2026</v>
      </c>
      <c r="V670" s="7" t="str">
        <f>"Q"&amp;ROUNDUP(MONTH(SalesDataTable[[#This Row],[Order Date]])/3,0)</f>
        <v>Q2</v>
      </c>
      <c r="W670" s="8">
        <f>MONTH(SalesDataTable[[#This Row],[Order Date]])</f>
        <v>4</v>
      </c>
      <c r="X670" s="7" t="str">
        <f>TEXT(SalesDataTable[[#This Row],[Order Date]],"mmm")</f>
        <v>Apr</v>
      </c>
    </row>
    <row r="671" spans="1:24" ht="15.75">
      <c r="A671" s="2">
        <v>4442</v>
      </c>
      <c r="B671" s="11">
        <v>46137</v>
      </c>
      <c r="C671" s="4">
        <f>YEAR(SalesDataTable[[#This Row],[Order Date]])</f>
        <v>2026</v>
      </c>
      <c r="D671" s="4" t="str">
        <f>"Q"&amp;ROUNDUP(MONTH(SalesDataTable[[#This Row],[Order Date]])/3,0)</f>
        <v>Q2</v>
      </c>
      <c r="E671" s="4">
        <f>MONTH(SalesDataTable[[#This Row],[Order Date]])</f>
        <v>4</v>
      </c>
      <c r="F671" s="4" t="str">
        <f>TEXT(SalesDataTable[[#This Row],[Order Date]],"MMM")</f>
        <v>Apr</v>
      </c>
      <c r="G671" s="3" t="s">
        <v>6</v>
      </c>
      <c r="H671" s="3" t="s">
        <v>27</v>
      </c>
      <c r="I671" s="3" t="s">
        <v>28</v>
      </c>
      <c r="J671" s="3" t="s">
        <v>13</v>
      </c>
      <c r="K671" s="3" t="s">
        <v>14</v>
      </c>
      <c r="L671" s="3" t="s">
        <v>15</v>
      </c>
      <c r="M671" s="8">
        <v>1</v>
      </c>
      <c r="N671" s="5">
        <v>36.65</v>
      </c>
      <c r="O671" s="6">
        <v>0</v>
      </c>
      <c r="P671" s="18">
        <v>13.28</v>
      </c>
      <c r="Q671" s="18">
        <f t="shared" si="40"/>
        <v>36.65</v>
      </c>
      <c r="R671" s="18">
        <f t="shared" si="41"/>
        <v>13.28</v>
      </c>
      <c r="S671" s="18">
        <f t="shared" si="42"/>
        <v>23.369999999999997</v>
      </c>
      <c r="T671" s="7">
        <f t="shared" si="43"/>
        <v>0.63765347885402446</v>
      </c>
      <c r="U671" s="4">
        <f>YEAR(SalesDataTable[[#This Row],[Order Date]])</f>
        <v>2026</v>
      </c>
      <c r="V671" s="7" t="str">
        <f>"Q"&amp;ROUNDUP(MONTH(SalesDataTable[[#This Row],[Order Date]])/3,0)</f>
        <v>Q2</v>
      </c>
      <c r="W671" s="8">
        <f>MONTH(SalesDataTable[[#This Row],[Order Date]])</f>
        <v>4</v>
      </c>
      <c r="X671" s="7" t="str">
        <f>TEXT(SalesDataTable[[#This Row],[Order Date]],"mmm")</f>
        <v>Apr</v>
      </c>
    </row>
    <row r="672" spans="1:24" ht="15.75">
      <c r="A672" s="2">
        <v>228</v>
      </c>
      <c r="B672" s="11">
        <v>46138</v>
      </c>
      <c r="C672" s="4">
        <f>YEAR(SalesDataTable[[#This Row],[Order Date]])</f>
        <v>2026</v>
      </c>
      <c r="D672" s="4" t="str">
        <f>"Q"&amp;ROUNDUP(MONTH(SalesDataTable[[#This Row],[Order Date]])/3,0)</f>
        <v>Q2</v>
      </c>
      <c r="E672" s="4">
        <f>MONTH(SalesDataTable[[#This Row],[Order Date]])</f>
        <v>4</v>
      </c>
      <c r="F672" s="4" t="str">
        <f>TEXT(SalesDataTable[[#This Row],[Order Date]],"MMM")</f>
        <v>Apr</v>
      </c>
      <c r="G672" s="3" t="s">
        <v>20</v>
      </c>
      <c r="H672" s="3" t="s">
        <v>33</v>
      </c>
      <c r="I672" s="3" t="s">
        <v>2</v>
      </c>
      <c r="J672" s="3" t="s">
        <v>3</v>
      </c>
      <c r="K672" s="3" t="s">
        <v>23</v>
      </c>
      <c r="L672" s="3" t="s">
        <v>40</v>
      </c>
      <c r="M672" s="8">
        <v>5</v>
      </c>
      <c r="N672" s="5">
        <v>80.819999999999993</v>
      </c>
      <c r="O672" s="6">
        <v>0</v>
      </c>
      <c r="P672" s="18">
        <v>40.47</v>
      </c>
      <c r="Q672" s="18">
        <f t="shared" si="40"/>
        <v>404.09999999999997</v>
      </c>
      <c r="R672" s="18">
        <f t="shared" si="41"/>
        <v>202.35</v>
      </c>
      <c r="S672" s="18">
        <f t="shared" si="42"/>
        <v>201.74999999999997</v>
      </c>
      <c r="T672" s="7">
        <f t="shared" si="43"/>
        <v>0.49925760950259834</v>
      </c>
      <c r="U672" s="4">
        <f>YEAR(SalesDataTable[[#This Row],[Order Date]])</f>
        <v>2026</v>
      </c>
      <c r="V672" s="7" t="str">
        <f>"Q"&amp;ROUNDUP(MONTH(SalesDataTable[[#This Row],[Order Date]])/3,0)</f>
        <v>Q2</v>
      </c>
      <c r="W672" s="8">
        <f>MONTH(SalesDataTable[[#This Row],[Order Date]])</f>
        <v>4</v>
      </c>
      <c r="X672" s="7" t="str">
        <f>TEXT(SalesDataTable[[#This Row],[Order Date]],"mmm")</f>
        <v>Apr</v>
      </c>
    </row>
    <row r="673" spans="1:24" ht="15.75">
      <c r="A673" s="2">
        <v>2101</v>
      </c>
      <c r="B673" s="11">
        <v>46138</v>
      </c>
      <c r="C673" s="4">
        <f>YEAR(SalesDataTable[[#This Row],[Order Date]])</f>
        <v>2026</v>
      </c>
      <c r="D673" s="4" t="str">
        <f>"Q"&amp;ROUNDUP(MONTH(SalesDataTable[[#This Row],[Order Date]])/3,0)</f>
        <v>Q2</v>
      </c>
      <c r="E673" s="4">
        <f>MONTH(SalesDataTable[[#This Row],[Order Date]])</f>
        <v>4</v>
      </c>
      <c r="F673" s="4" t="str">
        <f>TEXT(SalesDataTable[[#This Row],[Order Date]],"MMM")</f>
        <v>Apr</v>
      </c>
      <c r="G673" s="3" t="s">
        <v>20</v>
      </c>
      <c r="H673" s="3" t="s">
        <v>21</v>
      </c>
      <c r="I673" s="3" t="s">
        <v>2</v>
      </c>
      <c r="J673" s="3" t="s">
        <v>13</v>
      </c>
      <c r="K673" s="3" t="s">
        <v>9</v>
      </c>
      <c r="L673" s="3" t="s">
        <v>17</v>
      </c>
      <c r="M673" s="8">
        <v>4</v>
      </c>
      <c r="N673" s="5">
        <v>144.69999999999999</v>
      </c>
      <c r="O673" s="6">
        <v>0</v>
      </c>
      <c r="P673" s="18">
        <v>79.41</v>
      </c>
      <c r="Q673" s="18">
        <f t="shared" si="40"/>
        <v>578.79999999999995</v>
      </c>
      <c r="R673" s="18">
        <f t="shared" si="41"/>
        <v>317.64</v>
      </c>
      <c r="S673" s="18">
        <f t="shared" si="42"/>
        <v>261.15999999999997</v>
      </c>
      <c r="T673" s="7">
        <f t="shared" si="43"/>
        <v>0.45120939875604699</v>
      </c>
      <c r="U673" s="4">
        <f>YEAR(SalesDataTable[[#This Row],[Order Date]])</f>
        <v>2026</v>
      </c>
      <c r="V673" s="7" t="str">
        <f>"Q"&amp;ROUNDUP(MONTH(SalesDataTable[[#This Row],[Order Date]])/3,0)</f>
        <v>Q2</v>
      </c>
      <c r="W673" s="8">
        <f>MONTH(SalesDataTable[[#This Row],[Order Date]])</f>
        <v>4</v>
      </c>
      <c r="X673" s="7" t="str">
        <f>TEXT(SalesDataTable[[#This Row],[Order Date]],"mmm")</f>
        <v>Apr</v>
      </c>
    </row>
    <row r="674" spans="1:24" ht="15.75">
      <c r="A674" s="2">
        <v>2590</v>
      </c>
      <c r="B674" s="11">
        <v>46138</v>
      </c>
      <c r="C674" s="4">
        <f>YEAR(SalesDataTable[[#This Row],[Order Date]])</f>
        <v>2026</v>
      </c>
      <c r="D674" s="4" t="str">
        <f>"Q"&amp;ROUNDUP(MONTH(SalesDataTable[[#This Row],[Order Date]])/3,0)</f>
        <v>Q2</v>
      </c>
      <c r="E674" s="4">
        <f>MONTH(SalesDataTable[[#This Row],[Order Date]])</f>
        <v>4</v>
      </c>
      <c r="F674" s="4" t="str">
        <f>TEXT(SalesDataTable[[#This Row],[Order Date]],"MMM")</f>
        <v>Apr</v>
      </c>
      <c r="G674" s="3" t="s">
        <v>6</v>
      </c>
      <c r="H674" s="3" t="s">
        <v>27</v>
      </c>
      <c r="I674" s="3" t="s">
        <v>19</v>
      </c>
      <c r="J674" s="3" t="s">
        <v>13</v>
      </c>
      <c r="K674" s="3" t="s">
        <v>34</v>
      </c>
      <c r="L674" s="3" t="s">
        <v>42</v>
      </c>
      <c r="M674" s="8">
        <v>2</v>
      </c>
      <c r="N674" s="5">
        <v>36.51</v>
      </c>
      <c r="O674" s="6">
        <v>0.1</v>
      </c>
      <c r="P674" s="18">
        <v>14.18</v>
      </c>
      <c r="Q674" s="18">
        <f t="shared" si="40"/>
        <v>65.718000000000004</v>
      </c>
      <c r="R674" s="18">
        <f t="shared" si="41"/>
        <v>28.36</v>
      </c>
      <c r="S674" s="18">
        <f t="shared" si="42"/>
        <v>37.358000000000004</v>
      </c>
      <c r="T674" s="7">
        <f t="shared" si="43"/>
        <v>0.56845917404668433</v>
      </c>
      <c r="U674" s="4">
        <f>YEAR(SalesDataTable[[#This Row],[Order Date]])</f>
        <v>2026</v>
      </c>
      <c r="V674" s="7" t="str">
        <f>"Q"&amp;ROUNDUP(MONTH(SalesDataTable[[#This Row],[Order Date]])/3,0)</f>
        <v>Q2</v>
      </c>
      <c r="W674" s="8">
        <f>MONTH(SalesDataTable[[#This Row],[Order Date]])</f>
        <v>4</v>
      </c>
      <c r="X674" s="7" t="str">
        <f>TEXT(SalesDataTable[[#This Row],[Order Date]],"mmm")</f>
        <v>Apr</v>
      </c>
    </row>
    <row r="675" spans="1:24" ht="15.75">
      <c r="A675" s="2">
        <v>2957</v>
      </c>
      <c r="B675" s="11">
        <v>46138</v>
      </c>
      <c r="C675" s="4">
        <f>YEAR(SalesDataTable[[#This Row],[Order Date]])</f>
        <v>2026</v>
      </c>
      <c r="D675" s="4" t="str">
        <f>"Q"&amp;ROUNDUP(MONTH(SalesDataTable[[#This Row],[Order Date]])/3,0)</f>
        <v>Q2</v>
      </c>
      <c r="E675" s="4">
        <f>MONTH(SalesDataTable[[#This Row],[Order Date]])</f>
        <v>4</v>
      </c>
      <c r="F675" s="4" t="str">
        <f>TEXT(SalesDataTable[[#This Row],[Order Date]],"MMM")</f>
        <v>Apr</v>
      </c>
      <c r="G675" s="3" t="s">
        <v>20</v>
      </c>
      <c r="H675" s="3" t="s">
        <v>31</v>
      </c>
      <c r="I675" s="3" t="s">
        <v>28</v>
      </c>
      <c r="J675" s="3" t="s">
        <v>13</v>
      </c>
      <c r="K675" s="3" t="s">
        <v>14</v>
      </c>
      <c r="L675" s="3" t="s">
        <v>15</v>
      </c>
      <c r="M675" s="8">
        <v>3</v>
      </c>
      <c r="N675" s="5">
        <v>36.58</v>
      </c>
      <c r="O675" s="6">
        <v>0.05</v>
      </c>
      <c r="P675" s="18">
        <v>13.71</v>
      </c>
      <c r="Q675" s="18">
        <f t="shared" si="40"/>
        <v>104.25299999999999</v>
      </c>
      <c r="R675" s="18">
        <f t="shared" si="41"/>
        <v>41.13</v>
      </c>
      <c r="S675" s="18">
        <f t="shared" si="42"/>
        <v>63.122999999999983</v>
      </c>
      <c r="T675" s="7">
        <f t="shared" si="43"/>
        <v>0.60547897902218628</v>
      </c>
      <c r="U675" s="4">
        <f>YEAR(SalesDataTable[[#This Row],[Order Date]])</f>
        <v>2026</v>
      </c>
      <c r="V675" s="7" t="str">
        <f>"Q"&amp;ROUNDUP(MONTH(SalesDataTable[[#This Row],[Order Date]])/3,0)</f>
        <v>Q2</v>
      </c>
      <c r="W675" s="8">
        <f>MONTH(SalesDataTable[[#This Row],[Order Date]])</f>
        <v>4</v>
      </c>
      <c r="X675" s="7" t="str">
        <f>TEXT(SalesDataTable[[#This Row],[Order Date]],"mmm")</f>
        <v>Apr</v>
      </c>
    </row>
    <row r="676" spans="1:24" ht="15.75">
      <c r="A676" s="2">
        <v>4270</v>
      </c>
      <c r="B676" s="11">
        <v>46138</v>
      </c>
      <c r="C676" s="4">
        <f>YEAR(SalesDataTable[[#This Row],[Order Date]])</f>
        <v>2026</v>
      </c>
      <c r="D676" s="4" t="str">
        <f>"Q"&amp;ROUNDUP(MONTH(SalesDataTable[[#This Row],[Order Date]])/3,0)</f>
        <v>Q2</v>
      </c>
      <c r="E676" s="4">
        <f>MONTH(SalesDataTable[[#This Row],[Order Date]])</f>
        <v>4</v>
      </c>
      <c r="F676" s="4" t="str">
        <f>TEXT(SalesDataTable[[#This Row],[Order Date]],"MMM")</f>
        <v>Apr</v>
      </c>
      <c r="G676" s="3" t="s">
        <v>20</v>
      </c>
      <c r="H676" s="3" t="s">
        <v>31</v>
      </c>
      <c r="I676" s="3" t="s">
        <v>19</v>
      </c>
      <c r="J676" s="3" t="s">
        <v>16</v>
      </c>
      <c r="K676" s="3" t="s">
        <v>23</v>
      </c>
      <c r="L676" s="3" t="s">
        <v>29</v>
      </c>
      <c r="M676" s="8">
        <v>2</v>
      </c>
      <c r="N676" s="5">
        <v>191.59</v>
      </c>
      <c r="O676" s="6">
        <v>0</v>
      </c>
      <c r="P676" s="18">
        <v>102.52</v>
      </c>
      <c r="Q676" s="18">
        <f t="shared" si="40"/>
        <v>383.18</v>
      </c>
      <c r="R676" s="18">
        <f t="shared" si="41"/>
        <v>205.04</v>
      </c>
      <c r="S676" s="18">
        <f t="shared" si="42"/>
        <v>178.14000000000001</v>
      </c>
      <c r="T676" s="7">
        <f t="shared" si="43"/>
        <v>0.46489900307949272</v>
      </c>
      <c r="U676" s="4">
        <f>YEAR(SalesDataTable[[#This Row],[Order Date]])</f>
        <v>2026</v>
      </c>
      <c r="V676" s="7" t="str">
        <f>"Q"&amp;ROUNDUP(MONTH(SalesDataTable[[#This Row],[Order Date]])/3,0)</f>
        <v>Q2</v>
      </c>
      <c r="W676" s="8">
        <f>MONTH(SalesDataTable[[#This Row],[Order Date]])</f>
        <v>4</v>
      </c>
      <c r="X676" s="7" t="str">
        <f>TEXT(SalesDataTable[[#This Row],[Order Date]],"mmm")</f>
        <v>Apr</v>
      </c>
    </row>
    <row r="677" spans="1:24" ht="15.75">
      <c r="A677" s="2">
        <v>4324</v>
      </c>
      <c r="B677" s="11">
        <v>46138</v>
      </c>
      <c r="C677" s="4">
        <f>YEAR(SalesDataTable[[#This Row],[Order Date]])</f>
        <v>2026</v>
      </c>
      <c r="D677" s="4" t="str">
        <f>"Q"&amp;ROUNDUP(MONTH(SalesDataTable[[#This Row],[Order Date]])/3,0)</f>
        <v>Q2</v>
      </c>
      <c r="E677" s="4">
        <f>MONTH(SalesDataTable[[#This Row],[Order Date]])</f>
        <v>4</v>
      </c>
      <c r="F677" s="4" t="str">
        <f>TEXT(SalesDataTable[[#This Row],[Order Date]],"MMM")</f>
        <v>Apr</v>
      </c>
      <c r="G677" s="3" t="s">
        <v>20</v>
      </c>
      <c r="H677" s="3" t="s">
        <v>33</v>
      </c>
      <c r="I677" s="3" t="s">
        <v>8</v>
      </c>
      <c r="J677" s="3" t="s">
        <v>16</v>
      </c>
      <c r="K677" s="3" t="s">
        <v>23</v>
      </c>
      <c r="L677" s="3" t="s">
        <v>24</v>
      </c>
      <c r="M677" s="8">
        <v>6</v>
      </c>
      <c r="N677" s="5">
        <v>337.24</v>
      </c>
      <c r="O677" s="6">
        <v>0.05</v>
      </c>
      <c r="P677" s="18">
        <v>198.63</v>
      </c>
      <c r="Q677" s="18">
        <f t="shared" si="40"/>
        <v>1922.268</v>
      </c>
      <c r="R677" s="18">
        <f t="shared" si="41"/>
        <v>1191.78</v>
      </c>
      <c r="S677" s="18">
        <f t="shared" si="42"/>
        <v>730.48800000000006</v>
      </c>
      <c r="T677" s="7">
        <f t="shared" si="43"/>
        <v>0.38001360892445801</v>
      </c>
      <c r="U677" s="4">
        <f>YEAR(SalesDataTable[[#This Row],[Order Date]])</f>
        <v>2026</v>
      </c>
      <c r="V677" s="7" t="str">
        <f>"Q"&amp;ROUNDUP(MONTH(SalesDataTable[[#This Row],[Order Date]])/3,0)</f>
        <v>Q2</v>
      </c>
      <c r="W677" s="8">
        <f>MONTH(SalesDataTable[[#This Row],[Order Date]])</f>
        <v>4</v>
      </c>
      <c r="X677" s="7" t="str">
        <f>TEXT(SalesDataTable[[#This Row],[Order Date]],"mmm")</f>
        <v>Apr</v>
      </c>
    </row>
    <row r="678" spans="1:24" ht="15.75">
      <c r="A678" s="2">
        <v>5010</v>
      </c>
      <c r="B678" s="11">
        <v>46138</v>
      </c>
      <c r="C678" s="4">
        <f>YEAR(SalesDataTable[[#This Row],[Order Date]])</f>
        <v>2026</v>
      </c>
      <c r="D678" s="4" t="str">
        <f>"Q"&amp;ROUNDUP(MONTH(SalesDataTable[[#This Row],[Order Date]])/3,0)</f>
        <v>Q2</v>
      </c>
      <c r="E678" s="4">
        <f>MONTH(SalesDataTable[[#This Row],[Order Date]])</f>
        <v>4</v>
      </c>
      <c r="F678" s="4" t="str">
        <f>TEXT(SalesDataTable[[#This Row],[Order Date]],"MMM")</f>
        <v>Apr</v>
      </c>
      <c r="G678" s="3" t="s">
        <v>20</v>
      </c>
      <c r="H678" s="3" t="s">
        <v>31</v>
      </c>
      <c r="I678" s="3" t="s">
        <v>8</v>
      </c>
      <c r="J678" s="3" t="s">
        <v>16</v>
      </c>
      <c r="K678" s="3" t="s">
        <v>14</v>
      </c>
      <c r="L678" s="3" t="s">
        <v>32</v>
      </c>
      <c r="M678" s="8">
        <v>3</v>
      </c>
      <c r="N678" s="5">
        <v>46.2</v>
      </c>
      <c r="O678" s="6">
        <v>0.1</v>
      </c>
      <c r="P678" s="18">
        <v>18.149999999999999</v>
      </c>
      <c r="Q678" s="18">
        <f t="shared" si="40"/>
        <v>124.74000000000002</v>
      </c>
      <c r="R678" s="18">
        <f t="shared" si="41"/>
        <v>54.449999999999996</v>
      </c>
      <c r="S678" s="18">
        <f t="shared" si="42"/>
        <v>70.29000000000002</v>
      </c>
      <c r="T678" s="7">
        <f t="shared" si="43"/>
        <v>0.5634920634920636</v>
      </c>
      <c r="U678" s="4">
        <f>YEAR(SalesDataTable[[#This Row],[Order Date]])</f>
        <v>2026</v>
      </c>
      <c r="V678" s="7" t="str">
        <f>"Q"&amp;ROUNDUP(MONTH(SalesDataTable[[#This Row],[Order Date]])/3,0)</f>
        <v>Q2</v>
      </c>
      <c r="W678" s="8">
        <f>MONTH(SalesDataTable[[#This Row],[Order Date]])</f>
        <v>4</v>
      </c>
      <c r="X678" s="7" t="str">
        <f>TEXT(SalesDataTable[[#This Row],[Order Date]],"mmm")</f>
        <v>Apr</v>
      </c>
    </row>
    <row r="679" spans="1:24" ht="15.75">
      <c r="A679" s="2">
        <v>5092</v>
      </c>
      <c r="B679" s="11">
        <v>46138</v>
      </c>
      <c r="C679" s="4">
        <f>YEAR(SalesDataTable[[#This Row],[Order Date]])</f>
        <v>2026</v>
      </c>
      <c r="D679" s="4" t="str">
        <f>"Q"&amp;ROUNDUP(MONTH(SalesDataTable[[#This Row],[Order Date]])/3,0)</f>
        <v>Q2</v>
      </c>
      <c r="E679" s="4">
        <f>MONTH(SalesDataTable[[#This Row],[Order Date]])</f>
        <v>4</v>
      </c>
      <c r="F679" s="4" t="str">
        <f>TEXT(SalesDataTable[[#This Row],[Order Date]],"MMM")</f>
        <v>Apr</v>
      </c>
      <c r="G679" s="3" t="s">
        <v>6</v>
      </c>
      <c r="H679" s="3" t="s">
        <v>7</v>
      </c>
      <c r="I679" s="3" t="s">
        <v>28</v>
      </c>
      <c r="J679" s="3" t="s">
        <v>16</v>
      </c>
      <c r="K679" s="3" t="s">
        <v>34</v>
      </c>
      <c r="L679" s="3" t="s">
        <v>45</v>
      </c>
      <c r="M679" s="8">
        <v>4</v>
      </c>
      <c r="N679" s="5">
        <v>50.84</v>
      </c>
      <c r="O679" s="6">
        <v>0.05</v>
      </c>
      <c r="P679" s="18">
        <v>22.63</v>
      </c>
      <c r="Q679" s="18">
        <f t="shared" si="40"/>
        <v>193.19200000000001</v>
      </c>
      <c r="R679" s="18">
        <f t="shared" si="41"/>
        <v>90.52</v>
      </c>
      <c r="S679" s="18">
        <f t="shared" si="42"/>
        <v>102.67200000000001</v>
      </c>
      <c r="T679" s="7">
        <f t="shared" si="43"/>
        <v>0.53145057766367143</v>
      </c>
      <c r="U679" s="4">
        <f>YEAR(SalesDataTable[[#This Row],[Order Date]])</f>
        <v>2026</v>
      </c>
      <c r="V679" s="7" t="str">
        <f>"Q"&amp;ROUNDUP(MONTH(SalesDataTable[[#This Row],[Order Date]])/3,0)</f>
        <v>Q2</v>
      </c>
      <c r="W679" s="8">
        <f>MONTH(SalesDataTable[[#This Row],[Order Date]])</f>
        <v>4</v>
      </c>
      <c r="X679" s="7" t="str">
        <f>TEXT(SalesDataTable[[#This Row],[Order Date]],"mmm")</f>
        <v>Apr</v>
      </c>
    </row>
    <row r="680" spans="1:24" ht="15.75">
      <c r="A680" s="2">
        <v>1061</v>
      </c>
      <c r="B680" s="11">
        <v>46139</v>
      </c>
      <c r="C680" s="4">
        <f>YEAR(SalesDataTable[[#This Row],[Order Date]])</f>
        <v>2026</v>
      </c>
      <c r="D680" s="4" t="str">
        <f>"Q"&amp;ROUNDUP(MONTH(SalesDataTable[[#This Row],[Order Date]])/3,0)</f>
        <v>Q2</v>
      </c>
      <c r="E680" s="4">
        <f>MONTH(SalesDataTable[[#This Row],[Order Date]])</f>
        <v>4</v>
      </c>
      <c r="F680" s="4" t="str">
        <f>TEXT(SalesDataTable[[#This Row],[Order Date]],"MMM")</f>
        <v>Apr</v>
      </c>
      <c r="G680" s="3" t="s">
        <v>20</v>
      </c>
      <c r="H680" s="3" t="s">
        <v>47</v>
      </c>
      <c r="I680" s="3" t="s">
        <v>2</v>
      </c>
      <c r="J680" s="3" t="s">
        <v>3</v>
      </c>
      <c r="K680" s="3" t="s">
        <v>14</v>
      </c>
      <c r="L680" s="3" t="s">
        <v>48</v>
      </c>
      <c r="M680" s="8">
        <v>1</v>
      </c>
      <c r="N680" s="5">
        <v>166.5</v>
      </c>
      <c r="O680" s="6">
        <v>0</v>
      </c>
      <c r="P680" s="18">
        <v>85.55</v>
      </c>
      <c r="Q680" s="18">
        <f t="shared" si="40"/>
        <v>166.5</v>
      </c>
      <c r="R680" s="18">
        <f t="shared" si="41"/>
        <v>85.55</v>
      </c>
      <c r="S680" s="18">
        <f t="shared" si="42"/>
        <v>80.95</v>
      </c>
      <c r="T680" s="7">
        <f t="shared" si="43"/>
        <v>0.4861861861861862</v>
      </c>
      <c r="U680" s="4">
        <f>YEAR(SalesDataTable[[#This Row],[Order Date]])</f>
        <v>2026</v>
      </c>
      <c r="V680" s="7" t="str">
        <f>"Q"&amp;ROUNDUP(MONTH(SalesDataTable[[#This Row],[Order Date]])/3,0)</f>
        <v>Q2</v>
      </c>
      <c r="W680" s="8">
        <f>MONTH(SalesDataTable[[#This Row],[Order Date]])</f>
        <v>4</v>
      </c>
      <c r="X680" s="7" t="str">
        <f>TEXT(SalesDataTable[[#This Row],[Order Date]],"mmm")</f>
        <v>Apr</v>
      </c>
    </row>
    <row r="681" spans="1:24" ht="15.75">
      <c r="A681" s="2">
        <v>1099</v>
      </c>
      <c r="B681" s="11">
        <v>46139</v>
      </c>
      <c r="C681" s="4">
        <f>YEAR(SalesDataTable[[#This Row],[Order Date]])</f>
        <v>2026</v>
      </c>
      <c r="D681" s="4" t="str">
        <f>"Q"&amp;ROUNDUP(MONTH(SalesDataTable[[#This Row],[Order Date]])/3,0)</f>
        <v>Q2</v>
      </c>
      <c r="E681" s="4">
        <f>MONTH(SalesDataTable[[#This Row],[Order Date]])</f>
        <v>4</v>
      </c>
      <c r="F681" s="4" t="str">
        <f>TEXT(SalesDataTable[[#This Row],[Order Date]],"MMM")</f>
        <v>Apr</v>
      </c>
      <c r="G681" s="3" t="s">
        <v>20</v>
      </c>
      <c r="H681" s="3" t="s">
        <v>21</v>
      </c>
      <c r="I681" s="3" t="s">
        <v>28</v>
      </c>
      <c r="J681" s="3" t="s">
        <v>13</v>
      </c>
      <c r="K681" s="3" t="s">
        <v>9</v>
      </c>
      <c r="L681" s="3" t="s">
        <v>46</v>
      </c>
      <c r="M681" s="8">
        <v>1</v>
      </c>
      <c r="N681" s="5">
        <v>70.2</v>
      </c>
      <c r="O681" s="6">
        <v>0</v>
      </c>
      <c r="P681" s="18">
        <v>32.06</v>
      </c>
      <c r="Q681" s="18">
        <f t="shared" si="40"/>
        <v>70.2</v>
      </c>
      <c r="R681" s="18">
        <f t="shared" si="41"/>
        <v>32.06</v>
      </c>
      <c r="S681" s="18">
        <f t="shared" si="42"/>
        <v>38.14</v>
      </c>
      <c r="T681" s="7">
        <f t="shared" si="43"/>
        <v>0.5433048433048433</v>
      </c>
      <c r="U681" s="4">
        <f>YEAR(SalesDataTable[[#This Row],[Order Date]])</f>
        <v>2026</v>
      </c>
      <c r="V681" s="7" t="str">
        <f>"Q"&amp;ROUNDUP(MONTH(SalesDataTable[[#This Row],[Order Date]])/3,0)</f>
        <v>Q2</v>
      </c>
      <c r="W681" s="8">
        <f>MONTH(SalesDataTable[[#This Row],[Order Date]])</f>
        <v>4</v>
      </c>
      <c r="X681" s="7" t="str">
        <f>TEXT(SalesDataTable[[#This Row],[Order Date]],"mmm")</f>
        <v>Apr</v>
      </c>
    </row>
    <row r="682" spans="1:24" ht="15.75">
      <c r="A682" s="2">
        <v>3500</v>
      </c>
      <c r="B682" s="11">
        <v>46139</v>
      </c>
      <c r="C682" s="4">
        <f>YEAR(SalesDataTable[[#This Row],[Order Date]])</f>
        <v>2026</v>
      </c>
      <c r="D682" s="4" t="str">
        <f>"Q"&amp;ROUNDUP(MONTH(SalesDataTable[[#This Row],[Order Date]])/3,0)</f>
        <v>Q2</v>
      </c>
      <c r="E682" s="4">
        <f>MONTH(SalesDataTable[[#This Row],[Order Date]])</f>
        <v>4</v>
      </c>
      <c r="F682" s="4" t="str">
        <f>TEXT(SalesDataTable[[#This Row],[Order Date]],"MMM")</f>
        <v>Apr</v>
      </c>
      <c r="G682" s="3" t="s">
        <v>6</v>
      </c>
      <c r="H682" s="3" t="s">
        <v>43</v>
      </c>
      <c r="I682" s="3" t="s">
        <v>2</v>
      </c>
      <c r="J682" s="3" t="s">
        <v>13</v>
      </c>
      <c r="K682" s="3" t="s">
        <v>34</v>
      </c>
      <c r="L682" s="3" t="s">
        <v>45</v>
      </c>
      <c r="M682" s="8">
        <v>4</v>
      </c>
      <c r="N682" s="5">
        <v>50.67</v>
      </c>
      <c r="O682" s="6">
        <v>0</v>
      </c>
      <c r="P682" s="18">
        <v>22.62</v>
      </c>
      <c r="Q682" s="18">
        <f t="shared" si="40"/>
        <v>202.68</v>
      </c>
      <c r="R682" s="18">
        <f t="shared" si="41"/>
        <v>90.48</v>
      </c>
      <c r="S682" s="18">
        <f t="shared" si="42"/>
        <v>112.2</v>
      </c>
      <c r="T682" s="7">
        <f t="shared" si="43"/>
        <v>0.55358200118413259</v>
      </c>
      <c r="U682" s="4">
        <f>YEAR(SalesDataTable[[#This Row],[Order Date]])</f>
        <v>2026</v>
      </c>
      <c r="V682" s="7" t="str">
        <f>"Q"&amp;ROUNDUP(MONTH(SalesDataTable[[#This Row],[Order Date]])/3,0)</f>
        <v>Q2</v>
      </c>
      <c r="W682" s="8">
        <f>MONTH(SalesDataTable[[#This Row],[Order Date]])</f>
        <v>4</v>
      </c>
      <c r="X682" s="7" t="str">
        <f>TEXT(SalesDataTable[[#This Row],[Order Date]],"mmm")</f>
        <v>Apr</v>
      </c>
    </row>
    <row r="683" spans="1:24" ht="15.75">
      <c r="A683" s="2">
        <v>3856</v>
      </c>
      <c r="B683" s="11">
        <v>46139</v>
      </c>
      <c r="C683" s="4">
        <f>YEAR(SalesDataTable[[#This Row],[Order Date]])</f>
        <v>2026</v>
      </c>
      <c r="D683" s="4" t="str">
        <f>"Q"&amp;ROUNDUP(MONTH(SalesDataTable[[#This Row],[Order Date]])/3,0)</f>
        <v>Q2</v>
      </c>
      <c r="E683" s="4">
        <f>MONTH(SalesDataTable[[#This Row],[Order Date]])</f>
        <v>4</v>
      </c>
      <c r="F683" s="4" t="str">
        <f>TEXT(SalesDataTable[[#This Row],[Order Date]],"MMM")</f>
        <v>Apr</v>
      </c>
      <c r="G683" s="3" t="s">
        <v>6</v>
      </c>
      <c r="H683" s="3" t="s">
        <v>41</v>
      </c>
      <c r="I683" s="3" t="s">
        <v>19</v>
      </c>
      <c r="J683" s="3" t="s">
        <v>13</v>
      </c>
      <c r="K683" s="3" t="s">
        <v>14</v>
      </c>
      <c r="L683" s="3" t="s">
        <v>48</v>
      </c>
      <c r="M683" s="8">
        <v>3</v>
      </c>
      <c r="N683" s="5">
        <v>161.05000000000001</v>
      </c>
      <c r="O683" s="6">
        <v>0.05</v>
      </c>
      <c r="P683" s="18">
        <v>87.43</v>
      </c>
      <c r="Q683" s="18">
        <f t="shared" si="40"/>
        <v>458.99250000000001</v>
      </c>
      <c r="R683" s="18">
        <f t="shared" si="41"/>
        <v>262.29000000000002</v>
      </c>
      <c r="S683" s="18">
        <f t="shared" si="42"/>
        <v>196.70249999999999</v>
      </c>
      <c r="T683" s="7">
        <f t="shared" si="43"/>
        <v>0.4285527541299694</v>
      </c>
      <c r="U683" s="4">
        <f>YEAR(SalesDataTable[[#This Row],[Order Date]])</f>
        <v>2026</v>
      </c>
      <c r="V683" s="7" t="str">
        <f>"Q"&amp;ROUNDUP(MONTH(SalesDataTable[[#This Row],[Order Date]])/3,0)</f>
        <v>Q2</v>
      </c>
      <c r="W683" s="8">
        <f>MONTH(SalesDataTable[[#This Row],[Order Date]])</f>
        <v>4</v>
      </c>
      <c r="X683" s="7" t="str">
        <f>TEXT(SalesDataTable[[#This Row],[Order Date]],"mmm")</f>
        <v>Apr</v>
      </c>
    </row>
    <row r="684" spans="1:24" ht="15.75">
      <c r="A684" s="2">
        <v>4044</v>
      </c>
      <c r="B684" s="11">
        <v>46139</v>
      </c>
      <c r="C684" s="4">
        <f>YEAR(SalesDataTable[[#This Row],[Order Date]])</f>
        <v>2026</v>
      </c>
      <c r="D684" s="4" t="str">
        <f>"Q"&amp;ROUNDUP(MONTH(SalesDataTable[[#This Row],[Order Date]])/3,0)</f>
        <v>Q2</v>
      </c>
      <c r="E684" s="4">
        <f>MONTH(SalesDataTable[[#This Row],[Order Date]])</f>
        <v>4</v>
      </c>
      <c r="F684" s="4" t="str">
        <f>TEXT(SalesDataTable[[#This Row],[Order Date]],"MMM")</f>
        <v>Apr</v>
      </c>
      <c r="G684" s="3" t="s">
        <v>6</v>
      </c>
      <c r="H684" s="3" t="s">
        <v>27</v>
      </c>
      <c r="I684" s="3" t="s">
        <v>8</v>
      </c>
      <c r="J684" s="3" t="s">
        <v>13</v>
      </c>
      <c r="K684" s="3" t="s">
        <v>34</v>
      </c>
      <c r="L684" s="3" t="s">
        <v>38</v>
      </c>
      <c r="M684" s="8">
        <v>10</v>
      </c>
      <c r="N684" s="5">
        <v>124.59</v>
      </c>
      <c r="O684" s="6">
        <v>0.15</v>
      </c>
      <c r="P684" s="18">
        <v>67.14</v>
      </c>
      <c r="Q684" s="18">
        <f t="shared" si="40"/>
        <v>1059.0150000000001</v>
      </c>
      <c r="R684" s="18">
        <f t="shared" si="41"/>
        <v>671.4</v>
      </c>
      <c r="S684" s="18">
        <f t="shared" si="42"/>
        <v>387.61500000000012</v>
      </c>
      <c r="T684" s="7">
        <f t="shared" si="43"/>
        <v>0.36601464568490538</v>
      </c>
      <c r="U684" s="4">
        <f>YEAR(SalesDataTable[[#This Row],[Order Date]])</f>
        <v>2026</v>
      </c>
      <c r="V684" s="7" t="str">
        <f>"Q"&amp;ROUNDUP(MONTH(SalesDataTable[[#This Row],[Order Date]])/3,0)</f>
        <v>Q2</v>
      </c>
      <c r="W684" s="8">
        <f>MONTH(SalesDataTable[[#This Row],[Order Date]])</f>
        <v>4</v>
      </c>
      <c r="X684" s="7" t="str">
        <f>TEXT(SalesDataTable[[#This Row],[Order Date]],"mmm")</f>
        <v>Apr</v>
      </c>
    </row>
    <row r="685" spans="1:24" ht="15.75">
      <c r="A685" s="2">
        <v>4235</v>
      </c>
      <c r="B685" s="11">
        <v>46139</v>
      </c>
      <c r="C685" s="4">
        <f>YEAR(SalesDataTable[[#This Row],[Order Date]])</f>
        <v>2026</v>
      </c>
      <c r="D685" s="4" t="str">
        <f>"Q"&amp;ROUNDUP(MONTH(SalesDataTable[[#This Row],[Order Date]])/3,0)</f>
        <v>Q2</v>
      </c>
      <c r="E685" s="4">
        <f>MONTH(SalesDataTable[[#This Row],[Order Date]])</f>
        <v>4</v>
      </c>
      <c r="F685" s="4" t="str">
        <f>TEXT(SalesDataTable[[#This Row],[Order Date]],"MMM")</f>
        <v>Apr</v>
      </c>
      <c r="G685" s="3" t="s">
        <v>11</v>
      </c>
      <c r="H685" s="3" t="s">
        <v>52</v>
      </c>
      <c r="I685" s="3" t="s">
        <v>2</v>
      </c>
      <c r="J685" s="3" t="s">
        <v>16</v>
      </c>
      <c r="K685" s="3" t="s">
        <v>34</v>
      </c>
      <c r="L685" s="3" t="s">
        <v>45</v>
      </c>
      <c r="M685" s="8">
        <v>1</v>
      </c>
      <c r="N685" s="5">
        <v>50.18</v>
      </c>
      <c r="O685" s="6">
        <v>0</v>
      </c>
      <c r="P685" s="18">
        <v>22.05</v>
      </c>
      <c r="Q685" s="18">
        <f t="shared" si="40"/>
        <v>50.18</v>
      </c>
      <c r="R685" s="18">
        <f t="shared" si="41"/>
        <v>22.05</v>
      </c>
      <c r="S685" s="18">
        <f t="shared" si="42"/>
        <v>28.13</v>
      </c>
      <c r="T685" s="7">
        <f t="shared" si="43"/>
        <v>0.56058190514149064</v>
      </c>
      <c r="U685" s="4">
        <f>YEAR(SalesDataTable[[#This Row],[Order Date]])</f>
        <v>2026</v>
      </c>
      <c r="V685" s="7" t="str">
        <f>"Q"&amp;ROUNDUP(MONTH(SalesDataTable[[#This Row],[Order Date]])/3,0)</f>
        <v>Q2</v>
      </c>
      <c r="W685" s="8">
        <f>MONTH(SalesDataTable[[#This Row],[Order Date]])</f>
        <v>4</v>
      </c>
      <c r="X685" s="7" t="str">
        <f>TEXT(SalesDataTable[[#This Row],[Order Date]],"mmm")</f>
        <v>Apr</v>
      </c>
    </row>
    <row r="686" spans="1:24" ht="15.75">
      <c r="A686" s="2">
        <v>122</v>
      </c>
      <c r="B686" s="11">
        <v>46140</v>
      </c>
      <c r="C686" s="4">
        <f>YEAR(SalesDataTable[[#This Row],[Order Date]])</f>
        <v>2026</v>
      </c>
      <c r="D686" s="4" t="str">
        <f>"Q"&amp;ROUNDUP(MONTH(SalesDataTable[[#This Row],[Order Date]])/3,0)</f>
        <v>Q2</v>
      </c>
      <c r="E686" s="4">
        <f>MONTH(SalesDataTable[[#This Row],[Order Date]])</f>
        <v>4</v>
      </c>
      <c r="F686" s="4" t="str">
        <f>TEXT(SalesDataTable[[#This Row],[Order Date]],"MMM")</f>
        <v>Apr</v>
      </c>
      <c r="G686" s="3" t="s">
        <v>6</v>
      </c>
      <c r="H686" s="3" t="s">
        <v>41</v>
      </c>
      <c r="I686" s="3" t="s">
        <v>2</v>
      </c>
      <c r="J686" s="3" t="s">
        <v>13</v>
      </c>
      <c r="K686" s="3" t="s">
        <v>23</v>
      </c>
      <c r="L686" s="3" t="s">
        <v>40</v>
      </c>
      <c r="M686" s="8">
        <v>1</v>
      </c>
      <c r="N686" s="5">
        <v>83.38</v>
      </c>
      <c r="O686" s="6">
        <v>0</v>
      </c>
      <c r="P686" s="18">
        <v>38.979999999999997</v>
      </c>
      <c r="Q686" s="18">
        <f t="shared" si="40"/>
        <v>83.38</v>
      </c>
      <c r="R686" s="18">
        <f t="shared" si="41"/>
        <v>38.979999999999997</v>
      </c>
      <c r="S686" s="18">
        <f t="shared" si="42"/>
        <v>44.4</v>
      </c>
      <c r="T686" s="7">
        <f t="shared" si="43"/>
        <v>0.53250179899256422</v>
      </c>
      <c r="U686" s="4">
        <f>YEAR(SalesDataTable[[#This Row],[Order Date]])</f>
        <v>2026</v>
      </c>
      <c r="V686" s="7" t="str">
        <f>"Q"&amp;ROUNDUP(MONTH(SalesDataTable[[#This Row],[Order Date]])/3,0)</f>
        <v>Q2</v>
      </c>
      <c r="W686" s="8">
        <f>MONTH(SalesDataTable[[#This Row],[Order Date]])</f>
        <v>4</v>
      </c>
      <c r="X686" s="7" t="str">
        <f>TEXT(SalesDataTable[[#This Row],[Order Date]],"mmm")</f>
        <v>Apr</v>
      </c>
    </row>
    <row r="687" spans="1:24" ht="15.75">
      <c r="A687" s="2">
        <v>239</v>
      </c>
      <c r="B687" s="11">
        <v>46140</v>
      </c>
      <c r="C687" s="4">
        <f>YEAR(SalesDataTable[[#This Row],[Order Date]])</f>
        <v>2026</v>
      </c>
      <c r="D687" s="4" t="str">
        <f>"Q"&amp;ROUNDUP(MONTH(SalesDataTable[[#This Row],[Order Date]])/3,0)</f>
        <v>Q2</v>
      </c>
      <c r="E687" s="4">
        <f>MONTH(SalesDataTable[[#This Row],[Order Date]])</f>
        <v>4</v>
      </c>
      <c r="F687" s="4" t="str">
        <f>TEXT(SalesDataTable[[#This Row],[Order Date]],"MMM")</f>
        <v>Apr</v>
      </c>
      <c r="G687" s="3" t="s">
        <v>20</v>
      </c>
      <c r="H687" s="3" t="s">
        <v>31</v>
      </c>
      <c r="I687" s="3" t="s">
        <v>2</v>
      </c>
      <c r="J687" s="3" t="s">
        <v>3</v>
      </c>
      <c r="K687" s="3" t="s">
        <v>14</v>
      </c>
      <c r="L687" s="3" t="s">
        <v>15</v>
      </c>
      <c r="M687" s="8">
        <v>1</v>
      </c>
      <c r="N687" s="5">
        <v>35.549999999999997</v>
      </c>
      <c r="O687" s="6">
        <v>0.05</v>
      </c>
      <c r="P687" s="18">
        <v>13.25</v>
      </c>
      <c r="Q687" s="18">
        <f t="shared" si="40"/>
        <v>33.772499999999994</v>
      </c>
      <c r="R687" s="18">
        <f t="shared" si="41"/>
        <v>13.25</v>
      </c>
      <c r="S687" s="18">
        <f t="shared" si="42"/>
        <v>20.522499999999994</v>
      </c>
      <c r="T687" s="7">
        <f t="shared" si="43"/>
        <v>0.60766896143311855</v>
      </c>
      <c r="U687" s="4">
        <f>YEAR(SalesDataTable[[#This Row],[Order Date]])</f>
        <v>2026</v>
      </c>
      <c r="V687" s="7" t="str">
        <f>"Q"&amp;ROUNDUP(MONTH(SalesDataTable[[#This Row],[Order Date]])/3,0)</f>
        <v>Q2</v>
      </c>
      <c r="W687" s="8">
        <f>MONTH(SalesDataTable[[#This Row],[Order Date]])</f>
        <v>4</v>
      </c>
      <c r="X687" s="7" t="str">
        <f>TEXT(SalesDataTable[[#This Row],[Order Date]],"mmm")</f>
        <v>Apr</v>
      </c>
    </row>
    <row r="688" spans="1:24" ht="15.75">
      <c r="A688" s="2">
        <v>356</v>
      </c>
      <c r="B688" s="11">
        <v>46140</v>
      </c>
      <c r="C688" s="4">
        <f>YEAR(SalesDataTable[[#This Row],[Order Date]])</f>
        <v>2026</v>
      </c>
      <c r="D688" s="4" t="str">
        <f>"Q"&amp;ROUNDUP(MONTH(SalesDataTable[[#This Row],[Order Date]])/3,0)</f>
        <v>Q2</v>
      </c>
      <c r="E688" s="4">
        <f>MONTH(SalesDataTable[[#This Row],[Order Date]])</f>
        <v>4</v>
      </c>
      <c r="F688" s="4" t="str">
        <f>TEXT(SalesDataTable[[#This Row],[Order Date]],"MMM")</f>
        <v>Apr</v>
      </c>
      <c r="G688" s="3" t="s">
        <v>20</v>
      </c>
      <c r="H688" s="3" t="s">
        <v>33</v>
      </c>
      <c r="I688" s="3" t="s">
        <v>19</v>
      </c>
      <c r="J688" s="3" t="s">
        <v>13</v>
      </c>
      <c r="K688" s="3" t="s">
        <v>9</v>
      </c>
      <c r="L688" s="3" t="s">
        <v>37</v>
      </c>
      <c r="M688" s="8">
        <v>1</v>
      </c>
      <c r="N688" s="5">
        <v>154.36000000000001</v>
      </c>
      <c r="O688" s="6">
        <v>0</v>
      </c>
      <c r="P688" s="18">
        <v>77.760000000000005</v>
      </c>
      <c r="Q688" s="18">
        <f t="shared" si="40"/>
        <v>154.36000000000001</v>
      </c>
      <c r="R688" s="18">
        <f t="shared" si="41"/>
        <v>77.760000000000005</v>
      </c>
      <c r="S688" s="18">
        <f t="shared" si="42"/>
        <v>76.600000000000009</v>
      </c>
      <c r="T688" s="7">
        <f t="shared" si="43"/>
        <v>0.49624254988338951</v>
      </c>
      <c r="U688" s="4">
        <f>YEAR(SalesDataTable[[#This Row],[Order Date]])</f>
        <v>2026</v>
      </c>
      <c r="V688" s="7" t="str">
        <f>"Q"&amp;ROUNDUP(MONTH(SalesDataTable[[#This Row],[Order Date]])/3,0)</f>
        <v>Q2</v>
      </c>
      <c r="W688" s="8">
        <f>MONTH(SalesDataTable[[#This Row],[Order Date]])</f>
        <v>4</v>
      </c>
      <c r="X688" s="7" t="str">
        <f>TEXT(SalesDataTable[[#This Row],[Order Date]],"mmm")</f>
        <v>Apr</v>
      </c>
    </row>
    <row r="689" spans="1:24" ht="15.75">
      <c r="A689" s="2">
        <v>785</v>
      </c>
      <c r="B689" s="11">
        <v>46140</v>
      </c>
      <c r="C689" s="4">
        <f>YEAR(SalesDataTable[[#This Row],[Order Date]])</f>
        <v>2026</v>
      </c>
      <c r="D689" s="4" t="str">
        <f>"Q"&amp;ROUNDUP(MONTH(SalesDataTable[[#This Row],[Order Date]])/3,0)</f>
        <v>Q2</v>
      </c>
      <c r="E689" s="4">
        <f>MONTH(SalesDataTable[[#This Row],[Order Date]])</f>
        <v>4</v>
      </c>
      <c r="F689" s="4" t="str">
        <f>TEXT(SalesDataTable[[#This Row],[Order Date]],"MMM")</f>
        <v>Apr</v>
      </c>
      <c r="G689" s="3" t="s">
        <v>0</v>
      </c>
      <c r="H689" s="3" t="s">
        <v>36</v>
      </c>
      <c r="I689" s="3" t="s">
        <v>28</v>
      </c>
      <c r="J689" s="3" t="s">
        <v>13</v>
      </c>
      <c r="K689" s="3" t="s">
        <v>9</v>
      </c>
      <c r="L689" s="3" t="s">
        <v>37</v>
      </c>
      <c r="M689" s="8">
        <v>1</v>
      </c>
      <c r="N689" s="5">
        <v>155.68</v>
      </c>
      <c r="O689" s="6">
        <v>0</v>
      </c>
      <c r="P689" s="18">
        <v>77.97</v>
      </c>
      <c r="Q689" s="18">
        <f t="shared" si="40"/>
        <v>155.68</v>
      </c>
      <c r="R689" s="18">
        <f t="shared" si="41"/>
        <v>77.97</v>
      </c>
      <c r="S689" s="18">
        <f t="shared" si="42"/>
        <v>77.710000000000008</v>
      </c>
      <c r="T689" s="7">
        <f t="shared" si="43"/>
        <v>0.49916495375128472</v>
      </c>
      <c r="U689" s="4">
        <f>YEAR(SalesDataTable[[#This Row],[Order Date]])</f>
        <v>2026</v>
      </c>
      <c r="V689" s="7" t="str">
        <f>"Q"&amp;ROUNDUP(MONTH(SalesDataTable[[#This Row],[Order Date]])/3,0)</f>
        <v>Q2</v>
      </c>
      <c r="W689" s="8">
        <f>MONTH(SalesDataTable[[#This Row],[Order Date]])</f>
        <v>4</v>
      </c>
      <c r="X689" s="7" t="str">
        <f>TEXT(SalesDataTable[[#This Row],[Order Date]],"mmm")</f>
        <v>Apr</v>
      </c>
    </row>
    <row r="690" spans="1:24" ht="15.75">
      <c r="A690" s="2">
        <v>2325</v>
      </c>
      <c r="B690" s="11">
        <v>46140</v>
      </c>
      <c r="C690" s="4">
        <f>YEAR(SalesDataTable[[#This Row],[Order Date]])</f>
        <v>2026</v>
      </c>
      <c r="D690" s="4" t="str">
        <f>"Q"&amp;ROUNDUP(MONTH(SalesDataTable[[#This Row],[Order Date]])/3,0)</f>
        <v>Q2</v>
      </c>
      <c r="E690" s="4">
        <f>MONTH(SalesDataTable[[#This Row],[Order Date]])</f>
        <v>4</v>
      </c>
      <c r="F690" s="4" t="str">
        <f>TEXT(SalesDataTable[[#This Row],[Order Date]],"MMM")</f>
        <v>Apr</v>
      </c>
      <c r="G690" s="3" t="s">
        <v>0</v>
      </c>
      <c r="H690" s="3" t="s">
        <v>1</v>
      </c>
      <c r="I690" s="3" t="s">
        <v>2</v>
      </c>
      <c r="J690" s="3" t="s">
        <v>3</v>
      </c>
      <c r="K690" s="3" t="s">
        <v>34</v>
      </c>
      <c r="L690" s="3" t="s">
        <v>35</v>
      </c>
      <c r="M690" s="8">
        <v>1</v>
      </c>
      <c r="N690" s="5">
        <v>40.950000000000003</v>
      </c>
      <c r="O690" s="6">
        <v>0.15</v>
      </c>
      <c r="P690" s="18">
        <v>14.89</v>
      </c>
      <c r="Q690" s="18">
        <f t="shared" si="40"/>
        <v>34.807500000000005</v>
      </c>
      <c r="R690" s="18">
        <f t="shared" si="41"/>
        <v>14.89</v>
      </c>
      <c r="S690" s="18">
        <f t="shared" si="42"/>
        <v>19.917500000000004</v>
      </c>
      <c r="T690" s="7">
        <f t="shared" si="43"/>
        <v>0.57221863104216053</v>
      </c>
      <c r="U690" s="4">
        <f>YEAR(SalesDataTable[[#This Row],[Order Date]])</f>
        <v>2026</v>
      </c>
      <c r="V690" s="7" t="str">
        <f>"Q"&amp;ROUNDUP(MONTH(SalesDataTable[[#This Row],[Order Date]])/3,0)</f>
        <v>Q2</v>
      </c>
      <c r="W690" s="8">
        <f>MONTH(SalesDataTable[[#This Row],[Order Date]])</f>
        <v>4</v>
      </c>
      <c r="X690" s="7" t="str">
        <f>TEXT(SalesDataTable[[#This Row],[Order Date]],"mmm")</f>
        <v>Apr</v>
      </c>
    </row>
    <row r="691" spans="1:24" ht="15.75">
      <c r="A691" s="2">
        <v>2566</v>
      </c>
      <c r="B691" s="11">
        <v>46140</v>
      </c>
      <c r="C691" s="4">
        <f>YEAR(SalesDataTable[[#This Row],[Order Date]])</f>
        <v>2026</v>
      </c>
      <c r="D691" s="4" t="str">
        <f>"Q"&amp;ROUNDUP(MONTH(SalesDataTable[[#This Row],[Order Date]])/3,0)</f>
        <v>Q2</v>
      </c>
      <c r="E691" s="4">
        <f>MONTH(SalesDataTable[[#This Row],[Order Date]])</f>
        <v>4</v>
      </c>
      <c r="F691" s="4" t="str">
        <f>TEXT(SalesDataTable[[#This Row],[Order Date]],"MMM")</f>
        <v>Apr</v>
      </c>
      <c r="G691" s="3" t="s">
        <v>20</v>
      </c>
      <c r="H691" s="3" t="s">
        <v>47</v>
      </c>
      <c r="I691" s="3" t="s">
        <v>28</v>
      </c>
      <c r="J691" s="3" t="s">
        <v>3</v>
      </c>
      <c r="K691" s="3" t="s">
        <v>14</v>
      </c>
      <c r="L691" s="3" t="s">
        <v>32</v>
      </c>
      <c r="M691" s="8">
        <v>3</v>
      </c>
      <c r="N691" s="5">
        <v>47.28</v>
      </c>
      <c r="O691" s="6">
        <v>0.05</v>
      </c>
      <c r="P691" s="18">
        <v>18.52</v>
      </c>
      <c r="Q691" s="18">
        <f t="shared" si="40"/>
        <v>134.74799999999999</v>
      </c>
      <c r="R691" s="18">
        <f t="shared" si="41"/>
        <v>55.56</v>
      </c>
      <c r="S691" s="18">
        <f t="shared" si="42"/>
        <v>79.187999999999988</v>
      </c>
      <c r="T691" s="7">
        <f t="shared" si="43"/>
        <v>0.58767477068305274</v>
      </c>
      <c r="U691" s="4">
        <f>YEAR(SalesDataTable[[#This Row],[Order Date]])</f>
        <v>2026</v>
      </c>
      <c r="V691" s="7" t="str">
        <f>"Q"&amp;ROUNDUP(MONTH(SalesDataTable[[#This Row],[Order Date]])/3,0)</f>
        <v>Q2</v>
      </c>
      <c r="W691" s="8">
        <f>MONTH(SalesDataTable[[#This Row],[Order Date]])</f>
        <v>4</v>
      </c>
      <c r="X691" s="7" t="str">
        <f>TEXT(SalesDataTable[[#This Row],[Order Date]],"mmm")</f>
        <v>Apr</v>
      </c>
    </row>
    <row r="692" spans="1:24" ht="15.75">
      <c r="A692" s="2">
        <v>3105</v>
      </c>
      <c r="B692" s="11">
        <v>46140</v>
      </c>
      <c r="C692" s="4">
        <f>YEAR(SalesDataTable[[#This Row],[Order Date]])</f>
        <v>2026</v>
      </c>
      <c r="D692" s="4" t="str">
        <f>"Q"&amp;ROUNDUP(MONTH(SalesDataTable[[#This Row],[Order Date]])/3,0)</f>
        <v>Q2</v>
      </c>
      <c r="E692" s="4">
        <f>MONTH(SalesDataTable[[#This Row],[Order Date]])</f>
        <v>4</v>
      </c>
      <c r="F692" s="4" t="str">
        <f>TEXT(SalesDataTable[[#This Row],[Order Date]],"MMM")</f>
        <v>Apr</v>
      </c>
      <c r="G692" s="3" t="s">
        <v>20</v>
      </c>
      <c r="H692" s="3" t="s">
        <v>31</v>
      </c>
      <c r="I692" s="3" t="s">
        <v>2</v>
      </c>
      <c r="J692" s="3" t="s">
        <v>3</v>
      </c>
      <c r="K692" s="3" t="s">
        <v>34</v>
      </c>
      <c r="L692" s="3" t="s">
        <v>45</v>
      </c>
      <c r="M692" s="8">
        <v>4</v>
      </c>
      <c r="N692" s="5">
        <v>51.57</v>
      </c>
      <c r="O692" s="6">
        <v>0.1</v>
      </c>
      <c r="P692" s="18">
        <v>22.58</v>
      </c>
      <c r="Q692" s="18">
        <f t="shared" si="40"/>
        <v>185.65200000000002</v>
      </c>
      <c r="R692" s="18">
        <f t="shared" si="41"/>
        <v>90.32</v>
      </c>
      <c r="S692" s="18">
        <f t="shared" si="42"/>
        <v>95.332000000000022</v>
      </c>
      <c r="T692" s="7">
        <f t="shared" si="43"/>
        <v>0.51349837330058401</v>
      </c>
      <c r="U692" s="4">
        <f>YEAR(SalesDataTable[[#This Row],[Order Date]])</f>
        <v>2026</v>
      </c>
      <c r="V692" s="7" t="str">
        <f>"Q"&amp;ROUNDUP(MONTH(SalesDataTable[[#This Row],[Order Date]])/3,0)</f>
        <v>Q2</v>
      </c>
      <c r="W692" s="8">
        <f>MONTH(SalesDataTable[[#This Row],[Order Date]])</f>
        <v>4</v>
      </c>
      <c r="X692" s="7" t="str">
        <f>TEXT(SalesDataTable[[#This Row],[Order Date]],"mmm")</f>
        <v>Apr</v>
      </c>
    </row>
    <row r="693" spans="1:24" ht="15.75">
      <c r="A693" s="2">
        <v>3167</v>
      </c>
      <c r="B693" s="11">
        <v>46140</v>
      </c>
      <c r="C693" s="4">
        <f>YEAR(SalesDataTable[[#This Row],[Order Date]])</f>
        <v>2026</v>
      </c>
      <c r="D693" s="4" t="str">
        <f>"Q"&amp;ROUNDUP(MONTH(SalesDataTable[[#This Row],[Order Date]])/3,0)</f>
        <v>Q2</v>
      </c>
      <c r="E693" s="4">
        <f>MONTH(SalesDataTable[[#This Row],[Order Date]])</f>
        <v>4</v>
      </c>
      <c r="F693" s="4" t="str">
        <f>TEXT(SalesDataTable[[#This Row],[Order Date]],"MMM")</f>
        <v>Apr</v>
      </c>
      <c r="G693" s="3" t="s">
        <v>20</v>
      </c>
      <c r="H693" s="3" t="s">
        <v>33</v>
      </c>
      <c r="I693" s="3" t="s">
        <v>2</v>
      </c>
      <c r="J693" s="3" t="s">
        <v>16</v>
      </c>
      <c r="K693" s="3" t="s">
        <v>4</v>
      </c>
      <c r="L693" s="3" t="s">
        <v>22</v>
      </c>
      <c r="M693" s="8">
        <v>1</v>
      </c>
      <c r="N693" s="5">
        <v>51.61</v>
      </c>
      <c r="O693" s="6">
        <v>0</v>
      </c>
      <c r="P693" s="18">
        <v>23</v>
      </c>
      <c r="Q693" s="18">
        <f t="shared" si="40"/>
        <v>51.61</v>
      </c>
      <c r="R693" s="18">
        <f t="shared" si="41"/>
        <v>23</v>
      </c>
      <c r="S693" s="18">
        <f t="shared" si="42"/>
        <v>28.61</v>
      </c>
      <c r="T693" s="7">
        <f t="shared" si="43"/>
        <v>0.55434993218368533</v>
      </c>
      <c r="U693" s="4">
        <f>YEAR(SalesDataTable[[#This Row],[Order Date]])</f>
        <v>2026</v>
      </c>
      <c r="V693" s="7" t="str">
        <f>"Q"&amp;ROUNDUP(MONTH(SalesDataTable[[#This Row],[Order Date]])/3,0)</f>
        <v>Q2</v>
      </c>
      <c r="W693" s="8">
        <f>MONTH(SalesDataTable[[#This Row],[Order Date]])</f>
        <v>4</v>
      </c>
      <c r="X693" s="7" t="str">
        <f>TEXT(SalesDataTable[[#This Row],[Order Date]],"mmm")</f>
        <v>Apr</v>
      </c>
    </row>
    <row r="694" spans="1:24" ht="15.75">
      <c r="A694" s="2">
        <v>4396</v>
      </c>
      <c r="B694" s="11">
        <v>46140</v>
      </c>
      <c r="C694" s="4">
        <f>YEAR(SalesDataTable[[#This Row],[Order Date]])</f>
        <v>2026</v>
      </c>
      <c r="D694" s="4" t="str">
        <f>"Q"&amp;ROUNDUP(MONTH(SalesDataTable[[#This Row],[Order Date]])/3,0)</f>
        <v>Q2</v>
      </c>
      <c r="E694" s="4">
        <f>MONTH(SalesDataTable[[#This Row],[Order Date]])</f>
        <v>4</v>
      </c>
      <c r="F694" s="4" t="str">
        <f>TEXT(SalesDataTable[[#This Row],[Order Date]],"MMM")</f>
        <v>Apr</v>
      </c>
      <c r="G694" s="3" t="s">
        <v>0</v>
      </c>
      <c r="H694" s="3" t="s">
        <v>50</v>
      </c>
      <c r="I694" s="3" t="s">
        <v>19</v>
      </c>
      <c r="J694" s="3" t="s">
        <v>3</v>
      </c>
      <c r="K694" s="3" t="s">
        <v>34</v>
      </c>
      <c r="L694" s="3" t="s">
        <v>45</v>
      </c>
      <c r="M694" s="8">
        <v>1</v>
      </c>
      <c r="N694" s="5">
        <v>50.56</v>
      </c>
      <c r="O694" s="6">
        <v>0.05</v>
      </c>
      <c r="P694" s="18">
        <v>22.06</v>
      </c>
      <c r="Q694" s="18">
        <f t="shared" si="40"/>
        <v>48.031999999999996</v>
      </c>
      <c r="R694" s="18">
        <f t="shared" si="41"/>
        <v>22.06</v>
      </c>
      <c r="S694" s="18">
        <f t="shared" si="42"/>
        <v>25.971999999999998</v>
      </c>
      <c r="T694" s="7">
        <f t="shared" si="43"/>
        <v>0.54072285143237842</v>
      </c>
      <c r="U694" s="4">
        <f>YEAR(SalesDataTable[[#This Row],[Order Date]])</f>
        <v>2026</v>
      </c>
      <c r="V694" s="7" t="str">
        <f>"Q"&amp;ROUNDUP(MONTH(SalesDataTable[[#This Row],[Order Date]])/3,0)</f>
        <v>Q2</v>
      </c>
      <c r="W694" s="8">
        <f>MONTH(SalesDataTable[[#This Row],[Order Date]])</f>
        <v>4</v>
      </c>
      <c r="X694" s="7" t="str">
        <f>TEXT(SalesDataTable[[#This Row],[Order Date]],"mmm")</f>
        <v>Apr</v>
      </c>
    </row>
    <row r="695" spans="1:24" ht="15.75">
      <c r="A695" s="2">
        <v>4475</v>
      </c>
      <c r="B695" s="11">
        <v>46140</v>
      </c>
      <c r="C695" s="4">
        <f>YEAR(SalesDataTable[[#This Row],[Order Date]])</f>
        <v>2026</v>
      </c>
      <c r="D695" s="4" t="str">
        <f>"Q"&amp;ROUNDUP(MONTH(SalesDataTable[[#This Row],[Order Date]])/3,0)</f>
        <v>Q2</v>
      </c>
      <c r="E695" s="4">
        <f>MONTH(SalesDataTable[[#This Row],[Order Date]])</f>
        <v>4</v>
      </c>
      <c r="F695" s="4" t="str">
        <f>TEXT(SalesDataTable[[#This Row],[Order Date]],"MMM")</f>
        <v>Apr</v>
      </c>
      <c r="G695" s="3" t="s">
        <v>11</v>
      </c>
      <c r="H695" s="3" t="s">
        <v>25</v>
      </c>
      <c r="I695" s="3" t="s">
        <v>28</v>
      </c>
      <c r="J695" s="3" t="s">
        <v>16</v>
      </c>
      <c r="K695" s="3" t="s">
        <v>14</v>
      </c>
      <c r="L695" s="3" t="s">
        <v>48</v>
      </c>
      <c r="M695" s="8">
        <v>2</v>
      </c>
      <c r="N695" s="5">
        <v>165.74</v>
      </c>
      <c r="O695" s="6">
        <v>0</v>
      </c>
      <c r="P695" s="18">
        <v>87.73</v>
      </c>
      <c r="Q695" s="18">
        <f t="shared" si="40"/>
        <v>331.48</v>
      </c>
      <c r="R695" s="18">
        <f t="shared" si="41"/>
        <v>175.46</v>
      </c>
      <c r="S695" s="18">
        <f t="shared" si="42"/>
        <v>156.02000000000001</v>
      </c>
      <c r="T695" s="7">
        <f t="shared" si="43"/>
        <v>0.47067696391939184</v>
      </c>
      <c r="U695" s="4">
        <f>YEAR(SalesDataTable[[#This Row],[Order Date]])</f>
        <v>2026</v>
      </c>
      <c r="V695" s="7" t="str">
        <f>"Q"&amp;ROUNDUP(MONTH(SalesDataTable[[#This Row],[Order Date]])/3,0)</f>
        <v>Q2</v>
      </c>
      <c r="W695" s="8">
        <f>MONTH(SalesDataTable[[#This Row],[Order Date]])</f>
        <v>4</v>
      </c>
      <c r="X695" s="7" t="str">
        <f>TEXT(SalesDataTable[[#This Row],[Order Date]],"mmm")</f>
        <v>Apr</v>
      </c>
    </row>
    <row r="696" spans="1:24" ht="15.75">
      <c r="A696" s="2">
        <v>4482</v>
      </c>
      <c r="B696" s="11">
        <v>46140</v>
      </c>
      <c r="C696" s="4">
        <f>YEAR(SalesDataTable[[#This Row],[Order Date]])</f>
        <v>2026</v>
      </c>
      <c r="D696" s="4" t="str">
        <f>"Q"&amp;ROUNDUP(MONTH(SalesDataTable[[#This Row],[Order Date]])/3,0)</f>
        <v>Q2</v>
      </c>
      <c r="E696" s="4">
        <f>MONTH(SalesDataTable[[#This Row],[Order Date]])</f>
        <v>4</v>
      </c>
      <c r="F696" s="4" t="str">
        <f>TEXT(SalesDataTable[[#This Row],[Order Date]],"MMM")</f>
        <v>Apr</v>
      </c>
      <c r="G696" s="3" t="s">
        <v>11</v>
      </c>
      <c r="H696" s="3" t="s">
        <v>12</v>
      </c>
      <c r="I696" s="3" t="s">
        <v>2</v>
      </c>
      <c r="J696" s="3" t="s">
        <v>16</v>
      </c>
      <c r="K696" s="3" t="s">
        <v>34</v>
      </c>
      <c r="L696" s="3" t="s">
        <v>42</v>
      </c>
      <c r="M696" s="8">
        <v>3</v>
      </c>
      <c r="N696" s="5">
        <v>36.770000000000003</v>
      </c>
      <c r="O696" s="6">
        <v>0</v>
      </c>
      <c r="P696" s="18">
        <v>13.63</v>
      </c>
      <c r="Q696" s="18">
        <f t="shared" si="40"/>
        <v>110.31</v>
      </c>
      <c r="R696" s="18">
        <f t="shared" si="41"/>
        <v>40.89</v>
      </c>
      <c r="S696" s="18">
        <f t="shared" si="42"/>
        <v>69.42</v>
      </c>
      <c r="T696" s="7">
        <f t="shared" si="43"/>
        <v>0.62931737829752521</v>
      </c>
      <c r="U696" s="4">
        <f>YEAR(SalesDataTable[[#This Row],[Order Date]])</f>
        <v>2026</v>
      </c>
      <c r="V696" s="7" t="str">
        <f>"Q"&amp;ROUNDUP(MONTH(SalesDataTable[[#This Row],[Order Date]])/3,0)</f>
        <v>Q2</v>
      </c>
      <c r="W696" s="8">
        <f>MONTH(SalesDataTable[[#This Row],[Order Date]])</f>
        <v>4</v>
      </c>
      <c r="X696" s="7" t="str">
        <f>TEXT(SalesDataTable[[#This Row],[Order Date]],"mmm")</f>
        <v>Apr</v>
      </c>
    </row>
    <row r="697" spans="1:24" ht="15.75">
      <c r="A697" s="2">
        <v>5022</v>
      </c>
      <c r="B697" s="11">
        <v>46140</v>
      </c>
      <c r="C697" s="4">
        <f>YEAR(SalesDataTable[[#This Row],[Order Date]])</f>
        <v>2026</v>
      </c>
      <c r="D697" s="4" t="str">
        <f>"Q"&amp;ROUNDUP(MONTH(SalesDataTable[[#This Row],[Order Date]])/3,0)</f>
        <v>Q2</v>
      </c>
      <c r="E697" s="4">
        <f>MONTH(SalesDataTable[[#This Row],[Order Date]])</f>
        <v>4</v>
      </c>
      <c r="F697" s="4" t="str">
        <f>TEXT(SalesDataTable[[#This Row],[Order Date]],"MMM")</f>
        <v>Apr</v>
      </c>
      <c r="G697" s="3" t="s">
        <v>20</v>
      </c>
      <c r="H697" s="3" t="s">
        <v>31</v>
      </c>
      <c r="I697" s="3" t="s">
        <v>2</v>
      </c>
      <c r="J697" s="3" t="s">
        <v>16</v>
      </c>
      <c r="K697" s="3" t="s">
        <v>23</v>
      </c>
      <c r="L697" s="3" t="s">
        <v>29</v>
      </c>
      <c r="M697" s="8">
        <v>2</v>
      </c>
      <c r="N697" s="5">
        <v>196.37</v>
      </c>
      <c r="O697" s="6">
        <v>0</v>
      </c>
      <c r="P697" s="18">
        <v>101.73</v>
      </c>
      <c r="Q697" s="18">
        <f t="shared" si="40"/>
        <v>392.74</v>
      </c>
      <c r="R697" s="18">
        <f t="shared" si="41"/>
        <v>203.46</v>
      </c>
      <c r="S697" s="18">
        <f t="shared" si="42"/>
        <v>189.28</v>
      </c>
      <c r="T697" s="7">
        <f t="shared" si="43"/>
        <v>0.48194734429902736</v>
      </c>
      <c r="U697" s="4">
        <f>YEAR(SalesDataTable[[#This Row],[Order Date]])</f>
        <v>2026</v>
      </c>
      <c r="V697" s="7" t="str">
        <f>"Q"&amp;ROUNDUP(MONTH(SalesDataTable[[#This Row],[Order Date]])/3,0)</f>
        <v>Q2</v>
      </c>
      <c r="W697" s="8">
        <f>MONTH(SalesDataTable[[#This Row],[Order Date]])</f>
        <v>4</v>
      </c>
      <c r="X697" s="7" t="str">
        <f>TEXT(SalesDataTable[[#This Row],[Order Date]],"mmm")</f>
        <v>Apr</v>
      </c>
    </row>
    <row r="698" spans="1:24" ht="15.75">
      <c r="A698" s="2">
        <v>1304</v>
      </c>
      <c r="B698" s="11">
        <v>46141</v>
      </c>
      <c r="C698" s="4">
        <f>YEAR(SalesDataTable[[#This Row],[Order Date]])</f>
        <v>2026</v>
      </c>
      <c r="D698" s="4" t="str">
        <f>"Q"&amp;ROUNDUP(MONTH(SalesDataTable[[#This Row],[Order Date]])/3,0)</f>
        <v>Q2</v>
      </c>
      <c r="E698" s="4">
        <f>MONTH(SalesDataTable[[#This Row],[Order Date]])</f>
        <v>4</v>
      </c>
      <c r="F698" s="4" t="str">
        <f>TEXT(SalesDataTable[[#This Row],[Order Date]],"MMM")</f>
        <v>Apr</v>
      </c>
      <c r="G698" s="3" t="s">
        <v>0</v>
      </c>
      <c r="H698" s="3" t="s">
        <v>1</v>
      </c>
      <c r="I698" s="3" t="s">
        <v>28</v>
      </c>
      <c r="J698" s="3" t="s">
        <v>3</v>
      </c>
      <c r="K698" s="3" t="s">
        <v>14</v>
      </c>
      <c r="L698" s="3" t="s">
        <v>15</v>
      </c>
      <c r="M698" s="8">
        <v>2</v>
      </c>
      <c r="N698" s="5">
        <v>35.33</v>
      </c>
      <c r="O698" s="6">
        <v>0</v>
      </c>
      <c r="P698" s="18">
        <v>13.69</v>
      </c>
      <c r="Q698" s="18">
        <f t="shared" si="40"/>
        <v>70.66</v>
      </c>
      <c r="R698" s="18">
        <f t="shared" si="41"/>
        <v>27.38</v>
      </c>
      <c r="S698" s="18">
        <f t="shared" si="42"/>
        <v>43.28</v>
      </c>
      <c r="T698" s="7">
        <f t="shared" si="43"/>
        <v>0.61251061420888764</v>
      </c>
      <c r="U698" s="4">
        <f>YEAR(SalesDataTable[[#This Row],[Order Date]])</f>
        <v>2026</v>
      </c>
      <c r="V698" s="7" t="str">
        <f>"Q"&amp;ROUNDUP(MONTH(SalesDataTable[[#This Row],[Order Date]])/3,0)</f>
        <v>Q2</v>
      </c>
      <c r="W698" s="8">
        <f>MONTH(SalesDataTable[[#This Row],[Order Date]])</f>
        <v>4</v>
      </c>
      <c r="X698" s="7" t="str">
        <f>TEXT(SalesDataTable[[#This Row],[Order Date]],"mmm")</f>
        <v>Apr</v>
      </c>
    </row>
    <row r="699" spans="1:24" ht="15.75">
      <c r="A699" s="2">
        <v>3008</v>
      </c>
      <c r="B699" s="11">
        <v>46141</v>
      </c>
      <c r="C699" s="4">
        <f>YEAR(SalesDataTable[[#This Row],[Order Date]])</f>
        <v>2026</v>
      </c>
      <c r="D699" s="4" t="str">
        <f>"Q"&amp;ROUNDUP(MONTH(SalesDataTable[[#This Row],[Order Date]])/3,0)</f>
        <v>Q2</v>
      </c>
      <c r="E699" s="4">
        <f>MONTH(SalesDataTable[[#This Row],[Order Date]])</f>
        <v>4</v>
      </c>
      <c r="F699" s="4" t="str">
        <f>TEXT(SalesDataTable[[#This Row],[Order Date]],"MMM")</f>
        <v>Apr</v>
      </c>
      <c r="G699" s="3" t="s">
        <v>11</v>
      </c>
      <c r="H699" s="3" t="s">
        <v>12</v>
      </c>
      <c r="I699" s="3" t="s">
        <v>8</v>
      </c>
      <c r="J699" s="3" t="s">
        <v>16</v>
      </c>
      <c r="K699" s="3" t="s">
        <v>14</v>
      </c>
      <c r="L699" s="3" t="s">
        <v>32</v>
      </c>
      <c r="M699" s="8">
        <v>4</v>
      </c>
      <c r="N699" s="5">
        <v>46.43</v>
      </c>
      <c r="O699" s="6">
        <v>0.1</v>
      </c>
      <c r="P699" s="18">
        <v>18.04</v>
      </c>
      <c r="Q699" s="18">
        <f t="shared" si="40"/>
        <v>167.148</v>
      </c>
      <c r="R699" s="18">
        <f t="shared" si="41"/>
        <v>72.16</v>
      </c>
      <c r="S699" s="18">
        <f t="shared" si="42"/>
        <v>94.988</v>
      </c>
      <c r="T699" s="7">
        <f t="shared" si="43"/>
        <v>0.56828678775695796</v>
      </c>
      <c r="U699" s="4">
        <f>YEAR(SalesDataTable[[#This Row],[Order Date]])</f>
        <v>2026</v>
      </c>
      <c r="V699" s="7" t="str">
        <f>"Q"&amp;ROUNDUP(MONTH(SalesDataTable[[#This Row],[Order Date]])/3,0)</f>
        <v>Q2</v>
      </c>
      <c r="W699" s="8">
        <f>MONTH(SalesDataTable[[#This Row],[Order Date]])</f>
        <v>4</v>
      </c>
      <c r="X699" s="7" t="str">
        <f>TEXT(SalesDataTable[[#This Row],[Order Date]],"mmm")</f>
        <v>Apr</v>
      </c>
    </row>
    <row r="700" spans="1:24" ht="15.75">
      <c r="A700" s="2">
        <v>4140</v>
      </c>
      <c r="B700" s="11">
        <v>46141</v>
      </c>
      <c r="C700" s="4">
        <f>YEAR(SalesDataTable[[#This Row],[Order Date]])</f>
        <v>2026</v>
      </c>
      <c r="D700" s="4" t="str">
        <f>"Q"&amp;ROUNDUP(MONTH(SalesDataTable[[#This Row],[Order Date]])/3,0)</f>
        <v>Q2</v>
      </c>
      <c r="E700" s="4">
        <f>MONTH(SalesDataTable[[#This Row],[Order Date]])</f>
        <v>4</v>
      </c>
      <c r="F700" s="4" t="str">
        <f>TEXT(SalesDataTable[[#This Row],[Order Date]],"MMM")</f>
        <v>Apr</v>
      </c>
      <c r="G700" s="3" t="s">
        <v>20</v>
      </c>
      <c r="H700" s="3" t="s">
        <v>31</v>
      </c>
      <c r="I700" s="3" t="s">
        <v>28</v>
      </c>
      <c r="J700" s="3" t="s">
        <v>13</v>
      </c>
      <c r="K700" s="3" t="s">
        <v>34</v>
      </c>
      <c r="L700" s="3" t="s">
        <v>38</v>
      </c>
      <c r="M700" s="8">
        <v>1</v>
      </c>
      <c r="N700" s="5">
        <v>125.25</v>
      </c>
      <c r="O700" s="6">
        <v>0</v>
      </c>
      <c r="P700" s="18">
        <v>70.88</v>
      </c>
      <c r="Q700" s="18">
        <f t="shared" si="40"/>
        <v>125.25</v>
      </c>
      <c r="R700" s="18">
        <f t="shared" si="41"/>
        <v>70.88</v>
      </c>
      <c r="S700" s="18">
        <f t="shared" si="42"/>
        <v>54.370000000000005</v>
      </c>
      <c r="T700" s="7">
        <f t="shared" si="43"/>
        <v>0.43409181636726552</v>
      </c>
      <c r="U700" s="4">
        <f>YEAR(SalesDataTable[[#This Row],[Order Date]])</f>
        <v>2026</v>
      </c>
      <c r="V700" s="7" t="str">
        <f>"Q"&amp;ROUNDUP(MONTH(SalesDataTable[[#This Row],[Order Date]])/3,0)</f>
        <v>Q2</v>
      </c>
      <c r="W700" s="8">
        <f>MONTH(SalesDataTable[[#This Row],[Order Date]])</f>
        <v>4</v>
      </c>
      <c r="X700" s="7" t="str">
        <f>TEXT(SalesDataTable[[#This Row],[Order Date]],"mmm")</f>
        <v>Apr</v>
      </c>
    </row>
    <row r="701" spans="1:24" ht="15.75">
      <c r="A701" s="2">
        <v>4151</v>
      </c>
      <c r="B701" s="11">
        <v>46141</v>
      </c>
      <c r="C701" s="4">
        <f>YEAR(SalesDataTable[[#This Row],[Order Date]])</f>
        <v>2026</v>
      </c>
      <c r="D701" s="4" t="str">
        <f>"Q"&amp;ROUNDUP(MONTH(SalesDataTable[[#This Row],[Order Date]])/3,0)</f>
        <v>Q2</v>
      </c>
      <c r="E701" s="4">
        <f>MONTH(SalesDataTable[[#This Row],[Order Date]])</f>
        <v>4</v>
      </c>
      <c r="F701" s="4" t="str">
        <f>TEXT(SalesDataTable[[#This Row],[Order Date]],"MMM")</f>
        <v>Apr</v>
      </c>
      <c r="G701" s="3" t="s">
        <v>6</v>
      </c>
      <c r="H701" s="3" t="s">
        <v>49</v>
      </c>
      <c r="I701" s="3" t="s">
        <v>2</v>
      </c>
      <c r="J701" s="3" t="s">
        <v>3</v>
      </c>
      <c r="K701" s="3" t="s">
        <v>23</v>
      </c>
      <c r="L701" s="3" t="s">
        <v>24</v>
      </c>
      <c r="M701" s="8">
        <v>1</v>
      </c>
      <c r="N701" s="5">
        <v>341.98</v>
      </c>
      <c r="O701" s="6">
        <v>0</v>
      </c>
      <c r="P701" s="18">
        <v>192.43</v>
      </c>
      <c r="Q701" s="18">
        <f t="shared" si="40"/>
        <v>341.98</v>
      </c>
      <c r="R701" s="18">
        <f t="shared" si="41"/>
        <v>192.43</v>
      </c>
      <c r="S701" s="18">
        <f t="shared" si="42"/>
        <v>149.55000000000001</v>
      </c>
      <c r="T701" s="7">
        <f t="shared" si="43"/>
        <v>0.43730627522077314</v>
      </c>
      <c r="U701" s="4">
        <f>YEAR(SalesDataTable[[#This Row],[Order Date]])</f>
        <v>2026</v>
      </c>
      <c r="V701" s="7" t="str">
        <f>"Q"&amp;ROUNDUP(MONTH(SalesDataTable[[#This Row],[Order Date]])/3,0)</f>
        <v>Q2</v>
      </c>
      <c r="W701" s="8">
        <f>MONTH(SalesDataTable[[#This Row],[Order Date]])</f>
        <v>4</v>
      </c>
      <c r="X701" s="7" t="str">
        <f>TEXT(SalesDataTable[[#This Row],[Order Date]],"mmm")</f>
        <v>Apr</v>
      </c>
    </row>
    <row r="702" spans="1:24" ht="15.75">
      <c r="A702" s="2">
        <v>4650</v>
      </c>
      <c r="B702" s="11">
        <v>46141</v>
      </c>
      <c r="C702" s="4">
        <f>YEAR(SalesDataTable[[#This Row],[Order Date]])</f>
        <v>2026</v>
      </c>
      <c r="D702" s="4" t="str">
        <f>"Q"&amp;ROUNDUP(MONTH(SalesDataTable[[#This Row],[Order Date]])/3,0)</f>
        <v>Q2</v>
      </c>
      <c r="E702" s="4">
        <f>MONTH(SalesDataTable[[#This Row],[Order Date]])</f>
        <v>4</v>
      </c>
      <c r="F702" s="4" t="str">
        <f>TEXT(SalesDataTable[[#This Row],[Order Date]],"MMM")</f>
        <v>Apr</v>
      </c>
      <c r="G702" s="3" t="s">
        <v>6</v>
      </c>
      <c r="H702" s="3" t="s">
        <v>27</v>
      </c>
      <c r="I702" s="3" t="s">
        <v>28</v>
      </c>
      <c r="J702" s="3" t="s">
        <v>16</v>
      </c>
      <c r="K702" s="3" t="s">
        <v>34</v>
      </c>
      <c r="L702" s="3" t="s">
        <v>35</v>
      </c>
      <c r="M702" s="8">
        <v>1</v>
      </c>
      <c r="N702" s="5">
        <v>40.04</v>
      </c>
      <c r="O702" s="6">
        <v>0</v>
      </c>
      <c r="P702" s="18">
        <v>14.72</v>
      </c>
      <c r="Q702" s="18">
        <f t="shared" si="40"/>
        <v>40.04</v>
      </c>
      <c r="R702" s="18">
        <f t="shared" si="41"/>
        <v>14.72</v>
      </c>
      <c r="S702" s="18">
        <f t="shared" si="42"/>
        <v>25.32</v>
      </c>
      <c r="T702" s="7">
        <f t="shared" si="43"/>
        <v>0.63236763236763238</v>
      </c>
      <c r="U702" s="4">
        <f>YEAR(SalesDataTable[[#This Row],[Order Date]])</f>
        <v>2026</v>
      </c>
      <c r="V702" s="7" t="str">
        <f>"Q"&amp;ROUNDUP(MONTH(SalesDataTable[[#This Row],[Order Date]])/3,0)</f>
        <v>Q2</v>
      </c>
      <c r="W702" s="8">
        <f>MONTH(SalesDataTable[[#This Row],[Order Date]])</f>
        <v>4</v>
      </c>
      <c r="X702" s="7" t="str">
        <f>TEXT(SalesDataTable[[#This Row],[Order Date]],"mmm")</f>
        <v>Apr</v>
      </c>
    </row>
    <row r="703" spans="1:24" ht="15.75">
      <c r="A703" s="2">
        <v>4897</v>
      </c>
      <c r="B703" s="11">
        <v>46141</v>
      </c>
      <c r="C703" s="4">
        <f>YEAR(SalesDataTable[[#This Row],[Order Date]])</f>
        <v>2026</v>
      </c>
      <c r="D703" s="4" t="str">
        <f>"Q"&amp;ROUNDUP(MONTH(SalesDataTable[[#This Row],[Order Date]])/3,0)</f>
        <v>Q2</v>
      </c>
      <c r="E703" s="4">
        <f>MONTH(SalesDataTable[[#This Row],[Order Date]])</f>
        <v>4</v>
      </c>
      <c r="F703" s="4" t="str">
        <f>TEXT(SalesDataTable[[#This Row],[Order Date]],"MMM")</f>
        <v>Apr</v>
      </c>
      <c r="G703" s="3" t="s">
        <v>20</v>
      </c>
      <c r="H703" s="3" t="s">
        <v>47</v>
      </c>
      <c r="I703" s="3" t="s">
        <v>2</v>
      </c>
      <c r="J703" s="3" t="s">
        <v>3</v>
      </c>
      <c r="K703" s="3" t="s">
        <v>4</v>
      </c>
      <c r="L703" s="3" t="s">
        <v>26</v>
      </c>
      <c r="M703" s="8">
        <v>3</v>
      </c>
      <c r="N703" s="5">
        <v>40.47</v>
      </c>
      <c r="O703" s="6">
        <v>0.05</v>
      </c>
      <c r="P703" s="18">
        <v>17.14</v>
      </c>
      <c r="Q703" s="18">
        <f t="shared" si="40"/>
        <v>115.33949999999999</v>
      </c>
      <c r="R703" s="18">
        <f t="shared" si="41"/>
        <v>51.42</v>
      </c>
      <c r="S703" s="18">
        <f t="shared" si="42"/>
        <v>63.919499999999985</v>
      </c>
      <c r="T703" s="7">
        <f t="shared" si="43"/>
        <v>0.5541856866034619</v>
      </c>
      <c r="U703" s="4">
        <f>YEAR(SalesDataTable[[#This Row],[Order Date]])</f>
        <v>2026</v>
      </c>
      <c r="V703" s="7" t="str">
        <f>"Q"&amp;ROUNDUP(MONTH(SalesDataTable[[#This Row],[Order Date]])/3,0)</f>
        <v>Q2</v>
      </c>
      <c r="W703" s="8">
        <f>MONTH(SalesDataTable[[#This Row],[Order Date]])</f>
        <v>4</v>
      </c>
      <c r="X703" s="7" t="str">
        <f>TEXT(SalesDataTable[[#This Row],[Order Date]],"mmm")</f>
        <v>Apr</v>
      </c>
    </row>
    <row r="704" spans="1:24" ht="15.75">
      <c r="A704" s="2">
        <v>792</v>
      </c>
      <c r="B704" s="11">
        <v>46142</v>
      </c>
      <c r="C704" s="4">
        <f>YEAR(SalesDataTable[[#This Row],[Order Date]])</f>
        <v>2026</v>
      </c>
      <c r="D704" s="4" t="str">
        <f>"Q"&amp;ROUNDUP(MONTH(SalesDataTable[[#This Row],[Order Date]])/3,0)</f>
        <v>Q2</v>
      </c>
      <c r="E704" s="4">
        <f>MONTH(SalesDataTable[[#This Row],[Order Date]])</f>
        <v>4</v>
      </c>
      <c r="F704" s="4" t="str">
        <f>TEXT(SalesDataTable[[#This Row],[Order Date]],"MMM")</f>
        <v>Apr</v>
      </c>
      <c r="G704" s="3" t="s">
        <v>20</v>
      </c>
      <c r="H704" s="3" t="s">
        <v>33</v>
      </c>
      <c r="I704" s="3" t="s">
        <v>8</v>
      </c>
      <c r="J704" s="3" t="s">
        <v>3</v>
      </c>
      <c r="K704" s="3" t="s">
        <v>23</v>
      </c>
      <c r="L704" s="3" t="s">
        <v>40</v>
      </c>
      <c r="M704" s="8">
        <v>6</v>
      </c>
      <c r="N704" s="5">
        <v>83.7</v>
      </c>
      <c r="O704" s="6">
        <v>0.2</v>
      </c>
      <c r="P704" s="18">
        <v>38.58</v>
      </c>
      <c r="Q704" s="18">
        <f t="shared" si="40"/>
        <v>401.76000000000005</v>
      </c>
      <c r="R704" s="18">
        <f t="shared" si="41"/>
        <v>231.48</v>
      </c>
      <c r="S704" s="18">
        <f t="shared" si="42"/>
        <v>170.28000000000006</v>
      </c>
      <c r="T704" s="7">
        <f t="shared" si="43"/>
        <v>0.42383512544802876</v>
      </c>
      <c r="U704" s="4">
        <f>YEAR(SalesDataTable[[#This Row],[Order Date]])</f>
        <v>2026</v>
      </c>
      <c r="V704" s="7" t="str">
        <f>"Q"&amp;ROUNDUP(MONTH(SalesDataTable[[#This Row],[Order Date]])/3,0)</f>
        <v>Q2</v>
      </c>
      <c r="W704" s="8">
        <f>MONTH(SalesDataTable[[#This Row],[Order Date]])</f>
        <v>4</v>
      </c>
      <c r="X704" s="7" t="str">
        <f>TEXT(SalesDataTable[[#This Row],[Order Date]],"mmm")</f>
        <v>Apr</v>
      </c>
    </row>
    <row r="705" spans="1:24" ht="15.75">
      <c r="A705" s="2">
        <v>1796</v>
      </c>
      <c r="B705" s="11">
        <v>46142</v>
      </c>
      <c r="C705" s="4">
        <f>YEAR(SalesDataTable[[#This Row],[Order Date]])</f>
        <v>2026</v>
      </c>
      <c r="D705" s="4" t="str">
        <f>"Q"&amp;ROUNDUP(MONTH(SalesDataTable[[#This Row],[Order Date]])/3,0)</f>
        <v>Q2</v>
      </c>
      <c r="E705" s="4">
        <f>MONTH(SalesDataTable[[#This Row],[Order Date]])</f>
        <v>4</v>
      </c>
      <c r="F705" s="4" t="str">
        <f>TEXT(SalesDataTable[[#This Row],[Order Date]],"MMM")</f>
        <v>Apr</v>
      </c>
      <c r="G705" s="3" t="s">
        <v>0</v>
      </c>
      <c r="H705" s="3" t="s">
        <v>50</v>
      </c>
      <c r="I705" s="3" t="s">
        <v>2</v>
      </c>
      <c r="J705" s="3" t="s">
        <v>3</v>
      </c>
      <c r="K705" s="3" t="s">
        <v>23</v>
      </c>
      <c r="L705" s="3" t="s">
        <v>40</v>
      </c>
      <c r="M705" s="8">
        <v>4</v>
      </c>
      <c r="N705" s="5">
        <v>83.27</v>
      </c>
      <c r="O705" s="6">
        <v>0</v>
      </c>
      <c r="P705" s="18">
        <v>39.979999999999997</v>
      </c>
      <c r="Q705" s="18">
        <f t="shared" si="40"/>
        <v>333.08</v>
      </c>
      <c r="R705" s="18">
        <f t="shared" si="41"/>
        <v>159.91999999999999</v>
      </c>
      <c r="S705" s="18">
        <f t="shared" si="42"/>
        <v>173.16</v>
      </c>
      <c r="T705" s="7">
        <f t="shared" si="43"/>
        <v>0.51987510507986068</v>
      </c>
      <c r="U705" s="4">
        <f>YEAR(SalesDataTable[[#This Row],[Order Date]])</f>
        <v>2026</v>
      </c>
      <c r="V705" s="7" t="str">
        <f>"Q"&amp;ROUNDUP(MONTH(SalesDataTable[[#This Row],[Order Date]])/3,0)</f>
        <v>Q2</v>
      </c>
      <c r="W705" s="8">
        <f>MONTH(SalesDataTable[[#This Row],[Order Date]])</f>
        <v>4</v>
      </c>
      <c r="X705" s="7" t="str">
        <f>TEXT(SalesDataTable[[#This Row],[Order Date]],"mmm")</f>
        <v>Apr</v>
      </c>
    </row>
    <row r="706" spans="1:24" ht="15.75">
      <c r="A706" s="2">
        <v>3222</v>
      </c>
      <c r="B706" s="11">
        <v>46142</v>
      </c>
      <c r="C706" s="4">
        <f>YEAR(SalesDataTable[[#This Row],[Order Date]])</f>
        <v>2026</v>
      </c>
      <c r="D706" s="4" t="str">
        <f>"Q"&amp;ROUNDUP(MONTH(SalesDataTable[[#This Row],[Order Date]])/3,0)</f>
        <v>Q2</v>
      </c>
      <c r="E706" s="4">
        <f>MONTH(SalesDataTable[[#This Row],[Order Date]])</f>
        <v>4</v>
      </c>
      <c r="F706" s="4" t="str">
        <f>TEXT(SalesDataTable[[#This Row],[Order Date]],"MMM")</f>
        <v>Apr</v>
      </c>
      <c r="G706" s="3" t="s">
        <v>11</v>
      </c>
      <c r="H706" s="3" t="s">
        <v>52</v>
      </c>
      <c r="I706" s="3" t="s">
        <v>8</v>
      </c>
      <c r="J706" s="3" t="s">
        <v>16</v>
      </c>
      <c r="K706" s="3" t="s">
        <v>23</v>
      </c>
      <c r="L706" s="3" t="s">
        <v>51</v>
      </c>
      <c r="M706" s="8">
        <v>3</v>
      </c>
      <c r="N706" s="5">
        <v>126.03</v>
      </c>
      <c r="O706" s="6">
        <v>0.1</v>
      </c>
      <c r="P706" s="18">
        <v>61.75</v>
      </c>
      <c r="Q706" s="18">
        <f t="shared" ref="Q706:Q769" si="44">M706*N706*(1-O706)</f>
        <v>340.28100000000006</v>
      </c>
      <c r="R706" s="18">
        <f t="shared" ref="R706:R769" si="45">M706*P706</f>
        <v>185.25</v>
      </c>
      <c r="S706" s="18">
        <f t="shared" ref="S706:S769" si="46">Q706-R706</f>
        <v>155.03100000000006</v>
      </c>
      <c r="T706" s="7">
        <f t="shared" ref="T706:T769" si="47">IFERROR(S706/Q706,0)</f>
        <v>0.45559699189787273</v>
      </c>
      <c r="U706" s="4">
        <f>YEAR(SalesDataTable[[#This Row],[Order Date]])</f>
        <v>2026</v>
      </c>
      <c r="V706" s="7" t="str">
        <f>"Q"&amp;ROUNDUP(MONTH(SalesDataTable[[#This Row],[Order Date]])/3,0)</f>
        <v>Q2</v>
      </c>
      <c r="W706" s="8">
        <f>MONTH(SalesDataTable[[#This Row],[Order Date]])</f>
        <v>4</v>
      </c>
      <c r="X706" s="7" t="str">
        <f>TEXT(SalesDataTable[[#This Row],[Order Date]],"mmm")</f>
        <v>Apr</v>
      </c>
    </row>
    <row r="707" spans="1:24" ht="15.75">
      <c r="A707" s="2">
        <v>3237</v>
      </c>
      <c r="B707" s="11">
        <v>46142</v>
      </c>
      <c r="C707" s="4">
        <f>YEAR(SalesDataTable[[#This Row],[Order Date]])</f>
        <v>2026</v>
      </c>
      <c r="D707" s="4" t="str">
        <f>"Q"&amp;ROUNDUP(MONTH(SalesDataTable[[#This Row],[Order Date]])/3,0)</f>
        <v>Q2</v>
      </c>
      <c r="E707" s="4">
        <f>MONTH(SalesDataTable[[#This Row],[Order Date]])</f>
        <v>4</v>
      </c>
      <c r="F707" s="4" t="str">
        <f>TEXT(SalesDataTable[[#This Row],[Order Date]],"MMM")</f>
        <v>Apr</v>
      </c>
      <c r="G707" s="3" t="s">
        <v>6</v>
      </c>
      <c r="H707" s="3" t="s">
        <v>49</v>
      </c>
      <c r="I707" s="3" t="s">
        <v>2</v>
      </c>
      <c r="J707" s="3" t="s">
        <v>13</v>
      </c>
      <c r="K707" s="3" t="s">
        <v>23</v>
      </c>
      <c r="L707" s="3" t="s">
        <v>51</v>
      </c>
      <c r="M707" s="8">
        <v>1</v>
      </c>
      <c r="N707" s="5">
        <v>122.86</v>
      </c>
      <c r="O707" s="6">
        <v>0.05</v>
      </c>
      <c r="P707" s="18">
        <v>59.22</v>
      </c>
      <c r="Q707" s="18">
        <f t="shared" si="44"/>
        <v>116.717</v>
      </c>
      <c r="R707" s="18">
        <f t="shared" si="45"/>
        <v>59.22</v>
      </c>
      <c r="S707" s="18">
        <f t="shared" si="46"/>
        <v>57.497</v>
      </c>
      <c r="T707" s="7">
        <f t="shared" si="47"/>
        <v>0.49261889870370212</v>
      </c>
      <c r="U707" s="4">
        <f>YEAR(SalesDataTable[[#This Row],[Order Date]])</f>
        <v>2026</v>
      </c>
      <c r="V707" s="7" t="str">
        <f>"Q"&amp;ROUNDUP(MONTH(SalesDataTable[[#This Row],[Order Date]])/3,0)</f>
        <v>Q2</v>
      </c>
      <c r="W707" s="8">
        <f>MONTH(SalesDataTable[[#This Row],[Order Date]])</f>
        <v>4</v>
      </c>
      <c r="X707" s="7" t="str">
        <f>TEXT(SalesDataTable[[#This Row],[Order Date]],"mmm")</f>
        <v>Apr</v>
      </c>
    </row>
    <row r="708" spans="1:24" ht="15.75">
      <c r="A708" s="2">
        <v>3695</v>
      </c>
      <c r="B708" s="11">
        <v>46142</v>
      </c>
      <c r="C708" s="4">
        <f>YEAR(SalesDataTable[[#This Row],[Order Date]])</f>
        <v>2026</v>
      </c>
      <c r="D708" s="4" t="str">
        <f>"Q"&amp;ROUNDUP(MONTH(SalesDataTable[[#This Row],[Order Date]])/3,0)</f>
        <v>Q2</v>
      </c>
      <c r="E708" s="4">
        <f>MONTH(SalesDataTable[[#This Row],[Order Date]])</f>
        <v>4</v>
      </c>
      <c r="F708" s="4" t="str">
        <f>TEXT(SalesDataTable[[#This Row],[Order Date]],"MMM")</f>
        <v>Apr</v>
      </c>
      <c r="G708" s="3" t="s">
        <v>11</v>
      </c>
      <c r="H708" s="3" t="s">
        <v>12</v>
      </c>
      <c r="I708" s="3" t="s">
        <v>2</v>
      </c>
      <c r="J708" s="3" t="s">
        <v>13</v>
      </c>
      <c r="K708" s="3" t="s">
        <v>4</v>
      </c>
      <c r="L708" s="3" t="s">
        <v>26</v>
      </c>
      <c r="M708" s="8">
        <v>1</v>
      </c>
      <c r="N708" s="5">
        <v>39.44</v>
      </c>
      <c r="O708" s="6">
        <v>0.1</v>
      </c>
      <c r="P708" s="18">
        <v>16.63</v>
      </c>
      <c r="Q708" s="18">
        <f t="shared" si="44"/>
        <v>35.496000000000002</v>
      </c>
      <c r="R708" s="18">
        <f t="shared" si="45"/>
        <v>16.63</v>
      </c>
      <c r="S708" s="18">
        <f t="shared" si="46"/>
        <v>18.866000000000003</v>
      </c>
      <c r="T708" s="7">
        <f t="shared" si="47"/>
        <v>0.53149650664863657</v>
      </c>
      <c r="U708" s="4">
        <f>YEAR(SalesDataTable[[#This Row],[Order Date]])</f>
        <v>2026</v>
      </c>
      <c r="V708" s="7" t="str">
        <f>"Q"&amp;ROUNDUP(MONTH(SalesDataTable[[#This Row],[Order Date]])/3,0)</f>
        <v>Q2</v>
      </c>
      <c r="W708" s="8">
        <f>MONTH(SalesDataTable[[#This Row],[Order Date]])</f>
        <v>4</v>
      </c>
      <c r="X708" s="7" t="str">
        <f>TEXT(SalesDataTable[[#This Row],[Order Date]],"mmm")</f>
        <v>Apr</v>
      </c>
    </row>
    <row r="709" spans="1:24" ht="15.75">
      <c r="A709" s="2">
        <v>5148</v>
      </c>
      <c r="B709" s="11">
        <v>46142</v>
      </c>
      <c r="C709" s="4">
        <f>YEAR(SalesDataTable[[#This Row],[Order Date]])</f>
        <v>2026</v>
      </c>
      <c r="D709" s="4" t="str">
        <f>"Q"&amp;ROUNDUP(MONTH(SalesDataTable[[#This Row],[Order Date]])/3,0)</f>
        <v>Q2</v>
      </c>
      <c r="E709" s="4">
        <f>MONTH(SalesDataTable[[#This Row],[Order Date]])</f>
        <v>4</v>
      </c>
      <c r="F709" s="4" t="str">
        <f>TEXT(SalesDataTable[[#This Row],[Order Date]],"MMM")</f>
        <v>Apr</v>
      </c>
      <c r="G709" s="3" t="s">
        <v>11</v>
      </c>
      <c r="H709" s="3" t="s">
        <v>39</v>
      </c>
      <c r="I709" s="3" t="s">
        <v>2</v>
      </c>
      <c r="J709" s="3" t="s">
        <v>3</v>
      </c>
      <c r="K709" s="3" t="s">
        <v>14</v>
      </c>
      <c r="L709" s="3" t="s">
        <v>44</v>
      </c>
      <c r="M709" s="8">
        <v>1</v>
      </c>
      <c r="N709" s="5">
        <v>130.34</v>
      </c>
      <c r="O709" s="6">
        <v>0.1</v>
      </c>
      <c r="P709" s="18">
        <v>66.680000000000007</v>
      </c>
      <c r="Q709" s="18">
        <f t="shared" si="44"/>
        <v>117.30600000000001</v>
      </c>
      <c r="R709" s="18">
        <f t="shared" si="45"/>
        <v>66.680000000000007</v>
      </c>
      <c r="S709" s="18">
        <f t="shared" si="46"/>
        <v>50.626000000000005</v>
      </c>
      <c r="T709" s="7">
        <f t="shared" si="47"/>
        <v>0.43157212759790631</v>
      </c>
      <c r="U709" s="4">
        <f>YEAR(SalesDataTable[[#This Row],[Order Date]])</f>
        <v>2026</v>
      </c>
      <c r="V709" s="7" t="str">
        <f>"Q"&amp;ROUNDUP(MONTH(SalesDataTable[[#This Row],[Order Date]])/3,0)</f>
        <v>Q2</v>
      </c>
      <c r="W709" s="8">
        <f>MONTH(SalesDataTable[[#This Row],[Order Date]])</f>
        <v>4</v>
      </c>
      <c r="X709" s="7" t="str">
        <f>TEXT(SalesDataTable[[#This Row],[Order Date]],"mmm")</f>
        <v>Apr</v>
      </c>
    </row>
    <row r="710" spans="1:24" ht="15.75">
      <c r="A710" s="2">
        <v>534</v>
      </c>
      <c r="B710" s="11">
        <v>46143</v>
      </c>
      <c r="C710" s="4">
        <f>YEAR(SalesDataTable[[#This Row],[Order Date]])</f>
        <v>2026</v>
      </c>
      <c r="D710" s="4" t="str">
        <f>"Q"&amp;ROUNDUP(MONTH(SalesDataTable[[#This Row],[Order Date]])/3,0)</f>
        <v>Q2</v>
      </c>
      <c r="E710" s="4">
        <f>MONTH(SalesDataTable[[#This Row],[Order Date]])</f>
        <v>5</v>
      </c>
      <c r="F710" s="4" t="str">
        <f>TEXT(SalesDataTable[[#This Row],[Order Date]],"MMM")</f>
        <v>May</v>
      </c>
      <c r="G710" s="3" t="s">
        <v>6</v>
      </c>
      <c r="H710" s="3" t="s">
        <v>43</v>
      </c>
      <c r="I710" s="3" t="s">
        <v>2</v>
      </c>
      <c r="J710" s="3" t="s">
        <v>16</v>
      </c>
      <c r="K710" s="3" t="s">
        <v>9</v>
      </c>
      <c r="L710" s="3" t="s">
        <v>37</v>
      </c>
      <c r="M710" s="8">
        <v>1</v>
      </c>
      <c r="N710" s="5">
        <v>154.86000000000001</v>
      </c>
      <c r="O710" s="6">
        <v>0</v>
      </c>
      <c r="P710" s="18">
        <v>78.37</v>
      </c>
      <c r="Q710" s="18">
        <f t="shared" si="44"/>
        <v>154.86000000000001</v>
      </c>
      <c r="R710" s="18">
        <f t="shared" si="45"/>
        <v>78.37</v>
      </c>
      <c r="S710" s="18">
        <f t="shared" si="46"/>
        <v>76.490000000000009</v>
      </c>
      <c r="T710" s="7">
        <f t="shared" si="47"/>
        <v>0.49393000129148912</v>
      </c>
      <c r="U710" s="4">
        <f>YEAR(SalesDataTable[[#This Row],[Order Date]])</f>
        <v>2026</v>
      </c>
      <c r="V710" s="7" t="str">
        <f>"Q"&amp;ROUNDUP(MONTH(SalesDataTable[[#This Row],[Order Date]])/3,0)</f>
        <v>Q2</v>
      </c>
      <c r="W710" s="8">
        <f>MONTH(SalesDataTable[[#This Row],[Order Date]])</f>
        <v>5</v>
      </c>
      <c r="X710" s="7" t="str">
        <f>TEXT(SalesDataTable[[#This Row],[Order Date]],"mmm")</f>
        <v>May</v>
      </c>
    </row>
    <row r="711" spans="1:24" ht="15.75">
      <c r="A711" s="2">
        <v>551</v>
      </c>
      <c r="B711" s="11">
        <v>46143</v>
      </c>
      <c r="C711" s="4">
        <f>YEAR(SalesDataTable[[#This Row],[Order Date]])</f>
        <v>2026</v>
      </c>
      <c r="D711" s="4" t="str">
        <f>"Q"&amp;ROUNDUP(MONTH(SalesDataTable[[#This Row],[Order Date]])/3,0)</f>
        <v>Q2</v>
      </c>
      <c r="E711" s="4">
        <f>MONTH(SalesDataTable[[#This Row],[Order Date]])</f>
        <v>5</v>
      </c>
      <c r="F711" s="4" t="str">
        <f>TEXT(SalesDataTable[[#This Row],[Order Date]],"MMM")</f>
        <v>May</v>
      </c>
      <c r="G711" s="3" t="s">
        <v>20</v>
      </c>
      <c r="H711" s="3" t="s">
        <v>33</v>
      </c>
      <c r="I711" s="3" t="s">
        <v>19</v>
      </c>
      <c r="J711" s="3" t="s">
        <v>3</v>
      </c>
      <c r="K711" s="3" t="s">
        <v>4</v>
      </c>
      <c r="L711" s="3" t="s">
        <v>30</v>
      </c>
      <c r="M711" s="8">
        <v>4</v>
      </c>
      <c r="N711" s="5">
        <v>103.64</v>
      </c>
      <c r="O711" s="6">
        <v>0</v>
      </c>
      <c r="P711" s="18">
        <v>50.59</v>
      </c>
      <c r="Q711" s="18">
        <f t="shared" si="44"/>
        <v>414.56</v>
      </c>
      <c r="R711" s="18">
        <f t="shared" si="45"/>
        <v>202.36</v>
      </c>
      <c r="S711" s="18">
        <f t="shared" si="46"/>
        <v>212.2</v>
      </c>
      <c r="T711" s="7">
        <f t="shared" si="47"/>
        <v>0.51186800463141646</v>
      </c>
      <c r="U711" s="4">
        <f>YEAR(SalesDataTable[[#This Row],[Order Date]])</f>
        <v>2026</v>
      </c>
      <c r="V711" s="7" t="str">
        <f>"Q"&amp;ROUNDUP(MONTH(SalesDataTable[[#This Row],[Order Date]])/3,0)</f>
        <v>Q2</v>
      </c>
      <c r="W711" s="8">
        <f>MONTH(SalesDataTable[[#This Row],[Order Date]])</f>
        <v>5</v>
      </c>
      <c r="X711" s="7" t="str">
        <f>TEXT(SalesDataTable[[#This Row],[Order Date]],"mmm")</f>
        <v>May</v>
      </c>
    </row>
    <row r="712" spans="1:24" ht="15.75">
      <c r="A712" s="2">
        <v>2110</v>
      </c>
      <c r="B712" s="11">
        <v>46143</v>
      </c>
      <c r="C712" s="4">
        <f>YEAR(SalesDataTable[[#This Row],[Order Date]])</f>
        <v>2026</v>
      </c>
      <c r="D712" s="4" t="str">
        <f>"Q"&amp;ROUNDUP(MONTH(SalesDataTable[[#This Row],[Order Date]])/3,0)</f>
        <v>Q2</v>
      </c>
      <c r="E712" s="4">
        <f>MONTH(SalesDataTable[[#This Row],[Order Date]])</f>
        <v>5</v>
      </c>
      <c r="F712" s="4" t="str">
        <f>TEXT(SalesDataTable[[#This Row],[Order Date]],"MMM")</f>
        <v>May</v>
      </c>
      <c r="G712" s="3" t="s">
        <v>0</v>
      </c>
      <c r="H712" s="3" t="s">
        <v>50</v>
      </c>
      <c r="I712" s="3" t="s">
        <v>2</v>
      </c>
      <c r="J712" s="3" t="s">
        <v>3</v>
      </c>
      <c r="K712" s="3" t="s">
        <v>14</v>
      </c>
      <c r="L712" s="3" t="s">
        <v>48</v>
      </c>
      <c r="M712" s="8">
        <v>1</v>
      </c>
      <c r="N712" s="5">
        <v>164.49</v>
      </c>
      <c r="O712" s="6">
        <v>0.05</v>
      </c>
      <c r="P712" s="18">
        <v>87.81</v>
      </c>
      <c r="Q712" s="18">
        <f t="shared" si="44"/>
        <v>156.2655</v>
      </c>
      <c r="R712" s="18">
        <f t="shared" si="45"/>
        <v>87.81</v>
      </c>
      <c r="S712" s="18">
        <f t="shared" si="46"/>
        <v>68.455500000000001</v>
      </c>
      <c r="T712" s="7">
        <f t="shared" si="47"/>
        <v>0.43807174328306631</v>
      </c>
      <c r="U712" s="4">
        <f>YEAR(SalesDataTable[[#This Row],[Order Date]])</f>
        <v>2026</v>
      </c>
      <c r="V712" s="7" t="str">
        <f>"Q"&amp;ROUNDUP(MONTH(SalesDataTable[[#This Row],[Order Date]])/3,0)</f>
        <v>Q2</v>
      </c>
      <c r="W712" s="8">
        <f>MONTH(SalesDataTable[[#This Row],[Order Date]])</f>
        <v>5</v>
      </c>
      <c r="X712" s="7" t="str">
        <f>TEXT(SalesDataTable[[#This Row],[Order Date]],"mmm")</f>
        <v>May</v>
      </c>
    </row>
    <row r="713" spans="1:24" ht="15.75">
      <c r="A713" s="2">
        <v>2217</v>
      </c>
      <c r="B713" s="11">
        <v>46143</v>
      </c>
      <c r="C713" s="4">
        <f>YEAR(SalesDataTable[[#This Row],[Order Date]])</f>
        <v>2026</v>
      </c>
      <c r="D713" s="4" t="str">
        <f>"Q"&amp;ROUNDUP(MONTH(SalesDataTable[[#This Row],[Order Date]])/3,0)</f>
        <v>Q2</v>
      </c>
      <c r="E713" s="4">
        <f>MONTH(SalesDataTable[[#This Row],[Order Date]])</f>
        <v>5</v>
      </c>
      <c r="F713" s="4" t="str">
        <f>TEXT(SalesDataTable[[#This Row],[Order Date]],"MMM")</f>
        <v>May</v>
      </c>
      <c r="G713" s="3" t="s">
        <v>20</v>
      </c>
      <c r="H713" s="3" t="s">
        <v>33</v>
      </c>
      <c r="I713" s="3" t="s">
        <v>8</v>
      </c>
      <c r="J713" s="3" t="s">
        <v>3</v>
      </c>
      <c r="K713" s="3" t="s">
        <v>14</v>
      </c>
      <c r="L713" s="3" t="s">
        <v>48</v>
      </c>
      <c r="M713" s="8">
        <v>3</v>
      </c>
      <c r="N713" s="5">
        <v>163.44999999999999</v>
      </c>
      <c r="O713" s="6">
        <v>0.05</v>
      </c>
      <c r="P713" s="18">
        <v>87.54</v>
      </c>
      <c r="Q713" s="18">
        <f t="shared" si="44"/>
        <v>465.83249999999992</v>
      </c>
      <c r="R713" s="18">
        <f t="shared" si="45"/>
        <v>262.62</v>
      </c>
      <c r="S713" s="18">
        <f t="shared" si="46"/>
        <v>203.21249999999992</v>
      </c>
      <c r="T713" s="7">
        <f t="shared" si="47"/>
        <v>0.4362351274331438</v>
      </c>
      <c r="U713" s="4">
        <f>YEAR(SalesDataTable[[#This Row],[Order Date]])</f>
        <v>2026</v>
      </c>
      <c r="V713" s="7" t="str">
        <f>"Q"&amp;ROUNDUP(MONTH(SalesDataTable[[#This Row],[Order Date]])/3,0)</f>
        <v>Q2</v>
      </c>
      <c r="W713" s="8">
        <f>MONTH(SalesDataTable[[#This Row],[Order Date]])</f>
        <v>5</v>
      </c>
      <c r="X713" s="7" t="str">
        <f>TEXT(SalesDataTable[[#This Row],[Order Date]],"mmm")</f>
        <v>May</v>
      </c>
    </row>
    <row r="714" spans="1:24" ht="15.75">
      <c r="A714" s="2">
        <v>2544</v>
      </c>
      <c r="B714" s="11">
        <v>46143</v>
      </c>
      <c r="C714" s="4">
        <f>YEAR(SalesDataTable[[#This Row],[Order Date]])</f>
        <v>2026</v>
      </c>
      <c r="D714" s="4" t="str">
        <f>"Q"&amp;ROUNDUP(MONTH(SalesDataTable[[#This Row],[Order Date]])/3,0)</f>
        <v>Q2</v>
      </c>
      <c r="E714" s="4">
        <f>MONTH(SalesDataTable[[#This Row],[Order Date]])</f>
        <v>5</v>
      </c>
      <c r="F714" s="4" t="str">
        <f>TEXT(SalesDataTable[[#This Row],[Order Date]],"MMM")</f>
        <v>May</v>
      </c>
      <c r="G714" s="3" t="s">
        <v>20</v>
      </c>
      <c r="H714" s="3" t="s">
        <v>21</v>
      </c>
      <c r="I714" s="3" t="s">
        <v>2</v>
      </c>
      <c r="J714" s="3" t="s">
        <v>3</v>
      </c>
      <c r="K714" s="3" t="s">
        <v>9</v>
      </c>
      <c r="L714" s="3" t="s">
        <v>46</v>
      </c>
      <c r="M714" s="8">
        <v>1</v>
      </c>
      <c r="N714" s="5">
        <v>71.87</v>
      </c>
      <c r="O714" s="6">
        <v>0.05</v>
      </c>
      <c r="P714" s="18">
        <v>31.97</v>
      </c>
      <c r="Q714" s="18">
        <f t="shared" si="44"/>
        <v>68.276499999999999</v>
      </c>
      <c r="R714" s="18">
        <f t="shared" si="45"/>
        <v>31.97</v>
      </c>
      <c r="S714" s="18">
        <f t="shared" si="46"/>
        <v>36.3065</v>
      </c>
      <c r="T714" s="7">
        <f t="shared" si="47"/>
        <v>0.53175690025118449</v>
      </c>
      <c r="U714" s="4">
        <f>YEAR(SalesDataTable[[#This Row],[Order Date]])</f>
        <v>2026</v>
      </c>
      <c r="V714" s="7" t="str">
        <f>"Q"&amp;ROUNDUP(MONTH(SalesDataTable[[#This Row],[Order Date]])/3,0)</f>
        <v>Q2</v>
      </c>
      <c r="W714" s="8">
        <f>MONTH(SalesDataTable[[#This Row],[Order Date]])</f>
        <v>5</v>
      </c>
      <c r="X714" s="7" t="str">
        <f>TEXT(SalesDataTable[[#This Row],[Order Date]],"mmm")</f>
        <v>May</v>
      </c>
    </row>
    <row r="715" spans="1:24" ht="15.75">
      <c r="A715" s="2">
        <v>3678</v>
      </c>
      <c r="B715" s="11">
        <v>46143</v>
      </c>
      <c r="C715" s="4">
        <f>YEAR(SalesDataTable[[#This Row],[Order Date]])</f>
        <v>2026</v>
      </c>
      <c r="D715" s="4" t="str">
        <f>"Q"&amp;ROUNDUP(MONTH(SalesDataTable[[#This Row],[Order Date]])/3,0)</f>
        <v>Q2</v>
      </c>
      <c r="E715" s="4">
        <f>MONTH(SalesDataTable[[#This Row],[Order Date]])</f>
        <v>5</v>
      </c>
      <c r="F715" s="4" t="str">
        <f>TEXT(SalesDataTable[[#This Row],[Order Date]],"MMM")</f>
        <v>May</v>
      </c>
      <c r="G715" s="3" t="s">
        <v>6</v>
      </c>
      <c r="H715" s="3" t="s">
        <v>49</v>
      </c>
      <c r="I715" s="3" t="s">
        <v>28</v>
      </c>
      <c r="J715" s="3" t="s">
        <v>3</v>
      </c>
      <c r="K715" s="3" t="s">
        <v>23</v>
      </c>
      <c r="L715" s="3" t="s">
        <v>29</v>
      </c>
      <c r="M715" s="8">
        <v>2</v>
      </c>
      <c r="N715" s="5">
        <v>194.97</v>
      </c>
      <c r="O715" s="6">
        <v>0</v>
      </c>
      <c r="P715" s="18">
        <v>101.14</v>
      </c>
      <c r="Q715" s="18">
        <f t="shared" si="44"/>
        <v>389.94</v>
      </c>
      <c r="R715" s="18">
        <f t="shared" si="45"/>
        <v>202.28</v>
      </c>
      <c r="S715" s="18">
        <f t="shared" si="46"/>
        <v>187.66</v>
      </c>
      <c r="T715" s="7">
        <f t="shared" si="47"/>
        <v>0.48125352618351541</v>
      </c>
      <c r="U715" s="4">
        <f>YEAR(SalesDataTable[[#This Row],[Order Date]])</f>
        <v>2026</v>
      </c>
      <c r="V715" s="7" t="str">
        <f>"Q"&amp;ROUNDUP(MONTH(SalesDataTable[[#This Row],[Order Date]])/3,0)</f>
        <v>Q2</v>
      </c>
      <c r="W715" s="8">
        <f>MONTH(SalesDataTable[[#This Row],[Order Date]])</f>
        <v>5</v>
      </c>
      <c r="X715" s="7" t="str">
        <f>TEXT(SalesDataTable[[#This Row],[Order Date]],"mmm")</f>
        <v>May</v>
      </c>
    </row>
    <row r="716" spans="1:24" ht="15.75">
      <c r="A716" s="2">
        <v>3726</v>
      </c>
      <c r="B716" s="11">
        <v>46143</v>
      </c>
      <c r="C716" s="4">
        <f>YEAR(SalesDataTable[[#This Row],[Order Date]])</f>
        <v>2026</v>
      </c>
      <c r="D716" s="4" t="str">
        <f>"Q"&amp;ROUNDUP(MONTH(SalesDataTable[[#This Row],[Order Date]])/3,0)</f>
        <v>Q2</v>
      </c>
      <c r="E716" s="4">
        <f>MONTH(SalesDataTable[[#This Row],[Order Date]])</f>
        <v>5</v>
      </c>
      <c r="F716" s="4" t="str">
        <f>TEXT(SalesDataTable[[#This Row],[Order Date]],"MMM")</f>
        <v>May</v>
      </c>
      <c r="G716" s="3" t="s">
        <v>20</v>
      </c>
      <c r="H716" s="3" t="s">
        <v>33</v>
      </c>
      <c r="I716" s="3" t="s">
        <v>28</v>
      </c>
      <c r="J716" s="3" t="s">
        <v>3</v>
      </c>
      <c r="K716" s="3" t="s">
        <v>4</v>
      </c>
      <c r="L716" s="3" t="s">
        <v>22</v>
      </c>
      <c r="M716" s="8">
        <v>2</v>
      </c>
      <c r="N716" s="5">
        <v>49.53</v>
      </c>
      <c r="O716" s="6">
        <v>0</v>
      </c>
      <c r="P716" s="18">
        <v>22.91</v>
      </c>
      <c r="Q716" s="18">
        <f t="shared" si="44"/>
        <v>99.06</v>
      </c>
      <c r="R716" s="18">
        <f t="shared" si="45"/>
        <v>45.82</v>
      </c>
      <c r="S716" s="18">
        <f t="shared" si="46"/>
        <v>53.24</v>
      </c>
      <c r="T716" s="7">
        <f t="shared" si="47"/>
        <v>0.53745204926307288</v>
      </c>
      <c r="U716" s="4">
        <f>YEAR(SalesDataTable[[#This Row],[Order Date]])</f>
        <v>2026</v>
      </c>
      <c r="V716" s="7" t="str">
        <f>"Q"&amp;ROUNDUP(MONTH(SalesDataTable[[#This Row],[Order Date]])/3,0)</f>
        <v>Q2</v>
      </c>
      <c r="W716" s="8">
        <f>MONTH(SalesDataTable[[#This Row],[Order Date]])</f>
        <v>5</v>
      </c>
      <c r="X716" s="7" t="str">
        <f>TEXT(SalesDataTable[[#This Row],[Order Date]],"mmm")</f>
        <v>May</v>
      </c>
    </row>
    <row r="717" spans="1:24" ht="15.75">
      <c r="A717" s="2">
        <v>3897</v>
      </c>
      <c r="B717" s="11">
        <v>46143</v>
      </c>
      <c r="C717" s="4">
        <f>YEAR(SalesDataTable[[#This Row],[Order Date]])</f>
        <v>2026</v>
      </c>
      <c r="D717" s="4" t="str">
        <f>"Q"&amp;ROUNDUP(MONTH(SalesDataTable[[#This Row],[Order Date]])/3,0)</f>
        <v>Q2</v>
      </c>
      <c r="E717" s="4">
        <f>MONTH(SalesDataTable[[#This Row],[Order Date]])</f>
        <v>5</v>
      </c>
      <c r="F717" s="4" t="str">
        <f>TEXT(SalesDataTable[[#This Row],[Order Date]],"MMM")</f>
        <v>May</v>
      </c>
      <c r="G717" s="3" t="s">
        <v>20</v>
      </c>
      <c r="H717" s="3" t="s">
        <v>33</v>
      </c>
      <c r="I717" s="3" t="s">
        <v>8</v>
      </c>
      <c r="J717" s="3" t="s">
        <v>16</v>
      </c>
      <c r="K717" s="3" t="s">
        <v>34</v>
      </c>
      <c r="L717" s="3" t="s">
        <v>42</v>
      </c>
      <c r="M717" s="8">
        <v>4</v>
      </c>
      <c r="N717" s="5">
        <v>35.619999999999997</v>
      </c>
      <c r="O717" s="6">
        <v>0.15</v>
      </c>
      <c r="P717" s="18">
        <v>13.76</v>
      </c>
      <c r="Q717" s="18">
        <f t="shared" si="44"/>
        <v>121.10799999999999</v>
      </c>
      <c r="R717" s="18">
        <f t="shared" si="45"/>
        <v>55.04</v>
      </c>
      <c r="S717" s="18">
        <f t="shared" si="46"/>
        <v>66.067999999999984</v>
      </c>
      <c r="T717" s="7">
        <f t="shared" si="47"/>
        <v>0.54552960993493405</v>
      </c>
      <c r="U717" s="4">
        <f>YEAR(SalesDataTable[[#This Row],[Order Date]])</f>
        <v>2026</v>
      </c>
      <c r="V717" s="7" t="str">
        <f>"Q"&amp;ROUNDUP(MONTH(SalesDataTable[[#This Row],[Order Date]])/3,0)</f>
        <v>Q2</v>
      </c>
      <c r="W717" s="8">
        <f>MONTH(SalesDataTable[[#This Row],[Order Date]])</f>
        <v>5</v>
      </c>
      <c r="X717" s="7" t="str">
        <f>TEXT(SalesDataTable[[#This Row],[Order Date]],"mmm")</f>
        <v>May</v>
      </c>
    </row>
    <row r="718" spans="1:24" ht="15.75">
      <c r="A718" s="2">
        <v>1262</v>
      </c>
      <c r="B718" s="11">
        <v>46144</v>
      </c>
      <c r="C718" s="4">
        <f>YEAR(SalesDataTable[[#This Row],[Order Date]])</f>
        <v>2026</v>
      </c>
      <c r="D718" s="4" t="str">
        <f>"Q"&amp;ROUNDUP(MONTH(SalesDataTable[[#This Row],[Order Date]])/3,0)</f>
        <v>Q2</v>
      </c>
      <c r="E718" s="4">
        <f>MONTH(SalesDataTable[[#This Row],[Order Date]])</f>
        <v>5</v>
      </c>
      <c r="F718" s="4" t="str">
        <f>TEXT(SalesDataTable[[#This Row],[Order Date]],"MMM")</f>
        <v>May</v>
      </c>
      <c r="G718" s="3" t="s">
        <v>20</v>
      </c>
      <c r="H718" s="3" t="s">
        <v>31</v>
      </c>
      <c r="I718" s="3" t="s">
        <v>19</v>
      </c>
      <c r="J718" s="3" t="s">
        <v>3</v>
      </c>
      <c r="K718" s="3" t="s">
        <v>14</v>
      </c>
      <c r="L718" s="3" t="s">
        <v>32</v>
      </c>
      <c r="M718" s="8">
        <v>2</v>
      </c>
      <c r="N718" s="5">
        <v>45.47</v>
      </c>
      <c r="O718" s="6">
        <v>0</v>
      </c>
      <c r="P718" s="18">
        <v>18.37</v>
      </c>
      <c r="Q718" s="18">
        <f t="shared" si="44"/>
        <v>90.94</v>
      </c>
      <c r="R718" s="18">
        <f t="shared" si="45"/>
        <v>36.74</v>
      </c>
      <c r="S718" s="18">
        <f t="shared" si="46"/>
        <v>54.199999999999996</v>
      </c>
      <c r="T718" s="7">
        <f t="shared" si="47"/>
        <v>0.59599736089729494</v>
      </c>
      <c r="U718" s="4">
        <f>YEAR(SalesDataTable[[#This Row],[Order Date]])</f>
        <v>2026</v>
      </c>
      <c r="V718" s="7" t="str">
        <f>"Q"&amp;ROUNDUP(MONTH(SalesDataTable[[#This Row],[Order Date]])/3,0)</f>
        <v>Q2</v>
      </c>
      <c r="W718" s="8">
        <f>MONTH(SalesDataTable[[#This Row],[Order Date]])</f>
        <v>5</v>
      </c>
      <c r="X718" s="7" t="str">
        <f>TEXT(SalesDataTable[[#This Row],[Order Date]],"mmm")</f>
        <v>May</v>
      </c>
    </row>
    <row r="719" spans="1:24" ht="15.75">
      <c r="A719" s="2">
        <v>2657</v>
      </c>
      <c r="B719" s="11">
        <v>46144</v>
      </c>
      <c r="C719" s="4">
        <f>YEAR(SalesDataTable[[#This Row],[Order Date]])</f>
        <v>2026</v>
      </c>
      <c r="D719" s="4" t="str">
        <f>"Q"&amp;ROUNDUP(MONTH(SalesDataTable[[#This Row],[Order Date]])/3,0)</f>
        <v>Q2</v>
      </c>
      <c r="E719" s="4">
        <f>MONTH(SalesDataTable[[#This Row],[Order Date]])</f>
        <v>5</v>
      </c>
      <c r="F719" s="4" t="str">
        <f>TEXT(SalesDataTable[[#This Row],[Order Date]],"MMM")</f>
        <v>May</v>
      </c>
      <c r="G719" s="3" t="s">
        <v>0</v>
      </c>
      <c r="H719" s="3" t="s">
        <v>1</v>
      </c>
      <c r="I719" s="3" t="s">
        <v>19</v>
      </c>
      <c r="J719" s="3" t="s">
        <v>13</v>
      </c>
      <c r="K719" s="3" t="s">
        <v>9</v>
      </c>
      <c r="L719" s="3" t="s">
        <v>17</v>
      </c>
      <c r="M719" s="8">
        <v>1</v>
      </c>
      <c r="N719" s="5">
        <v>145.68</v>
      </c>
      <c r="O719" s="6">
        <v>0</v>
      </c>
      <c r="P719" s="18">
        <v>77.8</v>
      </c>
      <c r="Q719" s="18">
        <f t="shared" si="44"/>
        <v>145.68</v>
      </c>
      <c r="R719" s="18">
        <f t="shared" si="45"/>
        <v>77.8</v>
      </c>
      <c r="S719" s="18">
        <f t="shared" si="46"/>
        <v>67.88000000000001</v>
      </c>
      <c r="T719" s="7">
        <f t="shared" si="47"/>
        <v>0.46595277320153766</v>
      </c>
      <c r="U719" s="4">
        <f>YEAR(SalesDataTable[[#This Row],[Order Date]])</f>
        <v>2026</v>
      </c>
      <c r="V719" s="7" t="str">
        <f>"Q"&amp;ROUNDUP(MONTH(SalesDataTable[[#This Row],[Order Date]])/3,0)</f>
        <v>Q2</v>
      </c>
      <c r="W719" s="8">
        <f>MONTH(SalesDataTable[[#This Row],[Order Date]])</f>
        <v>5</v>
      </c>
      <c r="X719" s="7" t="str">
        <f>TEXT(SalesDataTable[[#This Row],[Order Date]],"mmm")</f>
        <v>May</v>
      </c>
    </row>
    <row r="720" spans="1:24" ht="15.75">
      <c r="A720" s="2">
        <v>3238</v>
      </c>
      <c r="B720" s="11">
        <v>46144</v>
      </c>
      <c r="C720" s="4">
        <f>YEAR(SalesDataTable[[#This Row],[Order Date]])</f>
        <v>2026</v>
      </c>
      <c r="D720" s="4" t="str">
        <f>"Q"&amp;ROUNDUP(MONTH(SalesDataTable[[#This Row],[Order Date]])/3,0)</f>
        <v>Q2</v>
      </c>
      <c r="E720" s="4">
        <f>MONTH(SalesDataTable[[#This Row],[Order Date]])</f>
        <v>5</v>
      </c>
      <c r="F720" s="4" t="str">
        <f>TEXT(SalesDataTable[[#This Row],[Order Date]],"MMM")</f>
        <v>May</v>
      </c>
      <c r="G720" s="3" t="s">
        <v>20</v>
      </c>
      <c r="H720" s="3" t="s">
        <v>33</v>
      </c>
      <c r="I720" s="3" t="s">
        <v>28</v>
      </c>
      <c r="J720" s="3" t="s">
        <v>3</v>
      </c>
      <c r="K720" s="3" t="s">
        <v>23</v>
      </c>
      <c r="L720" s="3" t="s">
        <v>40</v>
      </c>
      <c r="M720" s="8">
        <v>2</v>
      </c>
      <c r="N720" s="5">
        <v>82.65</v>
      </c>
      <c r="O720" s="6">
        <v>0.05</v>
      </c>
      <c r="P720" s="18">
        <v>40.46</v>
      </c>
      <c r="Q720" s="18">
        <f t="shared" si="44"/>
        <v>157.035</v>
      </c>
      <c r="R720" s="18">
        <f t="shared" si="45"/>
        <v>80.92</v>
      </c>
      <c r="S720" s="18">
        <f t="shared" si="46"/>
        <v>76.114999999999995</v>
      </c>
      <c r="T720" s="7">
        <f t="shared" si="47"/>
        <v>0.48470086286496639</v>
      </c>
      <c r="U720" s="4">
        <f>YEAR(SalesDataTable[[#This Row],[Order Date]])</f>
        <v>2026</v>
      </c>
      <c r="V720" s="7" t="str">
        <f>"Q"&amp;ROUNDUP(MONTH(SalesDataTable[[#This Row],[Order Date]])/3,0)</f>
        <v>Q2</v>
      </c>
      <c r="W720" s="8">
        <f>MONTH(SalesDataTable[[#This Row],[Order Date]])</f>
        <v>5</v>
      </c>
      <c r="X720" s="7" t="str">
        <f>TEXT(SalesDataTable[[#This Row],[Order Date]],"mmm")</f>
        <v>May</v>
      </c>
    </row>
    <row r="721" spans="1:24" ht="15.75">
      <c r="A721" s="2">
        <v>3607</v>
      </c>
      <c r="B721" s="11">
        <v>46144</v>
      </c>
      <c r="C721" s="4">
        <f>YEAR(SalesDataTable[[#This Row],[Order Date]])</f>
        <v>2026</v>
      </c>
      <c r="D721" s="4" t="str">
        <f>"Q"&amp;ROUNDUP(MONTH(SalesDataTable[[#This Row],[Order Date]])/3,0)</f>
        <v>Q2</v>
      </c>
      <c r="E721" s="4">
        <f>MONTH(SalesDataTable[[#This Row],[Order Date]])</f>
        <v>5</v>
      </c>
      <c r="F721" s="4" t="str">
        <f>TEXT(SalesDataTable[[#This Row],[Order Date]],"MMM")</f>
        <v>May</v>
      </c>
      <c r="G721" s="3" t="s">
        <v>6</v>
      </c>
      <c r="H721" s="3" t="s">
        <v>27</v>
      </c>
      <c r="I721" s="3" t="s">
        <v>2</v>
      </c>
      <c r="J721" s="3" t="s">
        <v>16</v>
      </c>
      <c r="K721" s="3" t="s">
        <v>14</v>
      </c>
      <c r="L721" s="3" t="s">
        <v>15</v>
      </c>
      <c r="M721" s="8">
        <v>1</v>
      </c>
      <c r="N721" s="5">
        <v>36.270000000000003</v>
      </c>
      <c r="O721" s="6">
        <v>0</v>
      </c>
      <c r="P721" s="18">
        <v>13.8</v>
      </c>
      <c r="Q721" s="18">
        <f t="shared" si="44"/>
        <v>36.270000000000003</v>
      </c>
      <c r="R721" s="18">
        <f t="shared" si="45"/>
        <v>13.8</v>
      </c>
      <c r="S721" s="18">
        <f t="shared" si="46"/>
        <v>22.470000000000002</v>
      </c>
      <c r="T721" s="7">
        <f t="shared" si="47"/>
        <v>0.61952026468155497</v>
      </c>
      <c r="U721" s="4">
        <f>YEAR(SalesDataTable[[#This Row],[Order Date]])</f>
        <v>2026</v>
      </c>
      <c r="V721" s="7" t="str">
        <f>"Q"&amp;ROUNDUP(MONTH(SalesDataTable[[#This Row],[Order Date]])/3,0)</f>
        <v>Q2</v>
      </c>
      <c r="W721" s="8">
        <f>MONTH(SalesDataTable[[#This Row],[Order Date]])</f>
        <v>5</v>
      </c>
      <c r="X721" s="7" t="str">
        <f>TEXT(SalesDataTable[[#This Row],[Order Date]],"mmm")</f>
        <v>May</v>
      </c>
    </row>
    <row r="722" spans="1:24" ht="15.75">
      <c r="A722" s="2">
        <v>5070</v>
      </c>
      <c r="B722" s="11">
        <v>46144</v>
      </c>
      <c r="C722" s="4">
        <f>YEAR(SalesDataTable[[#This Row],[Order Date]])</f>
        <v>2026</v>
      </c>
      <c r="D722" s="4" t="str">
        <f>"Q"&amp;ROUNDUP(MONTH(SalesDataTable[[#This Row],[Order Date]])/3,0)</f>
        <v>Q2</v>
      </c>
      <c r="E722" s="4">
        <f>MONTH(SalesDataTable[[#This Row],[Order Date]])</f>
        <v>5</v>
      </c>
      <c r="F722" s="4" t="str">
        <f>TEXT(SalesDataTable[[#This Row],[Order Date]],"MMM")</f>
        <v>May</v>
      </c>
      <c r="G722" s="3" t="s">
        <v>11</v>
      </c>
      <c r="H722" s="3" t="s">
        <v>52</v>
      </c>
      <c r="I722" s="3" t="s">
        <v>19</v>
      </c>
      <c r="J722" s="3" t="s">
        <v>13</v>
      </c>
      <c r="K722" s="3" t="s">
        <v>23</v>
      </c>
      <c r="L722" s="3" t="s">
        <v>40</v>
      </c>
      <c r="M722" s="8">
        <v>1</v>
      </c>
      <c r="N722" s="5">
        <v>80.819999999999993</v>
      </c>
      <c r="O722" s="6">
        <v>0</v>
      </c>
      <c r="P722" s="18">
        <v>39.950000000000003</v>
      </c>
      <c r="Q722" s="18">
        <f t="shared" si="44"/>
        <v>80.819999999999993</v>
      </c>
      <c r="R722" s="18">
        <f t="shared" si="45"/>
        <v>39.950000000000003</v>
      </c>
      <c r="S722" s="18">
        <f t="shared" si="46"/>
        <v>40.86999999999999</v>
      </c>
      <c r="T722" s="7">
        <f t="shared" si="47"/>
        <v>0.50569166048007907</v>
      </c>
      <c r="U722" s="4">
        <f>YEAR(SalesDataTable[[#This Row],[Order Date]])</f>
        <v>2026</v>
      </c>
      <c r="V722" s="7" t="str">
        <f>"Q"&amp;ROUNDUP(MONTH(SalesDataTable[[#This Row],[Order Date]])/3,0)</f>
        <v>Q2</v>
      </c>
      <c r="W722" s="8">
        <f>MONTH(SalesDataTable[[#This Row],[Order Date]])</f>
        <v>5</v>
      </c>
      <c r="X722" s="7" t="str">
        <f>TEXT(SalesDataTable[[#This Row],[Order Date]],"mmm")</f>
        <v>May</v>
      </c>
    </row>
    <row r="723" spans="1:24" ht="15.75">
      <c r="A723" s="2">
        <v>5171</v>
      </c>
      <c r="B723" s="11">
        <v>46144</v>
      </c>
      <c r="C723" s="4">
        <f>YEAR(SalesDataTable[[#This Row],[Order Date]])</f>
        <v>2026</v>
      </c>
      <c r="D723" s="4" t="str">
        <f>"Q"&amp;ROUNDUP(MONTH(SalesDataTable[[#This Row],[Order Date]])/3,0)</f>
        <v>Q2</v>
      </c>
      <c r="E723" s="4">
        <f>MONTH(SalesDataTable[[#This Row],[Order Date]])</f>
        <v>5</v>
      </c>
      <c r="F723" s="4" t="str">
        <f>TEXT(SalesDataTable[[#This Row],[Order Date]],"MMM")</f>
        <v>May</v>
      </c>
      <c r="G723" s="3" t="s">
        <v>6</v>
      </c>
      <c r="H723" s="3" t="s">
        <v>7</v>
      </c>
      <c r="I723" s="3" t="s">
        <v>19</v>
      </c>
      <c r="J723" s="3" t="s">
        <v>13</v>
      </c>
      <c r="K723" s="3" t="s">
        <v>9</v>
      </c>
      <c r="L723" s="3" t="s">
        <v>37</v>
      </c>
      <c r="M723" s="8">
        <v>2</v>
      </c>
      <c r="N723" s="5">
        <v>157.84</v>
      </c>
      <c r="O723" s="6">
        <v>0.1</v>
      </c>
      <c r="P723" s="18">
        <v>79.28</v>
      </c>
      <c r="Q723" s="18">
        <f t="shared" si="44"/>
        <v>284.11200000000002</v>
      </c>
      <c r="R723" s="18">
        <f t="shared" si="45"/>
        <v>158.56</v>
      </c>
      <c r="S723" s="18">
        <f t="shared" si="46"/>
        <v>125.55200000000002</v>
      </c>
      <c r="T723" s="7">
        <f t="shared" si="47"/>
        <v>0.44191023258433298</v>
      </c>
      <c r="U723" s="4">
        <f>YEAR(SalesDataTable[[#This Row],[Order Date]])</f>
        <v>2026</v>
      </c>
      <c r="V723" s="7" t="str">
        <f>"Q"&amp;ROUNDUP(MONTH(SalesDataTable[[#This Row],[Order Date]])/3,0)</f>
        <v>Q2</v>
      </c>
      <c r="W723" s="8">
        <f>MONTH(SalesDataTable[[#This Row],[Order Date]])</f>
        <v>5</v>
      </c>
      <c r="X723" s="7" t="str">
        <f>TEXT(SalesDataTable[[#This Row],[Order Date]],"mmm")</f>
        <v>May</v>
      </c>
    </row>
    <row r="724" spans="1:24" ht="15.75">
      <c r="A724" s="2">
        <v>617</v>
      </c>
      <c r="B724" s="11">
        <v>46145</v>
      </c>
      <c r="C724" s="4">
        <f>YEAR(SalesDataTable[[#This Row],[Order Date]])</f>
        <v>2026</v>
      </c>
      <c r="D724" s="4" t="str">
        <f>"Q"&amp;ROUNDUP(MONTH(SalesDataTable[[#This Row],[Order Date]])/3,0)</f>
        <v>Q2</v>
      </c>
      <c r="E724" s="4">
        <f>MONTH(SalesDataTable[[#This Row],[Order Date]])</f>
        <v>5</v>
      </c>
      <c r="F724" s="4" t="str">
        <f>TEXT(SalesDataTable[[#This Row],[Order Date]],"MMM")</f>
        <v>May</v>
      </c>
      <c r="G724" s="3" t="s">
        <v>6</v>
      </c>
      <c r="H724" s="3" t="s">
        <v>49</v>
      </c>
      <c r="I724" s="3" t="s">
        <v>28</v>
      </c>
      <c r="J724" s="3" t="s">
        <v>3</v>
      </c>
      <c r="K724" s="3" t="s">
        <v>34</v>
      </c>
      <c r="L724" s="3" t="s">
        <v>42</v>
      </c>
      <c r="M724" s="8">
        <v>4</v>
      </c>
      <c r="N724" s="5">
        <v>36.909999999999997</v>
      </c>
      <c r="O724" s="6">
        <v>0.1</v>
      </c>
      <c r="P724" s="18">
        <v>13.85</v>
      </c>
      <c r="Q724" s="18">
        <f t="shared" si="44"/>
        <v>132.876</v>
      </c>
      <c r="R724" s="18">
        <f t="shared" si="45"/>
        <v>55.4</v>
      </c>
      <c r="S724" s="18">
        <f t="shared" si="46"/>
        <v>77.475999999999999</v>
      </c>
      <c r="T724" s="7">
        <f t="shared" si="47"/>
        <v>0.58306992985941775</v>
      </c>
      <c r="U724" s="4">
        <f>YEAR(SalesDataTable[[#This Row],[Order Date]])</f>
        <v>2026</v>
      </c>
      <c r="V724" s="7" t="str">
        <f>"Q"&amp;ROUNDUP(MONTH(SalesDataTable[[#This Row],[Order Date]])/3,0)</f>
        <v>Q2</v>
      </c>
      <c r="W724" s="8">
        <f>MONTH(SalesDataTable[[#This Row],[Order Date]])</f>
        <v>5</v>
      </c>
      <c r="X724" s="7" t="str">
        <f>TEXT(SalesDataTable[[#This Row],[Order Date]],"mmm")</f>
        <v>May</v>
      </c>
    </row>
    <row r="725" spans="1:24" ht="15.75">
      <c r="A725" s="2">
        <v>849</v>
      </c>
      <c r="B725" s="11">
        <v>46145</v>
      </c>
      <c r="C725" s="4">
        <f>YEAR(SalesDataTable[[#This Row],[Order Date]])</f>
        <v>2026</v>
      </c>
      <c r="D725" s="4" t="str">
        <f>"Q"&amp;ROUNDUP(MONTH(SalesDataTable[[#This Row],[Order Date]])/3,0)</f>
        <v>Q2</v>
      </c>
      <c r="E725" s="4">
        <f>MONTH(SalesDataTable[[#This Row],[Order Date]])</f>
        <v>5</v>
      </c>
      <c r="F725" s="4" t="str">
        <f>TEXT(SalesDataTable[[#This Row],[Order Date]],"MMM")</f>
        <v>May</v>
      </c>
      <c r="G725" s="3" t="s">
        <v>6</v>
      </c>
      <c r="H725" s="3" t="s">
        <v>49</v>
      </c>
      <c r="I725" s="3" t="s">
        <v>8</v>
      </c>
      <c r="J725" s="3" t="s">
        <v>16</v>
      </c>
      <c r="K725" s="3" t="s">
        <v>23</v>
      </c>
      <c r="L725" s="3" t="s">
        <v>29</v>
      </c>
      <c r="M725" s="8">
        <v>3</v>
      </c>
      <c r="N725" s="5">
        <v>193.18</v>
      </c>
      <c r="O725" s="6">
        <v>0.1</v>
      </c>
      <c r="P725" s="18">
        <v>102.31</v>
      </c>
      <c r="Q725" s="18">
        <f t="shared" si="44"/>
        <v>521.58600000000001</v>
      </c>
      <c r="R725" s="18">
        <f t="shared" si="45"/>
        <v>306.93</v>
      </c>
      <c r="S725" s="18">
        <f t="shared" si="46"/>
        <v>214.65600000000001</v>
      </c>
      <c r="T725" s="7">
        <f t="shared" si="47"/>
        <v>0.41154478839539405</v>
      </c>
      <c r="U725" s="4">
        <f>YEAR(SalesDataTable[[#This Row],[Order Date]])</f>
        <v>2026</v>
      </c>
      <c r="V725" s="7" t="str">
        <f>"Q"&amp;ROUNDUP(MONTH(SalesDataTable[[#This Row],[Order Date]])/3,0)</f>
        <v>Q2</v>
      </c>
      <c r="W725" s="8">
        <f>MONTH(SalesDataTable[[#This Row],[Order Date]])</f>
        <v>5</v>
      </c>
      <c r="X725" s="7" t="str">
        <f>TEXT(SalesDataTable[[#This Row],[Order Date]],"mmm")</f>
        <v>May</v>
      </c>
    </row>
    <row r="726" spans="1:24" ht="15.75">
      <c r="A726" s="2">
        <v>956</v>
      </c>
      <c r="B726" s="11">
        <v>46145</v>
      </c>
      <c r="C726" s="4">
        <f>YEAR(SalesDataTable[[#This Row],[Order Date]])</f>
        <v>2026</v>
      </c>
      <c r="D726" s="4" t="str">
        <f>"Q"&amp;ROUNDUP(MONTH(SalesDataTable[[#This Row],[Order Date]])/3,0)</f>
        <v>Q2</v>
      </c>
      <c r="E726" s="4">
        <f>MONTH(SalesDataTable[[#This Row],[Order Date]])</f>
        <v>5</v>
      </c>
      <c r="F726" s="4" t="str">
        <f>TEXT(SalesDataTable[[#This Row],[Order Date]],"MMM")</f>
        <v>May</v>
      </c>
      <c r="G726" s="3" t="s">
        <v>0</v>
      </c>
      <c r="H726" s="3" t="s">
        <v>50</v>
      </c>
      <c r="I726" s="3" t="s">
        <v>2</v>
      </c>
      <c r="J726" s="3" t="s">
        <v>16</v>
      </c>
      <c r="K726" s="3" t="s">
        <v>9</v>
      </c>
      <c r="L726" s="3" t="s">
        <v>37</v>
      </c>
      <c r="M726" s="8">
        <v>1</v>
      </c>
      <c r="N726" s="5">
        <v>157.59</v>
      </c>
      <c r="O726" s="6">
        <v>0.05</v>
      </c>
      <c r="P726" s="18">
        <v>77.599999999999994</v>
      </c>
      <c r="Q726" s="18">
        <f t="shared" si="44"/>
        <v>149.7105</v>
      </c>
      <c r="R726" s="18">
        <f t="shared" si="45"/>
        <v>77.599999999999994</v>
      </c>
      <c r="S726" s="18">
        <f t="shared" si="46"/>
        <v>72.110500000000002</v>
      </c>
      <c r="T726" s="7">
        <f t="shared" si="47"/>
        <v>0.48166628259206939</v>
      </c>
      <c r="U726" s="4">
        <f>YEAR(SalesDataTable[[#This Row],[Order Date]])</f>
        <v>2026</v>
      </c>
      <c r="V726" s="7" t="str">
        <f>"Q"&amp;ROUNDUP(MONTH(SalesDataTable[[#This Row],[Order Date]])/3,0)</f>
        <v>Q2</v>
      </c>
      <c r="W726" s="8">
        <f>MONTH(SalesDataTable[[#This Row],[Order Date]])</f>
        <v>5</v>
      </c>
      <c r="X726" s="7" t="str">
        <f>TEXT(SalesDataTable[[#This Row],[Order Date]],"mmm")</f>
        <v>May</v>
      </c>
    </row>
    <row r="727" spans="1:24" ht="15.75">
      <c r="A727" s="2">
        <v>1896</v>
      </c>
      <c r="B727" s="11">
        <v>46145</v>
      </c>
      <c r="C727" s="4">
        <f>YEAR(SalesDataTable[[#This Row],[Order Date]])</f>
        <v>2026</v>
      </c>
      <c r="D727" s="4" t="str">
        <f>"Q"&amp;ROUNDUP(MONTH(SalesDataTable[[#This Row],[Order Date]])/3,0)</f>
        <v>Q2</v>
      </c>
      <c r="E727" s="4">
        <f>MONTH(SalesDataTable[[#This Row],[Order Date]])</f>
        <v>5</v>
      </c>
      <c r="F727" s="4" t="str">
        <f>TEXT(SalesDataTable[[#This Row],[Order Date]],"MMM")</f>
        <v>May</v>
      </c>
      <c r="G727" s="3" t="s">
        <v>6</v>
      </c>
      <c r="H727" s="3" t="s">
        <v>43</v>
      </c>
      <c r="I727" s="3" t="s">
        <v>28</v>
      </c>
      <c r="J727" s="3" t="s">
        <v>13</v>
      </c>
      <c r="K727" s="3" t="s">
        <v>34</v>
      </c>
      <c r="L727" s="3" t="s">
        <v>45</v>
      </c>
      <c r="M727" s="8">
        <v>2</v>
      </c>
      <c r="N727" s="5">
        <v>49.97</v>
      </c>
      <c r="O727" s="6">
        <v>0</v>
      </c>
      <c r="P727" s="18">
        <v>22.63</v>
      </c>
      <c r="Q727" s="18">
        <f t="shared" si="44"/>
        <v>99.94</v>
      </c>
      <c r="R727" s="18">
        <f t="shared" si="45"/>
        <v>45.26</v>
      </c>
      <c r="S727" s="18">
        <f t="shared" si="46"/>
        <v>54.68</v>
      </c>
      <c r="T727" s="7">
        <f t="shared" si="47"/>
        <v>0.54712827696617972</v>
      </c>
      <c r="U727" s="4">
        <f>YEAR(SalesDataTable[[#This Row],[Order Date]])</f>
        <v>2026</v>
      </c>
      <c r="V727" s="7" t="str">
        <f>"Q"&amp;ROUNDUP(MONTH(SalesDataTable[[#This Row],[Order Date]])/3,0)</f>
        <v>Q2</v>
      </c>
      <c r="W727" s="8">
        <f>MONTH(SalesDataTable[[#This Row],[Order Date]])</f>
        <v>5</v>
      </c>
      <c r="X727" s="7" t="str">
        <f>TEXT(SalesDataTable[[#This Row],[Order Date]],"mmm")</f>
        <v>May</v>
      </c>
    </row>
    <row r="728" spans="1:24" ht="15.75">
      <c r="A728" s="2">
        <v>2317</v>
      </c>
      <c r="B728" s="11">
        <v>46145</v>
      </c>
      <c r="C728" s="4">
        <f>YEAR(SalesDataTable[[#This Row],[Order Date]])</f>
        <v>2026</v>
      </c>
      <c r="D728" s="4" t="str">
        <f>"Q"&amp;ROUNDUP(MONTH(SalesDataTable[[#This Row],[Order Date]])/3,0)</f>
        <v>Q2</v>
      </c>
      <c r="E728" s="4">
        <f>MONTH(SalesDataTable[[#This Row],[Order Date]])</f>
        <v>5</v>
      </c>
      <c r="F728" s="4" t="str">
        <f>TEXT(SalesDataTable[[#This Row],[Order Date]],"MMM")</f>
        <v>May</v>
      </c>
      <c r="G728" s="3" t="s">
        <v>0</v>
      </c>
      <c r="H728" s="3" t="s">
        <v>50</v>
      </c>
      <c r="I728" s="3" t="s">
        <v>8</v>
      </c>
      <c r="J728" s="3" t="s">
        <v>16</v>
      </c>
      <c r="K728" s="3" t="s">
        <v>9</v>
      </c>
      <c r="L728" s="3" t="s">
        <v>37</v>
      </c>
      <c r="M728" s="8">
        <v>5</v>
      </c>
      <c r="N728" s="5">
        <v>155.54</v>
      </c>
      <c r="O728" s="6">
        <v>0.1</v>
      </c>
      <c r="P728" s="18">
        <v>78.02</v>
      </c>
      <c r="Q728" s="18">
        <f t="shared" si="44"/>
        <v>699.93</v>
      </c>
      <c r="R728" s="18">
        <f t="shared" si="45"/>
        <v>390.09999999999997</v>
      </c>
      <c r="S728" s="18">
        <f t="shared" si="46"/>
        <v>309.83</v>
      </c>
      <c r="T728" s="7">
        <f t="shared" si="47"/>
        <v>0.44265855156944267</v>
      </c>
      <c r="U728" s="4">
        <f>YEAR(SalesDataTable[[#This Row],[Order Date]])</f>
        <v>2026</v>
      </c>
      <c r="V728" s="7" t="str">
        <f>"Q"&amp;ROUNDUP(MONTH(SalesDataTable[[#This Row],[Order Date]])/3,0)</f>
        <v>Q2</v>
      </c>
      <c r="W728" s="8">
        <f>MONTH(SalesDataTable[[#This Row],[Order Date]])</f>
        <v>5</v>
      </c>
      <c r="X728" s="7" t="str">
        <f>TEXT(SalesDataTable[[#This Row],[Order Date]],"mmm")</f>
        <v>May</v>
      </c>
    </row>
    <row r="729" spans="1:24" ht="15.75">
      <c r="A729" s="2">
        <v>2542</v>
      </c>
      <c r="B729" s="11">
        <v>46145</v>
      </c>
      <c r="C729" s="4">
        <f>YEAR(SalesDataTable[[#This Row],[Order Date]])</f>
        <v>2026</v>
      </c>
      <c r="D729" s="4" t="str">
        <f>"Q"&amp;ROUNDUP(MONTH(SalesDataTable[[#This Row],[Order Date]])/3,0)</f>
        <v>Q2</v>
      </c>
      <c r="E729" s="4">
        <f>MONTH(SalesDataTable[[#This Row],[Order Date]])</f>
        <v>5</v>
      </c>
      <c r="F729" s="4" t="str">
        <f>TEXT(SalesDataTable[[#This Row],[Order Date]],"MMM")</f>
        <v>May</v>
      </c>
      <c r="G729" s="3" t="s">
        <v>20</v>
      </c>
      <c r="H729" s="3" t="s">
        <v>33</v>
      </c>
      <c r="I729" s="3" t="s">
        <v>19</v>
      </c>
      <c r="J729" s="3" t="s">
        <v>13</v>
      </c>
      <c r="K729" s="3" t="s">
        <v>14</v>
      </c>
      <c r="L729" s="3" t="s">
        <v>44</v>
      </c>
      <c r="M729" s="8">
        <v>1</v>
      </c>
      <c r="N729" s="5">
        <v>131.13</v>
      </c>
      <c r="O729" s="6">
        <v>0.05</v>
      </c>
      <c r="P729" s="18">
        <v>67.010000000000005</v>
      </c>
      <c r="Q729" s="18">
        <f t="shared" si="44"/>
        <v>124.5735</v>
      </c>
      <c r="R729" s="18">
        <f t="shared" si="45"/>
        <v>67.010000000000005</v>
      </c>
      <c r="S729" s="18">
        <f t="shared" si="46"/>
        <v>57.563499999999991</v>
      </c>
      <c r="T729" s="7">
        <f t="shared" si="47"/>
        <v>0.46208463276700096</v>
      </c>
      <c r="U729" s="4">
        <f>YEAR(SalesDataTable[[#This Row],[Order Date]])</f>
        <v>2026</v>
      </c>
      <c r="V729" s="7" t="str">
        <f>"Q"&amp;ROUNDUP(MONTH(SalesDataTable[[#This Row],[Order Date]])/3,0)</f>
        <v>Q2</v>
      </c>
      <c r="W729" s="8">
        <f>MONTH(SalesDataTable[[#This Row],[Order Date]])</f>
        <v>5</v>
      </c>
      <c r="X729" s="7" t="str">
        <f>TEXT(SalesDataTable[[#This Row],[Order Date]],"mmm")</f>
        <v>May</v>
      </c>
    </row>
    <row r="730" spans="1:24" ht="15.75">
      <c r="A730" s="2">
        <v>4535</v>
      </c>
      <c r="B730" s="11">
        <v>46145</v>
      </c>
      <c r="C730" s="4">
        <f>YEAR(SalesDataTable[[#This Row],[Order Date]])</f>
        <v>2026</v>
      </c>
      <c r="D730" s="4" t="str">
        <f>"Q"&amp;ROUNDUP(MONTH(SalesDataTable[[#This Row],[Order Date]])/3,0)</f>
        <v>Q2</v>
      </c>
      <c r="E730" s="4">
        <f>MONTH(SalesDataTable[[#This Row],[Order Date]])</f>
        <v>5</v>
      </c>
      <c r="F730" s="4" t="str">
        <f>TEXT(SalesDataTable[[#This Row],[Order Date]],"MMM")</f>
        <v>May</v>
      </c>
      <c r="G730" s="3" t="s">
        <v>11</v>
      </c>
      <c r="H730" s="3" t="s">
        <v>25</v>
      </c>
      <c r="I730" s="3" t="s">
        <v>2</v>
      </c>
      <c r="J730" s="3" t="s">
        <v>13</v>
      </c>
      <c r="K730" s="3" t="s">
        <v>14</v>
      </c>
      <c r="L730" s="3" t="s">
        <v>15</v>
      </c>
      <c r="M730" s="8">
        <v>1</v>
      </c>
      <c r="N730" s="5">
        <v>36.82</v>
      </c>
      <c r="O730" s="6">
        <v>0.1</v>
      </c>
      <c r="P730" s="18">
        <v>13.4</v>
      </c>
      <c r="Q730" s="18">
        <f t="shared" si="44"/>
        <v>33.137999999999998</v>
      </c>
      <c r="R730" s="18">
        <f t="shared" si="45"/>
        <v>13.4</v>
      </c>
      <c r="S730" s="18">
        <f t="shared" si="46"/>
        <v>19.738</v>
      </c>
      <c r="T730" s="7">
        <f t="shared" si="47"/>
        <v>0.5956303941094816</v>
      </c>
      <c r="U730" s="4">
        <f>YEAR(SalesDataTable[[#This Row],[Order Date]])</f>
        <v>2026</v>
      </c>
      <c r="V730" s="7" t="str">
        <f>"Q"&amp;ROUNDUP(MONTH(SalesDataTable[[#This Row],[Order Date]])/3,0)</f>
        <v>Q2</v>
      </c>
      <c r="W730" s="8">
        <f>MONTH(SalesDataTable[[#This Row],[Order Date]])</f>
        <v>5</v>
      </c>
      <c r="X730" s="7" t="str">
        <f>TEXT(SalesDataTable[[#This Row],[Order Date]],"mmm")</f>
        <v>May</v>
      </c>
    </row>
    <row r="731" spans="1:24" ht="15.75">
      <c r="A731" s="2">
        <v>4988</v>
      </c>
      <c r="B731" s="11">
        <v>46145</v>
      </c>
      <c r="C731" s="4">
        <f>YEAR(SalesDataTable[[#This Row],[Order Date]])</f>
        <v>2026</v>
      </c>
      <c r="D731" s="4" t="str">
        <f>"Q"&amp;ROUNDUP(MONTH(SalesDataTable[[#This Row],[Order Date]])/3,0)</f>
        <v>Q2</v>
      </c>
      <c r="E731" s="4">
        <f>MONTH(SalesDataTable[[#This Row],[Order Date]])</f>
        <v>5</v>
      </c>
      <c r="F731" s="4" t="str">
        <f>TEXT(SalesDataTable[[#This Row],[Order Date]],"MMM")</f>
        <v>May</v>
      </c>
      <c r="G731" s="3" t="s">
        <v>11</v>
      </c>
      <c r="H731" s="3" t="s">
        <v>39</v>
      </c>
      <c r="I731" s="3" t="s">
        <v>19</v>
      </c>
      <c r="J731" s="3" t="s">
        <v>13</v>
      </c>
      <c r="K731" s="3" t="s">
        <v>34</v>
      </c>
      <c r="L731" s="3" t="s">
        <v>38</v>
      </c>
      <c r="M731" s="8">
        <v>1</v>
      </c>
      <c r="N731" s="5">
        <v>122.28</v>
      </c>
      <c r="O731" s="6">
        <v>0</v>
      </c>
      <c r="P731" s="18">
        <v>67.28</v>
      </c>
      <c r="Q731" s="18">
        <f t="shared" si="44"/>
        <v>122.28</v>
      </c>
      <c r="R731" s="18">
        <f t="shared" si="45"/>
        <v>67.28</v>
      </c>
      <c r="S731" s="18">
        <f t="shared" si="46"/>
        <v>55</v>
      </c>
      <c r="T731" s="7">
        <f t="shared" si="47"/>
        <v>0.44978737324174028</v>
      </c>
      <c r="U731" s="4">
        <f>YEAR(SalesDataTable[[#This Row],[Order Date]])</f>
        <v>2026</v>
      </c>
      <c r="V731" s="7" t="str">
        <f>"Q"&amp;ROUNDUP(MONTH(SalesDataTable[[#This Row],[Order Date]])/3,0)</f>
        <v>Q2</v>
      </c>
      <c r="W731" s="8">
        <f>MONTH(SalesDataTable[[#This Row],[Order Date]])</f>
        <v>5</v>
      </c>
      <c r="X731" s="7" t="str">
        <f>TEXT(SalesDataTable[[#This Row],[Order Date]],"mmm")</f>
        <v>May</v>
      </c>
    </row>
    <row r="732" spans="1:24" ht="15.75">
      <c r="A732" s="2">
        <v>253</v>
      </c>
      <c r="B732" s="11">
        <v>46146</v>
      </c>
      <c r="C732" s="4">
        <f>YEAR(SalesDataTable[[#This Row],[Order Date]])</f>
        <v>2026</v>
      </c>
      <c r="D732" s="4" t="str">
        <f>"Q"&amp;ROUNDUP(MONTH(SalesDataTable[[#This Row],[Order Date]])/3,0)</f>
        <v>Q2</v>
      </c>
      <c r="E732" s="4">
        <f>MONTH(SalesDataTable[[#This Row],[Order Date]])</f>
        <v>5</v>
      </c>
      <c r="F732" s="4" t="str">
        <f>TEXT(SalesDataTable[[#This Row],[Order Date]],"MMM")</f>
        <v>May</v>
      </c>
      <c r="G732" s="3" t="s">
        <v>11</v>
      </c>
      <c r="H732" s="3" t="s">
        <v>39</v>
      </c>
      <c r="I732" s="3" t="s">
        <v>19</v>
      </c>
      <c r="J732" s="3" t="s">
        <v>16</v>
      </c>
      <c r="K732" s="3" t="s">
        <v>9</v>
      </c>
      <c r="L732" s="3" t="s">
        <v>10</v>
      </c>
      <c r="M732" s="8">
        <v>1</v>
      </c>
      <c r="N732" s="5">
        <v>90.92</v>
      </c>
      <c r="O732" s="6">
        <v>0.15</v>
      </c>
      <c r="P732" s="18">
        <v>44.93</v>
      </c>
      <c r="Q732" s="18">
        <f t="shared" si="44"/>
        <v>77.281999999999996</v>
      </c>
      <c r="R732" s="18">
        <f t="shared" si="45"/>
        <v>44.93</v>
      </c>
      <c r="S732" s="18">
        <f t="shared" si="46"/>
        <v>32.351999999999997</v>
      </c>
      <c r="T732" s="7">
        <f t="shared" si="47"/>
        <v>0.41862270645169636</v>
      </c>
      <c r="U732" s="4">
        <f>YEAR(SalesDataTable[[#This Row],[Order Date]])</f>
        <v>2026</v>
      </c>
      <c r="V732" s="7" t="str">
        <f>"Q"&amp;ROUNDUP(MONTH(SalesDataTable[[#This Row],[Order Date]])/3,0)</f>
        <v>Q2</v>
      </c>
      <c r="W732" s="8">
        <f>MONTH(SalesDataTable[[#This Row],[Order Date]])</f>
        <v>5</v>
      </c>
      <c r="X732" s="7" t="str">
        <f>TEXT(SalesDataTable[[#This Row],[Order Date]],"mmm")</f>
        <v>May</v>
      </c>
    </row>
    <row r="733" spans="1:24" ht="15.75">
      <c r="A733" s="2">
        <v>1743</v>
      </c>
      <c r="B733" s="11">
        <v>46146</v>
      </c>
      <c r="C733" s="4">
        <f>YEAR(SalesDataTable[[#This Row],[Order Date]])</f>
        <v>2026</v>
      </c>
      <c r="D733" s="4" t="str">
        <f>"Q"&amp;ROUNDUP(MONTH(SalesDataTable[[#This Row],[Order Date]])/3,0)</f>
        <v>Q2</v>
      </c>
      <c r="E733" s="4">
        <f>MONTH(SalesDataTable[[#This Row],[Order Date]])</f>
        <v>5</v>
      </c>
      <c r="F733" s="4" t="str">
        <f>TEXT(SalesDataTable[[#This Row],[Order Date]],"MMM")</f>
        <v>May</v>
      </c>
      <c r="G733" s="3" t="s">
        <v>6</v>
      </c>
      <c r="H733" s="3" t="s">
        <v>43</v>
      </c>
      <c r="I733" s="3" t="s">
        <v>2</v>
      </c>
      <c r="J733" s="3" t="s">
        <v>13</v>
      </c>
      <c r="K733" s="3" t="s">
        <v>34</v>
      </c>
      <c r="L733" s="3" t="s">
        <v>45</v>
      </c>
      <c r="M733" s="8">
        <v>1</v>
      </c>
      <c r="N733" s="5">
        <v>51.02</v>
      </c>
      <c r="O733" s="6">
        <v>0</v>
      </c>
      <c r="P733" s="18">
        <v>21.83</v>
      </c>
      <c r="Q733" s="18">
        <f t="shared" si="44"/>
        <v>51.02</v>
      </c>
      <c r="R733" s="18">
        <f t="shared" si="45"/>
        <v>21.83</v>
      </c>
      <c r="S733" s="18">
        <f t="shared" si="46"/>
        <v>29.190000000000005</v>
      </c>
      <c r="T733" s="7">
        <f t="shared" si="47"/>
        <v>0.5721285770286163</v>
      </c>
      <c r="U733" s="4">
        <f>YEAR(SalesDataTable[[#This Row],[Order Date]])</f>
        <v>2026</v>
      </c>
      <c r="V733" s="7" t="str">
        <f>"Q"&amp;ROUNDUP(MONTH(SalesDataTable[[#This Row],[Order Date]])/3,0)</f>
        <v>Q2</v>
      </c>
      <c r="W733" s="8">
        <f>MONTH(SalesDataTable[[#This Row],[Order Date]])</f>
        <v>5</v>
      </c>
      <c r="X733" s="7" t="str">
        <f>TEXT(SalesDataTable[[#This Row],[Order Date]],"mmm")</f>
        <v>May</v>
      </c>
    </row>
    <row r="734" spans="1:24" ht="15.75">
      <c r="A734" s="2">
        <v>1801</v>
      </c>
      <c r="B734" s="11">
        <v>46146</v>
      </c>
      <c r="C734" s="4">
        <f>YEAR(SalesDataTable[[#This Row],[Order Date]])</f>
        <v>2026</v>
      </c>
      <c r="D734" s="4" t="str">
        <f>"Q"&amp;ROUNDUP(MONTH(SalesDataTable[[#This Row],[Order Date]])/3,0)</f>
        <v>Q2</v>
      </c>
      <c r="E734" s="4">
        <f>MONTH(SalesDataTable[[#This Row],[Order Date]])</f>
        <v>5</v>
      </c>
      <c r="F734" s="4" t="str">
        <f>TEXT(SalesDataTable[[#This Row],[Order Date]],"MMM")</f>
        <v>May</v>
      </c>
      <c r="G734" s="3" t="s">
        <v>11</v>
      </c>
      <c r="H734" s="3" t="s">
        <v>12</v>
      </c>
      <c r="I734" s="3" t="s">
        <v>2</v>
      </c>
      <c r="J734" s="3" t="s">
        <v>16</v>
      </c>
      <c r="K734" s="3" t="s">
        <v>14</v>
      </c>
      <c r="L734" s="3" t="s">
        <v>15</v>
      </c>
      <c r="M734" s="8">
        <v>2</v>
      </c>
      <c r="N734" s="5">
        <v>36.299999999999997</v>
      </c>
      <c r="O734" s="6">
        <v>0.05</v>
      </c>
      <c r="P734" s="18">
        <v>13.9</v>
      </c>
      <c r="Q734" s="18">
        <f t="shared" si="44"/>
        <v>68.969999999999985</v>
      </c>
      <c r="R734" s="18">
        <f t="shared" si="45"/>
        <v>27.8</v>
      </c>
      <c r="S734" s="18">
        <f t="shared" si="46"/>
        <v>41.169999999999987</v>
      </c>
      <c r="T734" s="7">
        <f t="shared" si="47"/>
        <v>0.59692619979701311</v>
      </c>
      <c r="U734" s="4">
        <f>YEAR(SalesDataTable[[#This Row],[Order Date]])</f>
        <v>2026</v>
      </c>
      <c r="V734" s="7" t="str">
        <f>"Q"&amp;ROUNDUP(MONTH(SalesDataTable[[#This Row],[Order Date]])/3,0)</f>
        <v>Q2</v>
      </c>
      <c r="W734" s="8">
        <f>MONTH(SalesDataTable[[#This Row],[Order Date]])</f>
        <v>5</v>
      </c>
      <c r="X734" s="7" t="str">
        <f>TEXT(SalesDataTable[[#This Row],[Order Date]],"mmm")</f>
        <v>May</v>
      </c>
    </row>
    <row r="735" spans="1:24" ht="15.75">
      <c r="A735" s="2">
        <v>2511</v>
      </c>
      <c r="B735" s="11">
        <v>46146</v>
      </c>
      <c r="C735" s="4">
        <f>YEAR(SalesDataTable[[#This Row],[Order Date]])</f>
        <v>2026</v>
      </c>
      <c r="D735" s="4" t="str">
        <f>"Q"&amp;ROUNDUP(MONTH(SalesDataTable[[#This Row],[Order Date]])/3,0)</f>
        <v>Q2</v>
      </c>
      <c r="E735" s="4">
        <f>MONTH(SalesDataTable[[#This Row],[Order Date]])</f>
        <v>5</v>
      </c>
      <c r="F735" s="4" t="str">
        <f>TEXT(SalesDataTable[[#This Row],[Order Date]],"MMM")</f>
        <v>May</v>
      </c>
      <c r="G735" s="3" t="s">
        <v>11</v>
      </c>
      <c r="H735" s="3" t="s">
        <v>39</v>
      </c>
      <c r="I735" s="3" t="s">
        <v>8</v>
      </c>
      <c r="J735" s="3" t="s">
        <v>16</v>
      </c>
      <c r="K735" s="3" t="s">
        <v>23</v>
      </c>
      <c r="L735" s="3" t="s">
        <v>29</v>
      </c>
      <c r="M735" s="8">
        <v>8</v>
      </c>
      <c r="N735" s="5">
        <v>195.03</v>
      </c>
      <c r="O735" s="6">
        <v>0.15</v>
      </c>
      <c r="P735" s="18">
        <v>101.13</v>
      </c>
      <c r="Q735" s="18">
        <f t="shared" si="44"/>
        <v>1326.204</v>
      </c>
      <c r="R735" s="18">
        <f t="shared" si="45"/>
        <v>809.04</v>
      </c>
      <c r="S735" s="18">
        <f t="shared" si="46"/>
        <v>517.16399999999999</v>
      </c>
      <c r="T735" s="7">
        <f t="shared" si="47"/>
        <v>0.38995810599274322</v>
      </c>
      <c r="U735" s="4">
        <f>YEAR(SalesDataTable[[#This Row],[Order Date]])</f>
        <v>2026</v>
      </c>
      <c r="V735" s="7" t="str">
        <f>"Q"&amp;ROUNDUP(MONTH(SalesDataTable[[#This Row],[Order Date]])/3,0)</f>
        <v>Q2</v>
      </c>
      <c r="W735" s="8">
        <f>MONTH(SalesDataTable[[#This Row],[Order Date]])</f>
        <v>5</v>
      </c>
      <c r="X735" s="7" t="str">
        <f>TEXT(SalesDataTable[[#This Row],[Order Date]],"mmm")</f>
        <v>May</v>
      </c>
    </row>
    <row r="736" spans="1:24" ht="15.75">
      <c r="A736" s="2">
        <v>3186</v>
      </c>
      <c r="B736" s="11">
        <v>46146</v>
      </c>
      <c r="C736" s="4">
        <f>YEAR(SalesDataTable[[#This Row],[Order Date]])</f>
        <v>2026</v>
      </c>
      <c r="D736" s="4" t="str">
        <f>"Q"&amp;ROUNDUP(MONTH(SalesDataTable[[#This Row],[Order Date]])/3,0)</f>
        <v>Q2</v>
      </c>
      <c r="E736" s="4">
        <f>MONTH(SalesDataTable[[#This Row],[Order Date]])</f>
        <v>5</v>
      </c>
      <c r="F736" s="4" t="str">
        <f>TEXT(SalesDataTable[[#This Row],[Order Date]],"MMM")</f>
        <v>May</v>
      </c>
      <c r="G736" s="3" t="s">
        <v>6</v>
      </c>
      <c r="H736" s="3" t="s">
        <v>27</v>
      </c>
      <c r="I736" s="3" t="s">
        <v>2</v>
      </c>
      <c r="J736" s="3" t="s">
        <v>13</v>
      </c>
      <c r="K736" s="3" t="s">
        <v>9</v>
      </c>
      <c r="L736" s="3" t="s">
        <v>17</v>
      </c>
      <c r="M736" s="8">
        <v>1</v>
      </c>
      <c r="N736" s="5">
        <v>143.66</v>
      </c>
      <c r="O736" s="6">
        <v>0.1</v>
      </c>
      <c r="P736" s="18">
        <v>79.25</v>
      </c>
      <c r="Q736" s="18">
        <f t="shared" si="44"/>
        <v>129.29400000000001</v>
      </c>
      <c r="R736" s="18">
        <f t="shared" si="45"/>
        <v>79.25</v>
      </c>
      <c r="S736" s="18">
        <f t="shared" si="46"/>
        <v>50.044000000000011</v>
      </c>
      <c r="T736" s="7">
        <f t="shared" si="47"/>
        <v>0.38705585719368268</v>
      </c>
      <c r="U736" s="4">
        <f>YEAR(SalesDataTable[[#This Row],[Order Date]])</f>
        <v>2026</v>
      </c>
      <c r="V736" s="7" t="str">
        <f>"Q"&amp;ROUNDUP(MONTH(SalesDataTable[[#This Row],[Order Date]])/3,0)</f>
        <v>Q2</v>
      </c>
      <c r="W736" s="8">
        <f>MONTH(SalesDataTable[[#This Row],[Order Date]])</f>
        <v>5</v>
      </c>
      <c r="X736" s="7" t="str">
        <f>TEXT(SalesDataTable[[#This Row],[Order Date]],"mmm")</f>
        <v>May</v>
      </c>
    </row>
    <row r="737" spans="1:24" ht="15.75">
      <c r="A737" s="2">
        <v>3378</v>
      </c>
      <c r="B737" s="11">
        <v>46146</v>
      </c>
      <c r="C737" s="4">
        <f>YEAR(SalesDataTable[[#This Row],[Order Date]])</f>
        <v>2026</v>
      </c>
      <c r="D737" s="4" t="str">
        <f>"Q"&amp;ROUNDUP(MONTH(SalesDataTable[[#This Row],[Order Date]])/3,0)</f>
        <v>Q2</v>
      </c>
      <c r="E737" s="4">
        <f>MONTH(SalesDataTable[[#This Row],[Order Date]])</f>
        <v>5</v>
      </c>
      <c r="F737" s="4" t="str">
        <f>TEXT(SalesDataTable[[#This Row],[Order Date]],"MMM")</f>
        <v>May</v>
      </c>
      <c r="G737" s="3" t="s">
        <v>0</v>
      </c>
      <c r="H737" s="3" t="s">
        <v>1</v>
      </c>
      <c r="I737" s="3" t="s">
        <v>8</v>
      </c>
      <c r="J737" s="3" t="s">
        <v>16</v>
      </c>
      <c r="K737" s="3" t="s">
        <v>34</v>
      </c>
      <c r="L737" s="3" t="s">
        <v>38</v>
      </c>
      <c r="M737" s="8">
        <v>3</v>
      </c>
      <c r="N737" s="5">
        <v>120.28</v>
      </c>
      <c r="O737" s="6">
        <v>0.2</v>
      </c>
      <c r="P737" s="18">
        <v>69.23</v>
      </c>
      <c r="Q737" s="18">
        <f t="shared" si="44"/>
        <v>288.67200000000003</v>
      </c>
      <c r="R737" s="18">
        <f t="shared" si="45"/>
        <v>207.69</v>
      </c>
      <c r="S737" s="18">
        <f t="shared" si="46"/>
        <v>80.982000000000028</v>
      </c>
      <c r="T737" s="7">
        <f t="shared" si="47"/>
        <v>0.28053292317924849</v>
      </c>
      <c r="U737" s="4">
        <f>YEAR(SalesDataTable[[#This Row],[Order Date]])</f>
        <v>2026</v>
      </c>
      <c r="V737" s="7" t="str">
        <f>"Q"&amp;ROUNDUP(MONTH(SalesDataTable[[#This Row],[Order Date]])/3,0)</f>
        <v>Q2</v>
      </c>
      <c r="W737" s="8">
        <f>MONTH(SalesDataTable[[#This Row],[Order Date]])</f>
        <v>5</v>
      </c>
      <c r="X737" s="7" t="str">
        <f>TEXT(SalesDataTable[[#This Row],[Order Date]],"mmm")</f>
        <v>May</v>
      </c>
    </row>
    <row r="738" spans="1:24" ht="15.75">
      <c r="A738" s="2">
        <v>4255</v>
      </c>
      <c r="B738" s="11">
        <v>46146</v>
      </c>
      <c r="C738" s="4">
        <f>YEAR(SalesDataTable[[#This Row],[Order Date]])</f>
        <v>2026</v>
      </c>
      <c r="D738" s="4" t="str">
        <f>"Q"&amp;ROUNDUP(MONTH(SalesDataTable[[#This Row],[Order Date]])/3,0)</f>
        <v>Q2</v>
      </c>
      <c r="E738" s="4">
        <f>MONTH(SalesDataTable[[#This Row],[Order Date]])</f>
        <v>5</v>
      </c>
      <c r="F738" s="4" t="str">
        <f>TEXT(SalesDataTable[[#This Row],[Order Date]],"MMM")</f>
        <v>May</v>
      </c>
      <c r="G738" s="3" t="s">
        <v>20</v>
      </c>
      <c r="H738" s="3" t="s">
        <v>31</v>
      </c>
      <c r="I738" s="3" t="s">
        <v>28</v>
      </c>
      <c r="J738" s="3" t="s">
        <v>3</v>
      </c>
      <c r="K738" s="3" t="s">
        <v>14</v>
      </c>
      <c r="L738" s="3" t="s">
        <v>15</v>
      </c>
      <c r="M738" s="8">
        <v>6</v>
      </c>
      <c r="N738" s="5">
        <v>36.04</v>
      </c>
      <c r="O738" s="6">
        <v>0</v>
      </c>
      <c r="P738" s="18">
        <v>13.38</v>
      </c>
      <c r="Q738" s="18">
        <f t="shared" si="44"/>
        <v>216.24</v>
      </c>
      <c r="R738" s="18">
        <f t="shared" si="45"/>
        <v>80.28</v>
      </c>
      <c r="S738" s="18">
        <f t="shared" si="46"/>
        <v>135.96</v>
      </c>
      <c r="T738" s="7">
        <f t="shared" si="47"/>
        <v>0.62874583795782468</v>
      </c>
      <c r="U738" s="4">
        <f>YEAR(SalesDataTable[[#This Row],[Order Date]])</f>
        <v>2026</v>
      </c>
      <c r="V738" s="7" t="str">
        <f>"Q"&amp;ROUNDUP(MONTH(SalesDataTable[[#This Row],[Order Date]])/3,0)</f>
        <v>Q2</v>
      </c>
      <c r="W738" s="8">
        <f>MONTH(SalesDataTable[[#This Row],[Order Date]])</f>
        <v>5</v>
      </c>
      <c r="X738" s="7" t="str">
        <f>TEXT(SalesDataTable[[#This Row],[Order Date]],"mmm")</f>
        <v>May</v>
      </c>
    </row>
    <row r="739" spans="1:24" ht="15.75">
      <c r="A739" s="2">
        <v>4587</v>
      </c>
      <c r="B739" s="11">
        <v>46146</v>
      </c>
      <c r="C739" s="4">
        <f>YEAR(SalesDataTable[[#This Row],[Order Date]])</f>
        <v>2026</v>
      </c>
      <c r="D739" s="4" t="str">
        <f>"Q"&amp;ROUNDUP(MONTH(SalesDataTable[[#This Row],[Order Date]])/3,0)</f>
        <v>Q2</v>
      </c>
      <c r="E739" s="4">
        <f>MONTH(SalesDataTable[[#This Row],[Order Date]])</f>
        <v>5</v>
      </c>
      <c r="F739" s="4" t="str">
        <f>TEXT(SalesDataTable[[#This Row],[Order Date]],"MMM")</f>
        <v>May</v>
      </c>
      <c r="G739" s="3" t="s">
        <v>11</v>
      </c>
      <c r="H739" s="3" t="s">
        <v>12</v>
      </c>
      <c r="I739" s="3" t="s">
        <v>28</v>
      </c>
      <c r="J739" s="3" t="s">
        <v>3</v>
      </c>
      <c r="K739" s="3" t="s">
        <v>9</v>
      </c>
      <c r="L739" s="3" t="s">
        <v>10</v>
      </c>
      <c r="M739" s="8">
        <v>2</v>
      </c>
      <c r="N739" s="5">
        <v>91.72</v>
      </c>
      <c r="O739" s="6">
        <v>0</v>
      </c>
      <c r="P739" s="18">
        <v>45.67</v>
      </c>
      <c r="Q739" s="18">
        <f t="shared" si="44"/>
        <v>183.44</v>
      </c>
      <c r="R739" s="18">
        <f t="shared" si="45"/>
        <v>91.34</v>
      </c>
      <c r="S739" s="18">
        <f t="shared" si="46"/>
        <v>92.1</v>
      </c>
      <c r="T739" s="7">
        <f t="shared" si="47"/>
        <v>0.50207152202354988</v>
      </c>
      <c r="U739" s="4">
        <f>YEAR(SalesDataTable[[#This Row],[Order Date]])</f>
        <v>2026</v>
      </c>
      <c r="V739" s="7" t="str">
        <f>"Q"&amp;ROUNDUP(MONTH(SalesDataTable[[#This Row],[Order Date]])/3,0)</f>
        <v>Q2</v>
      </c>
      <c r="W739" s="8">
        <f>MONTH(SalesDataTable[[#This Row],[Order Date]])</f>
        <v>5</v>
      </c>
      <c r="X739" s="7" t="str">
        <f>TEXT(SalesDataTable[[#This Row],[Order Date]],"mmm")</f>
        <v>May</v>
      </c>
    </row>
    <row r="740" spans="1:24" ht="15.75">
      <c r="A740" s="2">
        <v>830</v>
      </c>
      <c r="B740" s="11">
        <v>46147</v>
      </c>
      <c r="C740" s="4">
        <f>YEAR(SalesDataTable[[#This Row],[Order Date]])</f>
        <v>2026</v>
      </c>
      <c r="D740" s="4" t="str">
        <f>"Q"&amp;ROUNDUP(MONTH(SalesDataTable[[#This Row],[Order Date]])/3,0)</f>
        <v>Q2</v>
      </c>
      <c r="E740" s="4">
        <f>MONTH(SalesDataTable[[#This Row],[Order Date]])</f>
        <v>5</v>
      </c>
      <c r="F740" s="4" t="str">
        <f>TEXT(SalesDataTable[[#This Row],[Order Date]],"MMM")</f>
        <v>May</v>
      </c>
      <c r="G740" s="3" t="s">
        <v>20</v>
      </c>
      <c r="H740" s="3" t="s">
        <v>33</v>
      </c>
      <c r="I740" s="3" t="s">
        <v>2</v>
      </c>
      <c r="J740" s="3" t="s">
        <v>16</v>
      </c>
      <c r="K740" s="3" t="s">
        <v>4</v>
      </c>
      <c r="L740" s="3" t="s">
        <v>22</v>
      </c>
      <c r="M740" s="8">
        <v>2</v>
      </c>
      <c r="N740" s="5">
        <v>50.4</v>
      </c>
      <c r="O740" s="6">
        <v>0</v>
      </c>
      <c r="P740" s="18">
        <v>22.21</v>
      </c>
      <c r="Q740" s="18">
        <f t="shared" si="44"/>
        <v>100.8</v>
      </c>
      <c r="R740" s="18">
        <f t="shared" si="45"/>
        <v>44.42</v>
      </c>
      <c r="S740" s="18">
        <f t="shared" si="46"/>
        <v>56.379999999999995</v>
      </c>
      <c r="T740" s="7">
        <f t="shared" si="47"/>
        <v>0.55932539682539684</v>
      </c>
      <c r="U740" s="4">
        <f>YEAR(SalesDataTable[[#This Row],[Order Date]])</f>
        <v>2026</v>
      </c>
      <c r="V740" s="7" t="str">
        <f>"Q"&amp;ROUNDUP(MONTH(SalesDataTable[[#This Row],[Order Date]])/3,0)</f>
        <v>Q2</v>
      </c>
      <c r="W740" s="8">
        <f>MONTH(SalesDataTable[[#This Row],[Order Date]])</f>
        <v>5</v>
      </c>
      <c r="X740" s="7" t="str">
        <f>TEXT(SalesDataTable[[#This Row],[Order Date]],"mmm")</f>
        <v>May</v>
      </c>
    </row>
    <row r="741" spans="1:24" ht="15.75">
      <c r="A741" s="2">
        <v>4320</v>
      </c>
      <c r="B741" s="11">
        <v>46147</v>
      </c>
      <c r="C741" s="4">
        <f>YEAR(SalesDataTable[[#This Row],[Order Date]])</f>
        <v>2026</v>
      </c>
      <c r="D741" s="4" t="str">
        <f>"Q"&amp;ROUNDUP(MONTH(SalesDataTable[[#This Row],[Order Date]])/3,0)</f>
        <v>Q2</v>
      </c>
      <c r="E741" s="4">
        <f>MONTH(SalesDataTable[[#This Row],[Order Date]])</f>
        <v>5</v>
      </c>
      <c r="F741" s="4" t="str">
        <f>TEXT(SalesDataTable[[#This Row],[Order Date]],"MMM")</f>
        <v>May</v>
      </c>
      <c r="G741" s="3" t="s">
        <v>6</v>
      </c>
      <c r="H741" s="3" t="s">
        <v>27</v>
      </c>
      <c r="I741" s="3" t="s">
        <v>2</v>
      </c>
      <c r="J741" s="3" t="s">
        <v>3</v>
      </c>
      <c r="K741" s="3" t="s">
        <v>14</v>
      </c>
      <c r="L741" s="3" t="s">
        <v>48</v>
      </c>
      <c r="M741" s="8">
        <v>2</v>
      </c>
      <c r="N741" s="5">
        <v>165.17</v>
      </c>
      <c r="O741" s="6">
        <v>0</v>
      </c>
      <c r="P741" s="18">
        <v>87.78</v>
      </c>
      <c r="Q741" s="18">
        <f t="shared" si="44"/>
        <v>330.34</v>
      </c>
      <c r="R741" s="18">
        <f t="shared" si="45"/>
        <v>175.56</v>
      </c>
      <c r="S741" s="18">
        <f t="shared" si="46"/>
        <v>154.77999999999997</v>
      </c>
      <c r="T741" s="7">
        <f t="shared" si="47"/>
        <v>0.46854755706242052</v>
      </c>
      <c r="U741" s="4">
        <f>YEAR(SalesDataTable[[#This Row],[Order Date]])</f>
        <v>2026</v>
      </c>
      <c r="V741" s="7" t="str">
        <f>"Q"&amp;ROUNDUP(MONTH(SalesDataTable[[#This Row],[Order Date]])/3,0)</f>
        <v>Q2</v>
      </c>
      <c r="W741" s="8">
        <f>MONTH(SalesDataTable[[#This Row],[Order Date]])</f>
        <v>5</v>
      </c>
      <c r="X741" s="7" t="str">
        <f>TEXT(SalesDataTable[[#This Row],[Order Date]],"mmm")</f>
        <v>May</v>
      </c>
    </row>
    <row r="742" spans="1:24" ht="15.75">
      <c r="A742" s="2">
        <v>4386</v>
      </c>
      <c r="B742" s="11">
        <v>46147</v>
      </c>
      <c r="C742" s="4">
        <f>YEAR(SalesDataTable[[#This Row],[Order Date]])</f>
        <v>2026</v>
      </c>
      <c r="D742" s="4" t="str">
        <f>"Q"&amp;ROUNDUP(MONTH(SalesDataTable[[#This Row],[Order Date]])/3,0)</f>
        <v>Q2</v>
      </c>
      <c r="E742" s="4">
        <f>MONTH(SalesDataTable[[#This Row],[Order Date]])</f>
        <v>5</v>
      </c>
      <c r="F742" s="4" t="str">
        <f>TEXT(SalesDataTable[[#This Row],[Order Date]],"MMM")</f>
        <v>May</v>
      </c>
      <c r="G742" s="3" t="s">
        <v>0</v>
      </c>
      <c r="H742" s="3" t="s">
        <v>50</v>
      </c>
      <c r="I742" s="3" t="s">
        <v>2</v>
      </c>
      <c r="J742" s="3" t="s">
        <v>3</v>
      </c>
      <c r="K742" s="3" t="s">
        <v>9</v>
      </c>
      <c r="L742" s="3" t="s">
        <v>46</v>
      </c>
      <c r="M742" s="8">
        <v>1</v>
      </c>
      <c r="N742" s="5">
        <v>69.819999999999993</v>
      </c>
      <c r="O742" s="6">
        <v>0.05</v>
      </c>
      <c r="P742" s="18">
        <v>33.29</v>
      </c>
      <c r="Q742" s="18">
        <f t="shared" si="44"/>
        <v>66.328999999999994</v>
      </c>
      <c r="R742" s="18">
        <f t="shared" si="45"/>
        <v>33.29</v>
      </c>
      <c r="S742" s="18">
        <f t="shared" si="46"/>
        <v>33.038999999999994</v>
      </c>
      <c r="T742" s="7">
        <f t="shared" si="47"/>
        <v>0.49810791659756665</v>
      </c>
      <c r="U742" s="4">
        <f>YEAR(SalesDataTable[[#This Row],[Order Date]])</f>
        <v>2026</v>
      </c>
      <c r="V742" s="7" t="str">
        <f>"Q"&amp;ROUNDUP(MONTH(SalesDataTable[[#This Row],[Order Date]])/3,0)</f>
        <v>Q2</v>
      </c>
      <c r="W742" s="8">
        <f>MONTH(SalesDataTable[[#This Row],[Order Date]])</f>
        <v>5</v>
      </c>
      <c r="X742" s="7" t="str">
        <f>TEXT(SalesDataTable[[#This Row],[Order Date]],"mmm")</f>
        <v>May</v>
      </c>
    </row>
    <row r="743" spans="1:24" ht="15.75">
      <c r="A743" s="2">
        <v>4602</v>
      </c>
      <c r="B743" s="11">
        <v>46147</v>
      </c>
      <c r="C743" s="4">
        <f>YEAR(SalesDataTable[[#This Row],[Order Date]])</f>
        <v>2026</v>
      </c>
      <c r="D743" s="4" t="str">
        <f>"Q"&amp;ROUNDUP(MONTH(SalesDataTable[[#This Row],[Order Date]])/3,0)</f>
        <v>Q2</v>
      </c>
      <c r="E743" s="4">
        <f>MONTH(SalesDataTable[[#This Row],[Order Date]])</f>
        <v>5</v>
      </c>
      <c r="F743" s="4" t="str">
        <f>TEXT(SalesDataTable[[#This Row],[Order Date]],"MMM")</f>
        <v>May</v>
      </c>
      <c r="G743" s="3" t="s">
        <v>6</v>
      </c>
      <c r="H743" s="3" t="s">
        <v>43</v>
      </c>
      <c r="I743" s="3" t="s">
        <v>28</v>
      </c>
      <c r="J743" s="3" t="s">
        <v>13</v>
      </c>
      <c r="K743" s="3" t="s">
        <v>14</v>
      </c>
      <c r="L743" s="3" t="s">
        <v>44</v>
      </c>
      <c r="M743" s="8">
        <v>2</v>
      </c>
      <c r="N743" s="5">
        <v>131.36000000000001</v>
      </c>
      <c r="O743" s="6">
        <v>0.1</v>
      </c>
      <c r="P743" s="18">
        <v>65.3</v>
      </c>
      <c r="Q743" s="18">
        <f t="shared" si="44"/>
        <v>236.44800000000004</v>
      </c>
      <c r="R743" s="18">
        <f t="shared" si="45"/>
        <v>130.6</v>
      </c>
      <c r="S743" s="18">
        <f t="shared" si="46"/>
        <v>105.84800000000004</v>
      </c>
      <c r="T743" s="7">
        <f t="shared" si="47"/>
        <v>0.4476586818243336</v>
      </c>
      <c r="U743" s="4">
        <f>YEAR(SalesDataTable[[#This Row],[Order Date]])</f>
        <v>2026</v>
      </c>
      <c r="V743" s="7" t="str">
        <f>"Q"&amp;ROUNDUP(MONTH(SalesDataTable[[#This Row],[Order Date]])/3,0)</f>
        <v>Q2</v>
      </c>
      <c r="W743" s="8">
        <f>MONTH(SalesDataTable[[#This Row],[Order Date]])</f>
        <v>5</v>
      </c>
      <c r="X743" s="7" t="str">
        <f>TEXT(SalesDataTable[[#This Row],[Order Date]],"mmm")</f>
        <v>May</v>
      </c>
    </row>
    <row r="744" spans="1:24" ht="15.75">
      <c r="A744" s="2">
        <v>5190</v>
      </c>
      <c r="B744" s="11">
        <v>46147</v>
      </c>
      <c r="C744" s="4">
        <f>YEAR(SalesDataTable[[#This Row],[Order Date]])</f>
        <v>2026</v>
      </c>
      <c r="D744" s="4" t="str">
        <f>"Q"&amp;ROUNDUP(MONTH(SalesDataTable[[#This Row],[Order Date]])/3,0)</f>
        <v>Q2</v>
      </c>
      <c r="E744" s="4">
        <f>MONTH(SalesDataTable[[#This Row],[Order Date]])</f>
        <v>5</v>
      </c>
      <c r="F744" s="4" t="str">
        <f>TEXT(SalesDataTable[[#This Row],[Order Date]],"MMM")</f>
        <v>May</v>
      </c>
      <c r="G744" s="3" t="s">
        <v>20</v>
      </c>
      <c r="H744" s="3" t="s">
        <v>33</v>
      </c>
      <c r="I744" s="3" t="s">
        <v>8</v>
      </c>
      <c r="J744" s="3" t="s">
        <v>3</v>
      </c>
      <c r="K744" s="3" t="s">
        <v>9</v>
      </c>
      <c r="L744" s="3" t="s">
        <v>10</v>
      </c>
      <c r="M744" s="8">
        <v>15</v>
      </c>
      <c r="N744" s="5">
        <v>93.65</v>
      </c>
      <c r="O744" s="6">
        <v>0.1</v>
      </c>
      <c r="P744" s="18">
        <v>44.89</v>
      </c>
      <c r="Q744" s="18">
        <f t="shared" si="44"/>
        <v>1264.2750000000001</v>
      </c>
      <c r="R744" s="18">
        <f t="shared" si="45"/>
        <v>673.35</v>
      </c>
      <c r="S744" s="18">
        <f t="shared" si="46"/>
        <v>590.92500000000007</v>
      </c>
      <c r="T744" s="7">
        <f t="shared" si="47"/>
        <v>0.46740226612089936</v>
      </c>
      <c r="U744" s="4">
        <f>YEAR(SalesDataTable[[#This Row],[Order Date]])</f>
        <v>2026</v>
      </c>
      <c r="V744" s="7" t="str">
        <f>"Q"&amp;ROUNDUP(MONTH(SalesDataTable[[#This Row],[Order Date]])/3,0)</f>
        <v>Q2</v>
      </c>
      <c r="W744" s="8">
        <f>MONTH(SalesDataTable[[#This Row],[Order Date]])</f>
        <v>5</v>
      </c>
      <c r="X744" s="7" t="str">
        <f>TEXT(SalesDataTable[[#This Row],[Order Date]],"mmm")</f>
        <v>May</v>
      </c>
    </row>
    <row r="745" spans="1:24" ht="15.75">
      <c r="A745" s="2">
        <v>393</v>
      </c>
      <c r="B745" s="11">
        <v>46148</v>
      </c>
      <c r="C745" s="4">
        <f>YEAR(SalesDataTable[[#This Row],[Order Date]])</f>
        <v>2026</v>
      </c>
      <c r="D745" s="4" t="str">
        <f>"Q"&amp;ROUNDUP(MONTH(SalesDataTable[[#This Row],[Order Date]])/3,0)</f>
        <v>Q2</v>
      </c>
      <c r="E745" s="4">
        <f>MONTH(SalesDataTable[[#This Row],[Order Date]])</f>
        <v>5</v>
      </c>
      <c r="F745" s="4" t="str">
        <f>TEXT(SalesDataTable[[#This Row],[Order Date]],"MMM")</f>
        <v>May</v>
      </c>
      <c r="G745" s="3" t="s">
        <v>6</v>
      </c>
      <c r="H745" s="3" t="s">
        <v>43</v>
      </c>
      <c r="I745" s="3" t="s">
        <v>28</v>
      </c>
      <c r="J745" s="3" t="s">
        <v>13</v>
      </c>
      <c r="K745" s="3" t="s">
        <v>23</v>
      </c>
      <c r="L745" s="3" t="s">
        <v>29</v>
      </c>
      <c r="M745" s="8">
        <v>3</v>
      </c>
      <c r="N745" s="5">
        <v>199.93</v>
      </c>
      <c r="O745" s="6">
        <v>0</v>
      </c>
      <c r="P745" s="18">
        <v>104.86</v>
      </c>
      <c r="Q745" s="18">
        <f t="shared" si="44"/>
        <v>599.79</v>
      </c>
      <c r="R745" s="18">
        <f t="shared" si="45"/>
        <v>314.58</v>
      </c>
      <c r="S745" s="18">
        <f t="shared" si="46"/>
        <v>285.20999999999998</v>
      </c>
      <c r="T745" s="7">
        <f t="shared" si="47"/>
        <v>0.47551643075076278</v>
      </c>
      <c r="U745" s="4">
        <f>YEAR(SalesDataTable[[#This Row],[Order Date]])</f>
        <v>2026</v>
      </c>
      <c r="V745" s="7" t="str">
        <f>"Q"&amp;ROUNDUP(MONTH(SalesDataTable[[#This Row],[Order Date]])/3,0)</f>
        <v>Q2</v>
      </c>
      <c r="W745" s="8">
        <f>MONTH(SalesDataTable[[#This Row],[Order Date]])</f>
        <v>5</v>
      </c>
      <c r="X745" s="7" t="str">
        <f>TEXT(SalesDataTable[[#This Row],[Order Date]],"mmm")</f>
        <v>May</v>
      </c>
    </row>
    <row r="746" spans="1:24" ht="15.75">
      <c r="A746" s="2">
        <v>812</v>
      </c>
      <c r="B746" s="11">
        <v>46148</v>
      </c>
      <c r="C746" s="4">
        <f>YEAR(SalesDataTable[[#This Row],[Order Date]])</f>
        <v>2026</v>
      </c>
      <c r="D746" s="4" t="str">
        <f>"Q"&amp;ROUNDUP(MONTH(SalesDataTable[[#This Row],[Order Date]])/3,0)</f>
        <v>Q2</v>
      </c>
      <c r="E746" s="4">
        <f>MONTH(SalesDataTable[[#This Row],[Order Date]])</f>
        <v>5</v>
      </c>
      <c r="F746" s="4" t="str">
        <f>TEXT(SalesDataTable[[#This Row],[Order Date]],"MMM")</f>
        <v>May</v>
      </c>
      <c r="G746" s="3" t="s">
        <v>0</v>
      </c>
      <c r="H746" s="3" t="s">
        <v>1</v>
      </c>
      <c r="I746" s="3" t="s">
        <v>2</v>
      </c>
      <c r="J746" s="3" t="s">
        <v>13</v>
      </c>
      <c r="K746" s="3" t="s">
        <v>9</v>
      </c>
      <c r="L746" s="3" t="s">
        <v>46</v>
      </c>
      <c r="M746" s="8">
        <v>5</v>
      </c>
      <c r="N746" s="5">
        <v>70.150000000000006</v>
      </c>
      <c r="O746" s="6">
        <v>0</v>
      </c>
      <c r="P746" s="18">
        <v>32.700000000000003</v>
      </c>
      <c r="Q746" s="18">
        <f t="shared" si="44"/>
        <v>350.75</v>
      </c>
      <c r="R746" s="18">
        <f t="shared" si="45"/>
        <v>163.5</v>
      </c>
      <c r="S746" s="18">
        <f t="shared" si="46"/>
        <v>187.25</v>
      </c>
      <c r="T746" s="7">
        <f t="shared" si="47"/>
        <v>0.53385602280826805</v>
      </c>
      <c r="U746" s="4">
        <f>YEAR(SalesDataTable[[#This Row],[Order Date]])</f>
        <v>2026</v>
      </c>
      <c r="V746" s="7" t="str">
        <f>"Q"&amp;ROUNDUP(MONTH(SalesDataTable[[#This Row],[Order Date]])/3,0)</f>
        <v>Q2</v>
      </c>
      <c r="W746" s="8">
        <f>MONTH(SalesDataTable[[#This Row],[Order Date]])</f>
        <v>5</v>
      </c>
      <c r="X746" s="7" t="str">
        <f>TEXT(SalesDataTable[[#This Row],[Order Date]],"mmm")</f>
        <v>May</v>
      </c>
    </row>
    <row r="747" spans="1:24" ht="15.75">
      <c r="A747" s="2">
        <v>1297</v>
      </c>
      <c r="B747" s="11">
        <v>46148</v>
      </c>
      <c r="C747" s="4">
        <f>YEAR(SalesDataTable[[#This Row],[Order Date]])</f>
        <v>2026</v>
      </c>
      <c r="D747" s="4" t="str">
        <f>"Q"&amp;ROUNDUP(MONTH(SalesDataTable[[#This Row],[Order Date]])/3,0)</f>
        <v>Q2</v>
      </c>
      <c r="E747" s="4">
        <f>MONTH(SalesDataTable[[#This Row],[Order Date]])</f>
        <v>5</v>
      </c>
      <c r="F747" s="4" t="str">
        <f>TEXT(SalesDataTable[[#This Row],[Order Date]],"MMM")</f>
        <v>May</v>
      </c>
      <c r="G747" s="3" t="s">
        <v>11</v>
      </c>
      <c r="H747" s="3" t="s">
        <v>12</v>
      </c>
      <c r="I747" s="3" t="s">
        <v>19</v>
      </c>
      <c r="J747" s="3" t="s">
        <v>13</v>
      </c>
      <c r="K747" s="3" t="s">
        <v>34</v>
      </c>
      <c r="L747" s="3" t="s">
        <v>42</v>
      </c>
      <c r="M747" s="8">
        <v>2</v>
      </c>
      <c r="N747" s="5">
        <v>35.86</v>
      </c>
      <c r="O747" s="6">
        <v>0</v>
      </c>
      <c r="P747" s="18">
        <v>13.9</v>
      </c>
      <c r="Q747" s="18">
        <f t="shared" si="44"/>
        <v>71.72</v>
      </c>
      <c r="R747" s="18">
        <f t="shared" si="45"/>
        <v>27.8</v>
      </c>
      <c r="S747" s="18">
        <f t="shared" si="46"/>
        <v>43.92</v>
      </c>
      <c r="T747" s="7">
        <f t="shared" si="47"/>
        <v>0.61238148354712774</v>
      </c>
      <c r="U747" s="4">
        <f>YEAR(SalesDataTable[[#This Row],[Order Date]])</f>
        <v>2026</v>
      </c>
      <c r="V747" s="7" t="str">
        <f>"Q"&amp;ROUNDUP(MONTH(SalesDataTable[[#This Row],[Order Date]])/3,0)</f>
        <v>Q2</v>
      </c>
      <c r="W747" s="8">
        <f>MONTH(SalesDataTable[[#This Row],[Order Date]])</f>
        <v>5</v>
      </c>
      <c r="X747" s="7" t="str">
        <f>TEXT(SalesDataTable[[#This Row],[Order Date]],"mmm")</f>
        <v>May</v>
      </c>
    </row>
    <row r="748" spans="1:24" ht="15.75">
      <c r="A748" s="2">
        <v>1574</v>
      </c>
      <c r="B748" s="11">
        <v>46148</v>
      </c>
      <c r="C748" s="4">
        <f>YEAR(SalesDataTable[[#This Row],[Order Date]])</f>
        <v>2026</v>
      </c>
      <c r="D748" s="4" t="str">
        <f>"Q"&amp;ROUNDUP(MONTH(SalesDataTable[[#This Row],[Order Date]])/3,0)</f>
        <v>Q2</v>
      </c>
      <c r="E748" s="4">
        <f>MONTH(SalesDataTable[[#This Row],[Order Date]])</f>
        <v>5</v>
      </c>
      <c r="F748" s="4" t="str">
        <f>TEXT(SalesDataTable[[#This Row],[Order Date]],"MMM")</f>
        <v>May</v>
      </c>
      <c r="G748" s="3" t="s">
        <v>6</v>
      </c>
      <c r="H748" s="3" t="s">
        <v>27</v>
      </c>
      <c r="I748" s="3" t="s">
        <v>2</v>
      </c>
      <c r="J748" s="3" t="s">
        <v>3</v>
      </c>
      <c r="K748" s="3" t="s">
        <v>9</v>
      </c>
      <c r="L748" s="3" t="s">
        <v>10</v>
      </c>
      <c r="M748" s="8">
        <v>1</v>
      </c>
      <c r="N748" s="5">
        <v>92.27</v>
      </c>
      <c r="O748" s="6">
        <v>0</v>
      </c>
      <c r="P748" s="18">
        <v>46.5</v>
      </c>
      <c r="Q748" s="18">
        <f t="shared" si="44"/>
        <v>92.27</v>
      </c>
      <c r="R748" s="18">
        <f t="shared" si="45"/>
        <v>46.5</v>
      </c>
      <c r="S748" s="18">
        <f t="shared" si="46"/>
        <v>45.769999999999996</v>
      </c>
      <c r="T748" s="7">
        <f t="shared" si="47"/>
        <v>0.49604421805570603</v>
      </c>
      <c r="U748" s="4">
        <f>YEAR(SalesDataTable[[#This Row],[Order Date]])</f>
        <v>2026</v>
      </c>
      <c r="V748" s="7" t="str">
        <f>"Q"&amp;ROUNDUP(MONTH(SalesDataTable[[#This Row],[Order Date]])/3,0)</f>
        <v>Q2</v>
      </c>
      <c r="W748" s="8">
        <f>MONTH(SalesDataTable[[#This Row],[Order Date]])</f>
        <v>5</v>
      </c>
      <c r="X748" s="7" t="str">
        <f>TEXT(SalesDataTable[[#This Row],[Order Date]],"mmm")</f>
        <v>May</v>
      </c>
    </row>
    <row r="749" spans="1:24" ht="15.75">
      <c r="A749" s="2">
        <v>3060</v>
      </c>
      <c r="B749" s="11">
        <v>46148</v>
      </c>
      <c r="C749" s="4">
        <f>YEAR(SalesDataTable[[#This Row],[Order Date]])</f>
        <v>2026</v>
      </c>
      <c r="D749" s="4" t="str">
        <f>"Q"&amp;ROUNDUP(MONTH(SalesDataTable[[#This Row],[Order Date]])/3,0)</f>
        <v>Q2</v>
      </c>
      <c r="E749" s="4">
        <f>MONTH(SalesDataTable[[#This Row],[Order Date]])</f>
        <v>5</v>
      </c>
      <c r="F749" s="4" t="str">
        <f>TEXT(SalesDataTable[[#This Row],[Order Date]],"MMM")</f>
        <v>May</v>
      </c>
      <c r="G749" s="3" t="s">
        <v>6</v>
      </c>
      <c r="H749" s="3" t="s">
        <v>27</v>
      </c>
      <c r="I749" s="3" t="s">
        <v>8</v>
      </c>
      <c r="J749" s="3" t="s">
        <v>16</v>
      </c>
      <c r="K749" s="3" t="s">
        <v>9</v>
      </c>
      <c r="L749" s="3" t="s">
        <v>37</v>
      </c>
      <c r="M749" s="8">
        <v>6</v>
      </c>
      <c r="N749" s="5">
        <v>157.31</v>
      </c>
      <c r="O749" s="6">
        <v>0.15</v>
      </c>
      <c r="P749" s="18">
        <v>80.34</v>
      </c>
      <c r="Q749" s="18">
        <f t="shared" si="44"/>
        <v>802.28099999999995</v>
      </c>
      <c r="R749" s="18">
        <f t="shared" si="45"/>
        <v>482.04</v>
      </c>
      <c r="S749" s="18">
        <f t="shared" si="46"/>
        <v>320.24099999999993</v>
      </c>
      <c r="T749" s="7">
        <f t="shared" si="47"/>
        <v>0.3991631361081715</v>
      </c>
      <c r="U749" s="4">
        <f>YEAR(SalesDataTable[[#This Row],[Order Date]])</f>
        <v>2026</v>
      </c>
      <c r="V749" s="7" t="str">
        <f>"Q"&amp;ROUNDUP(MONTH(SalesDataTable[[#This Row],[Order Date]])/3,0)</f>
        <v>Q2</v>
      </c>
      <c r="W749" s="8">
        <f>MONTH(SalesDataTable[[#This Row],[Order Date]])</f>
        <v>5</v>
      </c>
      <c r="X749" s="7" t="str">
        <f>TEXT(SalesDataTable[[#This Row],[Order Date]],"mmm")</f>
        <v>May</v>
      </c>
    </row>
    <row r="750" spans="1:24" ht="15.75">
      <c r="A750" s="2">
        <v>3490</v>
      </c>
      <c r="B750" s="11">
        <v>46148</v>
      </c>
      <c r="C750" s="4">
        <f>YEAR(SalesDataTable[[#This Row],[Order Date]])</f>
        <v>2026</v>
      </c>
      <c r="D750" s="4" t="str">
        <f>"Q"&amp;ROUNDUP(MONTH(SalesDataTable[[#This Row],[Order Date]])/3,0)</f>
        <v>Q2</v>
      </c>
      <c r="E750" s="4">
        <f>MONTH(SalesDataTable[[#This Row],[Order Date]])</f>
        <v>5</v>
      </c>
      <c r="F750" s="4" t="str">
        <f>TEXT(SalesDataTable[[#This Row],[Order Date]],"MMM")</f>
        <v>May</v>
      </c>
      <c r="G750" s="3" t="s">
        <v>6</v>
      </c>
      <c r="H750" s="3" t="s">
        <v>41</v>
      </c>
      <c r="I750" s="3" t="s">
        <v>2</v>
      </c>
      <c r="J750" s="3" t="s">
        <v>13</v>
      </c>
      <c r="K750" s="3" t="s">
        <v>14</v>
      </c>
      <c r="L750" s="3" t="s">
        <v>32</v>
      </c>
      <c r="M750" s="8">
        <v>2</v>
      </c>
      <c r="N750" s="5">
        <v>46.18</v>
      </c>
      <c r="O750" s="6">
        <v>0.05</v>
      </c>
      <c r="P750" s="18">
        <v>17.899999999999999</v>
      </c>
      <c r="Q750" s="18">
        <f t="shared" si="44"/>
        <v>87.74199999999999</v>
      </c>
      <c r="R750" s="18">
        <f t="shared" si="45"/>
        <v>35.799999999999997</v>
      </c>
      <c r="S750" s="18">
        <f t="shared" si="46"/>
        <v>51.941999999999993</v>
      </c>
      <c r="T750" s="7">
        <f t="shared" si="47"/>
        <v>0.59198559412823959</v>
      </c>
      <c r="U750" s="4">
        <f>YEAR(SalesDataTable[[#This Row],[Order Date]])</f>
        <v>2026</v>
      </c>
      <c r="V750" s="7" t="str">
        <f>"Q"&amp;ROUNDUP(MONTH(SalesDataTable[[#This Row],[Order Date]])/3,0)</f>
        <v>Q2</v>
      </c>
      <c r="W750" s="8">
        <f>MONTH(SalesDataTable[[#This Row],[Order Date]])</f>
        <v>5</v>
      </c>
      <c r="X750" s="7" t="str">
        <f>TEXT(SalesDataTable[[#This Row],[Order Date]],"mmm")</f>
        <v>May</v>
      </c>
    </row>
    <row r="751" spans="1:24" ht="15.75">
      <c r="A751" s="2">
        <v>3654</v>
      </c>
      <c r="B751" s="11">
        <v>46148</v>
      </c>
      <c r="C751" s="4">
        <f>YEAR(SalesDataTable[[#This Row],[Order Date]])</f>
        <v>2026</v>
      </c>
      <c r="D751" s="4" t="str">
        <f>"Q"&amp;ROUNDUP(MONTH(SalesDataTable[[#This Row],[Order Date]])/3,0)</f>
        <v>Q2</v>
      </c>
      <c r="E751" s="4">
        <f>MONTH(SalesDataTable[[#This Row],[Order Date]])</f>
        <v>5</v>
      </c>
      <c r="F751" s="4" t="str">
        <f>TEXT(SalesDataTable[[#This Row],[Order Date]],"MMM")</f>
        <v>May</v>
      </c>
      <c r="G751" s="3" t="s">
        <v>11</v>
      </c>
      <c r="H751" s="3" t="s">
        <v>39</v>
      </c>
      <c r="I751" s="3" t="s">
        <v>2</v>
      </c>
      <c r="J751" s="3" t="s">
        <v>16</v>
      </c>
      <c r="K751" s="3" t="s">
        <v>4</v>
      </c>
      <c r="L751" s="3" t="s">
        <v>22</v>
      </c>
      <c r="M751" s="8">
        <v>1</v>
      </c>
      <c r="N751" s="5">
        <v>51.44</v>
      </c>
      <c r="O751" s="6">
        <v>0.1</v>
      </c>
      <c r="P751" s="18">
        <v>22.88</v>
      </c>
      <c r="Q751" s="18">
        <f t="shared" si="44"/>
        <v>46.295999999999999</v>
      </c>
      <c r="R751" s="18">
        <f t="shared" si="45"/>
        <v>22.88</v>
      </c>
      <c r="S751" s="18">
        <f t="shared" si="46"/>
        <v>23.416</v>
      </c>
      <c r="T751" s="7">
        <f t="shared" si="47"/>
        <v>0.50578883704855715</v>
      </c>
      <c r="U751" s="4">
        <f>YEAR(SalesDataTable[[#This Row],[Order Date]])</f>
        <v>2026</v>
      </c>
      <c r="V751" s="7" t="str">
        <f>"Q"&amp;ROUNDUP(MONTH(SalesDataTable[[#This Row],[Order Date]])/3,0)</f>
        <v>Q2</v>
      </c>
      <c r="W751" s="8">
        <f>MONTH(SalesDataTable[[#This Row],[Order Date]])</f>
        <v>5</v>
      </c>
      <c r="X751" s="7" t="str">
        <f>TEXT(SalesDataTable[[#This Row],[Order Date]],"mmm")</f>
        <v>May</v>
      </c>
    </row>
    <row r="752" spans="1:24" ht="15.75">
      <c r="A752" s="2">
        <v>4209</v>
      </c>
      <c r="B752" s="11">
        <v>46148</v>
      </c>
      <c r="C752" s="4">
        <f>YEAR(SalesDataTable[[#This Row],[Order Date]])</f>
        <v>2026</v>
      </c>
      <c r="D752" s="4" t="str">
        <f>"Q"&amp;ROUNDUP(MONTH(SalesDataTable[[#This Row],[Order Date]])/3,0)</f>
        <v>Q2</v>
      </c>
      <c r="E752" s="4">
        <f>MONTH(SalesDataTable[[#This Row],[Order Date]])</f>
        <v>5</v>
      </c>
      <c r="F752" s="4" t="str">
        <f>TEXT(SalesDataTable[[#This Row],[Order Date]],"MMM")</f>
        <v>May</v>
      </c>
      <c r="G752" s="3" t="s">
        <v>6</v>
      </c>
      <c r="H752" s="3" t="s">
        <v>7</v>
      </c>
      <c r="I752" s="3" t="s">
        <v>2</v>
      </c>
      <c r="J752" s="3" t="s">
        <v>13</v>
      </c>
      <c r="K752" s="3" t="s">
        <v>34</v>
      </c>
      <c r="L752" s="3" t="s">
        <v>45</v>
      </c>
      <c r="M752" s="8">
        <v>2</v>
      </c>
      <c r="N752" s="5">
        <v>50.97</v>
      </c>
      <c r="O752" s="6">
        <v>0.05</v>
      </c>
      <c r="P752" s="18">
        <v>21.67</v>
      </c>
      <c r="Q752" s="18">
        <f t="shared" si="44"/>
        <v>96.842999999999989</v>
      </c>
      <c r="R752" s="18">
        <f t="shared" si="45"/>
        <v>43.34</v>
      </c>
      <c r="S752" s="18">
        <f t="shared" si="46"/>
        <v>53.502999999999986</v>
      </c>
      <c r="T752" s="7">
        <f t="shared" si="47"/>
        <v>0.55247152607829153</v>
      </c>
      <c r="U752" s="4">
        <f>YEAR(SalesDataTable[[#This Row],[Order Date]])</f>
        <v>2026</v>
      </c>
      <c r="V752" s="7" t="str">
        <f>"Q"&amp;ROUNDUP(MONTH(SalesDataTable[[#This Row],[Order Date]])/3,0)</f>
        <v>Q2</v>
      </c>
      <c r="W752" s="8">
        <f>MONTH(SalesDataTable[[#This Row],[Order Date]])</f>
        <v>5</v>
      </c>
      <c r="X752" s="7" t="str">
        <f>TEXT(SalesDataTable[[#This Row],[Order Date]],"mmm")</f>
        <v>May</v>
      </c>
    </row>
    <row r="753" spans="1:24" ht="15.75">
      <c r="A753" s="2">
        <v>4227</v>
      </c>
      <c r="B753" s="11">
        <v>46148</v>
      </c>
      <c r="C753" s="4">
        <f>YEAR(SalesDataTable[[#This Row],[Order Date]])</f>
        <v>2026</v>
      </c>
      <c r="D753" s="4" t="str">
        <f>"Q"&amp;ROUNDUP(MONTH(SalesDataTable[[#This Row],[Order Date]])/3,0)</f>
        <v>Q2</v>
      </c>
      <c r="E753" s="4">
        <f>MONTH(SalesDataTable[[#This Row],[Order Date]])</f>
        <v>5</v>
      </c>
      <c r="F753" s="4" t="str">
        <f>TEXT(SalesDataTable[[#This Row],[Order Date]],"MMM")</f>
        <v>May</v>
      </c>
      <c r="G753" s="3" t="s">
        <v>6</v>
      </c>
      <c r="H753" s="3" t="s">
        <v>7</v>
      </c>
      <c r="I753" s="3" t="s">
        <v>2</v>
      </c>
      <c r="J753" s="3" t="s">
        <v>13</v>
      </c>
      <c r="K753" s="3" t="s">
        <v>4</v>
      </c>
      <c r="L753" s="3" t="s">
        <v>26</v>
      </c>
      <c r="M753" s="8">
        <v>2</v>
      </c>
      <c r="N753" s="5">
        <v>40.549999999999997</v>
      </c>
      <c r="O753" s="6">
        <v>0</v>
      </c>
      <c r="P753" s="18">
        <v>16.52</v>
      </c>
      <c r="Q753" s="18">
        <f t="shared" si="44"/>
        <v>81.099999999999994</v>
      </c>
      <c r="R753" s="18">
        <f t="shared" si="45"/>
        <v>33.04</v>
      </c>
      <c r="S753" s="18">
        <f t="shared" si="46"/>
        <v>48.059999999999995</v>
      </c>
      <c r="T753" s="7">
        <f t="shared" si="47"/>
        <v>0.59260172626387175</v>
      </c>
      <c r="U753" s="4">
        <f>YEAR(SalesDataTable[[#This Row],[Order Date]])</f>
        <v>2026</v>
      </c>
      <c r="V753" s="7" t="str">
        <f>"Q"&amp;ROUNDUP(MONTH(SalesDataTable[[#This Row],[Order Date]])/3,0)</f>
        <v>Q2</v>
      </c>
      <c r="W753" s="8">
        <f>MONTH(SalesDataTable[[#This Row],[Order Date]])</f>
        <v>5</v>
      </c>
      <c r="X753" s="7" t="str">
        <f>TEXT(SalesDataTable[[#This Row],[Order Date]],"mmm")</f>
        <v>May</v>
      </c>
    </row>
    <row r="754" spans="1:24" ht="15.75">
      <c r="A754" s="2">
        <v>4247</v>
      </c>
      <c r="B754" s="11">
        <v>46148</v>
      </c>
      <c r="C754" s="4">
        <f>YEAR(SalesDataTable[[#This Row],[Order Date]])</f>
        <v>2026</v>
      </c>
      <c r="D754" s="4" t="str">
        <f>"Q"&amp;ROUNDUP(MONTH(SalesDataTable[[#This Row],[Order Date]])/3,0)</f>
        <v>Q2</v>
      </c>
      <c r="E754" s="4">
        <f>MONTH(SalesDataTable[[#This Row],[Order Date]])</f>
        <v>5</v>
      </c>
      <c r="F754" s="4" t="str">
        <f>TEXT(SalesDataTable[[#This Row],[Order Date]],"MMM")</f>
        <v>May</v>
      </c>
      <c r="G754" s="3" t="s">
        <v>11</v>
      </c>
      <c r="H754" s="3" t="s">
        <v>52</v>
      </c>
      <c r="I754" s="3" t="s">
        <v>2</v>
      </c>
      <c r="J754" s="3" t="s">
        <v>13</v>
      </c>
      <c r="K754" s="3" t="s">
        <v>4</v>
      </c>
      <c r="L754" s="3" t="s">
        <v>22</v>
      </c>
      <c r="M754" s="8">
        <v>2</v>
      </c>
      <c r="N754" s="5">
        <v>51.3</v>
      </c>
      <c r="O754" s="6">
        <v>0</v>
      </c>
      <c r="P754" s="18">
        <v>23.12</v>
      </c>
      <c r="Q754" s="18">
        <f t="shared" si="44"/>
        <v>102.6</v>
      </c>
      <c r="R754" s="18">
        <f t="shared" si="45"/>
        <v>46.24</v>
      </c>
      <c r="S754" s="18">
        <f t="shared" si="46"/>
        <v>56.359999999999992</v>
      </c>
      <c r="T754" s="7">
        <f t="shared" si="47"/>
        <v>0.54931773879142298</v>
      </c>
      <c r="U754" s="4">
        <f>YEAR(SalesDataTable[[#This Row],[Order Date]])</f>
        <v>2026</v>
      </c>
      <c r="V754" s="7" t="str">
        <f>"Q"&amp;ROUNDUP(MONTH(SalesDataTable[[#This Row],[Order Date]])/3,0)</f>
        <v>Q2</v>
      </c>
      <c r="W754" s="8">
        <f>MONTH(SalesDataTable[[#This Row],[Order Date]])</f>
        <v>5</v>
      </c>
      <c r="X754" s="7" t="str">
        <f>TEXT(SalesDataTable[[#This Row],[Order Date]],"mmm")</f>
        <v>May</v>
      </c>
    </row>
    <row r="755" spans="1:24" ht="15.75">
      <c r="A755" s="2">
        <v>5196</v>
      </c>
      <c r="B755" s="11">
        <v>46148</v>
      </c>
      <c r="C755" s="4">
        <f>YEAR(SalesDataTable[[#This Row],[Order Date]])</f>
        <v>2026</v>
      </c>
      <c r="D755" s="4" t="str">
        <f>"Q"&amp;ROUNDUP(MONTH(SalesDataTable[[#This Row],[Order Date]])/3,0)</f>
        <v>Q2</v>
      </c>
      <c r="E755" s="4">
        <f>MONTH(SalesDataTable[[#This Row],[Order Date]])</f>
        <v>5</v>
      </c>
      <c r="F755" s="4" t="str">
        <f>TEXT(SalesDataTable[[#This Row],[Order Date]],"MMM")</f>
        <v>May</v>
      </c>
      <c r="G755" s="3" t="s">
        <v>20</v>
      </c>
      <c r="H755" s="3" t="s">
        <v>33</v>
      </c>
      <c r="I755" s="3" t="s">
        <v>2</v>
      </c>
      <c r="J755" s="3" t="s">
        <v>13</v>
      </c>
      <c r="K755" s="3" t="s">
        <v>23</v>
      </c>
      <c r="L755" s="3" t="s">
        <v>40</v>
      </c>
      <c r="M755" s="8">
        <v>3</v>
      </c>
      <c r="N755" s="5">
        <v>82.56</v>
      </c>
      <c r="O755" s="6">
        <v>0</v>
      </c>
      <c r="P755" s="18">
        <v>39.99</v>
      </c>
      <c r="Q755" s="18">
        <f t="shared" si="44"/>
        <v>247.68</v>
      </c>
      <c r="R755" s="18">
        <f t="shared" si="45"/>
        <v>119.97</v>
      </c>
      <c r="S755" s="18">
        <f t="shared" si="46"/>
        <v>127.71000000000001</v>
      </c>
      <c r="T755" s="7">
        <f t="shared" si="47"/>
        <v>0.515625</v>
      </c>
      <c r="U755" s="4">
        <f>YEAR(SalesDataTable[[#This Row],[Order Date]])</f>
        <v>2026</v>
      </c>
      <c r="V755" s="7" t="str">
        <f>"Q"&amp;ROUNDUP(MONTH(SalesDataTable[[#This Row],[Order Date]])/3,0)</f>
        <v>Q2</v>
      </c>
      <c r="W755" s="8">
        <f>MONTH(SalesDataTable[[#This Row],[Order Date]])</f>
        <v>5</v>
      </c>
      <c r="X755" s="7" t="str">
        <f>TEXT(SalesDataTable[[#This Row],[Order Date]],"mmm")</f>
        <v>May</v>
      </c>
    </row>
    <row r="756" spans="1:24" ht="15.75">
      <c r="A756" s="2">
        <v>400</v>
      </c>
      <c r="B756" s="11">
        <v>46149</v>
      </c>
      <c r="C756" s="4">
        <f>YEAR(SalesDataTable[[#This Row],[Order Date]])</f>
        <v>2026</v>
      </c>
      <c r="D756" s="4" t="str">
        <f>"Q"&amp;ROUNDUP(MONTH(SalesDataTable[[#This Row],[Order Date]])/3,0)</f>
        <v>Q2</v>
      </c>
      <c r="E756" s="4">
        <f>MONTH(SalesDataTable[[#This Row],[Order Date]])</f>
        <v>5</v>
      </c>
      <c r="F756" s="4" t="str">
        <f>TEXT(SalesDataTable[[#This Row],[Order Date]],"MMM")</f>
        <v>May</v>
      </c>
      <c r="G756" s="3" t="s">
        <v>6</v>
      </c>
      <c r="H756" s="3" t="s">
        <v>43</v>
      </c>
      <c r="I756" s="3" t="s">
        <v>8</v>
      </c>
      <c r="J756" s="3" t="s">
        <v>16</v>
      </c>
      <c r="K756" s="3" t="s">
        <v>9</v>
      </c>
      <c r="L756" s="3" t="s">
        <v>10</v>
      </c>
      <c r="M756" s="8">
        <v>6</v>
      </c>
      <c r="N756" s="5">
        <v>92.66</v>
      </c>
      <c r="O756" s="6">
        <v>0.15</v>
      </c>
      <c r="P756" s="18">
        <v>44.71</v>
      </c>
      <c r="Q756" s="18">
        <f t="shared" si="44"/>
        <v>472.56600000000003</v>
      </c>
      <c r="R756" s="18">
        <f t="shared" si="45"/>
        <v>268.26</v>
      </c>
      <c r="S756" s="18">
        <f t="shared" si="46"/>
        <v>204.30600000000004</v>
      </c>
      <c r="T756" s="7">
        <f t="shared" si="47"/>
        <v>0.43233326138571126</v>
      </c>
      <c r="U756" s="4">
        <f>YEAR(SalesDataTable[[#This Row],[Order Date]])</f>
        <v>2026</v>
      </c>
      <c r="V756" s="7" t="str">
        <f>"Q"&amp;ROUNDUP(MONTH(SalesDataTable[[#This Row],[Order Date]])/3,0)</f>
        <v>Q2</v>
      </c>
      <c r="W756" s="8">
        <f>MONTH(SalesDataTable[[#This Row],[Order Date]])</f>
        <v>5</v>
      </c>
      <c r="X756" s="7" t="str">
        <f>TEXT(SalesDataTable[[#This Row],[Order Date]],"mmm")</f>
        <v>May</v>
      </c>
    </row>
    <row r="757" spans="1:24" ht="15.75">
      <c r="A757" s="2">
        <v>829</v>
      </c>
      <c r="B757" s="11">
        <v>46149</v>
      </c>
      <c r="C757" s="4">
        <f>YEAR(SalesDataTable[[#This Row],[Order Date]])</f>
        <v>2026</v>
      </c>
      <c r="D757" s="4" t="str">
        <f>"Q"&amp;ROUNDUP(MONTH(SalesDataTable[[#This Row],[Order Date]])/3,0)</f>
        <v>Q2</v>
      </c>
      <c r="E757" s="4">
        <f>MONTH(SalesDataTable[[#This Row],[Order Date]])</f>
        <v>5</v>
      </c>
      <c r="F757" s="4" t="str">
        <f>TEXT(SalesDataTable[[#This Row],[Order Date]],"MMM")</f>
        <v>May</v>
      </c>
      <c r="G757" s="3" t="s">
        <v>11</v>
      </c>
      <c r="H757" s="3" t="s">
        <v>52</v>
      </c>
      <c r="I757" s="3" t="s">
        <v>28</v>
      </c>
      <c r="J757" s="3" t="s">
        <v>13</v>
      </c>
      <c r="K757" s="3" t="s">
        <v>34</v>
      </c>
      <c r="L757" s="3" t="s">
        <v>35</v>
      </c>
      <c r="M757" s="8">
        <v>1</v>
      </c>
      <c r="N757" s="5">
        <v>39.42</v>
      </c>
      <c r="O757" s="6">
        <v>0</v>
      </c>
      <c r="P757" s="18">
        <v>14.86</v>
      </c>
      <c r="Q757" s="18">
        <f t="shared" si="44"/>
        <v>39.42</v>
      </c>
      <c r="R757" s="18">
        <f t="shared" si="45"/>
        <v>14.86</v>
      </c>
      <c r="S757" s="18">
        <f t="shared" si="46"/>
        <v>24.560000000000002</v>
      </c>
      <c r="T757" s="7">
        <f t="shared" si="47"/>
        <v>0.62303399289700667</v>
      </c>
      <c r="U757" s="4">
        <f>YEAR(SalesDataTable[[#This Row],[Order Date]])</f>
        <v>2026</v>
      </c>
      <c r="V757" s="7" t="str">
        <f>"Q"&amp;ROUNDUP(MONTH(SalesDataTable[[#This Row],[Order Date]])/3,0)</f>
        <v>Q2</v>
      </c>
      <c r="W757" s="8">
        <f>MONTH(SalesDataTable[[#This Row],[Order Date]])</f>
        <v>5</v>
      </c>
      <c r="X757" s="7" t="str">
        <f>TEXT(SalesDataTable[[#This Row],[Order Date]],"mmm")</f>
        <v>May</v>
      </c>
    </row>
    <row r="758" spans="1:24" ht="15.75">
      <c r="A758" s="2">
        <v>1236</v>
      </c>
      <c r="B758" s="11">
        <v>46149</v>
      </c>
      <c r="C758" s="4">
        <f>YEAR(SalesDataTable[[#This Row],[Order Date]])</f>
        <v>2026</v>
      </c>
      <c r="D758" s="4" t="str">
        <f>"Q"&amp;ROUNDUP(MONTH(SalesDataTable[[#This Row],[Order Date]])/3,0)</f>
        <v>Q2</v>
      </c>
      <c r="E758" s="4">
        <f>MONTH(SalesDataTable[[#This Row],[Order Date]])</f>
        <v>5</v>
      </c>
      <c r="F758" s="4" t="str">
        <f>TEXT(SalesDataTable[[#This Row],[Order Date]],"MMM")</f>
        <v>May</v>
      </c>
      <c r="G758" s="3" t="s">
        <v>0</v>
      </c>
      <c r="H758" s="3" t="s">
        <v>36</v>
      </c>
      <c r="I758" s="3" t="s">
        <v>19</v>
      </c>
      <c r="J758" s="3" t="s">
        <v>3</v>
      </c>
      <c r="K758" s="3" t="s">
        <v>34</v>
      </c>
      <c r="L758" s="3" t="s">
        <v>38</v>
      </c>
      <c r="M758" s="8">
        <v>2</v>
      </c>
      <c r="N758" s="5">
        <v>124.25</v>
      </c>
      <c r="O758" s="6">
        <v>0</v>
      </c>
      <c r="P758" s="18">
        <v>69.510000000000005</v>
      </c>
      <c r="Q758" s="18">
        <f t="shared" si="44"/>
        <v>248.5</v>
      </c>
      <c r="R758" s="18">
        <f t="shared" si="45"/>
        <v>139.02000000000001</v>
      </c>
      <c r="S758" s="18">
        <f t="shared" si="46"/>
        <v>109.47999999999999</v>
      </c>
      <c r="T758" s="7">
        <f t="shared" si="47"/>
        <v>0.44056338028169012</v>
      </c>
      <c r="U758" s="4">
        <f>YEAR(SalesDataTable[[#This Row],[Order Date]])</f>
        <v>2026</v>
      </c>
      <c r="V758" s="7" t="str">
        <f>"Q"&amp;ROUNDUP(MONTH(SalesDataTable[[#This Row],[Order Date]])/3,0)</f>
        <v>Q2</v>
      </c>
      <c r="W758" s="8">
        <f>MONTH(SalesDataTable[[#This Row],[Order Date]])</f>
        <v>5</v>
      </c>
      <c r="X758" s="7" t="str">
        <f>TEXT(SalesDataTable[[#This Row],[Order Date]],"mmm")</f>
        <v>May</v>
      </c>
    </row>
    <row r="759" spans="1:24" ht="15.75">
      <c r="A759" s="2">
        <v>1364</v>
      </c>
      <c r="B759" s="11">
        <v>46149</v>
      </c>
      <c r="C759" s="4">
        <f>YEAR(SalesDataTable[[#This Row],[Order Date]])</f>
        <v>2026</v>
      </c>
      <c r="D759" s="4" t="str">
        <f>"Q"&amp;ROUNDUP(MONTH(SalesDataTable[[#This Row],[Order Date]])/3,0)</f>
        <v>Q2</v>
      </c>
      <c r="E759" s="4">
        <f>MONTH(SalesDataTable[[#This Row],[Order Date]])</f>
        <v>5</v>
      </c>
      <c r="F759" s="4" t="str">
        <f>TEXT(SalesDataTable[[#This Row],[Order Date]],"MMM")</f>
        <v>May</v>
      </c>
      <c r="G759" s="3" t="s">
        <v>6</v>
      </c>
      <c r="H759" s="3" t="s">
        <v>49</v>
      </c>
      <c r="I759" s="3" t="s">
        <v>2</v>
      </c>
      <c r="J759" s="3" t="s">
        <v>13</v>
      </c>
      <c r="K759" s="3" t="s">
        <v>9</v>
      </c>
      <c r="L759" s="3" t="s">
        <v>37</v>
      </c>
      <c r="M759" s="8">
        <v>2</v>
      </c>
      <c r="N759" s="5">
        <v>156.43</v>
      </c>
      <c r="O759" s="6">
        <v>0</v>
      </c>
      <c r="P759" s="18">
        <v>78.569999999999993</v>
      </c>
      <c r="Q759" s="18">
        <f t="shared" si="44"/>
        <v>312.86</v>
      </c>
      <c r="R759" s="18">
        <f t="shared" si="45"/>
        <v>157.13999999999999</v>
      </c>
      <c r="S759" s="18">
        <f t="shared" si="46"/>
        <v>155.72000000000003</v>
      </c>
      <c r="T759" s="7">
        <f t="shared" si="47"/>
        <v>0.49773061433228927</v>
      </c>
      <c r="U759" s="4">
        <f>YEAR(SalesDataTable[[#This Row],[Order Date]])</f>
        <v>2026</v>
      </c>
      <c r="V759" s="7" t="str">
        <f>"Q"&amp;ROUNDUP(MONTH(SalesDataTable[[#This Row],[Order Date]])/3,0)</f>
        <v>Q2</v>
      </c>
      <c r="W759" s="8">
        <f>MONTH(SalesDataTable[[#This Row],[Order Date]])</f>
        <v>5</v>
      </c>
      <c r="X759" s="7" t="str">
        <f>TEXT(SalesDataTable[[#This Row],[Order Date]],"mmm")</f>
        <v>May</v>
      </c>
    </row>
    <row r="760" spans="1:24" ht="15.75">
      <c r="A760" s="2">
        <v>2105</v>
      </c>
      <c r="B760" s="11">
        <v>46149</v>
      </c>
      <c r="C760" s="4">
        <f>YEAR(SalesDataTable[[#This Row],[Order Date]])</f>
        <v>2026</v>
      </c>
      <c r="D760" s="4" t="str">
        <f>"Q"&amp;ROUNDUP(MONTH(SalesDataTable[[#This Row],[Order Date]])/3,0)</f>
        <v>Q2</v>
      </c>
      <c r="E760" s="4">
        <f>MONTH(SalesDataTable[[#This Row],[Order Date]])</f>
        <v>5</v>
      </c>
      <c r="F760" s="4" t="str">
        <f>TEXT(SalesDataTable[[#This Row],[Order Date]],"MMM")</f>
        <v>May</v>
      </c>
      <c r="G760" s="3" t="s">
        <v>6</v>
      </c>
      <c r="H760" s="3" t="s">
        <v>49</v>
      </c>
      <c r="I760" s="3" t="s">
        <v>19</v>
      </c>
      <c r="J760" s="3" t="s">
        <v>13</v>
      </c>
      <c r="K760" s="3" t="s">
        <v>23</v>
      </c>
      <c r="L760" s="3" t="s">
        <v>40</v>
      </c>
      <c r="M760" s="8">
        <v>1</v>
      </c>
      <c r="N760" s="5">
        <v>80.3</v>
      </c>
      <c r="O760" s="6">
        <v>0</v>
      </c>
      <c r="P760" s="18">
        <v>40.020000000000003</v>
      </c>
      <c r="Q760" s="18">
        <f t="shared" si="44"/>
        <v>80.3</v>
      </c>
      <c r="R760" s="18">
        <f t="shared" si="45"/>
        <v>40.020000000000003</v>
      </c>
      <c r="S760" s="18">
        <f t="shared" si="46"/>
        <v>40.279999999999994</v>
      </c>
      <c r="T760" s="7">
        <f t="shared" si="47"/>
        <v>0.50161892901618921</v>
      </c>
      <c r="U760" s="4">
        <f>YEAR(SalesDataTable[[#This Row],[Order Date]])</f>
        <v>2026</v>
      </c>
      <c r="V760" s="7" t="str">
        <f>"Q"&amp;ROUNDUP(MONTH(SalesDataTable[[#This Row],[Order Date]])/3,0)</f>
        <v>Q2</v>
      </c>
      <c r="W760" s="8">
        <f>MONTH(SalesDataTable[[#This Row],[Order Date]])</f>
        <v>5</v>
      </c>
      <c r="X760" s="7" t="str">
        <f>TEXT(SalesDataTable[[#This Row],[Order Date]],"mmm")</f>
        <v>May</v>
      </c>
    </row>
    <row r="761" spans="1:24" ht="15.75">
      <c r="A761" s="2">
        <v>4706</v>
      </c>
      <c r="B761" s="11">
        <v>46149</v>
      </c>
      <c r="C761" s="4">
        <f>YEAR(SalesDataTable[[#This Row],[Order Date]])</f>
        <v>2026</v>
      </c>
      <c r="D761" s="4" t="str">
        <f>"Q"&amp;ROUNDUP(MONTH(SalesDataTable[[#This Row],[Order Date]])/3,0)</f>
        <v>Q2</v>
      </c>
      <c r="E761" s="4">
        <f>MONTH(SalesDataTable[[#This Row],[Order Date]])</f>
        <v>5</v>
      </c>
      <c r="F761" s="4" t="str">
        <f>TEXT(SalesDataTable[[#This Row],[Order Date]],"MMM")</f>
        <v>May</v>
      </c>
      <c r="G761" s="3" t="s">
        <v>20</v>
      </c>
      <c r="H761" s="3" t="s">
        <v>47</v>
      </c>
      <c r="I761" s="3" t="s">
        <v>19</v>
      </c>
      <c r="J761" s="3" t="s">
        <v>13</v>
      </c>
      <c r="K761" s="3" t="s">
        <v>23</v>
      </c>
      <c r="L761" s="3" t="s">
        <v>40</v>
      </c>
      <c r="M761" s="8">
        <v>1</v>
      </c>
      <c r="N761" s="5">
        <v>79.89</v>
      </c>
      <c r="O761" s="6">
        <v>0</v>
      </c>
      <c r="P761" s="18">
        <v>39.549999999999997</v>
      </c>
      <c r="Q761" s="18">
        <f t="shared" si="44"/>
        <v>79.89</v>
      </c>
      <c r="R761" s="18">
        <f t="shared" si="45"/>
        <v>39.549999999999997</v>
      </c>
      <c r="S761" s="18">
        <f t="shared" si="46"/>
        <v>40.340000000000003</v>
      </c>
      <c r="T761" s="7">
        <f t="shared" si="47"/>
        <v>0.50494429841031419</v>
      </c>
      <c r="U761" s="4">
        <f>YEAR(SalesDataTable[[#This Row],[Order Date]])</f>
        <v>2026</v>
      </c>
      <c r="V761" s="7" t="str">
        <f>"Q"&amp;ROUNDUP(MONTH(SalesDataTable[[#This Row],[Order Date]])/3,0)</f>
        <v>Q2</v>
      </c>
      <c r="W761" s="8">
        <f>MONTH(SalesDataTable[[#This Row],[Order Date]])</f>
        <v>5</v>
      </c>
      <c r="X761" s="7" t="str">
        <f>TEXT(SalesDataTable[[#This Row],[Order Date]],"mmm")</f>
        <v>May</v>
      </c>
    </row>
    <row r="762" spans="1:24" ht="15.75">
      <c r="A762" s="2">
        <v>68</v>
      </c>
      <c r="B762" s="11">
        <v>46150</v>
      </c>
      <c r="C762" s="4">
        <f>YEAR(SalesDataTable[[#This Row],[Order Date]])</f>
        <v>2026</v>
      </c>
      <c r="D762" s="4" t="str">
        <f>"Q"&amp;ROUNDUP(MONTH(SalesDataTable[[#This Row],[Order Date]])/3,0)</f>
        <v>Q2</v>
      </c>
      <c r="E762" s="4">
        <f>MONTH(SalesDataTable[[#This Row],[Order Date]])</f>
        <v>5</v>
      </c>
      <c r="F762" s="4" t="str">
        <f>TEXT(SalesDataTable[[#This Row],[Order Date]],"MMM")</f>
        <v>May</v>
      </c>
      <c r="G762" s="3" t="s">
        <v>20</v>
      </c>
      <c r="H762" s="3" t="s">
        <v>31</v>
      </c>
      <c r="I762" s="3" t="s">
        <v>19</v>
      </c>
      <c r="J762" s="3" t="s">
        <v>13</v>
      </c>
      <c r="K762" s="3" t="s">
        <v>34</v>
      </c>
      <c r="L762" s="3" t="s">
        <v>35</v>
      </c>
      <c r="M762" s="8">
        <v>1</v>
      </c>
      <c r="N762" s="5">
        <v>39.5</v>
      </c>
      <c r="O762" s="6">
        <v>0</v>
      </c>
      <c r="P762" s="18">
        <v>14.68</v>
      </c>
      <c r="Q762" s="18">
        <f t="shared" si="44"/>
        <v>39.5</v>
      </c>
      <c r="R762" s="18">
        <f t="shared" si="45"/>
        <v>14.68</v>
      </c>
      <c r="S762" s="18">
        <f t="shared" si="46"/>
        <v>24.82</v>
      </c>
      <c r="T762" s="7">
        <f t="shared" si="47"/>
        <v>0.62835443037974681</v>
      </c>
      <c r="U762" s="4">
        <f>YEAR(SalesDataTable[[#This Row],[Order Date]])</f>
        <v>2026</v>
      </c>
      <c r="V762" s="7" t="str">
        <f>"Q"&amp;ROUNDUP(MONTH(SalesDataTable[[#This Row],[Order Date]])/3,0)</f>
        <v>Q2</v>
      </c>
      <c r="W762" s="8">
        <f>MONTH(SalesDataTable[[#This Row],[Order Date]])</f>
        <v>5</v>
      </c>
      <c r="X762" s="7" t="str">
        <f>TEXT(SalesDataTable[[#This Row],[Order Date]],"mmm")</f>
        <v>May</v>
      </c>
    </row>
    <row r="763" spans="1:24" ht="15.75">
      <c r="A763" s="2">
        <v>1352</v>
      </c>
      <c r="B763" s="11">
        <v>46150</v>
      </c>
      <c r="C763" s="4">
        <f>YEAR(SalesDataTable[[#This Row],[Order Date]])</f>
        <v>2026</v>
      </c>
      <c r="D763" s="4" t="str">
        <f>"Q"&amp;ROUNDUP(MONTH(SalesDataTable[[#This Row],[Order Date]])/3,0)</f>
        <v>Q2</v>
      </c>
      <c r="E763" s="4">
        <f>MONTH(SalesDataTable[[#This Row],[Order Date]])</f>
        <v>5</v>
      </c>
      <c r="F763" s="4" t="str">
        <f>TEXT(SalesDataTable[[#This Row],[Order Date]],"MMM")</f>
        <v>May</v>
      </c>
      <c r="G763" s="3" t="s">
        <v>20</v>
      </c>
      <c r="H763" s="3" t="s">
        <v>31</v>
      </c>
      <c r="I763" s="3" t="s">
        <v>2</v>
      </c>
      <c r="J763" s="3" t="s">
        <v>3</v>
      </c>
      <c r="K763" s="3" t="s">
        <v>4</v>
      </c>
      <c r="L763" s="3" t="s">
        <v>5</v>
      </c>
      <c r="M763" s="8">
        <v>1</v>
      </c>
      <c r="N763" s="5">
        <v>80.7</v>
      </c>
      <c r="O763" s="6">
        <v>0</v>
      </c>
      <c r="P763" s="18">
        <v>41.88</v>
      </c>
      <c r="Q763" s="18">
        <f t="shared" si="44"/>
        <v>80.7</v>
      </c>
      <c r="R763" s="18">
        <f t="shared" si="45"/>
        <v>41.88</v>
      </c>
      <c r="S763" s="18">
        <f t="shared" si="46"/>
        <v>38.82</v>
      </c>
      <c r="T763" s="7">
        <f t="shared" si="47"/>
        <v>0.48104089219330853</v>
      </c>
      <c r="U763" s="4">
        <f>YEAR(SalesDataTable[[#This Row],[Order Date]])</f>
        <v>2026</v>
      </c>
      <c r="V763" s="7" t="str">
        <f>"Q"&amp;ROUNDUP(MONTH(SalesDataTable[[#This Row],[Order Date]])/3,0)</f>
        <v>Q2</v>
      </c>
      <c r="W763" s="8">
        <f>MONTH(SalesDataTable[[#This Row],[Order Date]])</f>
        <v>5</v>
      </c>
      <c r="X763" s="7" t="str">
        <f>TEXT(SalesDataTable[[#This Row],[Order Date]],"mmm")</f>
        <v>May</v>
      </c>
    </row>
    <row r="764" spans="1:24" ht="15.75">
      <c r="A764" s="2">
        <v>2526</v>
      </c>
      <c r="B764" s="11">
        <v>46150</v>
      </c>
      <c r="C764" s="4">
        <f>YEAR(SalesDataTable[[#This Row],[Order Date]])</f>
        <v>2026</v>
      </c>
      <c r="D764" s="4" t="str">
        <f>"Q"&amp;ROUNDUP(MONTH(SalesDataTable[[#This Row],[Order Date]])/3,0)</f>
        <v>Q2</v>
      </c>
      <c r="E764" s="4">
        <f>MONTH(SalesDataTable[[#This Row],[Order Date]])</f>
        <v>5</v>
      </c>
      <c r="F764" s="4" t="str">
        <f>TEXT(SalesDataTable[[#This Row],[Order Date]],"MMM")</f>
        <v>May</v>
      </c>
      <c r="G764" s="3" t="s">
        <v>6</v>
      </c>
      <c r="H764" s="3" t="s">
        <v>49</v>
      </c>
      <c r="I764" s="3" t="s">
        <v>2</v>
      </c>
      <c r="J764" s="3" t="s">
        <v>13</v>
      </c>
      <c r="K764" s="3" t="s">
        <v>23</v>
      </c>
      <c r="L764" s="3" t="s">
        <v>40</v>
      </c>
      <c r="M764" s="8">
        <v>1</v>
      </c>
      <c r="N764" s="5">
        <v>80.86</v>
      </c>
      <c r="O764" s="6">
        <v>0</v>
      </c>
      <c r="P764" s="18">
        <v>38.44</v>
      </c>
      <c r="Q764" s="18">
        <f t="shared" si="44"/>
        <v>80.86</v>
      </c>
      <c r="R764" s="18">
        <f t="shared" si="45"/>
        <v>38.44</v>
      </c>
      <c r="S764" s="18">
        <f t="shared" si="46"/>
        <v>42.42</v>
      </c>
      <c r="T764" s="7">
        <f t="shared" si="47"/>
        <v>0.52461043779371752</v>
      </c>
      <c r="U764" s="4">
        <f>YEAR(SalesDataTable[[#This Row],[Order Date]])</f>
        <v>2026</v>
      </c>
      <c r="V764" s="7" t="str">
        <f>"Q"&amp;ROUNDUP(MONTH(SalesDataTable[[#This Row],[Order Date]])/3,0)</f>
        <v>Q2</v>
      </c>
      <c r="W764" s="8">
        <f>MONTH(SalesDataTable[[#This Row],[Order Date]])</f>
        <v>5</v>
      </c>
      <c r="X764" s="7" t="str">
        <f>TEXT(SalesDataTable[[#This Row],[Order Date]],"mmm")</f>
        <v>May</v>
      </c>
    </row>
    <row r="765" spans="1:24" ht="15.75">
      <c r="A765" s="2">
        <v>3298</v>
      </c>
      <c r="B765" s="11">
        <v>46150</v>
      </c>
      <c r="C765" s="4">
        <f>YEAR(SalesDataTable[[#This Row],[Order Date]])</f>
        <v>2026</v>
      </c>
      <c r="D765" s="4" t="str">
        <f>"Q"&amp;ROUNDUP(MONTH(SalesDataTable[[#This Row],[Order Date]])/3,0)</f>
        <v>Q2</v>
      </c>
      <c r="E765" s="4">
        <f>MONTH(SalesDataTable[[#This Row],[Order Date]])</f>
        <v>5</v>
      </c>
      <c r="F765" s="4" t="str">
        <f>TEXT(SalesDataTable[[#This Row],[Order Date]],"MMM")</f>
        <v>May</v>
      </c>
      <c r="G765" s="3" t="s">
        <v>6</v>
      </c>
      <c r="H765" s="3" t="s">
        <v>49</v>
      </c>
      <c r="I765" s="3" t="s">
        <v>28</v>
      </c>
      <c r="J765" s="3" t="s">
        <v>13</v>
      </c>
      <c r="K765" s="3" t="s">
        <v>23</v>
      </c>
      <c r="L765" s="3" t="s">
        <v>24</v>
      </c>
      <c r="M765" s="8">
        <v>2</v>
      </c>
      <c r="N765" s="5">
        <v>337.7</v>
      </c>
      <c r="O765" s="6">
        <v>0.1</v>
      </c>
      <c r="P765" s="18">
        <v>192.16</v>
      </c>
      <c r="Q765" s="18">
        <f t="shared" si="44"/>
        <v>607.86</v>
      </c>
      <c r="R765" s="18">
        <f t="shared" si="45"/>
        <v>384.32</v>
      </c>
      <c r="S765" s="18">
        <f t="shared" si="46"/>
        <v>223.54000000000002</v>
      </c>
      <c r="T765" s="7">
        <f t="shared" si="47"/>
        <v>0.36774915276543946</v>
      </c>
      <c r="U765" s="4">
        <f>YEAR(SalesDataTable[[#This Row],[Order Date]])</f>
        <v>2026</v>
      </c>
      <c r="V765" s="7" t="str">
        <f>"Q"&amp;ROUNDUP(MONTH(SalesDataTable[[#This Row],[Order Date]])/3,0)</f>
        <v>Q2</v>
      </c>
      <c r="W765" s="8">
        <f>MONTH(SalesDataTable[[#This Row],[Order Date]])</f>
        <v>5</v>
      </c>
      <c r="X765" s="7" t="str">
        <f>TEXT(SalesDataTable[[#This Row],[Order Date]],"mmm")</f>
        <v>May</v>
      </c>
    </row>
    <row r="766" spans="1:24" ht="15.75">
      <c r="A766" s="2">
        <v>3510</v>
      </c>
      <c r="B766" s="11">
        <v>46150</v>
      </c>
      <c r="C766" s="4">
        <f>YEAR(SalesDataTable[[#This Row],[Order Date]])</f>
        <v>2026</v>
      </c>
      <c r="D766" s="4" t="str">
        <f>"Q"&amp;ROUNDUP(MONTH(SalesDataTable[[#This Row],[Order Date]])/3,0)</f>
        <v>Q2</v>
      </c>
      <c r="E766" s="4">
        <f>MONTH(SalesDataTable[[#This Row],[Order Date]])</f>
        <v>5</v>
      </c>
      <c r="F766" s="4" t="str">
        <f>TEXT(SalesDataTable[[#This Row],[Order Date]],"MMM")</f>
        <v>May</v>
      </c>
      <c r="G766" s="3" t="s">
        <v>11</v>
      </c>
      <c r="H766" s="3" t="s">
        <v>12</v>
      </c>
      <c r="I766" s="3" t="s">
        <v>2</v>
      </c>
      <c r="J766" s="3" t="s">
        <v>3</v>
      </c>
      <c r="K766" s="3" t="s">
        <v>23</v>
      </c>
      <c r="L766" s="3" t="s">
        <v>51</v>
      </c>
      <c r="M766" s="8">
        <v>4</v>
      </c>
      <c r="N766" s="5">
        <v>121.81</v>
      </c>
      <c r="O766" s="6">
        <v>0</v>
      </c>
      <c r="P766" s="18">
        <v>58.95</v>
      </c>
      <c r="Q766" s="18">
        <f t="shared" si="44"/>
        <v>487.24</v>
      </c>
      <c r="R766" s="18">
        <f t="shared" si="45"/>
        <v>235.8</v>
      </c>
      <c r="S766" s="18">
        <f t="shared" si="46"/>
        <v>251.44</v>
      </c>
      <c r="T766" s="7">
        <f t="shared" si="47"/>
        <v>0.5160495854199163</v>
      </c>
      <c r="U766" s="4">
        <f>YEAR(SalesDataTable[[#This Row],[Order Date]])</f>
        <v>2026</v>
      </c>
      <c r="V766" s="7" t="str">
        <f>"Q"&amp;ROUNDUP(MONTH(SalesDataTable[[#This Row],[Order Date]])/3,0)</f>
        <v>Q2</v>
      </c>
      <c r="W766" s="8">
        <f>MONTH(SalesDataTable[[#This Row],[Order Date]])</f>
        <v>5</v>
      </c>
      <c r="X766" s="7" t="str">
        <f>TEXT(SalesDataTable[[#This Row],[Order Date]],"mmm")</f>
        <v>May</v>
      </c>
    </row>
    <row r="767" spans="1:24" ht="15.75">
      <c r="A767" s="2">
        <v>3638</v>
      </c>
      <c r="B767" s="11">
        <v>46150</v>
      </c>
      <c r="C767" s="4">
        <f>YEAR(SalesDataTable[[#This Row],[Order Date]])</f>
        <v>2026</v>
      </c>
      <c r="D767" s="4" t="str">
        <f>"Q"&amp;ROUNDUP(MONTH(SalesDataTable[[#This Row],[Order Date]])/3,0)</f>
        <v>Q2</v>
      </c>
      <c r="E767" s="4">
        <f>MONTH(SalesDataTable[[#This Row],[Order Date]])</f>
        <v>5</v>
      </c>
      <c r="F767" s="4" t="str">
        <f>TEXT(SalesDataTable[[#This Row],[Order Date]],"MMM")</f>
        <v>May</v>
      </c>
      <c r="G767" s="3" t="s">
        <v>20</v>
      </c>
      <c r="H767" s="3" t="s">
        <v>31</v>
      </c>
      <c r="I767" s="3" t="s">
        <v>8</v>
      </c>
      <c r="J767" s="3" t="s">
        <v>16</v>
      </c>
      <c r="K767" s="3" t="s">
        <v>14</v>
      </c>
      <c r="L767" s="3" t="s">
        <v>48</v>
      </c>
      <c r="M767" s="8">
        <v>10</v>
      </c>
      <c r="N767" s="5">
        <v>168.55</v>
      </c>
      <c r="O767" s="6">
        <v>0.1</v>
      </c>
      <c r="P767" s="18">
        <v>88.85</v>
      </c>
      <c r="Q767" s="18">
        <f t="shared" si="44"/>
        <v>1516.95</v>
      </c>
      <c r="R767" s="18">
        <f t="shared" si="45"/>
        <v>888.5</v>
      </c>
      <c r="S767" s="18">
        <f t="shared" si="46"/>
        <v>628.45000000000005</v>
      </c>
      <c r="T767" s="7">
        <f t="shared" si="47"/>
        <v>0.41428524341606515</v>
      </c>
      <c r="U767" s="4">
        <f>YEAR(SalesDataTable[[#This Row],[Order Date]])</f>
        <v>2026</v>
      </c>
      <c r="V767" s="7" t="str">
        <f>"Q"&amp;ROUNDUP(MONTH(SalesDataTable[[#This Row],[Order Date]])/3,0)</f>
        <v>Q2</v>
      </c>
      <c r="W767" s="8">
        <f>MONTH(SalesDataTable[[#This Row],[Order Date]])</f>
        <v>5</v>
      </c>
      <c r="X767" s="7" t="str">
        <f>TEXT(SalesDataTable[[#This Row],[Order Date]],"mmm")</f>
        <v>May</v>
      </c>
    </row>
    <row r="768" spans="1:24" ht="15.75">
      <c r="A768" s="2">
        <v>3754</v>
      </c>
      <c r="B768" s="11">
        <v>46150</v>
      </c>
      <c r="C768" s="4">
        <f>YEAR(SalesDataTable[[#This Row],[Order Date]])</f>
        <v>2026</v>
      </c>
      <c r="D768" s="4" t="str">
        <f>"Q"&amp;ROUNDUP(MONTH(SalesDataTable[[#This Row],[Order Date]])/3,0)</f>
        <v>Q2</v>
      </c>
      <c r="E768" s="4">
        <f>MONTH(SalesDataTable[[#This Row],[Order Date]])</f>
        <v>5</v>
      </c>
      <c r="F768" s="4" t="str">
        <f>TEXT(SalesDataTable[[#This Row],[Order Date]],"MMM")</f>
        <v>May</v>
      </c>
      <c r="G768" s="3" t="s">
        <v>6</v>
      </c>
      <c r="H768" s="3" t="s">
        <v>43</v>
      </c>
      <c r="I768" s="3" t="s">
        <v>2</v>
      </c>
      <c r="J768" s="3" t="s">
        <v>3</v>
      </c>
      <c r="K768" s="3" t="s">
        <v>4</v>
      </c>
      <c r="L768" s="3" t="s">
        <v>26</v>
      </c>
      <c r="M768" s="8">
        <v>1</v>
      </c>
      <c r="N768" s="5">
        <v>39.42</v>
      </c>
      <c r="O768" s="6">
        <v>0.05</v>
      </c>
      <c r="P768" s="18">
        <v>16.77</v>
      </c>
      <c r="Q768" s="18">
        <f t="shared" si="44"/>
        <v>37.448999999999998</v>
      </c>
      <c r="R768" s="18">
        <f t="shared" si="45"/>
        <v>16.77</v>
      </c>
      <c r="S768" s="18">
        <f t="shared" si="46"/>
        <v>20.678999999999998</v>
      </c>
      <c r="T768" s="7">
        <f t="shared" si="47"/>
        <v>0.55219097973243614</v>
      </c>
      <c r="U768" s="4">
        <f>YEAR(SalesDataTable[[#This Row],[Order Date]])</f>
        <v>2026</v>
      </c>
      <c r="V768" s="7" t="str">
        <f>"Q"&amp;ROUNDUP(MONTH(SalesDataTable[[#This Row],[Order Date]])/3,0)</f>
        <v>Q2</v>
      </c>
      <c r="W768" s="8">
        <f>MONTH(SalesDataTable[[#This Row],[Order Date]])</f>
        <v>5</v>
      </c>
      <c r="X768" s="7" t="str">
        <f>TEXT(SalesDataTable[[#This Row],[Order Date]],"mmm")</f>
        <v>May</v>
      </c>
    </row>
    <row r="769" spans="1:24" ht="15.75">
      <c r="A769" s="2">
        <v>4029</v>
      </c>
      <c r="B769" s="11">
        <v>46150</v>
      </c>
      <c r="C769" s="4">
        <f>YEAR(SalesDataTable[[#This Row],[Order Date]])</f>
        <v>2026</v>
      </c>
      <c r="D769" s="4" t="str">
        <f>"Q"&amp;ROUNDUP(MONTH(SalesDataTable[[#This Row],[Order Date]])/3,0)</f>
        <v>Q2</v>
      </c>
      <c r="E769" s="4">
        <f>MONTH(SalesDataTable[[#This Row],[Order Date]])</f>
        <v>5</v>
      </c>
      <c r="F769" s="4" t="str">
        <f>TEXT(SalesDataTable[[#This Row],[Order Date]],"MMM")</f>
        <v>May</v>
      </c>
      <c r="G769" s="3" t="s">
        <v>20</v>
      </c>
      <c r="H769" s="3" t="s">
        <v>47</v>
      </c>
      <c r="I769" s="3" t="s">
        <v>19</v>
      </c>
      <c r="J769" s="3" t="s">
        <v>13</v>
      </c>
      <c r="K769" s="3" t="s">
        <v>14</v>
      </c>
      <c r="L769" s="3" t="s">
        <v>48</v>
      </c>
      <c r="M769" s="8">
        <v>1</v>
      </c>
      <c r="N769" s="5">
        <v>161.36000000000001</v>
      </c>
      <c r="O769" s="6">
        <v>0</v>
      </c>
      <c r="P769" s="18">
        <v>87</v>
      </c>
      <c r="Q769" s="18">
        <f t="shared" si="44"/>
        <v>161.36000000000001</v>
      </c>
      <c r="R769" s="18">
        <f t="shared" si="45"/>
        <v>87</v>
      </c>
      <c r="S769" s="18">
        <f t="shared" si="46"/>
        <v>74.360000000000014</v>
      </c>
      <c r="T769" s="7">
        <f t="shared" si="47"/>
        <v>0.46083292017848293</v>
      </c>
      <c r="U769" s="4">
        <f>YEAR(SalesDataTable[[#This Row],[Order Date]])</f>
        <v>2026</v>
      </c>
      <c r="V769" s="7" t="str">
        <f>"Q"&amp;ROUNDUP(MONTH(SalesDataTable[[#This Row],[Order Date]])/3,0)</f>
        <v>Q2</v>
      </c>
      <c r="W769" s="8">
        <f>MONTH(SalesDataTable[[#This Row],[Order Date]])</f>
        <v>5</v>
      </c>
      <c r="X769" s="7" t="str">
        <f>TEXT(SalesDataTable[[#This Row],[Order Date]],"mmm")</f>
        <v>May</v>
      </c>
    </row>
    <row r="770" spans="1:24" ht="15.75">
      <c r="A770" s="2">
        <v>4651</v>
      </c>
      <c r="B770" s="11">
        <v>46150</v>
      </c>
      <c r="C770" s="4">
        <f>YEAR(SalesDataTable[[#This Row],[Order Date]])</f>
        <v>2026</v>
      </c>
      <c r="D770" s="4" t="str">
        <f>"Q"&amp;ROUNDUP(MONTH(SalesDataTable[[#This Row],[Order Date]])/3,0)</f>
        <v>Q2</v>
      </c>
      <c r="E770" s="4">
        <f>MONTH(SalesDataTable[[#This Row],[Order Date]])</f>
        <v>5</v>
      </c>
      <c r="F770" s="4" t="str">
        <f>TEXT(SalesDataTable[[#This Row],[Order Date]],"MMM")</f>
        <v>May</v>
      </c>
      <c r="G770" s="3" t="s">
        <v>6</v>
      </c>
      <c r="H770" s="3" t="s">
        <v>41</v>
      </c>
      <c r="I770" s="3" t="s">
        <v>2</v>
      </c>
      <c r="J770" s="3" t="s">
        <v>16</v>
      </c>
      <c r="K770" s="3" t="s">
        <v>23</v>
      </c>
      <c r="L770" s="3" t="s">
        <v>51</v>
      </c>
      <c r="M770" s="8">
        <v>1</v>
      </c>
      <c r="N770" s="5">
        <v>123.68</v>
      </c>
      <c r="O770" s="6">
        <v>0</v>
      </c>
      <c r="P770" s="18">
        <v>59.26</v>
      </c>
      <c r="Q770" s="18">
        <f t="shared" ref="Q770:Q833" si="48">M770*N770*(1-O770)</f>
        <v>123.68</v>
      </c>
      <c r="R770" s="18">
        <f t="shared" ref="R770:R833" si="49">M770*P770</f>
        <v>59.26</v>
      </c>
      <c r="S770" s="18">
        <f t="shared" ref="S770:S833" si="50">Q770-R770</f>
        <v>64.420000000000016</v>
      </c>
      <c r="T770" s="7">
        <f t="shared" ref="T770:T833" si="51">IFERROR(S770/Q770,0)</f>
        <v>0.52086028460543343</v>
      </c>
      <c r="U770" s="4">
        <f>YEAR(SalesDataTable[[#This Row],[Order Date]])</f>
        <v>2026</v>
      </c>
      <c r="V770" s="7" t="str">
        <f>"Q"&amp;ROUNDUP(MONTH(SalesDataTable[[#This Row],[Order Date]])/3,0)</f>
        <v>Q2</v>
      </c>
      <c r="W770" s="8">
        <f>MONTH(SalesDataTable[[#This Row],[Order Date]])</f>
        <v>5</v>
      </c>
      <c r="X770" s="7" t="str">
        <f>TEXT(SalesDataTable[[#This Row],[Order Date]],"mmm")</f>
        <v>May</v>
      </c>
    </row>
    <row r="771" spans="1:24" ht="15.75">
      <c r="A771" s="2">
        <v>4886</v>
      </c>
      <c r="B771" s="11">
        <v>46150</v>
      </c>
      <c r="C771" s="4">
        <f>YEAR(SalesDataTable[[#This Row],[Order Date]])</f>
        <v>2026</v>
      </c>
      <c r="D771" s="4" t="str">
        <f>"Q"&amp;ROUNDUP(MONTH(SalesDataTable[[#This Row],[Order Date]])/3,0)</f>
        <v>Q2</v>
      </c>
      <c r="E771" s="4">
        <f>MONTH(SalesDataTable[[#This Row],[Order Date]])</f>
        <v>5</v>
      </c>
      <c r="F771" s="4" t="str">
        <f>TEXT(SalesDataTable[[#This Row],[Order Date]],"MMM")</f>
        <v>May</v>
      </c>
      <c r="G771" s="3" t="s">
        <v>20</v>
      </c>
      <c r="H771" s="3" t="s">
        <v>33</v>
      </c>
      <c r="I771" s="3" t="s">
        <v>28</v>
      </c>
      <c r="J771" s="3" t="s">
        <v>3</v>
      </c>
      <c r="K771" s="3" t="s">
        <v>9</v>
      </c>
      <c r="L771" s="3" t="s">
        <v>17</v>
      </c>
      <c r="M771" s="8">
        <v>1</v>
      </c>
      <c r="N771" s="5">
        <v>146.29</v>
      </c>
      <c r="O771" s="6">
        <v>0</v>
      </c>
      <c r="P771" s="18">
        <v>81.16</v>
      </c>
      <c r="Q771" s="18">
        <f t="shared" si="48"/>
        <v>146.29</v>
      </c>
      <c r="R771" s="18">
        <f t="shared" si="49"/>
        <v>81.16</v>
      </c>
      <c r="S771" s="18">
        <f t="shared" si="50"/>
        <v>65.13</v>
      </c>
      <c r="T771" s="7">
        <f t="shared" si="51"/>
        <v>0.44521156606740037</v>
      </c>
      <c r="U771" s="4">
        <f>YEAR(SalesDataTable[[#This Row],[Order Date]])</f>
        <v>2026</v>
      </c>
      <c r="V771" s="7" t="str">
        <f>"Q"&amp;ROUNDUP(MONTH(SalesDataTable[[#This Row],[Order Date]])/3,0)</f>
        <v>Q2</v>
      </c>
      <c r="W771" s="8">
        <f>MONTH(SalesDataTable[[#This Row],[Order Date]])</f>
        <v>5</v>
      </c>
      <c r="X771" s="7" t="str">
        <f>TEXT(SalesDataTable[[#This Row],[Order Date]],"mmm")</f>
        <v>May</v>
      </c>
    </row>
    <row r="772" spans="1:24" ht="15.75">
      <c r="A772" s="2">
        <v>162</v>
      </c>
      <c r="B772" s="11">
        <v>46151</v>
      </c>
      <c r="C772" s="4">
        <f>YEAR(SalesDataTable[[#This Row],[Order Date]])</f>
        <v>2026</v>
      </c>
      <c r="D772" s="4" t="str">
        <f>"Q"&amp;ROUNDUP(MONTH(SalesDataTable[[#This Row],[Order Date]])/3,0)</f>
        <v>Q2</v>
      </c>
      <c r="E772" s="4">
        <f>MONTH(SalesDataTable[[#This Row],[Order Date]])</f>
        <v>5</v>
      </c>
      <c r="F772" s="4" t="str">
        <f>TEXT(SalesDataTable[[#This Row],[Order Date]],"MMM")</f>
        <v>May</v>
      </c>
      <c r="G772" s="3" t="s">
        <v>0</v>
      </c>
      <c r="H772" s="3" t="s">
        <v>1</v>
      </c>
      <c r="I772" s="3" t="s">
        <v>2</v>
      </c>
      <c r="J772" s="3" t="s">
        <v>13</v>
      </c>
      <c r="K772" s="3" t="s">
        <v>14</v>
      </c>
      <c r="L772" s="3" t="s">
        <v>48</v>
      </c>
      <c r="M772" s="8">
        <v>2</v>
      </c>
      <c r="N772" s="5">
        <v>164.95</v>
      </c>
      <c r="O772" s="6">
        <v>0.1</v>
      </c>
      <c r="P772" s="18">
        <v>86.27</v>
      </c>
      <c r="Q772" s="18">
        <f t="shared" si="48"/>
        <v>296.90999999999997</v>
      </c>
      <c r="R772" s="18">
        <f t="shared" si="49"/>
        <v>172.54</v>
      </c>
      <c r="S772" s="18">
        <f t="shared" si="50"/>
        <v>124.36999999999998</v>
      </c>
      <c r="T772" s="7">
        <f t="shared" si="51"/>
        <v>0.41888114243373409</v>
      </c>
      <c r="U772" s="4">
        <f>YEAR(SalesDataTable[[#This Row],[Order Date]])</f>
        <v>2026</v>
      </c>
      <c r="V772" s="7" t="str">
        <f>"Q"&amp;ROUNDUP(MONTH(SalesDataTable[[#This Row],[Order Date]])/3,0)</f>
        <v>Q2</v>
      </c>
      <c r="W772" s="8">
        <f>MONTH(SalesDataTable[[#This Row],[Order Date]])</f>
        <v>5</v>
      </c>
      <c r="X772" s="7" t="str">
        <f>TEXT(SalesDataTable[[#This Row],[Order Date]],"mmm")</f>
        <v>May</v>
      </c>
    </row>
    <row r="773" spans="1:24" ht="15.75">
      <c r="A773" s="2">
        <v>184</v>
      </c>
      <c r="B773" s="11">
        <v>46151</v>
      </c>
      <c r="C773" s="4">
        <f>YEAR(SalesDataTable[[#This Row],[Order Date]])</f>
        <v>2026</v>
      </c>
      <c r="D773" s="4" t="str">
        <f>"Q"&amp;ROUNDUP(MONTH(SalesDataTable[[#This Row],[Order Date]])/3,0)</f>
        <v>Q2</v>
      </c>
      <c r="E773" s="4">
        <f>MONTH(SalesDataTable[[#This Row],[Order Date]])</f>
        <v>5</v>
      </c>
      <c r="F773" s="4" t="str">
        <f>TEXT(SalesDataTable[[#This Row],[Order Date]],"MMM")</f>
        <v>May</v>
      </c>
      <c r="G773" s="3" t="s">
        <v>0</v>
      </c>
      <c r="H773" s="3" t="s">
        <v>50</v>
      </c>
      <c r="I773" s="3" t="s">
        <v>19</v>
      </c>
      <c r="J773" s="3" t="s">
        <v>16</v>
      </c>
      <c r="K773" s="3" t="s">
        <v>9</v>
      </c>
      <c r="L773" s="3" t="s">
        <v>10</v>
      </c>
      <c r="M773" s="8">
        <v>2</v>
      </c>
      <c r="N773" s="5">
        <v>91.59</v>
      </c>
      <c r="O773" s="6">
        <v>0</v>
      </c>
      <c r="P773" s="18">
        <v>44.97</v>
      </c>
      <c r="Q773" s="18">
        <f t="shared" si="48"/>
        <v>183.18</v>
      </c>
      <c r="R773" s="18">
        <f t="shared" si="49"/>
        <v>89.94</v>
      </c>
      <c r="S773" s="18">
        <f t="shared" si="50"/>
        <v>93.240000000000009</v>
      </c>
      <c r="T773" s="7">
        <f t="shared" si="51"/>
        <v>0.50900753357353423</v>
      </c>
      <c r="U773" s="4">
        <f>YEAR(SalesDataTable[[#This Row],[Order Date]])</f>
        <v>2026</v>
      </c>
      <c r="V773" s="7" t="str">
        <f>"Q"&amp;ROUNDUP(MONTH(SalesDataTable[[#This Row],[Order Date]])/3,0)</f>
        <v>Q2</v>
      </c>
      <c r="W773" s="8">
        <f>MONTH(SalesDataTable[[#This Row],[Order Date]])</f>
        <v>5</v>
      </c>
      <c r="X773" s="7" t="str">
        <f>TEXT(SalesDataTable[[#This Row],[Order Date]],"mmm")</f>
        <v>May</v>
      </c>
    </row>
    <row r="774" spans="1:24" ht="15.75">
      <c r="A774" s="2">
        <v>328</v>
      </c>
      <c r="B774" s="11">
        <v>46151</v>
      </c>
      <c r="C774" s="4">
        <f>YEAR(SalesDataTable[[#This Row],[Order Date]])</f>
        <v>2026</v>
      </c>
      <c r="D774" s="4" t="str">
        <f>"Q"&amp;ROUNDUP(MONTH(SalesDataTable[[#This Row],[Order Date]])/3,0)</f>
        <v>Q2</v>
      </c>
      <c r="E774" s="4">
        <f>MONTH(SalesDataTable[[#This Row],[Order Date]])</f>
        <v>5</v>
      </c>
      <c r="F774" s="4" t="str">
        <f>TEXT(SalesDataTable[[#This Row],[Order Date]],"MMM")</f>
        <v>May</v>
      </c>
      <c r="G774" s="3" t="s">
        <v>20</v>
      </c>
      <c r="H774" s="3" t="s">
        <v>47</v>
      </c>
      <c r="I774" s="3" t="s">
        <v>2</v>
      </c>
      <c r="J774" s="3" t="s">
        <v>3</v>
      </c>
      <c r="K774" s="3" t="s">
        <v>34</v>
      </c>
      <c r="L774" s="3" t="s">
        <v>45</v>
      </c>
      <c r="M774" s="8">
        <v>1</v>
      </c>
      <c r="N774" s="5">
        <v>51.78</v>
      </c>
      <c r="O774" s="6">
        <v>0.1</v>
      </c>
      <c r="P774" s="18">
        <v>21.63</v>
      </c>
      <c r="Q774" s="18">
        <f t="shared" si="48"/>
        <v>46.602000000000004</v>
      </c>
      <c r="R774" s="18">
        <f t="shared" si="49"/>
        <v>21.63</v>
      </c>
      <c r="S774" s="18">
        <f t="shared" si="50"/>
        <v>24.972000000000005</v>
      </c>
      <c r="T774" s="7">
        <f t="shared" si="51"/>
        <v>0.53585683017896235</v>
      </c>
      <c r="U774" s="4">
        <f>YEAR(SalesDataTable[[#This Row],[Order Date]])</f>
        <v>2026</v>
      </c>
      <c r="V774" s="7" t="str">
        <f>"Q"&amp;ROUNDUP(MONTH(SalesDataTable[[#This Row],[Order Date]])/3,0)</f>
        <v>Q2</v>
      </c>
      <c r="W774" s="8">
        <f>MONTH(SalesDataTable[[#This Row],[Order Date]])</f>
        <v>5</v>
      </c>
      <c r="X774" s="7" t="str">
        <f>TEXT(SalesDataTable[[#This Row],[Order Date]],"mmm")</f>
        <v>May</v>
      </c>
    </row>
    <row r="775" spans="1:24" ht="15.75">
      <c r="A775" s="2">
        <v>908</v>
      </c>
      <c r="B775" s="11">
        <v>46151</v>
      </c>
      <c r="C775" s="4">
        <f>YEAR(SalesDataTable[[#This Row],[Order Date]])</f>
        <v>2026</v>
      </c>
      <c r="D775" s="4" t="str">
        <f>"Q"&amp;ROUNDUP(MONTH(SalesDataTable[[#This Row],[Order Date]])/3,0)</f>
        <v>Q2</v>
      </c>
      <c r="E775" s="4">
        <f>MONTH(SalesDataTable[[#This Row],[Order Date]])</f>
        <v>5</v>
      </c>
      <c r="F775" s="4" t="str">
        <f>TEXT(SalesDataTable[[#This Row],[Order Date]],"MMM")</f>
        <v>May</v>
      </c>
      <c r="G775" s="3" t="s">
        <v>20</v>
      </c>
      <c r="H775" s="3" t="s">
        <v>33</v>
      </c>
      <c r="I775" s="3" t="s">
        <v>19</v>
      </c>
      <c r="J775" s="3" t="s">
        <v>3</v>
      </c>
      <c r="K775" s="3" t="s">
        <v>14</v>
      </c>
      <c r="L775" s="3" t="s">
        <v>32</v>
      </c>
      <c r="M775" s="8">
        <v>2</v>
      </c>
      <c r="N775" s="5">
        <v>46.25</v>
      </c>
      <c r="O775" s="6">
        <v>0</v>
      </c>
      <c r="P775" s="18">
        <v>18.12</v>
      </c>
      <c r="Q775" s="18">
        <f t="shared" si="48"/>
        <v>92.5</v>
      </c>
      <c r="R775" s="18">
        <f t="shared" si="49"/>
        <v>36.24</v>
      </c>
      <c r="S775" s="18">
        <f t="shared" si="50"/>
        <v>56.26</v>
      </c>
      <c r="T775" s="7">
        <f t="shared" si="51"/>
        <v>0.60821621621621624</v>
      </c>
      <c r="U775" s="4">
        <f>YEAR(SalesDataTable[[#This Row],[Order Date]])</f>
        <v>2026</v>
      </c>
      <c r="V775" s="7" t="str">
        <f>"Q"&amp;ROUNDUP(MONTH(SalesDataTable[[#This Row],[Order Date]])/3,0)</f>
        <v>Q2</v>
      </c>
      <c r="W775" s="8">
        <f>MONTH(SalesDataTable[[#This Row],[Order Date]])</f>
        <v>5</v>
      </c>
      <c r="X775" s="7" t="str">
        <f>TEXT(SalesDataTable[[#This Row],[Order Date]],"mmm")</f>
        <v>May</v>
      </c>
    </row>
    <row r="776" spans="1:24" ht="15.75">
      <c r="A776" s="2">
        <v>3159</v>
      </c>
      <c r="B776" s="11">
        <v>46151</v>
      </c>
      <c r="C776" s="4">
        <f>YEAR(SalesDataTable[[#This Row],[Order Date]])</f>
        <v>2026</v>
      </c>
      <c r="D776" s="4" t="str">
        <f>"Q"&amp;ROUNDUP(MONTH(SalesDataTable[[#This Row],[Order Date]])/3,0)</f>
        <v>Q2</v>
      </c>
      <c r="E776" s="4">
        <f>MONTH(SalesDataTable[[#This Row],[Order Date]])</f>
        <v>5</v>
      </c>
      <c r="F776" s="4" t="str">
        <f>TEXT(SalesDataTable[[#This Row],[Order Date]],"MMM")</f>
        <v>May</v>
      </c>
      <c r="G776" s="3" t="s">
        <v>0</v>
      </c>
      <c r="H776" s="3" t="s">
        <v>1</v>
      </c>
      <c r="I776" s="3" t="s">
        <v>2</v>
      </c>
      <c r="J776" s="3" t="s">
        <v>3</v>
      </c>
      <c r="K776" s="3" t="s">
        <v>23</v>
      </c>
      <c r="L776" s="3" t="s">
        <v>29</v>
      </c>
      <c r="M776" s="8">
        <v>3</v>
      </c>
      <c r="N776" s="5">
        <v>198.5</v>
      </c>
      <c r="O776" s="6">
        <v>0</v>
      </c>
      <c r="P776" s="18">
        <v>102.23</v>
      </c>
      <c r="Q776" s="18">
        <f t="shared" si="48"/>
        <v>595.5</v>
      </c>
      <c r="R776" s="18">
        <f t="shared" si="49"/>
        <v>306.69</v>
      </c>
      <c r="S776" s="18">
        <f t="shared" si="50"/>
        <v>288.81</v>
      </c>
      <c r="T776" s="7">
        <f t="shared" si="51"/>
        <v>0.48498740554156172</v>
      </c>
      <c r="U776" s="4">
        <f>YEAR(SalesDataTable[[#This Row],[Order Date]])</f>
        <v>2026</v>
      </c>
      <c r="V776" s="7" t="str">
        <f>"Q"&amp;ROUNDUP(MONTH(SalesDataTable[[#This Row],[Order Date]])/3,0)</f>
        <v>Q2</v>
      </c>
      <c r="W776" s="8">
        <f>MONTH(SalesDataTable[[#This Row],[Order Date]])</f>
        <v>5</v>
      </c>
      <c r="X776" s="7" t="str">
        <f>TEXT(SalesDataTable[[#This Row],[Order Date]],"mmm")</f>
        <v>May</v>
      </c>
    </row>
    <row r="777" spans="1:24" ht="15.75">
      <c r="A777" s="2">
        <v>4509</v>
      </c>
      <c r="B777" s="11">
        <v>46151</v>
      </c>
      <c r="C777" s="4">
        <f>YEAR(SalesDataTable[[#This Row],[Order Date]])</f>
        <v>2026</v>
      </c>
      <c r="D777" s="4" t="str">
        <f>"Q"&amp;ROUNDUP(MONTH(SalesDataTable[[#This Row],[Order Date]])/3,0)</f>
        <v>Q2</v>
      </c>
      <c r="E777" s="4">
        <f>MONTH(SalesDataTable[[#This Row],[Order Date]])</f>
        <v>5</v>
      </c>
      <c r="F777" s="4" t="str">
        <f>TEXT(SalesDataTable[[#This Row],[Order Date]],"MMM")</f>
        <v>May</v>
      </c>
      <c r="G777" s="3" t="s">
        <v>20</v>
      </c>
      <c r="H777" s="3" t="s">
        <v>33</v>
      </c>
      <c r="I777" s="3" t="s">
        <v>2</v>
      </c>
      <c r="J777" s="3" t="s">
        <v>13</v>
      </c>
      <c r="K777" s="3" t="s">
        <v>9</v>
      </c>
      <c r="L777" s="3" t="s">
        <v>37</v>
      </c>
      <c r="M777" s="8">
        <v>1</v>
      </c>
      <c r="N777" s="5">
        <v>152.80000000000001</v>
      </c>
      <c r="O777" s="6">
        <v>0.1</v>
      </c>
      <c r="P777" s="18">
        <v>77.67</v>
      </c>
      <c r="Q777" s="18">
        <f t="shared" si="48"/>
        <v>137.52000000000001</v>
      </c>
      <c r="R777" s="18">
        <f t="shared" si="49"/>
        <v>77.67</v>
      </c>
      <c r="S777" s="18">
        <f t="shared" si="50"/>
        <v>59.850000000000009</v>
      </c>
      <c r="T777" s="7">
        <f t="shared" si="51"/>
        <v>0.43520942408376967</v>
      </c>
      <c r="U777" s="4">
        <f>YEAR(SalesDataTable[[#This Row],[Order Date]])</f>
        <v>2026</v>
      </c>
      <c r="V777" s="7" t="str">
        <f>"Q"&amp;ROUNDUP(MONTH(SalesDataTable[[#This Row],[Order Date]])/3,0)</f>
        <v>Q2</v>
      </c>
      <c r="W777" s="8">
        <f>MONTH(SalesDataTable[[#This Row],[Order Date]])</f>
        <v>5</v>
      </c>
      <c r="X777" s="7" t="str">
        <f>TEXT(SalesDataTable[[#This Row],[Order Date]],"mmm")</f>
        <v>May</v>
      </c>
    </row>
    <row r="778" spans="1:24" ht="15.75">
      <c r="A778" s="2">
        <v>4677</v>
      </c>
      <c r="B778" s="11">
        <v>46151</v>
      </c>
      <c r="C778" s="4">
        <f>YEAR(SalesDataTable[[#This Row],[Order Date]])</f>
        <v>2026</v>
      </c>
      <c r="D778" s="4" t="str">
        <f>"Q"&amp;ROUNDUP(MONTH(SalesDataTable[[#This Row],[Order Date]])/3,0)</f>
        <v>Q2</v>
      </c>
      <c r="E778" s="4">
        <f>MONTH(SalesDataTable[[#This Row],[Order Date]])</f>
        <v>5</v>
      </c>
      <c r="F778" s="4" t="str">
        <f>TEXT(SalesDataTable[[#This Row],[Order Date]],"MMM")</f>
        <v>May</v>
      </c>
      <c r="G778" s="3" t="s">
        <v>6</v>
      </c>
      <c r="H778" s="3" t="s">
        <v>49</v>
      </c>
      <c r="I778" s="3" t="s">
        <v>2</v>
      </c>
      <c r="J778" s="3" t="s">
        <v>16</v>
      </c>
      <c r="K778" s="3" t="s">
        <v>14</v>
      </c>
      <c r="L778" s="3" t="s">
        <v>48</v>
      </c>
      <c r="M778" s="8">
        <v>2</v>
      </c>
      <c r="N778" s="5">
        <v>161.47999999999999</v>
      </c>
      <c r="O778" s="6">
        <v>0</v>
      </c>
      <c r="P778" s="18">
        <v>85.03</v>
      </c>
      <c r="Q778" s="18">
        <f t="shared" si="48"/>
        <v>322.95999999999998</v>
      </c>
      <c r="R778" s="18">
        <f t="shared" si="49"/>
        <v>170.06</v>
      </c>
      <c r="S778" s="18">
        <f t="shared" si="50"/>
        <v>152.89999999999998</v>
      </c>
      <c r="T778" s="7">
        <f t="shared" si="51"/>
        <v>0.47343324250681196</v>
      </c>
      <c r="U778" s="4">
        <f>YEAR(SalesDataTable[[#This Row],[Order Date]])</f>
        <v>2026</v>
      </c>
      <c r="V778" s="7" t="str">
        <f>"Q"&amp;ROUNDUP(MONTH(SalesDataTable[[#This Row],[Order Date]])/3,0)</f>
        <v>Q2</v>
      </c>
      <c r="W778" s="8">
        <f>MONTH(SalesDataTable[[#This Row],[Order Date]])</f>
        <v>5</v>
      </c>
      <c r="X778" s="7" t="str">
        <f>TEXT(SalesDataTable[[#This Row],[Order Date]],"mmm")</f>
        <v>May</v>
      </c>
    </row>
    <row r="779" spans="1:24" ht="15.75">
      <c r="A779" s="2">
        <v>4867</v>
      </c>
      <c r="B779" s="11">
        <v>46151</v>
      </c>
      <c r="C779" s="4">
        <f>YEAR(SalesDataTable[[#This Row],[Order Date]])</f>
        <v>2026</v>
      </c>
      <c r="D779" s="4" t="str">
        <f>"Q"&amp;ROUNDUP(MONTH(SalesDataTable[[#This Row],[Order Date]])/3,0)</f>
        <v>Q2</v>
      </c>
      <c r="E779" s="4">
        <f>MONTH(SalesDataTable[[#This Row],[Order Date]])</f>
        <v>5</v>
      </c>
      <c r="F779" s="4" t="str">
        <f>TEXT(SalesDataTable[[#This Row],[Order Date]],"MMM")</f>
        <v>May</v>
      </c>
      <c r="G779" s="3" t="s">
        <v>6</v>
      </c>
      <c r="H779" s="3" t="s">
        <v>27</v>
      </c>
      <c r="I779" s="3" t="s">
        <v>19</v>
      </c>
      <c r="J779" s="3" t="s">
        <v>3</v>
      </c>
      <c r="K779" s="3" t="s">
        <v>4</v>
      </c>
      <c r="L779" s="3" t="s">
        <v>5</v>
      </c>
      <c r="M779" s="8">
        <v>1</v>
      </c>
      <c r="N779" s="5">
        <v>82.86</v>
      </c>
      <c r="O779" s="6">
        <v>0</v>
      </c>
      <c r="P779" s="18">
        <v>42.67</v>
      </c>
      <c r="Q779" s="18">
        <f t="shared" si="48"/>
        <v>82.86</v>
      </c>
      <c r="R779" s="18">
        <f t="shared" si="49"/>
        <v>42.67</v>
      </c>
      <c r="S779" s="18">
        <f t="shared" si="50"/>
        <v>40.19</v>
      </c>
      <c r="T779" s="7">
        <f t="shared" si="51"/>
        <v>0.48503499879314504</v>
      </c>
      <c r="U779" s="4">
        <f>YEAR(SalesDataTable[[#This Row],[Order Date]])</f>
        <v>2026</v>
      </c>
      <c r="V779" s="7" t="str">
        <f>"Q"&amp;ROUNDUP(MONTH(SalesDataTable[[#This Row],[Order Date]])/3,0)</f>
        <v>Q2</v>
      </c>
      <c r="W779" s="8">
        <f>MONTH(SalesDataTable[[#This Row],[Order Date]])</f>
        <v>5</v>
      </c>
      <c r="X779" s="7" t="str">
        <f>TEXT(SalesDataTable[[#This Row],[Order Date]],"mmm")</f>
        <v>May</v>
      </c>
    </row>
    <row r="780" spans="1:24" ht="15.75">
      <c r="A780" s="2">
        <v>1615</v>
      </c>
      <c r="B780" s="11">
        <v>46152</v>
      </c>
      <c r="C780" s="4">
        <f>YEAR(SalesDataTable[[#This Row],[Order Date]])</f>
        <v>2026</v>
      </c>
      <c r="D780" s="4" t="str">
        <f>"Q"&amp;ROUNDUP(MONTH(SalesDataTable[[#This Row],[Order Date]])/3,0)</f>
        <v>Q2</v>
      </c>
      <c r="E780" s="4">
        <f>MONTH(SalesDataTable[[#This Row],[Order Date]])</f>
        <v>5</v>
      </c>
      <c r="F780" s="4" t="str">
        <f>TEXT(SalesDataTable[[#This Row],[Order Date]],"MMM")</f>
        <v>May</v>
      </c>
      <c r="G780" s="3" t="s">
        <v>20</v>
      </c>
      <c r="H780" s="3" t="s">
        <v>21</v>
      </c>
      <c r="I780" s="3" t="s">
        <v>2</v>
      </c>
      <c r="J780" s="3" t="s">
        <v>13</v>
      </c>
      <c r="K780" s="3" t="s">
        <v>34</v>
      </c>
      <c r="L780" s="3" t="s">
        <v>45</v>
      </c>
      <c r="M780" s="8">
        <v>1</v>
      </c>
      <c r="N780" s="5">
        <v>51.15</v>
      </c>
      <c r="O780" s="6">
        <v>0</v>
      </c>
      <c r="P780" s="18">
        <v>21.39</v>
      </c>
      <c r="Q780" s="18">
        <f t="shared" si="48"/>
        <v>51.15</v>
      </c>
      <c r="R780" s="18">
        <f t="shared" si="49"/>
        <v>21.39</v>
      </c>
      <c r="S780" s="18">
        <f t="shared" si="50"/>
        <v>29.759999999999998</v>
      </c>
      <c r="T780" s="7">
        <f t="shared" si="51"/>
        <v>0.58181818181818179</v>
      </c>
      <c r="U780" s="4">
        <f>YEAR(SalesDataTable[[#This Row],[Order Date]])</f>
        <v>2026</v>
      </c>
      <c r="V780" s="7" t="str">
        <f>"Q"&amp;ROUNDUP(MONTH(SalesDataTable[[#This Row],[Order Date]])/3,0)</f>
        <v>Q2</v>
      </c>
      <c r="W780" s="8">
        <f>MONTH(SalesDataTable[[#This Row],[Order Date]])</f>
        <v>5</v>
      </c>
      <c r="X780" s="7" t="str">
        <f>TEXT(SalesDataTable[[#This Row],[Order Date]],"mmm")</f>
        <v>May</v>
      </c>
    </row>
    <row r="781" spans="1:24" ht="15.75">
      <c r="A781" s="2">
        <v>1812</v>
      </c>
      <c r="B781" s="11">
        <v>46152</v>
      </c>
      <c r="C781" s="4">
        <f>YEAR(SalesDataTable[[#This Row],[Order Date]])</f>
        <v>2026</v>
      </c>
      <c r="D781" s="4" t="str">
        <f>"Q"&amp;ROUNDUP(MONTH(SalesDataTable[[#This Row],[Order Date]])/3,0)</f>
        <v>Q2</v>
      </c>
      <c r="E781" s="4">
        <f>MONTH(SalesDataTable[[#This Row],[Order Date]])</f>
        <v>5</v>
      </c>
      <c r="F781" s="4" t="str">
        <f>TEXT(SalesDataTable[[#This Row],[Order Date]],"MMM")</f>
        <v>May</v>
      </c>
      <c r="G781" s="3" t="s">
        <v>11</v>
      </c>
      <c r="H781" s="3" t="s">
        <v>12</v>
      </c>
      <c r="I781" s="3" t="s">
        <v>8</v>
      </c>
      <c r="J781" s="3" t="s">
        <v>16</v>
      </c>
      <c r="K781" s="3" t="s">
        <v>34</v>
      </c>
      <c r="L781" s="3" t="s">
        <v>45</v>
      </c>
      <c r="M781" s="8">
        <v>12</v>
      </c>
      <c r="N781" s="5">
        <v>50.53</v>
      </c>
      <c r="O781" s="6">
        <v>0.1</v>
      </c>
      <c r="P781" s="18">
        <v>22.09</v>
      </c>
      <c r="Q781" s="18">
        <f t="shared" si="48"/>
        <v>545.72400000000005</v>
      </c>
      <c r="R781" s="18">
        <f t="shared" si="49"/>
        <v>265.08</v>
      </c>
      <c r="S781" s="18">
        <f t="shared" si="50"/>
        <v>280.64400000000006</v>
      </c>
      <c r="T781" s="7">
        <f t="shared" si="51"/>
        <v>0.5142599555819426</v>
      </c>
      <c r="U781" s="4">
        <f>YEAR(SalesDataTable[[#This Row],[Order Date]])</f>
        <v>2026</v>
      </c>
      <c r="V781" s="7" t="str">
        <f>"Q"&amp;ROUNDUP(MONTH(SalesDataTable[[#This Row],[Order Date]])/3,0)</f>
        <v>Q2</v>
      </c>
      <c r="W781" s="8">
        <f>MONTH(SalesDataTable[[#This Row],[Order Date]])</f>
        <v>5</v>
      </c>
      <c r="X781" s="7" t="str">
        <f>TEXT(SalesDataTable[[#This Row],[Order Date]],"mmm")</f>
        <v>May</v>
      </c>
    </row>
    <row r="782" spans="1:24" ht="15.75">
      <c r="A782" s="2">
        <v>3645</v>
      </c>
      <c r="B782" s="11">
        <v>46152</v>
      </c>
      <c r="C782" s="4">
        <f>YEAR(SalesDataTable[[#This Row],[Order Date]])</f>
        <v>2026</v>
      </c>
      <c r="D782" s="4" t="str">
        <f>"Q"&amp;ROUNDUP(MONTH(SalesDataTable[[#This Row],[Order Date]])/3,0)</f>
        <v>Q2</v>
      </c>
      <c r="E782" s="4">
        <f>MONTH(SalesDataTable[[#This Row],[Order Date]])</f>
        <v>5</v>
      </c>
      <c r="F782" s="4" t="str">
        <f>TEXT(SalesDataTable[[#This Row],[Order Date]],"MMM")</f>
        <v>May</v>
      </c>
      <c r="G782" s="3" t="s">
        <v>6</v>
      </c>
      <c r="H782" s="3" t="s">
        <v>7</v>
      </c>
      <c r="I782" s="3" t="s">
        <v>28</v>
      </c>
      <c r="J782" s="3" t="s">
        <v>3</v>
      </c>
      <c r="K782" s="3" t="s">
        <v>4</v>
      </c>
      <c r="L782" s="3" t="s">
        <v>22</v>
      </c>
      <c r="M782" s="8">
        <v>2</v>
      </c>
      <c r="N782" s="5">
        <v>50.93</v>
      </c>
      <c r="O782" s="6">
        <v>0</v>
      </c>
      <c r="P782" s="18">
        <v>22.91</v>
      </c>
      <c r="Q782" s="18">
        <f t="shared" si="48"/>
        <v>101.86</v>
      </c>
      <c r="R782" s="18">
        <f t="shared" si="49"/>
        <v>45.82</v>
      </c>
      <c r="S782" s="18">
        <f t="shared" si="50"/>
        <v>56.04</v>
      </c>
      <c r="T782" s="7">
        <f t="shared" si="51"/>
        <v>0.55016689573924993</v>
      </c>
      <c r="U782" s="4">
        <f>YEAR(SalesDataTable[[#This Row],[Order Date]])</f>
        <v>2026</v>
      </c>
      <c r="V782" s="7" t="str">
        <f>"Q"&amp;ROUNDUP(MONTH(SalesDataTable[[#This Row],[Order Date]])/3,0)</f>
        <v>Q2</v>
      </c>
      <c r="W782" s="8">
        <f>MONTH(SalesDataTable[[#This Row],[Order Date]])</f>
        <v>5</v>
      </c>
      <c r="X782" s="7" t="str">
        <f>TEXT(SalesDataTable[[#This Row],[Order Date]],"mmm")</f>
        <v>May</v>
      </c>
    </row>
    <row r="783" spans="1:24" ht="15.75">
      <c r="A783" s="2">
        <v>3804</v>
      </c>
      <c r="B783" s="11">
        <v>46152</v>
      </c>
      <c r="C783" s="4">
        <f>YEAR(SalesDataTable[[#This Row],[Order Date]])</f>
        <v>2026</v>
      </c>
      <c r="D783" s="4" t="str">
        <f>"Q"&amp;ROUNDUP(MONTH(SalesDataTable[[#This Row],[Order Date]])/3,0)</f>
        <v>Q2</v>
      </c>
      <c r="E783" s="4">
        <f>MONTH(SalesDataTable[[#This Row],[Order Date]])</f>
        <v>5</v>
      </c>
      <c r="F783" s="4" t="str">
        <f>TEXT(SalesDataTable[[#This Row],[Order Date]],"MMM")</f>
        <v>May</v>
      </c>
      <c r="G783" s="3" t="s">
        <v>11</v>
      </c>
      <c r="H783" s="3" t="s">
        <v>25</v>
      </c>
      <c r="I783" s="3" t="s">
        <v>2</v>
      </c>
      <c r="J783" s="3" t="s">
        <v>3</v>
      </c>
      <c r="K783" s="3" t="s">
        <v>34</v>
      </c>
      <c r="L783" s="3" t="s">
        <v>45</v>
      </c>
      <c r="M783" s="8">
        <v>2</v>
      </c>
      <c r="N783" s="5">
        <v>50.79</v>
      </c>
      <c r="O783" s="6">
        <v>0.05</v>
      </c>
      <c r="P783" s="18">
        <v>21.83</v>
      </c>
      <c r="Q783" s="18">
        <f t="shared" si="48"/>
        <v>96.500999999999991</v>
      </c>
      <c r="R783" s="18">
        <f t="shared" si="49"/>
        <v>43.66</v>
      </c>
      <c r="S783" s="18">
        <f t="shared" si="50"/>
        <v>52.840999999999994</v>
      </c>
      <c r="T783" s="7">
        <f t="shared" si="51"/>
        <v>0.54756945523880585</v>
      </c>
      <c r="U783" s="4">
        <f>YEAR(SalesDataTable[[#This Row],[Order Date]])</f>
        <v>2026</v>
      </c>
      <c r="V783" s="7" t="str">
        <f>"Q"&amp;ROUNDUP(MONTH(SalesDataTable[[#This Row],[Order Date]])/3,0)</f>
        <v>Q2</v>
      </c>
      <c r="W783" s="8">
        <f>MONTH(SalesDataTable[[#This Row],[Order Date]])</f>
        <v>5</v>
      </c>
      <c r="X783" s="7" t="str">
        <f>TEXT(SalesDataTable[[#This Row],[Order Date]],"mmm")</f>
        <v>May</v>
      </c>
    </row>
    <row r="784" spans="1:24" ht="15.75">
      <c r="A784" s="2">
        <v>4367</v>
      </c>
      <c r="B784" s="11">
        <v>46152</v>
      </c>
      <c r="C784" s="4">
        <f>YEAR(SalesDataTable[[#This Row],[Order Date]])</f>
        <v>2026</v>
      </c>
      <c r="D784" s="4" t="str">
        <f>"Q"&amp;ROUNDUP(MONTH(SalesDataTable[[#This Row],[Order Date]])/3,0)</f>
        <v>Q2</v>
      </c>
      <c r="E784" s="4">
        <f>MONTH(SalesDataTable[[#This Row],[Order Date]])</f>
        <v>5</v>
      </c>
      <c r="F784" s="4" t="str">
        <f>TEXT(SalesDataTable[[#This Row],[Order Date]],"MMM")</f>
        <v>May</v>
      </c>
      <c r="G784" s="3" t="s">
        <v>20</v>
      </c>
      <c r="H784" s="3" t="s">
        <v>33</v>
      </c>
      <c r="I784" s="3" t="s">
        <v>2</v>
      </c>
      <c r="J784" s="3" t="s">
        <v>16</v>
      </c>
      <c r="K784" s="3" t="s">
        <v>14</v>
      </c>
      <c r="L784" s="3" t="s">
        <v>48</v>
      </c>
      <c r="M784" s="8">
        <v>5</v>
      </c>
      <c r="N784" s="5">
        <v>160.94</v>
      </c>
      <c r="O784" s="6">
        <v>0.1</v>
      </c>
      <c r="P784" s="18">
        <v>88.89</v>
      </c>
      <c r="Q784" s="18">
        <f t="shared" si="48"/>
        <v>724.23</v>
      </c>
      <c r="R784" s="18">
        <f t="shared" si="49"/>
        <v>444.45</v>
      </c>
      <c r="S784" s="18">
        <f t="shared" si="50"/>
        <v>279.78000000000003</v>
      </c>
      <c r="T784" s="7">
        <f t="shared" si="51"/>
        <v>0.38631374011018604</v>
      </c>
      <c r="U784" s="4">
        <f>YEAR(SalesDataTable[[#This Row],[Order Date]])</f>
        <v>2026</v>
      </c>
      <c r="V784" s="7" t="str">
        <f>"Q"&amp;ROUNDUP(MONTH(SalesDataTable[[#This Row],[Order Date]])/3,0)</f>
        <v>Q2</v>
      </c>
      <c r="W784" s="8">
        <f>MONTH(SalesDataTable[[#This Row],[Order Date]])</f>
        <v>5</v>
      </c>
      <c r="X784" s="7" t="str">
        <f>TEXT(SalesDataTable[[#This Row],[Order Date]],"mmm")</f>
        <v>May</v>
      </c>
    </row>
    <row r="785" spans="1:24" ht="15.75">
      <c r="A785" s="2">
        <v>4746</v>
      </c>
      <c r="B785" s="11">
        <v>46152</v>
      </c>
      <c r="C785" s="4">
        <f>YEAR(SalesDataTable[[#This Row],[Order Date]])</f>
        <v>2026</v>
      </c>
      <c r="D785" s="4" t="str">
        <f>"Q"&amp;ROUNDUP(MONTH(SalesDataTable[[#This Row],[Order Date]])/3,0)</f>
        <v>Q2</v>
      </c>
      <c r="E785" s="4">
        <f>MONTH(SalesDataTable[[#This Row],[Order Date]])</f>
        <v>5</v>
      </c>
      <c r="F785" s="4" t="str">
        <f>TEXT(SalesDataTable[[#This Row],[Order Date]],"MMM")</f>
        <v>May</v>
      </c>
      <c r="G785" s="3" t="s">
        <v>6</v>
      </c>
      <c r="H785" s="3" t="s">
        <v>7</v>
      </c>
      <c r="I785" s="3" t="s">
        <v>2</v>
      </c>
      <c r="J785" s="3" t="s">
        <v>3</v>
      </c>
      <c r="K785" s="3" t="s">
        <v>34</v>
      </c>
      <c r="L785" s="3" t="s">
        <v>42</v>
      </c>
      <c r="M785" s="8">
        <v>2</v>
      </c>
      <c r="N785" s="5">
        <v>36.409999999999997</v>
      </c>
      <c r="O785" s="6">
        <v>0</v>
      </c>
      <c r="P785" s="18">
        <v>13.92</v>
      </c>
      <c r="Q785" s="18">
        <f t="shared" si="48"/>
        <v>72.819999999999993</v>
      </c>
      <c r="R785" s="18">
        <f t="shared" si="49"/>
        <v>27.84</v>
      </c>
      <c r="S785" s="18">
        <f t="shared" si="50"/>
        <v>44.97999999999999</v>
      </c>
      <c r="T785" s="7">
        <f t="shared" si="51"/>
        <v>0.61768744850315838</v>
      </c>
      <c r="U785" s="4">
        <f>YEAR(SalesDataTable[[#This Row],[Order Date]])</f>
        <v>2026</v>
      </c>
      <c r="V785" s="7" t="str">
        <f>"Q"&amp;ROUNDUP(MONTH(SalesDataTable[[#This Row],[Order Date]])/3,0)</f>
        <v>Q2</v>
      </c>
      <c r="W785" s="8">
        <f>MONTH(SalesDataTable[[#This Row],[Order Date]])</f>
        <v>5</v>
      </c>
      <c r="X785" s="7" t="str">
        <f>TEXT(SalesDataTable[[#This Row],[Order Date]],"mmm")</f>
        <v>May</v>
      </c>
    </row>
    <row r="786" spans="1:24" ht="15.75">
      <c r="A786" s="2">
        <v>4795</v>
      </c>
      <c r="B786" s="11">
        <v>46152</v>
      </c>
      <c r="C786" s="4">
        <f>YEAR(SalesDataTable[[#This Row],[Order Date]])</f>
        <v>2026</v>
      </c>
      <c r="D786" s="4" t="str">
        <f>"Q"&amp;ROUNDUP(MONTH(SalesDataTable[[#This Row],[Order Date]])/3,0)</f>
        <v>Q2</v>
      </c>
      <c r="E786" s="4">
        <f>MONTH(SalesDataTable[[#This Row],[Order Date]])</f>
        <v>5</v>
      </c>
      <c r="F786" s="4" t="str">
        <f>TEXT(SalesDataTable[[#This Row],[Order Date]],"MMM")</f>
        <v>May</v>
      </c>
      <c r="G786" s="3" t="s">
        <v>20</v>
      </c>
      <c r="H786" s="3" t="s">
        <v>21</v>
      </c>
      <c r="I786" s="3" t="s">
        <v>28</v>
      </c>
      <c r="J786" s="3" t="s">
        <v>3</v>
      </c>
      <c r="K786" s="3" t="s">
        <v>9</v>
      </c>
      <c r="L786" s="3" t="s">
        <v>46</v>
      </c>
      <c r="M786" s="8">
        <v>2</v>
      </c>
      <c r="N786" s="5">
        <v>72.25</v>
      </c>
      <c r="O786" s="6">
        <v>0</v>
      </c>
      <c r="P786" s="18">
        <v>32.25</v>
      </c>
      <c r="Q786" s="18">
        <f t="shared" si="48"/>
        <v>144.5</v>
      </c>
      <c r="R786" s="18">
        <f t="shared" si="49"/>
        <v>64.5</v>
      </c>
      <c r="S786" s="18">
        <f t="shared" si="50"/>
        <v>80</v>
      </c>
      <c r="T786" s="7">
        <f t="shared" si="51"/>
        <v>0.55363321799307963</v>
      </c>
      <c r="U786" s="4">
        <f>YEAR(SalesDataTable[[#This Row],[Order Date]])</f>
        <v>2026</v>
      </c>
      <c r="V786" s="7" t="str">
        <f>"Q"&amp;ROUNDUP(MONTH(SalesDataTable[[#This Row],[Order Date]])/3,0)</f>
        <v>Q2</v>
      </c>
      <c r="W786" s="8">
        <f>MONTH(SalesDataTable[[#This Row],[Order Date]])</f>
        <v>5</v>
      </c>
      <c r="X786" s="7" t="str">
        <f>TEXT(SalesDataTable[[#This Row],[Order Date]],"mmm")</f>
        <v>May</v>
      </c>
    </row>
    <row r="787" spans="1:24" ht="15.75">
      <c r="A787" s="2">
        <v>4800</v>
      </c>
      <c r="B787" s="11">
        <v>46152</v>
      </c>
      <c r="C787" s="4">
        <f>YEAR(SalesDataTable[[#This Row],[Order Date]])</f>
        <v>2026</v>
      </c>
      <c r="D787" s="4" t="str">
        <f>"Q"&amp;ROUNDUP(MONTH(SalesDataTable[[#This Row],[Order Date]])/3,0)</f>
        <v>Q2</v>
      </c>
      <c r="E787" s="4">
        <f>MONTH(SalesDataTable[[#This Row],[Order Date]])</f>
        <v>5</v>
      </c>
      <c r="F787" s="4" t="str">
        <f>TEXT(SalesDataTable[[#This Row],[Order Date]],"MMM")</f>
        <v>May</v>
      </c>
      <c r="G787" s="3" t="s">
        <v>20</v>
      </c>
      <c r="H787" s="3" t="s">
        <v>33</v>
      </c>
      <c r="I787" s="3" t="s">
        <v>19</v>
      </c>
      <c r="J787" s="3" t="s">
        <v>13</v>
      </c>
      <c r="K787" s="3" t="s">
        <v>4</v>
      </c>
      <c r="L787" s="3" t="s">
        <v>30</v>
      </c>
      <c r="M787" s="8">
        <v>4</v>
      </c>
      <c r="N787" s="5">
        <v>103.36</v>
      </c>
      <c r="O787" s="6">
        <v>0</v>
      </c>
      <c r="P787" s="18">
        <v>51.59</v>
      </c>
      <c r="Q787" s="18">
        <f t="shared" si="48"/>
        <v>413.44</v>
      </c>
      <c r="R787" s="18">
        <f t="shared" si="49"/>
        <v>206.36</v>
      </c>
      <c r="S787" s="18">
        <f t="shared" si="50"/>
        <v>207.07999999999998</v>
      </c>
      <c r="T787" s="7">
        <f t="shared" si="51"/>
        <v>0.50087074303405565</v>
      </c>
      <c r="U787" s="4">
        <f>YEAR(SalesDataTable[[#This Row],[Order Date]])</f>
        <v>2026</v>
      </c>
      <c r="V787" s="7" t="str">
        <f>"Q"&amp;ROUNDUP(MONTH(SalesDataTable[[#This Row],[Order Date]])/3,0)</f>
        <v>Q2</v>
      </c>
      <c r="W787" s="8">
        <f>MONTH(SalesDataTable[[#This Row],[Order Date]])</f>
        <v>5</v>
      </c>
      <c r="X787" s="7" t="str">
        <f>TEXT(SalesDataTable[[#This Row],[Order Date]],"mmm")</f>
        <v>May</v>
      </c>
    </row>
    <row r="788" spans="1:24" ht="15.75">
      <c r="A788" s="2">
        <v>5018</v>
      </c>
      <c r="B788" s="11">
        <v>46152</v>
      </c>
      <c r="C788" s="4">
        <f>YEAR(SalesDataTable[[#This Row],[Order Date]])</f>
        <v>2026</v>
      </c>
      <c r="D788" s="4" t="str">
        <f>"Q"&amp;ROUNDUP(MONTH(SalesDataTable[[#This Row],[Order Date]])/3,0)</f>
        <v>Q2</v>
      </c>
      <c r="E788" s="4">
        <f>MONTH(SalesDataTable[[#This Row],[Order Date]])</f>
        <v>5</v>
      </c>
      <c r="F788" s="4" t="str">
        <f>TEXT(SalesDataTable[[#This Row],[Order Date]],"MMM")</f>
        <v>May</v>
      </c>
      <c r="G788" s="3" t="s">
        <v>11</v>
      </c>
      <c r="H788" s="3" t="s">
        <v>12</v>
      </c>
      <c r="I788" s="3" t="s">
        <v>8</v>
      </c>
      <c r="J788" s="3" t="s">
        <v>16</v>
      </c>
      <c r="K788" s="3" t="s">
        <v>9</v>
      </c>
      <c r="L788" s="3" t="s">
        <v>17</v>
      </c>
      <c r="M788" s="8">
        <v>4</v>
      </c>
      <c r="N788" s="5">
        <v>145.85</v>
      </c>
      <c r="O788" s="6">
        <v>0.15</v>
      </c>
      <c r="P788" s="18">
        <v>79.69</v>
      </c>
      <c r="Q788" s="18">
        <f t="shared" si="48"/>
        <v>495.89</v>
      </c>
      <c r="R788" s="18">
        <f t="shared" si="49"/>
        <v>318.76</v>
      </c>
      <c r="S788" s="18">
        <f t="shared" si="50"/>
        <v>177.13</v>
      </c>
      <c r="T788" s="7">
        <f t="shared" si="51"/>
        <v>0.35719615237250196</v>
      </c>
      <c r="U788" s="4">
        <f>YEAR(SalesDataTable[[#This Row],[Order Date]])</f>
        <v>2026</v>
      </c>
      <c r="V788" s="7" t="str">
        <f>"Q"&amp;ROUNDUP(MONTH(SalesDataTable[[#This Row],[Order Date]])/3,0)</f>
        <v>Q2</v>
      </c>
      <c r="W788" s="8">
        <f>MONTH(SalesDataTable[[#This Row],[Order Date]])</f>
        <v>5</v>
      </c>
      <c r="X788" s="7" t="str">
        <f>TEXT(SalesDataTable[[#This Row],[Order Date]],"mmm")</f>
        <v>May</v>
      </c>
    </row>
    <row r="789" spans="1:24" ht="15.75">
      <c r="A789" s="2">
        <v>474</v>
      </c>
      <c r="B789" s="11">
        <v>46153</v>
      </c>
      <c r="C789" s="4">
        <f>YEAR(SalesDataTable[[#This Row],[Order Date]])</f>
        <v>2026</v>
      </c>
      <c r="D789" s="4" t="str">
        <f>"Q"&amp;ROUNDUP(MONTH(SalesDataTable[[#This Row],[Order Date]])/3,0)</f>
        <v>Q2</v>
      </c>
      <c r="E789" s="4">
        <f>MONTH(SalesDataTable[[#This Row],[Order Date]])</f>
        <v>5</v>
      </c>
      <c r="F789" s="4" t="str">
        <f>TEXT(SalesDataTable[[#This Row],[Order Date]],"MMM")</f>
        <v>May</v>
      </c>
      <c r="G789" s="3" t="s">
        <v>6</v>
      </c>
      <c r="H789" s="3" t="s">
        <v>43</v>
      </c>
      <c r="I789" s="3" t="s">
        <v>2</v>
      </c>
      <c r="J789" s="3" t="s">
        <v>3</v>
      </c>
      <c r="K789" s="3" t="s">
        <v>4</v>
      </c>
      <c r="L789" s="3" t="s">
        <v>30</v>
      </c>
      <c r="M789" s="8">
        <v>2</v>
      </c>
      <c r="N789" s="5">
        <v>100.49</v>
      </c>
      <c r="O789" s="6">
        <v>0.1</v>
      </c>
      <c r="P789" s="18">
        <v>50.11</v>
      </c>
      <c r="Q789" s="18">
        <f t="shared" si="48"/>
        <v>180.88200000000001</v>
      </c>
      <c r="R789" s="18">
        <f t="shared" si="49"/>
        <v>100.22</v>
      </c>
      <c r="S789" s="18">
        <f t="shared" si="50"/>
        <v>80.662000000000006</v>
      </c>
      <c r="T789" s="7">
        <f t="shared" si="51"/>
        <v>0.44593713028383147</v>
      </c>
      <c r="U789" s="4">
        <f>YEAR(SalesDataTable[[#This Row],[Order Date]])</f>
        <v>2026</v>
      </c>
      <c r="V789" s="7" t="str">
        <f>"Q"&amp;ROUNDUP(MONTH(SalesDataTable[[#This Row],[Order Date]])/3,0)</f>
        <v>Q2</v>
      </c>
      <c r="W789" s="8">
        <f>MONTH(SalesDataTable[[#This Row],[Order Date]])</f>
        <v>5</v>
      </c>
      <c r="X789" s="7" t="str">
        <f>TEXT(SalesDataTable[[#This Row],[Order Date]],"mmm")</f>
        <v>May</v>
      </c>
    </row>
    <row r="790" spans="1:24" ht="15.75">
      <c r="A790" s="2">
        <v>1175</v>
      </c>
      <c r="B790" s="11">
        <v>46153</v>
      </c>
      <c r="C790" s="4">
        <f>YEAR(SalesDataTable[[#This Row],[Order Date]])</f>
        <v>2026</v>
      </c>
      <c r="D790" s="4" t="str">
        <f>"Q"&amp;ROUNDUP(MONTH(SalesDataTable[[#This Row],[Order Date]])/3,0)</f>
        <v>Q2</v>
      </c>
      <c r="E790" s="4">
        <f>MONTH(SalesDataTable[[#This Row],[Order Date]])</f>
        <v>5</v>
      </c>
      <c r="F790" s="4" t="str">
        <f>TEXT(SalesDataTable[[#This Row],[Order Date]],"MMM")</f>
        <v>May</v>
      </c>
      <c r="G790" s="3" t="s">
        <v>11</v>
      </c>
      <c r="H790" s="3" t="s">
        <v>52</v>
      </c>
      <c r="I790" s="3" t="s">
        <v>8</v>
      </c>
      <c r="J790" s="3" t="s">
        <v>3</v>
      </c>
      <c r="K790" s="3" t="s">
        <v>23</v>
      </c>
      <c r="L790" s="3" t="s">
        <v>24</v>
      </c>
      <c r="M790" s="8">
        <v>4</v>
      </c>
      <c r="N790" s="5">
        <v>332.89</v>
      </c>
      <c r="O790" s="6">
        <v>0.1</v>
      </c>
      <c r="P790" s="18">
        <v>198.06</v>
      </c>
      <c r="Q790" s="18">
        <f t="shared" si="48"/>
        <v>1198.404</v>
      </c>
      <c r="R790" s="18">
        <f t="shared" si="49"/>
        <v>792.24</v>
      </c>
      <c r="S790" s="18">
        <f t="shared" si="50"/>
        <v>406.16399999999999</v>
      </c>
      <c r="T790" s="7">
        <f t="shared" si="51"/>
        <v>0.33892076461694054</v>
      </c>
      <c r="U790" s="4">
        <f>YEAR(SalesDataTable[[#This Row],[Order Date]])</f>
        <v>2026</v>
      </c>
      <c r="V790" s="7" t="str">
        <f>"Q"&amp;ROUNDUP(MONTH(SalesDataTable[[#This Row],[Order Date]])/3,0)</f>
        <v>Q2</v>
      </c>
      <c r="W790" s="8">
        <f>MONTH(SalesDataTable[[#This Row],[Order Date]])</f>
        <v>5</v>
      </c>
      <c r="X790" s="7" t="str">
        <f>TEXT(SalesDataTable[[#This Row],[Order Date]],"mmm")</f>
        <v>May</v>
      </c>
    </row>
    <row r="791" spans="1:24" ht="15.75">
      <c r="A791" s="2">
        <v>2015</v>
      </c>
      <c r="B791" s="11">
        <v>46153</v>
      </c>
      <c r="C791" s="4">
        <f>YEAR(SalesDataTable[[#This Row],[Order Date]])</f>
        <v>2026</v>
      </c>
      <c r="D791" s="4" t="str">
        <f>"Q"&amp;ROUNDUP(MONTH(SalesDataTable[[#This Row],[Order Date]])/3,0)</f>
        <v>Q2</v>
      </c>
      <c r="E791" s="4">
        <f>MONTH(SalesDataTable[[#This Row],[Order Date]])</f>
        <v>5</v>
      </c>
      <c r="F791" s="4" t="str">
        <f>TEXT(SalesDataTable[[#This Row],[Order Date]],"MMM")</f>
        <v>May</v>
      </c>
      <c r="G791" s="3" t="s">
        <v>6</v>
      </c>
      <c r="H791" s="3" t="s">
        <v>43</v>
      </c>
      <c r="I791" s="3" t="s">
        <v>2</v>
      </c>
      <c r="J791" s="3" t="s">
        <v>13</v>
      </c>
      <c r="K791" s="3" t="s">
        <v>9</v>
      </c>
      <c r="L791" s="3" t="s">
        <v>37</v>
      </c>
      <c r="M791" s="8">
        <v>1</v>
      </c>
      <c r="N791" s="5">
        <v>154.6</v>
      </c>
      <c r="O791" s="6">
        <v>0</v>
      </c>
      <c r="P791" s="18">
        <v>80.05</v>
      </c>
      <c r="Q791" s="18">
        <f t="shared" si="48"/>
        <v>154.6</v>
      </c>
      <c r="R791" s="18">
        <f t="shared" si="49"/>
        <v>80.05</v>
      </c>
      <c r="S791" s="18">
        <f t="shared" si="50"/>
        <v>74.55</v>
      </c>
      <c r="T791" s="7">
        <f t="shared" si="51"/>
        <v>0.48221216041397152</v>
      </c>
      <c r="U791" s="4">
        <f>YEAR(SalesDataTable[[#This Row],[Order Date]])</f>
        <v>2026</v>
      </c>
      <c r="V791" s="7" t="str">
        <f>"Q"&amp;ROUNDUP(MONTH(SalesDataTable[[#This Row],[Order Date]])/3,0)</f>
        <v>Q2</v>
      </c>
      <c r="W791" s="8">
        <f>MONTH(SalesDataTable[[#This Row],[Order Date]])</f>
        <v>5</v>
      </c>
      <c r="X791" s="7" t="str">
        <f>TEXT(SalesDataTable[[#This Row],[Order Date]],"mmm")</f>
        <v>May</v>
      </c>
    </row>
    <row r="792" spans="1:24" ht="15.75">
      <c r="A792" s="2">
        <v>2196</v>
      </c>
      <c r="B792" s="11">
        <v>46153</v>
      </c>
      <c r="C792" s="4">
        <f>YEAR(SalesDataTable[[#This Row],[Order Date]])</f>
        <v>2026</v>
      </c>
      <c r="D792" s="4" t="str">
        <f>"Q"&amp;ROUNDUP(MONTH(SalesDataTable[[#This Row],[Order Date]])/3,0)</f>
        <v>Q2</v>
      </c>
      <c r="E792" s="4">
        <f>MONTH(SalesDataTable[[#This Row],[Order Date]])</f>
        <v>5</v>
      </c>
      <c r="F792" s="4" t="str">
        <f>TEXT(SalesDataTable[[#This Row],[Order Date]],"MMM")</f>
        <v>May</v>
      </c>
      <c r="G792" s="3" t="s">
        <v>20</v>
      </c>
      <c r="H792" s="3" t="s">
        <v>21</v>
      </c>
      <c r="I792" s="3" t="s">
        <v>28</v>
      </c>
      <c r="J792" s="3" t="s">
        <v>3</v>
      </c>
      <c r="K792" s="3" t="s">
        <v>4</v>
      </c>
      <c r="L792" s="3" t="s">
        <v>5</v>
      </c>
      <c r="M792" s="8">
        <v>1</v>
      </c>
      <c r="N792" s="5">
        <v>83.23</v>
      </c>
      <c r="O792" s="6">
        <v>0.05</v>
      </c>
      <c r="P792" s="18">
        <v>43.82</v>
      </c>
      <c r="Q792" s="18">
        <f t="shared" si="48"/>
        <v>79.0685</v>
      </c>
      <c r="R792" s="18">
        <f t="shared" si="49"/>
        <v>43.82</v>
      </c>
      <c r="S792" s="18">
        <f t="shared" si="50"/>
        <v>35.2485</v>
      </c>
      <c r="T792" s="7">
        <f t="shared" si="51"/>
        <v>0.44579699880483376</v>
      </c>
      <c r="U792" s="4">
        <f>YEAR(SalesDataTable[[#This Row],[Order Date]])</f>
        <v>2026</v>
      </c>
      <c r="V792" s="7" t="str">
        <f>"Q"&amp;ROUNDUP(MONTH(SalesDataTable[[#This Row],[Order Date]])/3,0)</f>
        <v>Q2</v>
      </c>
      <c r="W792" s="8">
        <f>MONTH(SalesDataTable[[#This Row],[Order Date]])</f>
        <v>5</v>
      </c>
      <c r="X792" s="7" t="str">
        <f>TEXT(SalesDataTable[[#This Row],[Order Date]],"mmm")</f>
        <v>May</v>
      </c>
    </row>
    <row r="793" spans="1:24" ht="15.75">
      <c r="A793" s="2">
        <v>3508</v>
      </c>
      <c r="B793" s="11">
        <v>46153</v>
      </c>
      <c r="C793" s="4">
        <f>YEAR(SalesDataTable[[#This Row],[Order Date]])</f>
        <v>2026</v>
      </c>
      <c r="D793" s="4" t="str">
        <f>"Q"&amp;ROUNDUP(MONTH(SalesDataTable[[#This Row],[Order Date]])/3,0)</f>
        <v>Q2</v>
      </c>
      <c r="E793" s="4">
        <f>MONTH(SalesDataTable[[#This Row],[Order Date]])</f>
        <v>5</v>
      </c>
      <c r="F793" s="4" t="str">
        <f>TEXT(SalesDataTable[[#This Row],[Order Date]],"MMM")</f>
        <v>May</v>
      </c>
      <c r="G793" s="3" t="s">
        <v>6</v>
      </c>
      <c r="H793" s="3" t="s">
        <v>43</v>
      </c>
      <c r="I793" s="3" t="s">
        <v>28</v>
      </c>
      <c r="J793" s="3" t="s">
        <v>3</v>
      </c>
      <c r="K793" s="3" t="s">
        <v>14</v>
      </c>
      <c r="L793" s="3" t="s">
        <v>32</v>
      </c>
      <c r="M793" s="8">
        <v>3</v>
      </c>
      <c r="N793" s="5">
        <v>46.23</v>
      </c>
      <c r="O793" s="6">
        <v>0</v>
      </c>
      <c r="P793" s="18">
        <v>18.47</v>
      </c>
      <c r="Q793" s="18">
        <f t="shared" si="48"/>
        <v>138.69</v>
      </c>
      <c r="R793" s="18">
        <f t="shared" si="49"/>
        <v>55.41</v>
      </c>
      <c r="S793" s="18">
        <f t="shared" si="50"/>
        <v>83.28</v>
      </c>
      <c r="T793" s="7">
        <f t="shared" si="51"/>
        <v>0.60047588146225395</v>
      </c>
      <c r="U793" s="4">
        <f>YEAR(SalesDataTable[[#This Row],[Order Date]])</f>
        <v>2026</v>
      </c>
      <c r="V793" s="7" t="str">
        <f>"Q"&amp;ROUNDUP(MONTH(SalesDataTable[[#This Row],[Order Date]])/3,0)</f>
        <v>Q2</v>
      </c>
      <c r="W793" s="8">
        <f>MONTH(SalesDataTable[[#This Row],[Order Date]])</f>
        <v>5</v>
      </c>
      <c r="X793" s="7" t="str">
        <f>TEXT(SalesDataTable[[#This Row],[Order Date]],"mmm")</f>
        <v>May</v>
      </c>
    </row>
    <row r="794" spans="1:24" ht="15.75">
      <c r="A794" s="2">
        <v>3516</v>
      </c>
      <c r="B794" s="11">
        <v>46153</v>
      </c>
      <c r="C794" s="4">
        <f>YEAR(SalesDataTable[[#This Row],[Order Date]])</f>
        <v>2026</v>
      </c>
      <c r="D794" s="4" t="str">
        <f>"Q"&amp;ROUNDUP(MONTH(SalesDataTable[[#This Row],[Order Date]])/3,0)</f>
        <v>Q2</v>
      </c>
      <c r="E794" s="4">
        <f>MONTH(SalesDataTable[[#This Row],[Order Date]])</f>
        <v>5</v>
      </c>
      <c r="F794" s="4" t="str">
        <f>TEXT(SalesDataTable[[#This Row],[Order Date]],"MMM")</f>
        <v>May</v>
      </c>
      <c r="G794" s="3" t="s">
        <v>20</v>
      </c>
      <c r="H794" s="3" t="s">
        <v>31</v>
      </c>
      <c r="I794" s="3" t="s">
        <v>28</v>
      </c>
      <c r="J794" s="3" t="s">
        <v>3</v>
      </c>
      <c r="K794" s="3" t="s">
        <v>23</v>
      </c>
      <c r="L794" s="3" t="s">
        <v>51</v>
      </c>
      <c r="M794" s="8">
        <v>1</v>
      </c>
      <c r="N794" s="5">
        <v>125.3</v>
      </c>
      <c r="O794" s="6">
        <v>0.05</v>
      </c>
      <c r="P794" s="18">
        <v>59.62</v>
      </c>
      <c r="Q794" s="18">
        <f t="shared" si="48"/>
        <v>119.035</v>
      </c>
      <c r="R794" s="18">
        <f t="shared" si="49"/>
        <v>59.62</v>
      </c>
      <c r="S794" s="18">
        <f t="shared" si="50"/>
        <v>59.414999999999999</v>
      </c>
      <c r="T794" s="7">
        <f t="shared" si="51"/>
        <v>0.49913890872432476</v>
      </c>
      <c r="U794" s="4">
        <f>YEAR(SalesDataTable[[#This Row],[Order Date]])</f>
        <v>2026</v>
      </c>
      <c r="V794" s="7" t="str">
        <f>"Q"&amp;ROUNDUP(MONTH(SalesDataTable[[#This Row],[Order Date]])/3,0)</f>
        <v>Q2</v>
      </c>
      <c r="W794" s="8">
        <f>MONTH(SalesDataTable[[#This Row],[Order Date]])</f>
        <v>5</v>
      </c>
      <c r="X794" s="7" t="str">
        <f>TEXT(SalesDataTable[[#This Row],[Order Date]],"mmm")</f>
        <v>May</v>
      </c>
    </row>
    <row r="795" spans="1:24" ht="15.75">
      <c r="A795" s="2">
        <v>3570</v>
      </c>
      <c r="B795" s="11">
        <v>46153</v>
      </c>
      <c r="C795" s="4">
        <f>YEAR(SalesDataTable[[#This Row],[Order Date]])</f>
        <v>2026</v>
      </c>
      <c r="D795" s="4" t="str">
        <f>"Q"&amp;ROUNDUP(MONTH(SalesDataTable[[#This Row],[Order Date]])/3,0)</f>
        <v>Q2</v>
      </c>
      <c r="E795" s="4">
        <f>MONTH(SalesDataTable[[#This Row],[Order Date]])</f>
        <v>5</v>
      </c>
      <c r="F795" s="4" t="str">
        <f>TEXT(SalesDataTable[[#This Row],[Order Date]],"MMM")</f>
        <v>May</v>
      </c>
      <c r="G795" s="3" t="s">
        <v>6</v>
      </c>
      <c r="H795" s="3" t="s">
        <v>43</v>
      </c>
      <c r="I795" s="3" t="s">
        <v>2</v>
      </c>
      <c r="J795" s="3" t="s">
        <v>16</v>
      </c>
      <c r="K795" s="3" t="s">
        <v>14</v>
      </c>
      <c r="L795" s="3" t="s">
        <v>15</v>
      </c>
      <c r="M795" s="8">
        <v>1</v>
      </c>
      <c r="N795" s="5">
        <v>36.159999999999997</v>
      </c>
      <c r="O795" s="6">
        <v>0.1</v>
      </c>
      <c r="P795" s="18">
        <v>13.38</v>
      </c>
      <c r="Q795" s="18">
        <f t="shared" si="48"/>
        <v>32.543999999999997</v>
      </c>
      <c r="R795" s="18">
        <f t="shared" si="49"/>
        <v>13.38</v>
      </c>
      <c r="S795" s="18">
        <f t="shared" si="50"/>
        <v>19.163999999999994</v>
      </c>
      <c r="T795" s="7">
        <f t="shared" si="51"/>
        <v>0.58886430678466062</v>
      </c>
      <c r="U795" s="4">
        <f>YEAR(SalesDataTable[[#This Row],[Order Date]])</f>
        <v>2026</v>
      </c>
      <c r="V795" s="7" t="str">
        <f>"Q"&amp;ROUNDUP(MONTH(SalesDataTable[[#This Row],[Order Date]])/3,0)</f>
        <v>Q2</v>
      </c>
      <c r="W795" s="8">
        <f>MONTH(SalesDataTable[[#This Row],[Order Date]])</f>
        <v>5</v>
      </c>
      <c r="X795" s="7" t="str">
        <f>TEXT(SalesDataTable[[#This Row],[Order Date]],"mmm")</f>
        <v>May</v>
      </c>
    </row>
    <row r="796" spans="1:24" ht="15.75">
      <c r="A796" s="2">
        <v>4799</v>
      </c>
      <c r="B796" s="11">
        <v>46153</v>
      </c>
      <c r="C796" s="4">
        <f>YEAR(SalesDataTable[[#This Row],[Order Date]])</f>
        <v>2026</v>
      </c>
      <c r="D796" s="4" t="str">
        <f>"Q"&amp;ROUNDUP(MONTH(SalesDataTable[[#This Row],[Order Date]])/3,0)</f>
        <v>Q2</v>
      </c>
      <c r="E796" s="4">
        <f>MONTH(SalesDataTable[[#This Row],[Order Date]])</f>
        <v>5</v>
      </c>
      <c r="F796" s="4" t="str">
        <f>TEXT(SalesDataTable[[#This Row],[Order Date]],"MMM")</f>
        <v>May</v>
      </c>
      <c r="G796" s="3" t="s">
        <v>20</v>
      </c>
      <c r="H796" s="3" t="s">
        <v>47</v>
      </c>
      <c r="I796" s="3" t="s">
        <v>2</v>
      </c>
      <c r="J796" s="3" t="s">
        <v>3</v>
      </c>
      <c r="K796" s="3" t="s">
        <v>23</v>
      </c>
      <c r="L796" s="3" t="s">
        <v>51</v>
      </c>
      <c r="M796" s="8">
        <v>1</v>
      </c>
      <c r="N796" s="5">
        <v>121.41</v>
      </c>
      <c r="O796" s="6">
        <v>0.05</v>
      </c>
      <c r="P796" s="18">
        <v>60.75</v>
      </c>
      <c r="Q796" s="18">
        <f t="shared" si="48"/>
        <v>115.33949999999999</v>
      </c>
      <c r="R796" s="18">
        <f t="shared" si="49"/>
        <v>60.75</v>
      </c>
      <c r="S796" s="18">
        <f t="shared" si="50"/>
        <v>54.589499999999987</v>
      </c>
      <c r="T796" s="7">
        <f t="shared" si="51"/>
        <v>0.47329405797666879</v>
      </c>
      <c r="U796" s="4">
        <f>YEAR(SalesDataTable[[#This Row],[Order Date]])</f>
        <v>2026</v>
      </c>
      <c r="V796" s="7" t="str">
        <f>"Q"&amp;ROUNDUP(MONTH(SalesDataTable[[#This Row],[Order Date]])/3,0)</f>
        <v>Q2</v>
      </c>
      <c r="W796" s="8">
        <f>MONTH(SalesDataTable[[#This Row],[Order Date]])</f>
        <v>5</v>
      </c>
      <c r="X796" s="7" t="str">
        <f>TEXT(SalesDataTable[[#This Row],[Order Date]],"mmm")</f>
        <v>May</v>
      </c>
    </row>
    <row r="797" spans="1:24" ht="15.75">
      <c r="A797" s="2">
        <v>5156</v>
      </c>
      <c r="B797" s="11">
        <v>46153</v>
      </c>
      <c r="C797" s="4">
        <f>YEAR(SalesDataTable[[#This Row],[Order Date]])</f>
        <v>2026</v>
      </c>
      <c r="D797" s="4" t="str">
        <f>"Q"&amp;ROUNDUP(MONTH(SalesDataTable[[#This Row],[Order Date]])/3,0)</f>
        <v>Q2</v>
      </c>
      <c r="E797" s="4">
        <f>MONTH(SalesDataTable[[#This Row],[Order Date]])</f>
        <v>5</v>
      </c>
      <c r="F797" s="4" t="str">
        <f>TEXT(SalesDataTable[[#This Row],[Order Date]],"MMM")</f>
        <v>May</v>
      </c>
      <c r="G797" s="3" t="s">
        <v>0</v>
      </c>
      <c r="H797" s="3" t="s">
        <v>1</v>
      </c>
      <c r="I797" s="3" t="s">
        <v>19</v>
      </c>
      <c r="J797" s="3" t="s">
        <v>13</v>
      </c>
      <c r="K797" s="3" t="s">
        <v>14</v>
      </c>
      <c r="L797" s="3" t="s">
        <v>44</v>
      </c>
      <c r="M797" s="8">
        <v>3</v>
      </c>
      <c r="N797" s="5">
        <v>132.58000000000001</v>
      </c>
      <c r="O797" s="6">
        <v>0.1</v>
      </c>
      <c r="P797" s="18">
        <v>67.88</v>
      </c>
      <c r="Q797" s="18">
        <f t="shared" si="48"/>
        <v>357.96600000000001</v>
      </c>
      <c r="R797" s="18">
        <f t="shared" si="49"/>
        <v>203.64</v>
      </c>
      <c r="S797" s="18">
        <f t="shared" si="50"/>
        <v>154.32600000000002</v>
      </c>
      <c r="T797" s="7">
        <f t="shared" si="51"/>
        <v>0.43111915656794225</v>
      </c>
      <c r="U797" s="4">
        <f>YEAR(SalesDataTable[[#This Row],[Order Date]])</f>
        <v>2026</v>
      </c>
      <c r="V797" s="7" t="str">
        <f>"Q"&amp;ROUNDUP(MONTH(SalesDataTable[[#This Row],[Order Date]])/3,0)</f>
        <v>Q2</v>
      </c>
      <c r="W797" s="8">
        <f>MONTH(SalesDataTable[[#This Row],[Order Date]])</f>
        <v>5</v>
      </c>
      <c r="X797" s="7" t="str">
        <f>TEXT(SalesDataTable[[#This Row],[Order Date]],"mmm")</f>
        <v>May</v>
      </c>
    </row>
    <row r="798" spans="1:24" ht="15.75">
      <c r="A798" s="2">
        <v>526</v>
      </c>
      <c r="B798" s="11">
        <v>46154</v>
      </c>
      <c r="C798" s="4">
        <f>YEAR(SalesDataTable[[#This Row],[Order Date]])</f>
        <v>2026</v>
      </c>
      <c r="D798" s="4" t="str">
        <f>"Q"&amp;ROUNDUP(MONTH(SalesDataTable[[#This Row],[Order Date]])/3,0)</f>
        <v>Q2</v>
      </c>
      <c r="E798" s="4">
        <f>MONTH(SalesDataTable[[#This Row],[Order Date]])</f>
        <v>5</v>
      </c>
      <c r="F798" s="4" t="str">
        <f>TEXT(SalesDataTable[[#This Row],[Order Date]],"MMM")</f>
        <v>May</v>
      </c>
      <c r="G798" s="3" t="s">
        <v>6</v>
      </c>
      <c r="H798" s="3" t="s">
        <v>7</v>
      </c>
      <c r="I798" s="3" t="s">
        <v>19</v>
      </c>
      <c r="J798" s="3" t="s">
        <v>3</v>
      </c>
      <c r="K798" s="3" t="s">
        <v>23</v>
      </c>
      <c r="L798" s="3" t="s">
        <v>40</v>
      </c>
      <c r="M798" s="8">
        <v>2</v>
      </c>
      <c r="N798" s="5">
        <v>81.11</v>
      </c>
      <c r="O798" s="6">
        <v>0.05</v>
      </c>
      <c r="P798" s="18">
        <v>40.049999999999997</v>
      </c>
      <c r="Q798" s="18">
        <f t="shared" si="48"/>
        <v>154.10899999999998</v>
      </c>
      <c r="R798" s="18">
        <f t="shared" si="49"/>
        <v>80.099999999999994</v>
      </c>
      <c r="S798" s="18">
        <f t="shared" si="50"/>
        <v>74.008999999999986</v>
      </c>
      <c r="T798" s="7">
        <f t="shared" si="51"/>
        <v>0.48023801335418437</v>
      </c>
      <c r="U798" s="4">
        <f>YEAR(SalesDataTable[[#This Row],[Order Date]])</f>
        <v>2026</v>
      </c>
      <c r="V798" s="7" t="str">
        <f>"Q"&amp;ROUNDUP(MONTH(SalesDataTable[[#This Row],[Order Date]])/3,0)</f>
        <v>Q2</v>
      </c>
      <c r="W798" s="8">
        <f>MONTH(SalesDataTable[[#This Row],[Order Date]])</f>
        <v>5</v>
      </c>
      <c r="X798" s="7" t="str">
        <f>TEXT(SalesDataTable[[#This Row],[Order Date]],"mmm")</f>
        <v>May</v>
      </c>
    </row>
    <row r="799" spans="1:24" ht="15.75">
      <c r="A799" s="2">
        <v>712</v>
      </c>
      <c r="B799" s="11">
        <v>46154</v>
      </c>
      <c r="C799" s="4">
        <f>YEAR(SalesDataTable[[#This Row],[Order Date]])</f>
        <v>2026</v>
      </c>
      <c r="D799" s="4" t="str">
        <f>"Q"&amp;ROUNDUP(MONTH(SalesDataTable[[#This Row],[Order Date]])/3,0)</f>
        <v>Q2</v>
      </c>
      <c r="E799" s="4">
        <f>MONTH(SalesDataTable[[#This Row],[Order Date]])</f>
        <v>5</v>
      </c>
      <c r="F799" s="4" t="str">
        <f>TEXT(SalesDataTable[[#This Row],[Order Date]],"MMM")</f>
        <v>May</v>
      </c>
      <c r="G799" s="3" t="s">
        <v>6</v>
      </c>
      <c r="H799" s="3" t="s">
        <v>49</v>
      </c>
      <c r="I799" s="3" t="s">
        <v>28</v>
      </c>
      <c r="J799" s="3" t="s">
        <v>16</v>
      </c>
      <c r="K799" s="3" t="s">
        <v>4</v>
      </c>
      <c r="L799" s="3" t="s">
        <v>30</v>
      </c>
      <c r="M799" s="8">
        <v>3</v>
      </c>
      <c r="N799" s="5">
        <v>104.54</v>
      </c>
      <c r="O799" s="6">
        <v>0</v>
      </c>
      <c r="P799" s="18">
        <v>51.45</v>
      </c>
      <c r="Q799" s="18">
        <f t="shared" si="48"/>
        <v>313.62</v>
      </c>
      <c r="R799" s="18">
        <f t="shared" si="49"/>
        <v>154.35000000000002</v>
      </c>
      <c r="S799" s="18">
        <f t="shared" si="50"/>
        <v>159.26999999999998</v>
      </c>
      <c r="T799" s="7">
        <f t="shared" si="51"/>
        <v>0.50784388750717424</v>
      </c>
      <c r="U799" s="4">
        <f>YEAR(SalesDataTable[[#This Row],[Order Date]])</f>
        <v>2026</v>
      </c>
      <c r="V799" s="7" t="str">
        <f>"Q"&amp;ROUNDUP(MONTH(SalesDataTable[[#This Row],[Order Date]])/3,0)</f>
        <v>Q2</v>
      </c>
      <c r="W799" s="8">
        <f>MONTH(SalesDataTable[[#This Row],[Order Date]])</f>
        <v>5</v>
      </c>
      <c r="X799" s="7" t="str">
        <f>TEXT(SalesDataTable[[#This Row],[Order Date]],"mmm")</f>
        <v>May</v>
      </c>
    </row>
    <row r="800" spans="1:24" ht="15.75">
      <c r="A800" s="2">
        <v>1533</v>
      </c>
      <c r="B800" s="11">
        <v>46154</v>
      </c>
      <c r="C800" s="4">
        <f>YEAR(SalesDataTable[[#This Row],[Order Date]])</f>
        <v>2026</v>
      </c>
      <c r="D800" s="4" t="str">
        <f>"Q"&amp;ROUNDUP(MONTH(SalesDataTable[[#This Row],[Order Date]])/3,0)</f>
        <v>Q2</v>
      </c>
      <c r="E800" s="4">
        <f>MONTH(SalesDataTable[[#This Row],[Order Date]])</f>
        <v>5</v>
      </c>
      <c r="F800" s="4" t="str">
        <f>TEXT(SalesDataTable[[#This Row],[Order Date]],"MMM")</f>
        <v>May</v>
      </c>
      <c r="G800" s="3" t="s">
        <v>11</v>
      </c>
      <c r="H800" s="3" t="s">
        <v>52</v>
      </c>
      <c r="I800" s="3" t="s">
        <v>19</v>
      </c>
      <c r="J800" s="3" t="s">
        <v>13</v>
      </c>
      <c r="K800" s="3" t="s">
        <v>9</v>
      </c>
      <c r="L800" s="3" t="s">
        <v>17</v>
      </c>
      <c r="M800" s="8">
        <v>3</v>
      </c>
      <c r="N800" s="5">
        <v>143.87</v>
      </c>
      <c r="O800" s="6">
        <v>0</v>
      </c>
      <c r="P800" s="18">
        <v>79.2</v>
      </c>
      <c r="Q800" s="18">
        <f t="shared" si="48"/>
        <v>431.61</v>
      </c>
      <c r="R800" s="18">
        <f t="shared" si="49"/>
        <v>237.60000000000002</v>
      </c>
      <c r="S800" s="18">
        <f t="shared" si="50"/>
        <v>194.01</v>
      </c>
      <c r="T800" s="7">
        <f t="shared" si="51"/>
        <v>0.44950302356293875</v>
      </c>
      <c r="U800" s="4">
        <f>YEAR(SalesDataTable[[#This Row],[Order Date]])</f>
        <v>2026</v>
      </c>
      <c r="V800" s="7" t="str">
        <f>"Q"&amp;ROUNDUP(MONTH(SalesDataTable[[#This Row],[Order Date]])/3,0)</f>
        <v>Q2</v>
      </c>
      <c r="W800" s="8">
        <f>MONTH(SalesDataTable[[#This Row],[Order Date]])</f>
        <v>5</v>
      </c>
      <c r="X800" s="7" t="str">
        <f>TEXT(SalesDataTable[[#This Row],[Order Date]],"mmm")</f>
        <v>May</v>
      </c>
    </row>
    <row r="801" spans="1:24" ht="15.75">
      <c r="A801" s="2">
        <v>1933</v>
      </c>
      <c r="B801" s="11">
        <v>46154</v>
      </c>
      <c r="C801" s="4">
        <f>YEAR(SalesDataTable[[#This Row],[Order Date]])</f>
        <v>2026</v>
      </c>
      <c r="D801" s="4" t="str">
        <f>"Q"&amp;ROUNDUP(MONTH(SalesDataTable[[#This Row],[Order Date]])/3,0)</f>
        <v>Q2</v>
      </c>
      <c r="E801" s="4">
        <f>MONTH(SalesDataTable[[#This Row],[Order Date]])</f>
        <v>5</v>
      </c>
      <c r="F801" s="4" t="str">
        <f>TEXT(SalesDataTable[[#This Row],[Order Date]],"MMM")</f>
        <v>May</v>
      </c>
      <c r="G801" s="3" t="s">
        <v>20</v>
      </c>
      <c r="H801" s="3" t="s">
        <v>47</v>
      </c>
      <c r="I801" s="3" t="s">
        <v>2</v>
      </c>
      <c r="J801" s="3" t="s">
        <v>3</v>
      </c>
      <c r="K801" s="3" t="s">
        <v>14</v>
      </c>
      <c r="L801" s="3" t="s">
        <v>15</v>
      </c>
      <c r="M801" s="8">
        <v>1</v>
      </c>
      <c r="N801" s="5">
        <v>36.950000000000003</v>
      </c>
      <c r="O801" s="6">
        <v>0.1</v>
      </c>
      <c r="P801" s="18">
        <v>13.26</v>
      </c>
      <c r="Q801" s="18">
        <f t="shared" si="48"/>
        <v>33.255000000000003</v>
      </c>
      <c r="R801" s="18">
        <f t="shared" si="49"/>
        <v>13.26</v>
      </c>
      <c r="S801" s="18">
        <f t="shared" si="50"/>
        <v>19.995000000000005</v>
      </c>
      <c r="T801" s="7">
        <f t="shared" si="51"/>
        <v>0.60126296797474077</v>
      </c>
      <c r="U801" s="4">
        <f>YEAR(SalesDataTable[[#This Row],[Order Date]])</f>
        <v>2026</v>
      </c>
      <c r="V801" s="7" t="str">
        <f>"Q"&amp;ROUNDUP(MONTH(SalesDataTable[[#This Row],[Order Date]])/3,0)</f>
        <v>Q2</v>
      </c>
      <c r="W801" s="8">
        <f>MONTH(SalesDataTable[[#This Row],[Order Date]])</f>
        <v>5</v>
      </c>
      <c r="X801" s="7" t="str">
        <f>TEXT(SalesDataTable[[#This Row],[Order Date]],"mmm")</f>
        <v>May</v>
      </c>
    </row>
    <row r="802" spans="1:24" ht="15.75">
      <c r="A802" s="2">
        <v>3128</v>
      </c>
      <c r="B802" s="11">
        <v>46154</v>
      </c>
      <c r="C802" s="4">
        <f>YEAR(SalesDataTable[[#This Row],[Order Date]])</f>
        <v>2026</v>
      </c>
      <c r="D802" s="4" t="str">
        <f>"Q"&amp;ROUNDUP(MONTH(SalesDataTable[[#This Row],[Order Date]])/3,0)</f>
        <v>Q2</v>
      </c>
      <c r="E802" s="4">
        <f>MONTH(SalesDataTable[[#This Row],[Order Date]])</f>
        <v>5</v>
      </c>
      <c r="F802" s="4" t="str">
        <f>TEXT(SalesDataTable[[#This Row],[Order Date]],"MMM")</f>
        <v>May</v>
      </c>
      <c r="G802" s="3" t="s">
        <v>11</v>
      </c>
      <c r="H802" s="3" t="s">
        <v>25</v>
      </c>
      <c r="I802" s="3" t="s">
        <v>2</v>
      </c>
      <c r="J802" s="3" t="s">
        <v>13</v>
      </c>
      <c r="K802" s="3" t="s">
        <v>23</v>
      </c>
      <c r="L802" s="3" t="s">
        <v>51</v>
      </c>
      <c r="M802" s="8">
        <v>1</v>
      </c>
      <c r="N802" s="5">
        <v>121.38</v>
      </c>
      <c r="O802" s="6">
        <v>0</v>
      </c>
      <c r="P802" s="18">
        <v>59.68</v>
      </c>
      <c r="Q802" s="18">
        <f t="shared" si="48"/>
        <v>121.38</v>
      </c>
      <c r="R802" s="18">
        <f t="shared" si="49"/>
        <v>59.68</v>
      </c>
      <c r="S802" s="18">
        <f t="shared" si="50"/>
        <v>61.699999999999996</v>
      </c>
      <c r="T802" s="7">
        <f t="shared" si="51"/>
        <v>0.50832097544900312</v>
      </c>
      <c r="U802" s="4">
        <f>YEAR(SalesDataTable[[#This Row],[Order Date]])</f>
        <v>2026</v>
      </c>
      <c r="V802" s="7" t="str">
        <f>"Q"&amp;ROUNDUP(MONTH(SalesDataTable[[#This Row],[Order Date]])/3,0)</f>
        <v>Q2</v>
      </c>
      <c r="W802" s="8">
        <f>MONTH(SalesDataTable[[#This Row],[Order Date]])</f>
        <v>5</v>
      </c>
      <c r="X802" s="7" t="str">
        <f>TEXT(SalesDataTable[[#This Row],[Order Date]],"mmm")</f>
        <v>May</v>
      </c>
    </row>
    <row r="803" spans="1:24" ht="15.75">
      <c r="A803" s="2">
        <v>4922</v>
      </c>
      <c r="B803" s="11">
        <v>46154</v>
      </c>
      <c r="C803" s="4">
        <f>YEAR(SalesDataTable[[#This Row],[Order Date]])</f>
        <v>2026</v>
      </c>
      <c r="D803" s="4" t="str">
        <f>"Q"&amp;ROUNDUP(MONTH(SalesDataTable[[#This Row],[Order Date]])/3,0)</f>
        <v>Q2</v>
      </c>
      <c r="E803" s="4">
        <f>MONTH(SalesDataTable[[#This Row],[Order Date]])</f>
        <v>5</v>
      </c>
      <c r="F803" s="4" t="str">
        <f>TEXT(SalesDataTable[[#This Row],[Order Date]],"MMM")</f>
        <v>May</v>
      </c>
      <c r="G803" s="3" t="s">
        <v>20</v>
      </c>
      <c r="H803" s="3" t="s">
        <v>33</v>
      </c>
      <c r="I803" s="3" t="s">
        <v>2</v>
      </c>
      <c r="J803" s="3" t="s">
        <v>3</v>
      </c>
      <c r="K803" s="3" t="s">
        <v>34</v>
      </c>
      <c r="L803" s="3" t="s">
        <v>35</v>
      </c>
      <c r="M803" s="8">
        <v>2</v>
      </c>
      <c r="N803" s="5">
        <v>39.79</v>
      </c>
      <c r="O803" s="6">
        <v>0.1</v>
      </c>
      <c r="P803" s="18">
        <v>14.33</v>
      </c>
      <c r="Q803" s="18">
        <f t="shared" si="48"/>
        <v>71.622</v>
      </c>
      <c r="R803" s="18">
        <f t="shared" si="49"/>
        <v>28.66</v>
      </c>
      <c r="S803" s="18">
        <f t="shared" si="50"/>
        <v>42.962000000000003</v>
      </c>
      <c r="T803" s="7">
        <f t="shared" si="51"/>
        <v>0.59984362346764963</v>
      </c>
      <c r="U803" s="4">
        <f>YEAR(SalesDataTable[[#This Row],[Order Date]])</f>
        <v>2026</v>
      </c>
      <c r="V803" s="7" t="str">
        <f>"Q"&amp;ROUNDUP(MONTH(SalesDataTable[[#This Row],[Order Date]])/3,0)</f>
        <v>Q2</v>
      </c>
      <c r="W803" s="8">
        <f>MONTH(SalesDataTable[[#This Row],[Order Date]])</f>
        <v>5</v>
      </c>
      <c r="X803" s="7" t="str">
        <f>TEXT(SalesDataTable[[#This Row],[Order Date]],"mmm")</f>
        <v>May</v>
      </c>
    </row>
    <row r="804" spans="1:24" ht="15.75">
      <c r="A804" s="2">
        <v>5051</v>
      </c>
      <c r="B804" s="11">
        <v>46154</v>
      </c>
      <c r="C804" s="4">
        <f>YEAR(SalesDataTable[[#This Row],[Order Date]])</f>
        <v>2026</v>
      </c>
      <c r="D804" s="4" t="str">
        <f>"Q"&amp;ROUNDUP(MONTH(SalesDataTable[[#This Row],[Order Date]])/3,0)</f>
        <v>Q2</v>
      </c>
      <c r="E804" s="4">
        <f>MONTH(SalesDataTable[[#This Row],[Order Date]])</f>
        <v>5</v>
      </c>
      <c r="F804" s="4" t="str">
        <f>TEXT(SalesDataTable[[#This Row],[Order Date]],"MMM")</f>
        <v>May</v>
      </c>
      <c r="G804" s="3" t="s">
        <v>0</v>
      </c>
      <c r="H804" s="3" t="s">
        <v>50</v>
      </c>
      <c r="I804" s="3" t="s">
        <v>19</v>
      </c>
      <c r="J804" s="3" t="s">
        <v>3</v>
      </c>
      <c r="K804" s="3" t="s">
        <v>4</v>
      </c>
      <c r="L804" s="3" t="s">
        <v>22</v>
      </c>
      <c r="M804" s="8">
        <v>4</v>
      </c>
      <c r="N804" s="5">
        <v>51.31</v>
      </c>
      <c r="O804" s="6">
        <v>0</v>
      </c>
      <c r="P804" s="18">
        <v>22.19</v>
      </c>
      <c r="Q804" s="18">
        <f t="shared" si="48"/>
        <v>205.24</v>
      </c>
      <c r="R804" s="18">
        <f t="shared" si="49"/>
        <v>88.76</v>
      </c>
      <c r="S804" s="18">
        <f t="shared" si="50"/>
        <v>116.48</v>
      </c>
      <c r="T804" s="7">
        <f t="shared" si="51"/>
        <v>0.56753069577080495</v>
      </c>
      <c r="U804" s="4">
        <f>YEAR(SalesDataTable[[#This Row],[Order Date]])</f>
        <v>2026</v>
      </c>
      <c r="V804" s="7" t="str">
        <f>"Q"&amp;ROUNDUP(MONTH(SalesDataTable[[#This Row],[Order Date]])/3,0)</f>
        <v>Q2</v>
      </c>
      <c r="W804" s="8">
        <f>MONTH(SalesDataTable[[#This Row],[Order Date]])</f>
        <v>5</v>
      </c>
      <c r="X804" s="7" t="str">
        <f>TEXT(SalesDataTable[[#This Row],[Order Date]],"mmm")</f>
        <v>May</v>
      </c>
    </row>
    <row r="805" spans="1:24" ht="15.75">
      <c r="A805" s="2">
        <v>5182</v>
      </c>
      <c r="B805" s="11">
        <v>46154</v>
      </c>
      <c r="C805" s="4">
        <f>YEAR(SalesDataTable[[#This Row],[Order Date]])</f>
        <v>2026</v>
      </c>
      <c r="D805" s="4" t="str">
        <f>"Q"&amp;ROUNDUP(MONTH(SalesDataTable[[#This Row],[Order Date]])/3,0)</f>
        <v>Q2</v>
      </c>
      <c r="E805" s="4">
        <f>MONTH(SalesDataTable[[#This Row],[Order Date]])</f>
        <v>5</v>
      </c>
      <c r="F805" s="4" t="str">
        <f>TEXT(SalesDataTable[[#This Row],[Order Date]],"MMM")</f>
        <v>May</v>
      </c>
      <c r="G805" s="3" t="s">
        <v>20</v>
      </c>
      <c r="H805" s="3" t="s">
        <v>31</v>
      </c>
      <c r="I805" s="3" t="s">
        <v>2</v>
      </c>
      <c r="J805" s="3" t="s">
        <v>3</v>
      </c>
      <c r="K805" s="3" t="s">
        <v>34</v>
      </c>
      <c r="L805" s="3" t="s">
        <v>45</v>
      </c>
      <c r="M805" s="8">
        <v>2</v>
      </c>
      <c r="N805" s="5">
        <v>51.15</v>
      </c>
      <c r="O805" s="6">
        <v>0</v>
      </c>
      <c r="P805" s="18">
        <v>22.53</v>
      </c>
      <c r="Q805" s="18">
        <f t="shared" si="48"/>
        <v>102.3</v>
      </c>
      <c r="R805" s="18">
        <f t="shared" si="49"/>
        <v>45.06</v>
      </c>
      <c r="S805" s="18">
        <f t="shared" si="50"/>
        <v>57.239999999999995</v>
      </c>
      <c r="T805" s="7">
        <f t="shared" si="51"/>
        <v>0.55953079178885623</v>
      </c>
      <c r="U805" s="4">
        <f>YEAR(SalesDataTable[[#This Row],[Order Date]])</f>
        <v>2026</v>
      </c>
      <c r="V805" s="7" t="str">
        <f>"Q"&amp;ROUNDUP(MONTH(SalesDataTable[[#This Row],[Order Date]])/3,0)</f>
        <v>Q2</v>
      </c>
      <c r="W805" s="8">
        <f>MONTH(SalesDataTable[[#This Row],[Order Date]])</f>
        <v>5</v>
      </c>
      <c r="X805" s="7" t="str">
        <f>TEXT(SalesDataTable[[#This Row],[Order Date]],"mmm")</f>
        <v>May</v>
      </c>
    </row>
    <row r="806" spans="1:24" ht="15.75">
      <c r="A806" s="2">
        <v>1071</v>
      </c>
      <c r="B806" s="11">
        <v>46155</v>
      </c>
      <c r="C806" s="4">
        <f>YEAR(SalesDataTable[[#This Row],[Order Date]])</f>
        <v>2026</v>
      </c>
      <c r="D806" s="4" t="str">
        <f>"Q"&amp;ROUNDUP(MONTH(SalesDataTable[[#This Row],[Order Date]])/3,0)</f>
        <v>Q2</v>
      </c>
      <c r="E806" s="4">
        <f>MONTH(SalesDataTable[[#This Row],[Order Date]])</f>
        <v>5</v>
      </c>
      <c r="F806" s="4" t="str">
        <f>TEXT(SalesDataTable[[#This Row],[Order Date]],"MMM")</f>
        <v>May</v>
      </c>
      <c r="G806" s="3" t="s">
        <v>6</v>
      </c>
      <c r="H806" s="3" t="s">
        <v>43</v>
      </c>
      <c r="I806" s="3" t="s">
        <v>19</v>
      </c>
      <c r="J806" s="3" t="s">
        <v>16</v>
      </c>
      <c r="K806" s="3" t="s">
        <v>34</v>
      </c>
      <c r="L806" s="3" t="s">
        <v>45</v>
      </c>
      <c r="M806" s="8">
        <v>1</v>
      </c>
      <c r="N806" s="5">
        <v>50.83</v>
      </c>
      <c r="O806" s="6">
        <v>0.1</v>
      </c>
      <c r="P806" s="18">
        <v>21.82</v>
      </c>
      <c r="Q806" s="18">
        <f t="shared" si="48"/>
        <v>45.747</v>
      </c>
      <c r="R806" s="18">
        <f t="shared" si="49"/>
        <v>21.82</v>
      </c>
      <c r="S806" s="18">
        <f t="shared" si="50"/>
        <v>23.927</v>
      </c>
      <c r="T806" s="7">
        <f t="shared" si="51"/>
        <v>0.52302883249174803</v>
      </c>
      <c r="U806" s="4">
        <f>YEAR(SalesDataTable[[#This Row],[Order Date]])</f>
        <v>2026</v>
      </c>
      <c r="V806" s="7" t="str">
        <f>"Q"&amp;ROUNDUP(MONTH(SalesDataTable[[#This Row],[Order Date]])/3,0)</f>
        <v>Q2</v>
      </c>
      <c r="W806" s="8">
        <f>MONTH(SalesDataTable[[#This Row],[Order Date]])</f>
        <v>5</v>
      </c>
      <c r="X806" s="7" t="str">
        <f>TEXT(SalesDataTable[[#This Row],[Order Date]],"mmm")</f>
        <v>May</v>
      </c>
    </row>
    <row r="807" spans="1:24" ht="15.75">
      <c r="A807" s="2">
        <v>1210</v>
      </c>
      <c r="B807" s="11">
        <v>46155</v>
      </c>
      <c r="C807" s="4">
        <f>YEAR(SalesDataTable[[#This Row],[Order Date]])</f>
        <v>2026</v>
      </c>
      <c r="D807" s="4" t="str">
        <f>"Q"&amp;ROUNDUP(MONTH(SalesDataTable[[#This Row],[Order Date]])/3,0)</f>
        <v>Q2</v>
      </c>
      <c r="E807" s="4">
        <f>MONTH(SalesDataTable[[#This Row],[Order Date]])</f>
        <v>5</v>
      </c>
      <c r="F807" s="4" t="str">
        <f>TEXT(SalesDataTable[[#This Row],[Order Date]],"MMM")</f>
        <v>May</v>
      </c>
      <c r="G807" s="3" t="s">
        <v>11</v>
      </c>
      <c r="H807" s="3" t="s">
        <v>12</v>
      </c>
      <c r="I807" s="3" t="s">
        <v>8</v>
      </c>
      <c r="J807" s="3" t="s">
        <v>16</v>
      </c>
      <c r="K807" s="3" t="s">
        <v>9</v>
      </c>
      <c r="L807" s="3" t="s">
        <v>17</v>
      </c>
      <c r="M807" s="8">
        <v>6</v>
      </c>
      <c r="N807" s="5">
        <v>141.9</v>
      </c>
      <c r="O807" s="6">
        <v>0.1</v>
      </c>
      <c r="P807" s="18">
        <v>79.64</v>
      </c>
      <c r="Q807" s="18">
        <f t="shared" si="48"/>
        <v>766.2600000000001</v>
      </c>
      <c r="R807" s="18">
        <f t="shared" si="49"/>
        <v>477.84000000000003</v>
      </c>
      <c r="S807" s="18">
        <f t="shared" si="50"/>
        <v>288.42000000000007</v>
      </c>
      <c r="T807" s="7">
        <f t="shared" si="51"/>
        <v>0.37639965546942294</v>
      </c>
      <c r="U807" s="4">
        <f>YEAR(SalesDataTable[[#This Row],[Order Date]])</f>
        <v>2026</v>
      </c>
      <c r="V807" s="7" t="str">
        <f>"Q"&amp;ROUNDUP(MONTH(SalesDataTable[[#This Row],[Order Date]])/3,0)</f>
        <v>Q2</v>
      </c>
      <c r="W807" s="8">
        <f>MONTH(SalesDataTable[[#This Row],[Order Date]])</f>
        <v>5</v>
      </c>
      <c r="X807" s="7" t="str">
        <f>TEXT(SalesDataTable[[#This Row],[Order Date]],"mmm")</f>
        <v>May</v>
      </c>
    </row>
    <row r="808" spans="1:24" ht="15.75">
      <c r="A808" s="2">
        <v>1244</v>
      </c>
      <c r="B808" s="11">
        <v>46155</v>
      </c>
      <c r="C808" s="4">
        <f>YEAR(SalesDataTable[[#This Row],[Order Date]])</f>
        <v>2026</v>
      </c>
      <c r="D808" s="4" t="str">
        <f>"Q"&amp;ROUNDUP(MONTH(SalesDataTable[[#This Row],[Order Date]])/3,0)</f>
        <v>Q2</v>
      </c>
      <c r="E808" s="4">
        <f>MONTH(SalesDataTable[[#This Row],[Order Date]])</f>
        <v>5</v>
      </c>
      <c r="F808" s="4" t="str">
        <f>TEXT(SalesDataTable[[#This Row],[Order Date]],"MMM")</f>
        <v>May</v>
      </c>
      <c r="G808" s="3" t="s">
        <v>20</v>
      </c>
      <c r="H808" s="3" t="s">
        <v>33</v>
      </c>
      <c r="I808" s="3" t="s">
        <v>2</v>
      </c>
      <c r="J808" s="3" t="s">
        <v>3</v>
      </c>
      <c r="K808" s="3" t="s">
        <v>23</v>
      </c>
      <c r="L808" s="3" t="s">
        <v>51</v>
      </c>
      <c r="M808" s="8">
        <v>1</v>
      </c>
      <c r="N808" s="5">
        <v>122.11</v>
      </c>
      <c r="O808" s="6">
        <v>0</v>
      </c>
      <c r="P808" s="18">
        <v>59.86</v>
      </c>
      <c r="Q808" s="18">
        <f t="shared" si="48"/>
        <v>122.11</v>
      </c>
      <c r="R808" s="18">
        <f t="shared" si="49"/>
        <v>59.86</v>
      </c>
      <c r="S808" s="18">
        <f t="shared" si="50"/>
        <v>62.25</v>
      </c>
      <c r="T808" s="7">
        <f t="shared" si="51"/>
        <v>0.50978625829170421</v>
      </c>
      <c r="U808" s="4">
        <f>YEAR(SalesDataTable[[#This Row],[Order Date]])</f>
        <v>2026</v>
      </c>
      <c r="V808" s="7" t="str">
        <f>"Q"&amp;ROUNDUP(MONTH(SalesDataTable[[#This Row],[Order Date]])/3,0)</f>
        <v>Q2</v>
      </c>
      <c r="W808" s="8">
        <f>MONTH(SalesDataTable[[#This Row],[Order Date]])</f>
        <v>5</v>
      </c>
      <c r="X808" s="7" t="str">
        <f>TEXT(SalesDataTable[[#This Row],[Order Date]],"mmm")</f>
        <v>May</v>
      </c>
    </row>
    <row r="809" spans="1:24" ht="15.75">
      <c r="A809" s="2">
        <v>1403</v>
      </c>
      <c r="B809" s="11">
        <v>46155</v>
      </c>
      <c r="C809" s="4">
        <f>YEAR(SalesDataTable[[#This Row],[Order Date]])</f>
        <v>2026</v>
      </c>
      <c r="D809" s="4" t="str">
        <f>"Q"&amp;ROUNDUP(MONTH(SalesDataTable[[#This Row],[Order Date]])/3,0)</f>
        <v>Q2</v>
      </c>
      <c r="E809" s="4">
        <f>MONTH(SalesDataTable[[#This Row],[Order Date]])</f>
        <v>5</v>
      </c>
      <c r="F809" s="4" t="str">
        <f>TEXT(SalesDataTable[[#This Row],[Order Date]],"MMM")</f>
        <v>May</v>
      </c>
      <c r="G809" s="3" t="s">
        <v>6</v>
      </c>
      <c r="H809" s="3" t="s">
        <v>41</v>
      </c>
      <c r="I809" s="3" t="s">
        <v>2</v>
      </c>
      <c r="J809" s="3" t="s">
        <v>3</v>
      </c>
      <c r="K809" s="3" t="s">
        <v>4</v>
      </c>
      <c r="L809" s="3" t="s">
        <v>30</v>
      </c>
      <c r="M809" s="8">
        <v>1</v>
      </c>
      <c r="N809" s="5">
        <v>102.38</v>
      </c>
      <c r="O809" s="6">
        <v>0</v>
      </c>
      <c r="P809" s="18">
        <v>50.82</v>
      </c>
      <c r="Q809" s="18">
        <f t="shared" si="48"/>
        <v>102.38</v>
      </c>
      <c r="R809" s="18">
        <f t="shared" si="49"/>
        <v>50.82</v>
      </c>
      <c r="S809" s="18">
        <f t="shared" si="50"/>
        <v>51.559999999999995</v>
      </c>
      <c r="T809" s="7">
        <f t="shared" si="51"/>
        <v>0.50361398710685679</v>
      </c>
      <c r="U809" s="4">
        <f>YEAR(SalesDataTable[[#This Row],[Order Date]])</f>
        <v>2026</v>
      </c>
      <c r="V809" s="7" t="str">
        <f>"Q"&amp;ROUNDUP(MONTH(SalesDataTable[[#This Row],[Order Date]])/3,0)</f>
        <v>Q2</v>
      </c>
      <c r="W809" s="8">
        <f>MONTH(SalesDataTable[[#This Row],[Order Date]])</f>
        <v>5</v>
      </c>
      <c r="X809" s="7" t="str">
        <f>TEXT(SalesDataTable[[#This Row],[Order Date]],"mmm")</f>
        <v>May</v>
      </c>
    </row>
    <row r="810" spans="1:24" ht="15.75">
      <c r="A810" s="2">
        <v>1592</v>
      </c>
      <c r="B810" s="11">
        <v>46155</v>
      </c>
      <c r="C810" s="4">
        <f>YEAR(SalesDataTable[[#This Row],[Order Date]])</f>
        <v>2026</v>
      </c>
      <c r="D810" s="4" t="str">
        <f>"Q"&amp;ROUNDUP(MONTH(SalesDataTable[[#This Row],[Order Date]])/3,0)</f>
        <v>Q2</v>
      </c>
      <c r="E810" s="4">
        <f>MONTH(SalesDataTable[[#This Row],[Order Date]])</f>
        <v>5</v>
      </c>
      <c r="F810" s="4" t="str">
        <f>TEXT(SalesDataTable[[#This Row],[Order Date]],"MMM")</f>
        <v>May</v>
      </c>
      <c r="G810" s="3" t="s">
        <v>11</v>
      </c>
      <c r="H810" s="3" t="s">
        <v>52</v>
      </c>
      <c r="I810" s="3" t="s">
        <v>19</v>
      </c>
      <c r="J810" s="3" t="s">
        <v>3</v>
      </c>
      <c r="K810" s="3" t="s">
        <v>34</v>
      </c>
      <c r="L810" s="3" t="s">
        <v>42</v>
      </c>
      <c r="M810" s="8">
        <v>5</v>
      </c>
      <c r="N810" s="5">
        <v>37.119999999999997</v>
      </c>
      <c r="O810" s="6">
        <v>0.1</v>
      </c>
      <c r="P810" s="18">
        <v>13.96</v>
      </c>
      <c r="Q810" s="18">
        <f t="shared" si="48"/>
        <v>167.04</v>
      </c>
      <c r="R810" s="18">
        <f t="shared" si="49"/>
        <v>69.800000000000011</v>
      </c>
      <c r="S810" s="18">
        <f t="shared" si="50"/>
        <v>97.239999999999981</v>
      </c>
      <c r="T810" s="7">
        <f t="shared" si="51"/>
        <v>0.58213601532567039</v>
      </c>
      <c r="U810" s="4">
        <f>YEAR(SalesDataTable[[#This Row],[Order Date]])</f>
        <v>2026</v>
      </c>
      <c r="V810" s="7" t="str">
        <f>"Q"&amp;ROUNDUP(MONTH(SalesDataTable[[#This Row],[Order Date]])/3,0)</f>
        <v>Q2</v>
      </c>
      <c r="W810" s="8">
        <f>MONTH(SalesDataTable[[#This Row],[Order Date]])</f>
        <v>5</v>
      </c>
      <c r="X810" s="7" t="str">
        <f>TEXT(SalesDataTable[[#This Row],[Order Date]],"mmm")</f>
        <v>May</v>
      </c>
    </row>
    <row r="811" spans="1:24" ht="15.75">
      <c r="A811" s="2">
        <v>2581</v>
      </c>
      <c r="B811" s="11">
        <v>46155</v>
      </c>
      <c r="C811" s="4">
        <f>YEAR(SalesDataTable[[#This Row],[Order Date]])</f>
        <v>2026</v>
      </c>
      <c r="D811" s="4" t="str">
        <f>"Q"&amp;ROUNDUP(MONTH(SalesDataTable[[#This Row],[Order Date]])/3,0)</f>
        <v>Q2</v>
      </c>
      <c r="E811" s="4">
        <f>MONTH(SalesDataTable[[#This Row],[Order Date]])</f>
        <v>5</v>
      </c>
      <c r="F811" s="4" t="str">
        <f>TEXT(SalesDataTable[[#This Row],[Order Date]],"MMM")</f>
        <v>May</v>
      </c>
      <c r="G811" s="3" t="s">
        <v>6</v>
      </c>
      <c r="H811" s="3" t="s">
        <v>43</v>
      </c>
      <c r="I811" s="3" t="s">
        <v>2</v>
      </c>
      <c r="J811" s="3" t="s">
        <v>13</v>
      </c>
      <c r="K811" s="3" t="s">
        <v>9</v>
      </c>
      <c r="L811" s="3" t="s">
        <v>10</v>
      </c>
      <c r="M811" s="8">
        <v>2</v>
      </c>
      <c r="N811" s="5">
        <v>91.76</v>
      </c>
      <c r="O811" s="6">
        <v>0.05</v>
      </c>
      <c r="P811" s="18">
        <v>46.31</v>
      </c>
      <c r="Q811" s="18">
        <f t="shared" si="48"/>
        <v>174.34399999999999</v>
      </c>
      <c r="R811" s="18">
        <f t="shared" si="49"/>
        <v>92.62</v>
      </c>
      <c r="S811" s="18">
        <f t="shared" si="50"/>
        <v>81.72399999999999</v>
      </c>
      <c r="T811" s="7">
        <f t="shared" si="51"/>
        <v>0.46875143394668006</v>
      </c>
      <c r="U811" s="4">
        <f>YEAR(SalesDataTable[[#This Row],[Order Date]])</f>
        <v>2026</v>
      </c>
      <c r="V811" s="7" t="str">
        <f>"Q"&amp;ROUNDUP(MONTH(SalesDataTable[[#This Row],[Order Date]])/3,0)</f>
        <v>Q2</v>
      </c>
      <c r="W811" s="8">
        <f>MONTH(SalesDataTable[[#This Row],[Order Date]])</f>
        <v>5</v>
      </c>
      <c r="X811" s="7" t="str">
        <f>TEXT(SalesDataTable[[#This Row],[Order Date]],"mmm")</f>
        <v>May</v>
      </c>
    </row>
    <row r="812" spans="1:24" ht="15.75">
      <c r="A812" s="2">
        <v>3428</v>
      </c>
      <c r="B812" s="11">
        <v>46155</v>
      </c>
      <c r="C812" s="4">
        <f>YEAR(SalesDataTable[[#This Row],[Order Date]])</f>
        <v>2026</v>
      </c>
      <c r="D812" s="4" t="str">
        <f>"Q"&amp;ROUNDUP(MONTH(SalesDataTable[[#This Row],[Order Date]])/3,0)</f>
        <v>Q2</v>
      </c>
      <c r="E812" s="4">
        <f>MONTH(SalesDataTable[[#This Row],[Order Date]])</f>
        <v>5</v>
      </c>
      <c r="F812" s="4" t="str">
        <f>TEXT(SalesDataTable[[#This Row],[Order Date]],"MMM")</f>
        <v>May</v>
      </c>
      <c r="G812" s="3" t="s">
        <v>20</v>
      </c>
      <c r="H812" s="3" t="s">
        <v>21</v>
      </c>
      <c r="I812" s="3" t="s">
        <v>2</v>
      </c>
      <c r="J812" s="3" t="s">
        <v>3</v>
      </c>
      <c r="K812" s="3" t="s">
        <v>9</v>
      </c>
      <c r="L812" s="3" t="s">
        <v>17</v>
      </c>
      <c r="M812" s="8">
        <v>1</v>
      </c>
      <c r="N812" s="5">
        <v>144.51</v>
      </c>
      <c r="O812" s="6">
        <v>0</v>
      </c>
      <c r="P812" s="18">
        <v>79.22</v>
      </c>
      <c r="Q812" s="18">
        <f t="shared" si="48"/>
        <v>144.51</v>
      </c>
      <c r="R812" s="18">
        <f t="shared" si="49"/>
        <v>79.22</v>
      </c>
      <c r="S812" s="18">
        <f t="shared" si="50"/>
        <v>65.289999999999992</v>
      </c>
      <c r="T812" s="7">
        <f t="shared" si="51"/>
        <v>0.45180264341568055</v>
      </c>
      <c r="U812" s="4">
        <f>YEAR(SalesDataTable[[#This Row],[Order Date]])</f>
        <v>2026</v>
      </c>
      <c r="V812" s="7" t="str">
        <f>"Q"&amp;ROUNDUP(MONTH(SalesDataTable[[#This Row],[Order Date]])/3,0)</f>
        <v>Q2</v>
      </c>
      <c r="W812" s="8">
        <f>MONTH(SalesDataTable[[#This Row],[Order Date]])</f>
        <v>5</v>
      </c>
      <c r="X812" s="7" t="str">
        <f>TEXT(SalesDataTable[[#This Row],[Order Date]],"mmm")</f>
        <v>May</v>
      </c>
    </row>
    <row r="813" spans="1:24" ht="15.75">
      <c r="A813" s="2">
        <v>765</v>
      </c>
      <c r="B813" s="11">
        <v>46156</v>
      </c>
      <c r="C813" s="4">
        <f>YEAR(SalesDataTable[[#This Row],[Order Date]])</f>
        <v>2026</v>
      </c>
      <c r="D813" s="4" t="str">
        <f>"Q"&amp;ROUNDUP(MONTH(SalesDataTable[[#This Row],[Order Date]])/3,0)</f>
        <v>Q2</v>
      </c>
      <c r="E813" s="4">
        <f>MONTH(SalesDataTable[[#This Row],[Order Date]])</f>
        <v>5</v>
      </c>
      <c r="F813" s="4" t="str">
        <f>TEXT(SalesDataTable[[#This Row],[Order Date]],"MMM")</f>
        <v>May</v>
      </c>
      <c r="G813" s="3" t="s">
        <v>6</v>
      </c>
      <c r="H813" s="3" t="s">
        <v>27</v>
      </c>
      <c r="I813" s="3" t="s">
        <v>8</v>
      </c>
      <c r="J813" s="3" t="s">
        <v>16</v>
      </c>
      <c r="K813" s="3" t="s">
        <v>34</v>
      </c>
      <c r="L813" s="3" t="s">
        <v>45</v>
      </c>
      <c r="M813" s="8">
        <v>3</v>
      </c>
      <c r="N813" s="5">
        <v>49.7</v>
      </c>
      <c r="O813" s="6">
        <v>0.1</v>
      </c>
      <c r="P813" s="18">
        <v>21.84</v>
      </c>
      <c r="Q813" s="18">
        <f t="shared" si="48"/>
        <v>134.19000000000003</v>
      </c>
      <c r="R813" s="18">
        <f t="shared" si="49"/>
        <v>65.52</v>
      </c>
      <c r="S813" s="18">
        <f t="shared" si="50"/>
        <v>68.67000000000003</v>
      </c>
      <c r="T813" s="7">
        <f t="shared" si="51"/>
        <v>0.5117370892018781</v>
      </c>
      <c r="U813" s="4">
        <f>YEAR(SalesDataTable[[#This Row],[Order Date]])</f>
        <v>2026</v>
      </c>
      <c r="V813" s="7" t="str">
        <f>"Q"&amp;ROUNDUP(MONTH(SalesDataTable[[#This Row],[Order Date]])/3,0)</f>
        <v>Q2</v>
      </c>
      <c r="W813" s="8">
        <f>MONTH(SalesDataTable[[#This Row],[Order Date]])</f>
        <v>5</v>
      </c>
      <c r="X813" s="7" t="str">
        <f>TEXT(SalesDataTable[[#This Row],[Order Date]],"mmm")</f>
        <v>May</v>
      </c>
    </row>
    <row r="814" spans="1:24" ht="15.75">
      <c r="A814" s="2">
        <v>854</v>
      </c>
      <c r="B814" s="11">
        <v>46156</v>
      </c>
      <c r="C814" s="4">
        <f>YEAR(SalesDataTable[[#This Row],[Order Date]])</f>
        <v>2026</v>
      </c>
      <c r="D814" s="4" t="str">
        <f>"Q"&amp;ROUNDUP(MONTH(SalesDataTable[[#This Row],[Order Date]])/3,0)</f>
        <v>Q2</v>
      </c>
      <c r="E814" s="4">
        <f>MONTH(SalesDataTable[[#This Row],[Order Date]])</f>
        <v>5</v>
      </c>
      <c r="F814" s="4" t="str">
        <f>TEXT(SalesDataTable[[#This Row],[Order Date]],"MMM")</f>
        <v>May</v>
      </c>
      <c r="G814" s="3" t="s">
        <v>0</v>
      </c>
      <c r="H814" s="3" t="s">
        <v>1</v>
      </c>
      <c r="I814" s="3" t="s">
        <v>2</v>
      </c>
      <c r="J814" s="3" t="s">
        <v>3</v>
      </c>
      <c r="K814" s="3" t="s">
        <v>23</v>
      </c>
      <c r="L814" s="3" t="s">
        <v>51</v>
      </c>
      <c r="M814" s="8">
        <v>1</v>
      </c>
      <c r="N814" s="5">
        <v>120.9</v>
      </c>
      <c r="O814" s="6">
        <v>0</v>
      </c>
      <c r="P814" s="18">
        <v>59.31</v>
      </c>
      <c r="Q814" s="18">
        <f t="shared" si="48"/>
        <v>120.9</v>
      </c>
      <c r="R814" s="18">
        <f t="shared" si="49"/>
        <v>59.31</v>
      </c>
      <c r="S814" s="18">
        <f t="shared" si="50"/>
        <v>61.59</v>
      </c>
      <c r="T814" s="7">
        <f t="shared" si="51"/>
        <v>0.50942928039702229</v>
      </c>
      <c r="U814" s="4">
        <f>YEAR(SalesDataTable[[#This Row],[Order Date]])</f>
        <v>2026</v>
      </c>
      <c r="V814" s="7" t="str">
        <f>"Q"&amp;ROUNDUP(MONTH(SalesDataTable[[#This Row],[Order Date]])/3,0)</f>
        <v>Q2</v>
      </c>
      <c r="W814" s="8">
        <f>MONTH(SalesDataTable[[#This Row],[Order Date]])</f>
        <v>5</v>
      </c>
      <c r="X814" s="7" t="str">
        <f>TEXT(SalesDataTable[[#This Row],[Order Date]],"mmm")</f>
        <v>May</v>
      </c>
    </row>
    <row r="815" spans="1:24" ht="15.75">
      <c r="A815" s="2">
        <v>1087</v>
      </c>
      <c r="B815" s="11">
        <v>46156</v>
      </c>
      <c r="C815" s="4">
        <f>YEAR(SalesDataTable[[#This Row],[Order Date]])</f>
        <v>2026</v>
      </c>
      <c r="D815" s="4" t="str">
        <f>"Q"&amp;ROUNDUP(MONTH(SalesDataTable[[#This Row],[Order Date]])/3,0)</f>
        <v>Q2</v>
      </c>
      <c r="E815" s="4">
        <f>MONTH(SalesDataTable[[#This Row],[Order Date]])</f>
        <v>5</v>
      </c>
      <c r="F815" s="4" t="str">
        <f>TEXT(SalesDataTable[[#This Row],[Order Date]],"MMM")</f>
        <v>May</v>
      </c>
      <c r="G815" s="3" t="s">
        <v>11</v>
      </c>
      <c r="H815" s="3" t="s">
        <v>39</v>
      </c>
      <c r="I815" s="3" t="s">
        <v>2</v>
      </c>
      <c r="J815" s="3" t="s">
        <v>3</v>
      </c>
      <c r="K815" s="3" t="s">
        <v>23</v>
      </c>
      <c r="L815" s="3" t="s">
        <v>29</v>
      </c>
      <c r="M815" s="8">
        <v>1</v>
      </c>
      <c r="N815" s="5">
        <v>195.72</v>
      </c>
      <c r="O815" s="6">
        <v>0.05</v>
      </c>
      <c r="P815" s="18">
        <v>105.73</v>
      </c>
      <c r="Q815" s="18">
        <f t="shared" si="48"/>
        <v>185.934</v>
      </c>
      <c r="R815" s="18">
        <f t="shared" si="49"/>
        <v>105.73</v>
      </c>
      <c r="S815" s="18">
        <f t="shared" si="50"/>
        <v>80.203999999999994</v>
      </c>
      <c r="T815" s="7">
        <f t="shared" si="51"/>
        <v>0.43135736336549524</v>
      </c>
      <c r="U815" s="4">
        <f>YEAR(SalesDataTable[[#This Row],[Order Date]])</f>
        <v>2026</v>
      </c>
      <c r="V815" s="7" t="str">
        <f>"Q"&amp;ROUNDUP(MONTH(SalesDataTable[[#This Row],[Order Date]])/3,0)</f>
        <v>Q2</v>
      </c>
      <c r="W815" s="8">
        <f>MONTH(SalesDataTable[[#This Row],[Order Date]])</f>
        <v>5</v>
      </c>
      <c r="X815" s="7" t="str">
        <f>TEXT(SalesDataTable[[#This Row],[Order Date]],"mmm")</f>
        <v>May</v>
      </c>
    </row>
    <row r="816" spans="1:24" ht="15.75">
      <c r="A816" s="2">
        <v>1150</v>
      </c>
      <c r="B816" s="11">
        <v>46156</v>
      </c>
      <c r="C816" s="4">
        <f>YEAR(SalesDataTable[[#This Row],[Order Date]])</f>
        <v>2026</v>
      </c>
      <c r="D816" s="4" t="str">
        <f>"Q"&amp;ROUNDUP(MONTH(SalesDataTable[[#This Row],[Order Date]])/3,0)</f>
        <v>Q2</v>
      </c>
      <c r="E816" s="4">
        <f>MONTH(SalesDataTable[[#This Row],[Order Date]])</f>
        <v>5</v>
      </c>
      <c r="F816" s="4" t="str">
        <f>TEXT(SalesDataTable[[#This Row],[Order Date]],"MMM")</f>
        <v>May</v>
      </c>
      <c r="G816" s="3" t="s">
        <v>0</v>
      </c>
      <c r="H816" s="3" t="s">
        <v>1</v>
      </c>
      <c r="I816" s="3" t="s">
        <v>8</v>
      </c>
      <c r="J816" s="3" t="s">
        <v>3</v>
      </c>
      <c r="K816" s="3" t="s">
        <v>4</v>
      </c>
      <c r="L816" s="3" t="s">
        <v>26</v>
      </c>
      <c r="M816" s="8">
        <v>8</v>
      </c>
      <c r="N816" s="5">
        <v>40.15</v>
      </c>
      <c r="O816" s="6">
        <v>0.15</v>
      </c>
      <c r="P816" s="18">
        <v>16.91</v>
      </c>
      <c r="Q816" s="18">
        <f t="shared" si="48"/>
        <v>273.02</v>
      </c>
      <c r="R816" s="18">
        <f t="shared" si="49"/>
        <v>135.28</v>
      </c>
      <c r="S816" s="18">
        <f t="shared" si="50"/>
        <v>137.73999999999998</v>
      </c>
      <c r="T816" s="7">
        <f t="shared" si="51"/>
        <v>0.50450516445681637</v>
      </c>
      <c r="U816" s="4">
        <f>YEAR(SalesDataTable[[#This Row],[Order Date]])</f>
        <v>2026</v>
      </c>
      <c r="V816" s="7" t="str">
        <f>"Q"&amp;ROUNDUP(MONTH(SalesDataTable[[#This Row],[Order Date]])/3,0)</f>
        <v>Q2</v>
      </c>
      <c r="W816" s="8">
        <f>MONTH(SalesDataTable[[#This Row],[Order Date]])</f>
        <v>5</v>
      </c>
      <c r="X816" s="7" t="str">
        <f>TEXT(SalesDataTable[[#This Row],[Order Date]],"mmm")</f>
        <v>May</v>
      </c>
    </row>
    <row r="817" spans="1:24" ht="15.75">
      <c r="A817" s="2">
        <v>1902</v>
      </c>
      <c r="B817" s="11">
        <v>46156</v>
      </c>
      <c r="C817" s="4">
        <f>YEAR(SalesDataTable[[#This Row],[Order Date]])</f>
        <v>2026</v>
      </c>
      <c r="D817" s="4" t="str">
        <f>"Q"&amp;ROUNDUP(MONTH(SalesDataTable[[#This Row],[Order Date]])/3,0)</f>
        <v>Q2</v>
      </c>
      <c r="E817" s="4">
        <f>MONTH(SalesDataTable[[#This Row],[Order Date]])</f>
        <v>5</v>
      </c>
      <c r="F817" s="4" t="str">
        <f>TEXT(SalesDataTable[[#This Row],[Order Date]],"MMM")</f>
        <v>May</v>
      </c>
      <c r="G817" s="3" t="s">
        <v>6</v>
      </c>
      <c r="H817" s="3" t="s">
        <v>49</v>
      </c>
      <c r="I817" s="3" t="s">
        <v>19</v>
      </c>
      <c r="J817" s="3" t="s">
        <v>16</v>
      </c>
      <c r="K817" s="3" t="s">
        <v>14</v>
      </c>
      <c r="L817" s="3" t="s">
        <v>44</v>
      </c>
      <c r="M817" s="8">
        <v>4</v>
      </c>
      <c r="N817" s="5">
        <v>130.83000000000001</v>
      </c>
      <c r="O817" s="6">
        <v>0</v>
      </c>
      <c r="P817" s="18">
        <v>66.959999999999994</v>
      </c>
      <c r="Q817" s="18">
        <f t="shared" si="48"/>
        <v>523.32000000000005</v>
      </c>
      <c r="R817" s="18">
        <f t="shared" si="49"/>
        <v>267.83999999999997</v>
      </c>
      <c r="S817" s="18">
        <f t="shared" si="50"/>
        <v>255.48000000000008</v>
      </c>
      <c r="T817" s="7">
        <f t="shared" si="51"/>
        <v>0.48819078193074994</v>
      </c>
      <c r="U817" s="4">
        <f>YEAR(SalesDataTable[[#This Row],[Order Date]])</f>
        <v>2026</v>
      </c>
      <c r="V817" s="7" t="str">
        <f>"Q"&amp;ROUNDUP(MONTH(SalesDataTable[[#This Row],[Order Date]])/3,0)</f>
        <v>Q2</v>
      </c>
      <c r="W817" s="8">
        <f>MONTH(SalesDataTable[[#This Row],[Order Date]])</f>
        <v>5</v>
      </c>
      <c r="X817" s="7" t="str">
        <f>TEXT(SalesDataTable[[#This Row],[Order Date]],"mmm")</f>
        <v>May</v>
      </c>
    </row>
    <row r="818" spans="1:24" ht="15.75">
      <c r="A818" s="2">
        <v>3913</v>
      </c>
      <c r="B818" s="11">
        <v>46156</v>
      </c>
      <c r="C818" s="4">
        <f>YEAR(SalesDataTable[[#This Row],[Order Date]])</f>
        <v>2026</v>
      </c>
      <c r="D818" s="4" t="str">
        <f>"Q"&amp;ROUNDUP(MONTH(SalesDataTable[[#This Row],[Order Date]])/3,0)</f>
        <v>Q2</v>
      </c>
      <c r="E818" s="4">
        <f>MONTH(SalesDataTable[[#This Row],[Order Date]])</f>
        <v>5</v>
      </c>
      <c r="F818" s="4" t="str">
        <f>TEXT(SalesDataTable[[#This Row],[Order Date]],"MMM")</f>
        <v>May</v>
      </c>
      <c r="G818" s="3" t="s">
        <v>6</v>
      </c>
      <c r="H818" s="3" t="s">
        <v>43</v>
      </c>
      <c r="I818" s="3" t="s">
        <v>2</v>
      </c>
      <c r="J818" s="3" t="s">
        <v>13</v>
      </c>
      <c r="K818" s="3" t="s">
        <v>4</v>
      </c>
      <c r="L818" s="3" t="s">
        <v>22</v>
      </c>
      <c r="M818" s="8">
        <v>1</v>
      </c>
      <c r="N818" s="5">
        <v>50.34</v>
      </c>
      <c r="O818" s="6">
        <v>0.05</v>
      </c>
      <c r="P818" s="18">
        <v>22.23</v>
      </c>
      <c r="Q818" s="18">
        <f t="shared" si="48"/>
        <v>47.823</v>
      </c>
      <c r="R818" s="18">
        <f t="shared" si="49"/>
        <v>22.23</v>
      </c>
      <c r="S818" s="18">
        <f t="shared" si="50"/>
        <v>25.593</v>
      </c>
      <c r="T818" s="7">
        <f t="shared" si="51"/>
        <v>0.53516090584028608</v>
      </c>
      <c r="U818" s="4">
        <f>YEAR(SalesDataTable[[#This Row],[Order Date]])</f>
        <v>2026</v>
      </c>
      <c r="V818" s="7" t="str">
        <f>"Q"&amp;ROUNDUP(MONTH(SalesDataTable[[#This Row],[Order Date]])/3,0)</f>
        <v>Q2</v>
      </c>
      <c r="W818" s="8">
        <f>MONTH(SalesDataTable[[#This Row],[Order Date]])</f>
        <v>5</v>
      </c>
      <c r="X818" s="7" t="str">
        <f>TEXT(SalesDataTable[[#This Row],[Order Date]],"mmm")</f>
        <v>May</v>
      </c>
    </row>
    <row r="819" spans="1:24" ht="15.75">
      <c r="A819" s="2">
        <v>4378</v>
      </c>
      <c r="B819" s="11">
        <v>46156</v>
      </c>
      <c r="C819" s="4">
        <f>YEAR(SalesDataTable[[#This Row],[Order Date]])</f>
        <v>2026</v>
      </c>
      <c r="D819" s="4" t="str">
        <f>"Q"&amp;ROUNDUP(MONTH(SalesDataTable[[#This Row],[Order Date]])/3,0)</f>
        <v>Q2</v>
      </c>
      <c r="E819" s="4">
        <f>MONTH(SalesDataTable[[#This Row],[Order Date]])</f>
        <v>5</v>
      </c>
      <c r="F819" s="4" t="str">
        <f>TEXT(SalesDataTable[[#This Row],[Order Date]],"MMM")</f>
        <v>May</v>
      </c>
      <c r="G819" s="3" t="s">
        <v>11</v>
      </c>
      <c r="H819" s="3" t="s">
        <v>39</v>
      </c>
      <c r="I819" s="3" t="s">
        <v>2</v>
      </c>
      <c r="J819" s="3" t="s">
        <v>3</v>
      </c>
      <c r="K819" s="3" t="s">
        <v>4</v>
      </c>
      <c r="L819" s="3" t="s">
        <v>30</v>
      </c>
      <c r="M819" s="8">
        <v>2</v>
      </c>
      <c r="N819" s="5">
        <v>103.37</v>
      </c>
      <c r="O819" s="6">
        <v>0</v>
      </c>
      <c r="P819" s="18">
        <v>50.49</v>
      </c>
      <c r="Q819" s="18">
        <f t="shared" si="48"/>
        <v>206.74</v>
      </c>
      <c r="R819" s="18">
        <f t="shared" si="49"/>
        <v>100.98</v>
      </c>
      <c r="S819" s="18">
        <f t="shared" si="50"/>
        <v>105.76</v>
      </c>
      <c r="T819" s="7">
        <f t="shared" si="51"/>
        <v>0.51156041404662866</v>
      </c>
      <c r="U819" s="4">
        <f>YEAR(SalesDataTable[[#This Row],[Order Date]])</f>
        <v>2026</v>
      </c>
      <c r="V819" s="7" t="str">
        <f>"Q"&amp;ROUNDUP(MONTH(SalesDataTable[[#This Row],[Order Date]])/3,0)</f>
        <v>Q2</v>
      </c>
      <c r="W819" s="8">
        <f>MONTH(SalesDataTable[[#This Row],[Order Date]])</f>
        <v>5</v>
      </c>
      <c r="X819" s="7" t="str">
        <f>TEXT(SalesDataTable[[#This Row],[Order Date]],"mmm")</f>
        <v>May</v>
      </c>
    </row>
    <row r="820" spans="1:24" ht="15.75">
      <c r="A820" s="2">
        <v>4551</v>
      </c>
      <c r="B820" s="11">
        <v>46156</v>
      </c>
      <c r="C820" s="4">
        <f>YEAR(SalesDataTable[[#This Row],[Order Date]])</f>
        <v>2026</v>
      </c>
      <c r="D820" s="4" t="str">
        <f>"Q"&amp;ROUNDUP(MONTH(SalesDataTable[[#This Row],[Order Date]])/3,0)</f>
        <v>Q2</v>
      </c>
      <c r="E820" s="4">
        <f>MONTH(SalesDataTable[[#This Row],[Order Date]])</f>
        <v>5</v>
      </c>
      <c r="F820" s="4" t="str">
        <f>TEXT(SalesDataTable[[#This Row],[Order Date]],"MMM")</f>
        <v>May</v>
      </c>
      <c r="G820" s="3" t="s">
        <v>6</v>
      </c>
      <c r="H820" s="3" t="s">
        <v>49</v>
      </c>
      <c r="I820" s="3" t="s">
        <v>19</v>
      </c>
      <c r="J820" s="3" t="s">
        <v>16</v>
      </c>
      <c r="K820" s="3" t="s">
        <v>34</v>
      </c>
      <c r="L820" s="3" t="s">
        <v>38</v>
      </c>
      <c r="M820" s="8">
        <v>3</v>
      </c>
      <c r="N820" s="5">
        <v>122.31</v>
      </c>
      <c r="O820" s="6">
        <v>0.05</v>
      </c>
      <c r="P820" s="18">
        <v>71.11</v>
      </c>
      <c r="Q820" s="18">
        <f t="shared" si="48"/>
        <v>348.58350000000002</v>
      </c>
      <c r="R820" s="18">
        <f t="shared" si="49"/>
        <v>213.32999999999998</v>
      </c>
      <c r="S820" s="18">
        <f t="shared" si="50"/>
        <v>135.25350000000003</v>
      </c>
      <c r="T820" s="7">
        <f t="shared" si="51"/>
        <v>0.38800889887214979</v>
      </c>
      <c r="U820" s="4">
        <f>YEAR(SalesDataTable[[#This Row],[Order Date]])</f>
        <v>2026</v>
      </c>
      <c r="V820" s="7" t="str">
        <f>"Q"&amp;ROUNDUP(MONTH(SalesDataTable[[#This Row],[Order Date]])/3,0)</f>
        <v>Q2</v>
      </c>
      <c r="W820" s="8">
        <f>MONTH(SalesDataTable[[#This Row],[Order Date]])</f>
        <v>5</v>
      </c>
      <c r="X820" s="7" t="str">
        <f>TEXT(SalesDataTable[[#This Row],[Order Date]],"mmm")</f>
        <v>May</v>
      </c>
    </row>
    <row r="821" spans="1:24" ht="15.75">
      <c r="A821" s="2">
        <v>787</v>
      </c>
      <c r="B821" s="11">
        <v>46157</v>
      </c>
      <c r="C821" s="4">
        <f>YEAR(SalesDataTable[[#This Row],[Order Date]])</f>
        <v>2026</v>
      </c>
      <c r="D821" s="4" t="str">
        <f>"Q"&amp;ROUNDUP(MONTH(SalesDataTable[[#This Row],[Order Date]])/3,0)</f>
        <v>Q2</v>
      </c>
      <c r="E821" s="4">
        <f>MONTH(SalesDataTable[[#This Row],[Order Date]])</f>
        <v>5</v>
      </c>
      <c r="F821" s="4" t="str">
        <f>TEXT(SalesDataTable[[#This Row],[Order Date]],"MMM")</f>
        <v>May</v>
      </c>
      <c r="G821" s="3" t="s">
        <v>0</v>
      </c>
      <c r="H821" s="3" t="s">
        <v>36</v>
      </c>
      <c r="I821" s="3" t="s">
        <v>2</v>
      </c>
      <c r="J821" s="3" t="s">
        <v>16</v>
      </c>
      <c r="K821" s="3" t="s">
        <v>14</v>
      </c>
      <c r="L821" s="3" t="s">
        <v>48</v>
      </c>
      <c r="M821" s="8">
        <v>1</v>
      </c>
      <c r="N821" s="5">
        <v>166.48</v>
      </c>
      <c r="O821" s="6">
        <v>0</v>
      </c>
      <c r="P821" s="18">
        <v>89.42</v>
      </c>
      <c r="Q821" s="18">
        <f t="shared" si="48"/>
        <v>166.48</v>
      </c>
      <c r="R821" s="18">
        <f t="shared" si="49"/>
        <v>89.42</v>
      </c>
      <c r="S821" s="18">
        <f t="shared" si="50"/>
        <v>77.059999999999988</v>
      </c>
      <c r="T821" s="7">
        <f t="shared" si="51"/>
        <v>0.4628784238346948</v>
      </c>
      <c r="U821" s="4">
        <f>YEAR(SalesDataTable[[#This Row],[Order Date]])</f>
        <v>2026</v>
      </c>
      <c r="V821" s="7" t="str">
        <f>"Q"&amp;ROUNDUP(MONTH(SalesDataTable[[#This Row],[Order Date]])/3,0)</f>
        <v>Q2</v>
      </c>
      <c r="W821" s="8">
        <f>MONTH(SalesDataTable[[#This Row],[Order Date]])</f>
        <v>5</v>
      </c>
      <c r="X821" s="7" t="str">
        <f>TEXT(SalesDataTable[[#This Row],[Order Date]],"mmm")</f>
        <v>May</v>
      </c>
    </row>
    <row r="822" spans="1:24" ht="15.75">
      <c r="A822" s="2">
        <v>1133</v>
      </c>
      <c r="B822" s="11">
        <v>46157</v>
      </c>
      <c r="C822" s="4">
        <f>YEAR(SalesDataTable[[#This Row],[Order Date]])</f>
        <v>2026</v>
      </c>
      <c r="D822" s="4" t="str">
        <f>"Q"&amp;ROUNDUP(MONTH(SalesDataTable[[#This Row],[Order Date]])/3,0)</f>
        <v>Q2</v>
      </c>
      <c r="E822" s="4">
        <f>MONTH(SalesDataTable[[#This Row],[Order Date]])</f>
        <v>5</v>
      </c>
      <c r="F822" s="4" t="str">
        <f>TEXT(SalesDataTable[[#This Row],[Order Date]],"MMM")</f>
        <v>May</v>
      </c>
      <c r="G822" s="3" t="s">
        <v>0</v>
      </c>
      <c r="H822" s="3" t="s">
        <v>50</v>
      </c>
      <c r="I822" s="3" t="s">
        <v>19</v>
      </c>
      <c r="J822" s="3" t="s">
        <v>13</v>
      </c>
      <c r="K822" s="3" t="s">
        <v>23</v>
      </c>
      <c r="L822" s="3" t="s">
        <v>29</v>
      </c>
      <c r="M822" s="8">
        <v>3</v>
      </c>
      <c r="N822" s="5">
        <v>192.21</v>
      </c>
      <c r="O822" s="6">
        <v>0</v>
      </c>
      <c r="P822" s="18">
        <v>103.51</v>
      </c>
      <c r="Q822" s="18">
        <f t="shared" si="48"/>
        <v>576.63</v>
      </c>
      <c r="R822" s="18">
        <f t="shared" si="49"/>
        <v>310.53000000000003</v>
      </c>
      <c r="S822" s="18">
        <f t="shared" si="50"/>
        <v>266.09999999999997</v>
      </c>
      <c r="T822" s="7">
        <f t="shared" si="51"/>
        <v>0.46147442900993701</v>
      </c>
      <c r="U822" s="4">
        <f>YEAR(SalesDataTable[[#This Row],[Order Date]])</f>
        <v>2026</v>
      </c>
      <c r="V822" s="7" t="str">
        <f>"Q"&amp;ROUNDUP(MONTH(SalesDataTable[[#This Row],[Order Date]])/3,0)</f>
        <v>Q2</v>
      </c>
      <c r="W822" s="8">
        <f>MONTH(SalesDataTable[[#This Row],[Order Date]])</f>
        <v>5</v>
      </c>
      <c r="X822" s="7" t="str">
        <f>TEXT(SalesDataTable[[#This Row],[Order Date]],"mmm")</f>
        <v>May</v>
      </c>
    </row>
    <row r="823" spans="1:24" ht="15.75">
      <c r="A823" s="2">
        <v>2075</v>
      </c>
      <c r="B823" s="11">
        <v>46157</v>
      </c>
      <c r="C823" s="4">
        <f>YEAR(SalesDataTable[[#This Row],[Order Date]])</f>
        <v>2026</v>
      </c>
      <c r="D823" s="4" t="str">
        <f>"Q"&amp;ROUNDUP(MONTH(SalesDataTable[[#This Row],[Order Date]])/3,0)</f>
        <v>Q2</v>
      </c>
      <c r="E823" s="4">
        <f>MONTH(SalesDataTable[[#This Row],[Order Date]])</f>
        <v>5</v>
      </c>
      <c r="F823" s="4" t="str">
        <f>TEXT(SalesDataTable[[#This Row],[Order Date]],"MMM")</f>
        <v>May</v>
      </c>
      <c r="G823" s="3" t="s">
        <v>0</v>
      </c>
      <c r="H823" s="3" t="s">
        <v>36</v>
      </c>
      <c r="I823" s="3" t="s">
        <v>8</v>
      </c>
      <c r="J823" s="3" t="s">
        <v>16</v>
      </c>
      <c r="K823" s="3" t="s">
        <v>23</v>
      </c>
      <c r="L823" s="3" t="s">
        <v>40</v>
      </c>
      <c r="M823" s="8">
        <v>6</v>
      </c>
      <c r="N823" s="5">
        <v>81.13</v>
      </c>
      <c r="O823" s="6">
        <v>0.05</v>
      </c>
      <c r="P823" s="18">
        <v>39.409999999999997</v>
      </c>
      <c r="Q823" s="18">
        <f t="shared" si="48"/>
        <v>462.44099999999997</v>
      </c>
      <c r="R823" s="18">
        <f t="shared" si="49"/>
        <v>236.45999999999998</v>
      </c>
      <c r="S823" s="18">
        <f t="shared" si="50"/>
        <v>225.98099999999999</v>
      </c>
      <c r="T823" s="7">
        <f t="shared" si="51"/>
        <v>0.48866990599881932</v>
      </c>
      <c r="U823" s="4">
        <f>YEAR(SalesDataTable[[#This Row],[Order Date]])</f>
        <v>2026</v>
      </c>
      <c r="V823" s="7" t="str">
        <f>"Q"&amp;ROUNDUP(MONTH(SalesDataTable[[#This Row],[Order Date]])/3,0)</f>
        <v>Q2</v>
      </c>
      <c r="W823" s="8">
        <f>MONTH(SalesDataTable[[#This Row],[Order Date]])</f>
        <v>5</v>
      </c>
      <c r="X823" s="7" t="str">
        <f>TEXT(SalesDataTable[[#This Row],[Order Date]],"mmm")</f>
        <v>May</v>
      </c>
    </row>
    <row r="824" spans="1:24" ht="15.75">
      <c r="A824" s="2">
        <v>2172</v>
      </c>
      <c r="B824" s="11">
        <v>46157</v>
      </c>
      <c r="C824" s="4">
        <f>YEAR(SalesDataTable[[#This Row],[Order Date]])</f>
        <v>2026</v>
      </c>
      <c r="D824" s="4" t="str">
        <f>"Q"&amp;ROUNDUP(MONTH(SalesDataTable[[#This Row],[Order Date]])/3,0)</f>
        <v>Q2</v>
      </c>
      <c r="E824" s="4">
        <f>MONTH(SalesDataTable[[#This Row],[Order Date]])</f>
        <v>5</v>
      </c>
      <c r="F824" s="4" t="str">
        <f>TEXT(SalesDataTable[[#This Row],[Order Date]],"MMM")</f>
        <v>May</v>
      </c>
      <c r="G824" s="3" t="s">
        <v>11</v>
      </c>
      <c r="H824" s="3" t="s">
        <v>39</v>
      </c>
      <c r="I824" s="3" t="s">
        <v>8</v>
      </c>
      <c r="J824" s="3" t="s">
        <v>16</v>
      </c>
      <c r="K824" s="3" t="s">
        <v>14</v>
      </c>
      <c r="L824" s="3" t="s">
        <v>15</v>
      </c>
      <c r="M824" s="8">
        <v>6</v>
      </c>
      <c r="N824" s="5">
        <v>37.1</v>
      </c>
      <c r="O824" s="6">
        <v>0.1</v>
      </c>
      <c r="P824" s="18">
        <v>13.63</v>
      </c>
      <c r="Q824" s="18">
        <f t="shared" si="48"/>
        <v>200.34000000000003</v>
      </c>
      <c r="R824" s="18">
        <f t="shared" si="49"/>
        <v>81.78</v>
      </c>
      <c r="S824" s="18">
        <f t="shared" si="50"/>
        <v>118.56000000000003</v>
      </c>
      <c r="T824" s="7">
        <f t="shared" si="51"/>
        <v>0.59179395028451642</v>
      </c>
      <c r="U824" s="4">
        <f>YEAR(SalesDataTable[[#This Row],[Order Date]])</f>
        <v>2026</v>
      </c>
      <c r="V824" s="7" t="str">
        <f>"Q"&amp;ROUNDUP(MONTH(SalesDataTable[[#This Row],[Order Date]])/3,0)</f>
        <v>Q2</v>
      </c>
      <c r="W824" s="8">
        <f>MONTH(SalesDataTable[[#This Row],[Order Date]])</f>
        <v>5</v>
      </c>
      <c r="X824" s="7" t="str">
        <f>TEXT(SalesDataTable[[#This Row],[Order Date]],"mmm")</f>
        <v>May</v>
      </c>
    </row>
    <row r="825" spans="1:24" ht="15.75">
      <c r="A825" s="2">
        <v>2977</v>
      </c>
      <c r="B825" s="11">
        <v>46157</v>
      </c>
      <c r="C825" s="4">
        <f>YEAR(SalesDataTable[[#This Row],[Order Date]])</f>
        <v>2026</v>
      </c>
      <c r="D825" s="4" t="str">
        <f>"Q"&amp;ROUNDUP(MONTH(SalesDataTable[[#This Row],[Order Date]])/3,0)</f>
        <v>Q2</v>
      </c>
      <c r="E825" s="4">
        <f>MONTH(SalesDataTable[[#This Row],[Order Date]])</f>
        <v>5</v>
      </c>
      <c r="F825" s="4" t="str">
        <f>TEXT(SalesDataTable[[#This Row],[Order Date]],"MMM")</f>
        <v>May</v>
      </c>
      <c r="G825" s="3" t="s">
        <v>6</v>
      </c>
      <c r="H825" s="3" t="s">
        <v>49</v>
      </c>
      <c r="I825" s="3" t="s">
        <v>8</v>
      </c>
      <c r="J825" s="3" t="s">
        <v>16</v>
      </c>
      <c r="K825" s="3" t="s">
        <v>14</v>
      </c>
      <c r="L825" s="3" t="s">
        <v>15</v>
      </c>
      <c r="M825" s="8">
        <v>6</v>
      </c>
      <c r="N825" s="5">
        <v>35.92</v>
      </c>
      <c r="O825" s="6">
        <v>0.15</v>
      </c>
      <c r="P825" s="18">
        <v>13.3</v>
      </c>
      <c r="Q825" s="18">
        <f t="shared" si="48"/>
        <v>183.19200000000001</v>
      </c>
      <c r="R825" s="18">
        <f t="shared" si="49"/>
        <v>79.800000000000011</v>
      </c>
      <c r="S825" s="18">
        <f t="shared" si="50"/>
        <v>103.392</v>
      </c>
      <c r="T825" s="7">
        <f t="shared" si="51"/>
        <v>0.56439145814227687</v>
      </c>
      <c r="U825" s="4">
        <f>YEAR(SalesDataTable[[#This Row],[Order Date]])</f>
        <v>2026</v>
      </c>
      <c r="V825" s="7" t="str">
        <f>"Q"&amp;ROUNDUP(MONTH(SalesDataTable[[#This Row],[Order Date]])/3,0)</f>
        <v>Q2</v>
      </c>
      <c r="W825" s="8">
        <f>MONTH(SalesDataTable[[#This Row],[Order Date]])</f>
        <v>5</v>
      </c>
      <c r="X825" s="7" t="str">
        <f>TEXT(SalesDataTable[[#This Row],[Order Date]],"mmm")</f>
        <v>May</v>
      </c>
    </row>
    <row r="826" spans="1:24" ht="15.75">
      <c r="A826" s="2">
        <v>3531</v>
      </c>
      <c r="B826" s="11">
        <v>46157</v>
      </c>
      <c r="C826" s="4">
        <f>YEAR(SalesDataTable[[#This Row],[Order Date]])</f>
        <v>2026</v>
      </c>
      <c r="D826" s="4" t="str">
        <f>"Q"&amp;ROUNDUP(MONTH(SalesDataTable[[#This Row],[Order Date]])/3,0)</f>
        <v>Q2</v>
      </c>
      <c r="E826" s="4">
        <f>MONTH(SalesDataTable[[#This Row],[Order Date]])</f>
        <v>5</v>
      </c>
      <c r="F826" s="4" t="str">
        <f>TEXT(SalesDataTable[[#This Row],[Order Date]],"MMM")</f>
        <v>May</v>
      </c>
      <c r="G826" s="3" t="s">
        <v>20</v>
      </c>
      <c r="H826" s="3" t="s">
        <v>47</v>
      </c>
      <c r="I826" s="3" t="s">
        <v>19</v>
      </c>
      <c r="J826" s="3" t="s">
        <v>16</v>
      </c>
      <c r="K826" s="3" t="s">
        <v>34</v>
      </c>
      <c r="L826" s="3" t="s">
        <v>42</v>
      </c>
      <c r="M826" s="8">
        <v>4</v>
      </c>
      <c r="N826" s="5">
        <v>36.21</v>
      </c>
      <c r="O826" s="6">
        <v>0</v>
      </c>
      <c r="P826" s="18">
        <v>14.3</v>
      </c>
      <c r="Q826" s="18">
        <f t="shared" si="48"/>
        <v>144.84</v>
      </c>
      <c r="R826" s="18">
        <f t="shared" si="49"/>
        <v>57.2</v>
      </c>
      <c r="S826" s="18">
        <f t="shared" si="50"/>
        <v>87.64</v>
      </c>
      <c r="T826" s="7">
        <f t="shared" si="51"/>
        <v>0.60508146920740125</v>
      </c>
      <c r="U826" s="4">
        <f>YEAR(SalesDataTable[[#This Row],[Order Date]])</f>
        <v>2026</v>
      </c>
      <c r="V826" s="7" t="str">
        <f>"Q"&amp;ROUNDUP(MONTH(SalesDataTable[[#This Row],[Order Date]])/3,0)</f>
        <v>Q2</v>
      </c>
      <c r="W826" s="8">
        <f>MONTH(SalesDataTable[[#This Row],[Order Date]])</f>
        <v>5</v>
      </c>
      <c r="X826" s="7" t="str">
        <f>TEXT(SalesDataTable[[#This Row],[Order Date]],"mmm")</f>
        <v>May</v>
      </c>
    </row>
    <row r="827" spans="1:24" ht="15.75">
      <c r="A827" s="2">
        <v>3881</v>
      </c>
      <c r="B827" s="11">
        <v>46157</v>
      </c>
      <c r="C827" s="4">
        <f>YEAR(SalesDataTable[[#This Row],[Order Date]])</f>
        <v>2026</v>
      </c>
      <c r="D827" s="4" t="str">
        <f>"Q"&amp;ROUNDUP(MONTH(SalesDataTable[[#This Row],[Order Date]])/3,0)</f>
        <v>Q2</v>
      </c>
      <c r="E827" s="4">
        <f>MONTH(SalesDataTable[[#This Row],[Order Date]])</f>
        <v>5</v>
      </c>
      <c r="F827" s="4" t="str">
        <f>TEXT(SalesDataTable[[#This Row],[Order Date]],"MMM")</f>
        <v>May</v>
      </c>
      <c r="G827" s="3" t="s">
        <v>11</v>
      </c>
      <c r="H827" s="3" t="s">
        <v>39</v>
      </c>
      <c r="I827" s="3" t="s">
        <v>2</v>
      </c>
      <c r="J827" s="3" t="s">
        <v>16</v>
      </c>
      <c r="K827" s="3" t="s">
        <v>9</v>
      </c>
      <c r="L827" s="3" t="s">
        <v>46</v>
      </c>
      <c r="M827" s="8">
        <v>3</v>
      </c>
      <c r="N827" s="5">
        <v>73.03</v>
      </c>
      <c r="O827" s="6">
        <v>0.05</v>
      </c>
      <c r="P827" s="18">
        <v>33.200000000000003</v>
      </c>
      <c r="Q827" s="18">
        <f t="shared" si="48"/>
        <v>208.13550000000001</v>
      </c>
      <c r="R827" s="18">
        <f t="shared" si="49"/>
        <v>99.600000000000009</v>
      </c>
      <c r="S827" s="18">
        <f t="shared" si="50"/>
        <v>108.5355</v>
      </c>
      <c r="T827" s="7">
        <f t="shared" si="51"/>
        <v>0.52146558371829888</v>
      </c>
      <c r="U827" s="4">
        <f>YEAR(SalesDataTable[[#This Row],[Order Date]])</f>
        <v>2026</v>
      </c>
      <c r="V827" s="7" t="str">
        <f>"Q"&amp;ROUNDUP(MONTH(SalesDataTable[[#This Row],[Order Date]])/3,0)</f>
        <v>Q2</v>
      </c>
      <c r="W827" s="8">
        <f>MONTH(SalesDataTable[[#This Row],[Order Date]])</f>
        <v>5</v>
      </c>
      <c r="X827" s="7" t="str">
        <f>TEXT(SalesDataTable[[#This Row],[Order Date]],"mmm")</f>
        <v>May</v>
      </c>
    </row>
    <row r="828" spans="1:24" ht="15.75">
      <c r="A828" s="2">
        <v>4469</v>
      </c>
      <c r="B828" s="11">
        <v>46157</v>
      </c>
      <c r="C828" s="4">
        <f>YEAR(SalesDataTable[[#This Row],[Order Date]])</f>
        <v>2026</v>
      </c>
      <c r="D828" s="4" t="str">
        <f>"Q"&amp;ROUNDUP(MONTH(SalesDataTable[[#This Row],[Order Date]])/3,0)</f>
        <v>Q2</v>
      </c>
      <c r="E828" s="4">
        <f>MONTH(SalesDataTable[[#This Row],[Order Date]])</f>
        <v>5</v>
      </c>
      <c r="F828" s="4" t="str">
        <f>TEXT(SalesDataTable[[#This Row],[Order Date]],"MMM")</f>
        <v>May</v>
      </c>
      <c r="G828" s="3" t="s">
        <v>11</v>
      </c>
      <c r="H828" s="3" t="s">
        <v>25</v>
      </c>
      <c r="I828" s="3" t="s">
        <v>19</v>
      </c>
      <c r="J828" s="3" t="s">
        <v>3</v>
      </c>
      <c r="K828" s="3" t="s">
        <v>4</v>
      </c>
      <c r="L828" s="3" t="s">
        <v>5</v>
      </c>
      <c r="M828" s="8">
        <v>2</v>
      </c>
      <c r="N828" s="5">
        <v>80.81</v>
      </c>
      <c r="O828" s="6">
        <v>0</v>
      </c>
      <c r="P828" s="18">
        <v>42.53</v>
      </c>
      <c r="Q828" s="18">
        <f t="shared" si="48"/>
        <v>161.62</v>
      </c>
      <c r="R828" s="18">
        <f t="shared" si="49"/>
        <v>85.06</v>
      </c>
      <c r="S828" s="18">
        <f t="shared" si="50"/>
        <v>76.56</v>
      </c>
      <c r="T828" s="7">
        <f t="shared" si="51"/>
        <v>0.47370374953594852</v>
      </c>
      <c r="U828" s="4">
        <f>YEAR(SalesDataTable[[#This Row],[Order Date]])</f>
        <v>2026</v>
      </c>
      <c r="V828" s="7" t="str">
        <f>"Q"&amp;ROUNDUP(MONTH(SalesDataTable[[#This Row],[Order Date]])/3,0)</f>
        <v>Q2</v>
      </c>
      <c r="W828" s="8">
        <f>MONTH(SalesDataTable[[#This Row],[Order Date]])</f>
        <v>5</v>
      </c>
      <c r="X828" s="7" t="str">
        <f>TEXT(SalesDataTable[[#This Row],[Order Date]],"mmm")</f>
        <v>May</v>
      </c>
    </row>
    <row r="829" spans="1:24" ht="15.75">
      <c r="A829" s="2">
        <v>5037</v>
      </c>
      <c r="B829" s="11">
        <v>46157</v>
      </c>
      <c r="C829" s="4">
        <f>YEAR(SalesDataTable[[#This Row],[Order Date]])</f>
        <v>2026</v>
      </c>
      <c r="D829" s="4" t="str">
        <f>"Q"&amp;ROUNDUP(MONTH(SalesDataTable[[#This Row],[Order Date]])/3,0)</f>
        <v>Q2</v>
      </c>
      <c r="E829" s="4">
        <f>MONTH(SalesDataTable[[#This Row],[Order Date]])</f>
        <v>5</v>
      </c>
      <c r="F829" s="4" t="str">
        <f>TEXT(SalesDataTable[[#This Row],[Order Date]],"MMM")</f>
        <v>May</v>
      </c>
      <c r="G829" s="3" t="s">
        <v>6</v>
      </c>
      <c r="H829" s="3" t="s">
        <v>41</v>
      </c>
      <c r="I829" s="3" t="s">
        <v>2</v>
      </c>
      <c r="J829" s="3" t="s">
        <v>13</v>
      </c>
      <c r="K829" s="3" t="s">
        <v>4</v>
      </c>
      <c r="L829" s="3" t="s">
        <v>22</v>
      </c>
      <c r="M829" s="8">
        <v>1</v>
      </c>
      <c r="N829" s="5">
        <v>51.53</v>
      </c>
      <c r="O829" s="6">
        <v>0.1</v>
      </c>
      <c r="P829" s="18">
        <v>23.06</v>
      </c>
      <c r="Q829" s="18">
        <f t="shared" si="48"/>
        <v>46.377000000000002</v>
      </c>
      <c r="R829" s="18">
        <f t="shared" si="49"/>
        <v>23.06</v>
      </c>
      <c r="S829" s="18">
        <f t="shared" si="50"/>
        <v>23.317000000000004</v>
      </c>
      <c r="T829" s="7">
        <f t="shared" si="51"/>
        <v>0.50277076999374692</v>
      </c>
      <c r="U829" s="4">
        <f>YEAR(SalesDataTable[[#This Row],[Order Date]])</f>
        <v>2026</v>
      </c>
      <c r="V829" s="7" t="str">
        <f>"Q"&amp;ROUNDUP(MONTH(SalesDataTable[[#This Row],[Order Date]])/3,0)</f>
        <v>Q2</v>
      </c>
      <c r="W829" s="8">
        <f>MONTH(SalesDataTable[[#This Row],[Order Date]])</f>
        <v>5</v>
      </c>
      <c r="X829" s="7" t="str">
        <f>TEXT(SalesDataTable[[#This Row],[Order Date]],"mmm")</f>
        <v>May</v>
      </c>
    </row>
    <row r="830" spans="1:24" ht="15.75">
      <c r="A830" s="2">
        <v>35</v>
      </c>
      <c r="B830" s="11">
        <v>46158</v>
      </c>
      <c r="C830" s="4">
        <f>YEAR(SalesDataTable[[#This Row],[Order Date]])</f>
        <v>2026</v>
      </c>
      <c r="D830" s="4" t="str">
        <f>"Q"&amp;ROUNDUP(MONTH(SalesDataTable[[#This Row],[Order Date]])/3,0)</f>
        <v>Q2</v>
      </c>
      <c r="E830" s="4">
        <f>MONTH(SalesDataTable[[#This Row],[Order Date]])</f>
        <v>5</v>
      </c>
      <c r="F830" s="4" t="str">
        <f>TEXT(SalesDataTable[[#This Row],[Order Date]],"MMM")</f>
        <v>May</v>
      </c>
      <c r="G830" s="3" t="s">
        <v>20</v>
      </c>
      <c r="H830" s="3" t="s">
        <v>47</v>
      </c>
      <c r="I830" s="3" t="s">
        <v>8</v>
      </c>
      <c r="J830" s="3" t="s">
        <v>16</v>
      </c>
      <c r="K830" s="3" t="s">
        <v>23</v>
      </c>
      <c r="L830" s="3" t="s">
        <v>40</v>
      </c>
      <c r="M830" s="8">
        <v>5</v>
      </c>
      <c r="N830" s="5">
        <v>81.75</v>
      </c>
      <c r="O830" s="6">
        <v>0.05</v>
      </c>
      <c r="P830" s="18">
        <v>39.159999999999997</v>
      </c>
      <c r="Q830" s="18">
        <f t="shared" si="48"/>
        <v>388.3125</v>
      </c>
      <c r="R830" s="18">
        <f t="shared" si="49"/>
        <v>195.79999999999998</v>
      </c>
      <c r="S830" s="18">
        <f t="shared" si="50"/>
        <v>192.51250000000002</v>
      </c>
      <c r="T830" s="7">
        <f t="shared" si="51"/>
        <v>0.49576694028649609</v>
      </c>
      <c r="U830" s="4">
        <f>YEAR(SalesDataTable[[#This Row],[Order Date]])</f>
        <v>2026</v>
      </c>
      <c r="V830" s="7" t="str">
        <f>"Q"&amp;ROUNDUP(MONTH(SalesDataTable[[#This Row],[Order Date]])/3,0)</f>
        <v>Q2</v>
      </c>
      <c r="W830" s="8">
        <f>MONTH(SalesDataTable[[#This Row],[Order Date]])</f>
        <v>5</v>
      </c>
      <c r="X830" s="7" t="str">
        <f>TEXT(SalesDataTable[[#This Row],[Order Date]],"mmm")</f>
        <v>May</v>
      </c>
    </row>
    <row r="831" spans="1:24" ht="15.75">
      <c r="A831" s="2">
        <v>226</v>
      </c>
      <c r="B831" s="11">
        <v>46158</v>
      </c>
      <c r="C831" s="4">
        <f>YEAR(SalesDataTable[[#This Row],[Order Date]])</f>
        <v>2026</v>
      </c>
      <c r="D831" s="4" t="str">
        <f>"Q"&amp;ROUNDUP(MONTH(SalesDataTable[[#This Row],[Order Date]])/3,0)</f>
        <v>Q2</v>
      </c>
      <c r="E831" s="4">
        <f>MONTH(SalesDataTable[[#This Row],[Order Date]])</f>
        <v>5</v>
      </c>
      <c r="F831" s="4" t="str">
        <f>TEXT(SalesDataTable[[#This Row],[Order Date]],"MMM")</f>
        <v>May</v>
      </c>
      <c r="G831" s="3" t="s">
        <v>11</v>
      </c>
      <c r="H831" s="3" t="s">
        <v>39</v>
      </c>
      <c r="I831" s="3" t="s">
        <v>2</v>
      </c>
      <c r="J831" s="3" t="s">
        <v>13</v>
      </c>
      <c r="K831" s="3" t="s">
        <v>14</v>
      </c>
      <c r="L831" s="3" t="s">
        <v>48</v>
      </c>
      <c r="M831" s="8">
        <v>1</v>
      </c>
      <c r="N831" s="5">
        <v>165.99</v>
      </c>
      <c r="O831" s="6">
        <v>0.1</v>
      </c>
      <c r="P831" s="18">
        <v>89.9</v>
      </c>
      <c r="Q831" s="18">
        <f t="shared" si="48"/>
        <v>149.39100000000002</v>
      </c>
      <c r="R831" s="18">
        <f t="shared" si="49"/>
        <v>89.9</v>
      </c>
      <c r="S831" s="18">
        <f t="shared" si="50"/>
        <v>59.491000000000014</v>
      </c>
      <c r="T831" s="7">
        <f t="shared" si="51"/>
        <v>0.3982234538894579</v>
      </c>
      <c r="U831" s="4">
        <f>YEAR(SalesDataTable[[#This Row],[Order Date]])</f>
        <v>2026</v>
      </c>
      <c r="V831" s="7" t="str">
        <f>"Q"&amp;ROUNDUP(MONTH(SalesDataTable[[#This Row],[Order Date]])/3,0)</f>
        <v>Q2</v>
      </c>
      <c r="W831" s="8">
        <f>MONTH(SalesDataTable[[#This Row],[Order Date]])</f>
        <v>5</v>
      </c>
      <c r="X831" s="7" t="str">
        <f>TEXT(SalesDataTable[[#This Row],[Order Date]],"mmm")</f>
        <v>May</v>
      </c>
    </row>
    <row r="832" spans="1:24" ht="15.75">
      <c r="A832" s="2">
        <v>1713</v>
      </c>
      <c r="B832" s="11">
        <v>46158</v>
      </c>
      <c r="C832" s="4">
        <f>YEAR(SalesDataTable[[#This Row],[Order Date]])</f>
        <v>2026</v>
      </c>
      <c r="D832" s="4" t="str">
        <f>"Q"&amp;ROUNDUP(MONTH(SalesDataTable[[#This Row],[Order Date]])/3,0)</f>
        <v>Q2</v>
      </c>
      <c r="E832" s="4">
        <f>MONTH(SalesDataTable[[#This Row],[Order Date]])</f>
        <v>5</v>
      </c>
      <c r="F832" s="4" t="str">
        <f>TEXT(SalesDataTable[[#This Row],[Order Date]],"MMM")</f>
        <v>May</v>
      </c>
      <c r="G832" s="3" t="s">
        <v>0</v>
      </c>
      <c r="H832" s="3" t="s">
        <v>50</v>
      </c>
      <c r="I832" s="3" t="s">
        <v>19</v>
      </c>
      <c r="J832" s="3" t="s">
        <v>13</v>
      </c>
      <c r="K832" s="3" t="s">
        <v>23</v>
      </c>
      <c r="L832" s="3" t="s">
        <v>51</v>
      </c>
      <c r="M832" s="8">
        <v>2</v>
      </c>
      <c r="N832" s="5">
        <v>121.22</v>
      </c>
      <c r="O832" s="6">
        <v>0</v>
      </c>
      <c r="P832" s="18">
        <v>60.38</v>
      </c>
      <c r="Q832" s="18">
        <f t="shared" si="48"/>
        <v>242.44</v>
      </c>
      <c r="R832" s="18">
        <f t="shared" si="49"/>
        <v>120.76</v>
      </c>
      <c r="S832" s="18">
        <f t="shared" si="50"/>
        <v>121.67999999999999</v>
      </c>
      <c r="T832" s="7">
        <f t="shared" si="51"/>
        <v>0.50189737667051637</v>
      </c>
      <c r="U832" s="4">
        <f>YEAR(SalesDataTable[[#This Row],[Order Date]])</f>
        <v>2026</v>
      </c>
      <c r="V832" s="7" t="str">
        <f>"Q"&amp;ROUNDUP(MONTH(SalesDataTable[[#This Row],[Order Date]])/3,0)</f>
        <v>Q2</v>
      </c>
      <c r="W832" s="8">
        <f>MONTH(SalesDataTable[[#This Row],[Order Date]])</f>
        <v>5</v>
      </c>
      <c r="X832" s="7" t="str">
        <f>TEXT(SalesDataTable[[#This Row],[Order Date]],"mmm")</f>
        <v>May</v>
      </c>
    </row>
    <row r="833" spans="1:24" ht="15.75">
      <c r="A833" s="2">
        <v>2320</v>
      </c>
      <c r="B833" s="11">
        <v>46158</v>
      </c>
      <c r="C833" s="4">
        <f>YEAR(SalesDataTable[[#This Row],[Order Date]])</f>
        <v>2026</v>
      </c>
      <c r="D833" s="4" t="str">
        <f>"Q"&amp;ROUNDUP(MONTH(SalesDataTable[[#This Row],[Order Date]])/3,0)</f>
        <v>Q2</v>
      </c>
      <c r="E833" s="4">
        <f>MONTH(SalesDataTable[[#This Row],[Order Date]])</f>
        <v>5</v>
      </c>
      <c r="F833" s="4" t="str">
        <f>TEXT(SalesDataTable[[#This Row],[Order Date]],"MMM")</f>
        <v>May</v>
      </c>
      <c r="G833" s="3" t="s">
        <v>6</v>
      </c>
      <c r="H833" s="3" t="s">
        <v>43</v>
      </c>
      <c r="I833" s="3" t="s">
        <v>19</v>
      </c>
      <c r="J833" s="3" t="s">
        <v>16</v>
      </c>
      <c r="K833" s="3" t="s">
        <v>14</v>
      </c>
      <c r="L833" s="3" t="s">
        <v>44</v>
      </c>
      <c r="M833" s="8">
        <v>2</v>
      </c>
      <c r="N833" s="5">
        <v>131.1</v>
      </c>
      <c r="O833" s="6">
        <v>0</v>
      </c>
      <c r="P833" s="18">
        <v>65.55</v>
      </c>
      <c r="Q833" s="18">
        <f t="shared" si="48"/>
        <v>262.2</v>
      </c>
      <c r="R833" s="18">
        <f t="shared" si="49"/>
        <v>131.1</v>
      </c>
      <c r="S833" s="18">
        <f t="shared" si="50"/>
        <v>131.1</v>
      </c>
      <c r="T833" s="7">
        <f t="shared" si="51"/>
        <v>0.5</v>
      </c>
      <c r="U833" s="4">
        <f>YEAR(SalesDataTable[[#This Row],[Order Date]])</f>
        <v>2026</v>
      </c>
      <c r="V833" s="7" t="str">
        <f>"Q"&amp;ROUNDUP(MONTH(SalesDataTable[[#This Row],[Order Date]])/3,0)</f>
        <v>Q2</v>
      </c>
      <c r="W833" s="8">
        <f>MONTH(SalesDataTable[[#This Row],[Order Date]])</f>
        <v>5</v>
      </c>
      <c r="X833" s="7" t="str">
        <f>TEXT(SalesDataTable[[#This Row],[Order Date]],"mmm")</f>
        <v>May</v>
      </c>
    </row>
    <row r="834" spans="1:24" ht="15.75">
      <c r="A834" s="2">
        <v>2496</v>
      </c>
      <c r="B834" s="11">
        <v>46158</v>
      </c>
      <c r="C834" s="4">
        <f>YEAR(SalesDataTable[[#This Row],[Order Date]])</f>
        <v>2026</v>
      </c>
      <c r="D834" s="4" t="str">
        <f>"Q"&amp;ROUNDUP(MONTH(SalesDataTable[[#This Row],[Order Date]])/3,0)</f>
        <v>Q2</v>
      </c>
      <c r="E834" s="4">
        <f>MONTH(SalesDataTable[[#This Row],[Order Date]])</f>
        <v>5</v>
      </c>
      <c r="F834" s="4" t="str">
        <f>TEXT(SalesDataTable[[#This Row],[Order Date]],"MMM")</f>
        <v>May</v>
      </c>
      <c r="G834" s="3" t="s">
        <v>6</v>
      </c>
      <c r="H834" s="3" t="s">
        <v>27</v>
      </c>
      <c r="I834" s="3" t="s">
        <v>2</v>
      </c>
      <c r="J834" s="3" t="s">
        <v>3</v>
      </c>
      <c r="K834" s="3" t="s">
        <v>14</v>
      </c>
      <c r="L834" s="3" t="s">
        <v>32</v>
      </c>
      <c r="M834" s="8">
        <v>2</v>
      </c>
      <c r="N834" s="5">
        <v>46.44</v>
      </c>
      <c r="O834" s="6">
        <v>0</v>
      </c>
      <c r="P834" s="18">
        <v>18.63</v>
      </c>
      <c r="Q834" s="18">
        <f t="shared" ref="Q834:Q897" si="52">M834*N834*(1-O834)</f>
        <v>92.88</v>
      </c>
      <c r="R834" s="18">
        <f t="shared" ref="R834:R897" si="53">M834*P834</f>
        <v>37.26</v>
      </c>
      <c r="S834" s="18">
        <f t="shared" ref="S834:S897" si="54">Q834-R834</f>
        <v>55.62</v>
      </c>
      <c r="T834" s="7">
        <f t="shared" ref="T834:T897" si="55">IFERROR(S834/Q834,0)</f>
        <v>0.59883720930232553</v>
      </c>
      <c r="U834" s="4">
        <f>YEAR(SalesDataTable[[#This Row],[Order Date]])</f>
        <v>2026</v>
      </c>
      <c r="V834" s="7" t="str">
        <f>"Q"&amp;ROUNDUP(MONTH(SalesDataTable[[#This Row],[Order Date]])/3,0)</f>
        <v>Q2</v>
      </c>
      <c r="W834" s="8">
        <f>MONTH(SalesDataTable[[#This Row],[Order Date]])</f>
        <v>5</v>
      </c>
      <c r="X834" s="7" t="str">
        <f>TEXT(SalesDataTable[[#This Row],[Order Date]],"mmm")</f>
        <v>May</v>
      </c>
    </row>
    <row r="835" spans="1:24" ht="15.75">
      <c r="A835" s="2">
        <v>2504</v>
      </c>
      <c r="B835" s="11">
        <v>46158</v>
      </c>
      <c r="C835" s="4">
        <f>YEAR(SalesDataTable[[#This Row],[Order Date]])</f>
        <v>2026</v>
      </c>
      <c r="D835" s="4" t="str">
        <f>"Q"&amp;ROUNDUP(MONTH(SalesDataTable[[#This Row],[Order Date]])/3,0)</f>
        <v>Q2</v>
      </c>
      <c r="E835" s="4">
        <f>MONTH(SalesDataTable[[#This Row],[Order Date]])</f>
        <v>5</v>
      </c>
      <c r="F835" s="4" t="str">
        <f>TEXT(SalesDataTable[[#This Row],[Order Date]],"MMM")</f>
        <v>May</v>
      </c>
      <c r="G835" s="3" t="s">
        <v>20</v>
      </c>
      <c r="H835" s="3" t="s">
        <v>31</v>
      </c>
      <c r="I835" s="3" t="s">
        <v>2</v>
      </c>
      <c r="J835" s="3" t="s">
        <v>13</v>
      </c>
      <c r="K835" s="3" t="s">
        <v>14</v>
      </c>
      <c r="L835" s="3" t="s">
        <v>15</v>
      </c>
      <c r="M835" s="8">
        <v>1</v>
      </c>
      <c r="N835" s="5">
        <v>36.659999999999997</v>
      </c>
      <c r="O835" s="6">
        <v>0</v>
      </c>
      <c r="P835" s="18">
        <v>13.61</v>
      </c>
      <c r="Q835" s="18">
        <f t="shared" si="52"/>
        <v>36.659999999999997</v>
      </c>
      <c r="R835" s="18">
        <f t="shared" si="53"/>
        <v>13.61</v>
      </c>
      <c r="S835" s="18">
        <f t="shared" si="54"/>
        <v>23.049999999999997</v>
      </c>
      <c r="T835" s="7">
        <f t="shared" si="55"/>
        <v>0.62875068194217132</v>
      </c>
      <c r="U835" s="4">
        <f>YEAR(SalesDataTable[[#This Row],[Order Date]])</f>
        <v>2026</v>
      </c>
      <c r="V835" s="7" t="str">
        <f>"Q"&amp;ROUNDUP(MONTH(SalesDataTable[[#This Row],[Order Date]])/3,0)</f>
        <v>Q2</v>
      </c>
      <c r="W835" s="8">
        <f>MONTH(SalesDataTable[[#This Row],[Order Date]])</f>
        <v>5</v>
      </c>
      <c r="X835" s="7" t="str">
        <f>TEXT(SalesDataTable[[#This Row],[Order Date]],"mmm")</f>
        <v>May</v>
      </c>
    </row>
    <row r="836" spans="1:24" ht="15.75">
      <c r="A836" s="2">
        <v>2598</v>
      </c>
      <c r="B836" s="11">
        <v>46158</v>
      </c>
      <c r="C836" s="4">
        <f>YEAR(SalesDataTable[[#This Row],[Order Date]])</f>
        <v>2026</v>
      </c>
      <c r="D836" s="4" t="str">
        <f>"Q"&amp;ROUNDUP(MONTH(SalesDataTable[[#This Row],[Order Date]])/3,0)</f>
        <v>Q2</v>
      </c>
      <c r="E836" s="4">
        <f>MONTH(SalesDataTable[[#This Row],[Order Date]])</f>
        <v>5</v>
      </c>
      <c r="F836" s="4" t="str">
        <f>TEXT(SalesDataTable[[#This Row],[Order Date]],"MMM")</f>
        <v>May</v>
      </c>
      <c r="G836" s="3" t="s">
        <v>20</v>
      </c>
      <c r="H836" s="3" t="s">
        <v>33</v>
      </c>
      <c r="I836" s="3" t="s">
        <v>2</v>
      </c>
      <c r="J836" s="3" t="s">
        <v>13</v>
      </c>
      <c r="K836" s="3" t="s">
        <v>9</v>
      </c>
      <c r="L836" s="3" t="s">
        <v>37</v>
      </c>
      <c r="M836" s="8">
        <v>5</v>
      </c>
      <c r="N836" s="5">
        <v>156.16999999999999</v>
      </c>
      <c r="O836" s="6">
        <v>0.1</v>
      </c>
      <c r="P836" s="18">
        <v>80.59</v>
      </c>
      <c r="Q836" s="18">
        <f t="shared" si="52"/>
        <v>702.76499999999999</v>
      </c>
      <c r="R836" s="18">
        <f t="shared" si="53"/>
        <v>402.95000000000005</v>
      </c>
      <c r="S836" s="18">
        <f t="shared" si="54"/>
        <v>299.81499999999994</v>
      </c>
      <c r="T836" s="7">
        <f t="shared" si="55"/>
        <v>0.42662198601239382</v>
      </c>
      <c r="U836" s="4">
        <f>YEAR(SalesDataTable[[#This Row],[Order Date]])</f>
        <v>2026</v>
      </c>
      <c r="V836" s="7" t="str">
        <f>"Q"&amp;ROUNDUP(MONTH(SalesDataTable[[#This Row],[Order Date]])/3,0)</f>
        <v>Q2</v>
      </c>
      <c r="W836" s="8">
        <f>MONTH(SalesDataTable[[#This Row],[Order Date]])</f>
        <v>5</v>
      </c>
      <c r="X836" s="7" t="str">
        <f>TEXT(SalesDataTable[[#This Row],[Order Date]],"mmm")</f>
        <v>May</v>
      </c>
    </row>
    <row r="837" spans="1:24" ht="15.75">
      <c r="A837" s="2">
        <v>2600</v>
      </c>
      <c r="B837" s="11">
        <v>46158</v>
      </c>
      <c r="C837" s="4">
        <f>YEAR(SalesDataTable[[#This Row],[Order Date]])</f>
        <v>2026</v>
      </c>
      <c r="D837" s="4" t="str">
        <f>"Q"&amp;ROUNDUP(MONTH(SalesDataTable[[#This Row],[Order Date]])/3,0)</f>
        <v>Q2</v>
      </c>
      <c r="E837" s="4">
        <f>MONTH(SalesDataTable[[#This Row],[Order Date]])</f>
        <v>5</v>
      </c>
      <c r="F837" s="4" t="str">
        <f>TEXT(SalesDataTable[[#This Row],[Order Date]],"MMM")</f>
        <v>May</v>
      </c>
      <c r="G837" s="3" t="s">
        <v>6</v>
      </c>
      <c r="H837" s="3" t="s">
        <v>43</v>
      </c>
      <c r="I837" s="3" t="s">
        <v>19</v>
      </c>
      <c r="J837" s="3" t="s">
        <v>13</v>
      </c>
      <c r="K837" s="3" t="s">
        <v>14</v>
      </c>
      <c r="L837" s="3" t="s">
        <v>15</v>
      </c>
      <c r="M837" s="8">
        <v>1</v>
      </c>
      <c r="N837" s="5">
        <v>35.97</v>
      </c>
      <c r="O837" s="6">
        <v>0.1</v>
      </c>
      <c r="P837" s="18">
        <v>13.54</v>
      </c>
      <c r="Q837" s="18">
        <f t="shared" si="52"/>
        <v>32.372999999999998</v>
      </c>
      <c r="R837" s="18">
        <f t="shared" si="53"/>
        <v>13.54</v>
      </c>
      <c r="S837" s="18">
        <f t="shared" si="54"/>
        <v>18.832999999999998</v>
      </c>
      <c r="T837" s="7">
        <f t="shared" si="55"/>
        <v>0.58175022395205878</v>
      </c>
      <c r="U837" s="4">
        <f>YEAR(SalesDataTable[[#This Row],[Order Date]])</f>
        <v>2026</v>
      </c>
      <c r="V837" s="7" t="str">
        <f>"Q"&amp;ROUNDUP(MONTH(SalesDataTable[[#This Row],[Order Date]])/3,0)</f>
        <v>Q2</v>
      </c>
      <c r="W837" s="8">
        <f>MONTH(SalesDataTable[[#This Row],[Order Date]])</f>
        <v>5</v>
      </c>
      <c r="X837" s="7" t="str">
        <f>TEXT(SalesDataTable[[#This Row],[Order Date]],"mmm")</f>
        <v>May</v>
      </c>
    </row>
    <row r="838" spans="1:24" ht="15.75">
      <c r="A838" s="2">
        <v>2856</v>
      </c>
      <c r="B838" s="11">
        <v>46158</v>
      </c>
      <c r="C838" s="4">
        <f>YEAR(SalesDataTable[[#This Row],[Order Date]])</f>
        <v>2026</v>
      </c>
      <c r="D838" s="4" t="str">
        <f>"Q"&amp;ROUNDUP(MONTH(SalesDataTable[[#This Row],[Order Date]])/3,0)</f>
        <v>Q2</v>
      </c>
      <c r="E838" s="4">
        <f>MONTH(SalesDataTable[[#This Row],[Order Date]])</f>
        <v>5</v>
      </c>
      <c r="F838" s="4" t="str">
        <f>TEXT(SalesDataTable[[#This Row],[Order Date]],"MMM")</f>
        <v>May</v>
      </c>
      <c r="G838" s="3" t="s">
        <v>6</v>
      </c>
      <c r="H838" s="3" t="s">
        <v>41</v>
      </c>
      <c r="I838" s="3" t="s">
        <v>8</v>
      </c>
      <c r="J838" s="3" t="s">
        <v>16</v>
      </c>
      <c r="K838" s="3" t="s">
        <v>34</v>
      </c>
      <c r="L838" s="3" t="s">
        <v>38</v>
      </c>
      <c r="M838" s="8">
        <v>4</v>
      </c>
      <c r="N838" s="5">
        <v>125.11</v>
      </c>
      <c r="O838" s="6">
        <v>0.15</v>
      </c>
      <c r="P838" s="18">
        <v>70.010000000000005</v>
      </c>
      <c r="Q838" s="18">
        <f t="shared" si="52"/>
        <v>425.37399999999997</v>
      </c>
      <c r="R838" s="18">
        <f t="shared" si="53"/>
        <v>280.04000000000002</v>
      </c>
      <c r="S838" s="18">
        <f t="shared" si="54"/>
        <v>145.33399999999995</v>
      </c>
      <c r="T838" s="7">
        <f t="shared" si="55"/>
        <v>0.34166169065340135</v>
      </c>
      <c r="U838" s="4">
        <f>YEAR(SalesDataTable[[#This Row],[Order Date]])</f>
        <v>2026</v>
      </c>
      <c r="V838" s="7" t="str">
        <f>"Q"&amp;ROUNDUP(MONTH(SalesDataTable[[#This Row],[Order Date]])/3,0)</f>
        <v>Q2</v>
      </c>
      <c r="W838" s="8">
        <f>MONTH(SalesDataTable[[#This Row],[Order Date]])</f>
        <v>5</v>
      </c>
      <c r="X838" s="7" t="str">
        <f>TEXT(SalesDataTable[[#This Row],[Order Date]],"mmm")</f>
        <v>May</v>
      </c>
    </row>
    <row r="839" spans="1:24" ht="15.75">
      <c r="A839" s="2">
        <v>3478</v>
      </c>
      <c r="B839" s="11">
        <v>46158</v>
      </c>
      <c r="C839" s="4">
        <f>YEAR(SalesDataTable[[#This Row],[Order Date]])</f>
        <v>2026</v>
      </c>
      <c r="D839" s="4" t="str">
        <f>"Q"&amp;ROUNDUP(MONTH(SalesDataTable[[#This Row],[Order Date]])/3,0)</f>
        <v>Q2</v>
      </c>
      <c r="E839" s="4">
        <f>MONTH(SalesDataTable[[#This Row],[Order Date]])</f>
        <v>5</v>
      </c>
      <c r="F839" s="4" t="str">
        <f>TEXT(SalesDataTable[[#This Row],[Order Date]],"MMM")</f>
        <v>May</v>
      </c>
      <c r="G839" s="3" t="s">
        <v>20</v>
      </c>
      <c r="H839" s="3" t="s">
        <v>33</v>
      </c>
      <c r="I839" s="3" t="s">
        <v>2</v>
      </c>
      <c r="J839" s="3" t="s">
        <v>13</v>
      </c>
      <c r="K839" s="3" t="s">
        <v>34</v>
      </c>
      <c r="L839" s="3" t="s">
        <v>42</v>
      </c>
      <c r="M839" s="8">
        <v>4</v>
      </c>
      <c r="N839" s="5">
        <v>36.29</v>
      </c>
      <c r="O839" s="6">
        <v>0.1</v>
      </c>
      <c r="P839" s="18">
        <v>13.77</v>
      </c>
      <c r="Q839" s="18">
        <f t="shared" si="52"/>
        <v>130.64400000000001</v>
      </c>
      <c r="R839" s="18">
        <f t="shared" si="53"/>
        <v>55.08</v>
      </c>
      <c r="S839" s="18">
        <f t="shared" si="54"/>
        <v>75.564000000000007</v>
      </c>
      <c r="T839" s="7">
        <f t="shared" si="55"/>
        <v>0.57839625241113257</v>
      </c>
      <c r="U839" s="4">
        <f>YEAR(SalesDataTable[[#This Row],[Order Date]])</f>
        <v>2026</v>
      </c>
      <c r="V839" s="7" t="str">
        <f>"Q"&amp;ROUNDUP(MONTH(SalesDataTable[[#This Row],[Order Date]])/3,0)</f>
        <v>Q2</v>
      </c>
      <c r="W839" s="8">
        <f>MONTH(SalesDataTable[[#This Row],[Order Date]])</f>
        <v>5</v>
      </c>
      <c r="X839" s="7" t="str">
        <f>TEXT(SalesDataTable[[#This Row],[Order Date]],"mmm")</f>
        <v>May</v>
      </c>
    </row>
    <row r="840" spans="1:24" ht="15.75">
      <c r="A840" s="2">
        <v>3599</v>
      </c>
      <c r="B840" s="11">
        <v>46158</v>
      </c>
      <c r="C840" s="4">
        <f>YEAR(SalesDataTable[[#This Row],[Order Date]])</f>
        <v>2026</v>
      </c>
      <c r="D840" s="4" t="str">
        <f>"Q"&amp;ROUNDUP(MONTH(SalesDataTable[[#This Row],[Order Date]])/3,0)</f>
        <v>Q2</v>
      </c>
      <c r="E840" s="4">
        <f>MONTH(SalesDataTable[[#This Row],[Order Date]])</f>
        <v>5</v>
      </c>
      <c r="F840" s="4" t="str">
        <f>TEXT(SalesDataTable[[#This Row],[Order Date]],"MMM")</f>
        <v>May</v>
      </c>
      <c r="G840" s="3" t="s">
        <v>6</v>
      </c>
      <c r="H840" s="3" t="s">
        <v>27</v>
      </c>
      <c r="I840" s="3" t="s">
        <v>2</v>
      </c>
      <c r="J840" s="3" t="s">
        <v>13</v>
      </c>
      <c r="K840" s="3" t="s">
        <v>9</v>
      </c>
      <c r="L840" s="3" t="s">
        <v>17</v>
      </c>
      <c r="M840" s="8">
        <v>4</v>
      </c>
      <c r="N840" s="5">
        <v>143.34</v>
      </c>
      <c r="O840" s="6">
        <v>0</v>
      </c>
      <c r="P840" s="18">
        <v>80.55</v>
      </c>
      <c r="Q840" s="18">
        <f t="shared" si="52"/>
        <v>573.36</v>
      </c>
      <c r="R840" s="18">
        <f t="shared" si="53"/>
        <v>322.2</v>
      </c>
      <c r="S840" s="18">
        <f t="shared" si="54"/>
        <v>251.16000000000003</v>
      </c>
      <c r="T840" s="7">
        <f t="shared" si="55"/>
        <v>0.43804939305148599</v>
      </c>
      <c r="U840" s="4">
        <f>YEAR(SalesDataTable[[#This Row],[Order Date]])</f>
        <v>2026</v>
      </c>
      <c r="V840" s="7" t="str">
        <f>"Q"&amp;ROUNDUP(MONTH(SalesDataTable[[#This Row],[Order Date]])/3,0)</f>
        <v>Q2</v>
      </c>
      <c r="W840" s="8">
        <f>MONTH(SalesDataTable[[#This Row],[Order Date]])</f>
        <v>5</v>
      </c>
      <c r="X840" s="7" t="str">
        <f>TEXT(SalesDataTable[[#This Row],[Order Date]],"mmm")</f>
        <v>May</v>
      </c>
    </row>
    <row r="841" spans="1:24" ht="15.75">
      <c r="A841" s="2">
        <v>282</v>
      </c>
      <c r="B841" s="11">
        <v>46159</v>
      </c>
      <c r="C841" s="4">
        <f>YEAR(SalesDataTable[[#This Row],[Order Date]])</f>
        <v>2026</v>
      </c>
      <c r="D841" s="4" t="str">
        <f>"Q"&amp;ROUNDUP(MONTH(SalesDataTable[[#This Row],[Order Date]])/3,0)</f>
        <v>Q2</v>
      </c>
      <c r="E841" s="4">
        <f>MONTH(SalesDataTable[[#This Row],[Order Date]])</f>
        <v>5</v>
      </c>
      <c r="F841" s="4" t="str">
        <f>TEXT(SalesDataTable[[#This Row],[Order Date]],"MMM")</f>
        <v>May</v>
      </c>
      <c r="G841" s="3" t="s">
        <v>6</v>
      </c>
      <c r="H841" s="3" t="s">
        <v>43</v>
      </c>
      <c r="I841" s="3" t="s">
        <v>28</v>
      </c>
      <c r="J841" s="3" t="s">
        <v>13</v>
      </c>
      <c r="K841" s="3" t="s">
        <v>4</v>
      </c>
      <c r="L841" s="3" t="s">
        <v>22</v>
      </c>
      <c r="M841" s="8">
        <v>3</v>
      </c>
      <c r="N841" s="5">
        <v>51.68</v>
      </c>
      <c r="O841" s="6">
        <v>0</v>
      </c>
      <c r="P841" s="18">
        <v>22.4</v>
      </c>
      <c r="Q841" s="18">
        <f t="shared" si="52"/>
        <v>155.04</v>
      </c>
      <c r="R841" s="18">
        <f t="shared" si="53"/>
        <v>67.199999999999989</v>
      </c>
      <c r="S841" s="18">
        <f t="shared" si="54"/>
        <v>87.84</v>
      </c>
      <c r="T841" s="7">
        <f t="shared" si="55"/>
        <v>0.56656346749226016</v>
      </c>
      <c r="U841" s="4">
        <f>YEAR(SalesDataTable[[#This Row],[Order Date]])</f>
        <v>2026</v>
      </c>
      <c r="V841" s="7" t="str">
        <f>"Q"&amp;ROUNDUP(MONTH(SalesDataTable[[#This Row],[Order Date]])/3,0)</f>
        <v>Q2</v>
      </c>
      <c r="W841" s="8">
        <f>MONTH(SalesDataTable[[#This Row],[Order Date]])</f>
        <v>5</v>
      </c>
      <c r="X841" s="7" t="str">
        <f>TEXT(SalesDataTable[[#This Row],[Order Date]],"mmm")</f>
        <v>May</v>
      </c>
    </row>
    <row r="842" spans="1:24" ht="15.75">
      <c r="A842" s="2">
        <v>980</v>
      </c>
      <c r="B842" s="11">
        <v>46159</v>
      </c>
      <c r="C842" s="4">
        <f>YEAR(SalesDataTable[[#This Row],[Order Date]])</f>
        <v>2026</v>
      </c>
      <c r="D842" s="4" t="str">
        <f>"Q"&amp;ROUNDUP(MONTH(SalesDataTable[[#This Row],[Order Date]])/3,0)</f>
        <v>Q2</v>
      </c>
      <c r="E842" s="4">
        <f>MONTH(SalesDataTable[[#This Row],[Order Date]])</f>
        <v>5</v>
      </c>
      <c r="F842" s="4" t="str">
        <f>TEXT(SalesDataTable[[#This Row],[Order Date]],"MMM")</f>
        <v>May</v>
      </c>
      <c r="G842" s="3" t="s">
        <v>20</v>
      </c>
      <c r="H842" s="3" t="s">
        <v>31</v>
      </c>
      <c r="I842" s="3" t="s">
        <v>2</v>
      </c>
      <c r="J842" s="3" t="s">
        <v>3</v>
      </c>
      <c r="K842" s="3" t="s">
        <v>14</v>
      </c>
      <c r="L842" s="3" t="s">
        <v>32</v>
      </c>
      <c r="M842" s="8">
        <v>1</v>
      </c>
      <c r="N842" s="5">
        <v>46.84</v>
      </c>
      <c r="O842" s="6">
        <v>0</v>
      </c>
      <c r="P842" s="18">
        <v>17.93</v>
      </c>
      <c r="Q842" s="18">
        <f t="shared" si="52"/>
        <v>46.84</v>
      </c>
      <c r="R842" s="18">
        <f t="shared" si="53"/>
        <v>17.93</v>
      </c>
      <c r="S842" s="18">
        <f t="shared" si="54"/>
        <v>28.910000000000004</v>
      </c>
      <c r="T842" s="7">
        <f t="shared" si="55"/>
        <v>0.61720751494449189</v>
      </c>
      <c r="U842" s="4">
        <f>YEAR(SalesDataTable[[#This Row],[Order Date]])</f>
        <v>2026</v>
      </c>
      <c r="V842" s="7" t="str">
        <f>"Q"&amp;ROUNDUP(MONTH(SalesDataTable[[#This Row],[Order Date]])/3,0)</f>
        <v>Q2</v>
      </c>
      <c r="W842" s="8">
        <f>MONTH(SalesDataTable[[#This Row],[Order Date]])</f>
        <v>5</v>
      </c>
      <c r="X842" s="7" t="str">
        <f>TEXT(SalesDataTable[[#This Row],[Order Date]],"mmm")</f>
        <v>May</v>
      </c>
    </row>
    <row r="843" spans="1:24" ht="15.75">
      <c r="A843" s="2">
        <v>1155</v>
      </c>
      <c r="B843" s="11">
        <v>46159</v>
      </c>
      <c r="C843" s="4">
        <f>YEAR(SalesDataTable[[#This Row],[Order Date]])</f>
        <v>2026</v>
      </c>
      <c r="D843" s="4" t="str">
        <f>"Q"&amp;ROUNDUP(MONTH(SalesDataTable[[#This Row],[Order Date]])/3,0)</f>
        <v>Q2</v>
      </c>
      <c r="E843" s="4">
        <f>MONTH(SalesDataTable[[#This Row],[Order Date]])</f>
        <v>5</v>
      </c>
      <c r="F843" s="4" t="str">
        <f>TEXT(SalesDataTable[[#This Row],[Order Date]],"MMM")</f>
        <v>May</v>
      </c>
      <c r="G843" s="3" t="s">
        <v>11</v>
      </c>
      <c r="H843" s="3" t="s">
        <v>12</v>
      </c>
      <c r="I843" s="3" t="s">
        <v>28</v>
      </c>
      <c r="J843" s="3" t="s">
        <v>13</v>
      </c>
      <c r="K843" s="3" t="s">
        <v>9</v>
      </c>
      <c r="L843" s="3" t="s">
        <v>46</v>
      </c>
      <c r="M843" s="8">
        <v>5</v>
      </c>
      <c r="N843" s="5">
        <v>72.900000000000006</v>
      </c>
      <c r="O843" s="6">
        <v>0.05</v>
      </c>
      <c r="P843" s="18">
        <v>31.57</v>
      </c>
      <c r="Q843" s="18">
        <f t="shared" si="52"/>
        <v>346.27499999999998</v>
      </c>
      <c r="R843" s="18">
        <f t="shared" si="53"/>
        <v>157.85</v>
      </c>
      <c r="S843" s="18">
        <f t="shared" si="54"/>
        <v>188.42499999999998</v>
      </c>
      <c r="T843" s="7">
        <f t="shared" si="55"/>
        <v>0.54414843693596127</v>
      </c>
      <c r="U843" s="4">
        <f>YEAR(SalesDataTable[[#This Row],[Order Date]])</f>
        <v>2026</v>
      </c>
      <c r="V843" s="7" t="str">
        <f>"Q"&amp;ROUNDUP(MONTH(SalesDataTable[[#This Row],[Order Date]])/3,0)</f>
        <v>Q2</v>
      </c>
      <c r="W843" s="8">
        <f>MONTH(SalesDataTable[[#This Row],[Order Date]])</f>
        <v>5</v>
      </c>
      <c r="X843" s="7" t="str">
        <f>TEXT(SalesDataTable[[#This Row],[Order Date]],"mmm")</f>
        <v>May</v>
      </c>
    </row>
    <row r="844" spans="1:24" ht="15.75">
      <c r="A844" s="2">
        <v>1816</v>
      </c>
      <c r="B844" s="11">
        <v>46159</v>
      </c>
      <c r="C844" s="4">
        <f>YEAR(SalesDataTable[[#This Row],[Order Date]])</f>
        <v>2026</v>
      </c>
      <c r="D844" s="4" t="str">
        <f>"Q"&amp;ROUNDUP(MONTH(SalesDataTable[[#This Row],[Order Date]])/3,0)</f>
        <v>Q2</v>
      </c>
      <c r="E844" s="4">
        <f>MONTH(SalesDataTable[[#This Row],[Order Date]])</f>
        <v>5</v>
      </c>
      <c r="F844" s="4" t="str">
        <f>TEXT(SalesDataTable[[#This Row],[Order Date]],"MMM")</f>
        <v>May</v>
      </c>
      <c r="G844" s="3" t="s">
        <v>20</v>
      </c>
      <c r="H844" s="3" t="s">
        <v>31</v>
      </c>
      <c r="I844" s="3" t="s">
        <v>2</v>
      </c>
      <c r="J844" s="3" t="s">
        <v>13</v>
      </c>
      <c r="K844" s="3" t="s">
        <v>9</v>
      </c>
      <c r="L844" s="3" t="s">
        <v>10</v>
      </c>
      <c r="M844" s="8">
        <v>1</v>
      </c>
      <c r="N844" s="5">
        <v>91.07</v>
      </c>
      <c r="O844" s="6">
        <v>0</v>
      </c>
      <c r="P844" s="18">
        <v>45.3</v>
      </c>
      <c r="Q844" s="18">
        <f t="shared" si="52"/>
        <v>91.07</v>
      </c>
      <c r="R844" s="18">
        <f t="shared" si="53"/>
        <v>45.3</v>
      </c>
      <c r="S844" s="18">
        <f t="shared" si="54"/>
        <v>45.769999999999996</v>
      </c>
      <c r="T844" s="7">
        <f t="shared" si="55"/>
        <v>0.50258043263423735</v>
      </c>
      <c r="U844" s="4">
        <f>YEAR(SalesDataTable[[#This Row],[Order Date]])</f>
        <v>2026</v>
      </c>
      <c r="V844" s="7" t="str">
        <f>"Q"&amp;ROUNDUP(MONTH(SalesDataTable[[#This Row],[Order Date]])/3,0)</f>
        <v>Q2</v>
      </c>
      <c r="W844" s="8">
        <f>MONTH(SalesDataTable[[#This Row],[Order Date]])</f>
        <v>5</v>
      </c>
      <c r="X844" s="7" t="str">
        <f>TEXT(SalesDataTable[[#This Row],[Order Date]],"mmm")</f>
        <v>May</v>
      </c>
    </row>
    <row r="845" spans="1:24" ht="15.75">
      <c r="A845" s="2">
        <v>2128</v>
      </c>
      <c r="B845" s="11">
        <v>46159</v>
      </c>
      <c r="C845" s="4">
        <f>YEAR(SalesDataTable[[#This Row],[Order Date]])</f>
        <v>2026</v>
      </c>
      <c r="D845" s="4" t="str">
        <f>"Q"&amp;ROUNDUP(MONTH(SalesDataTable[[#This Row],[Order Date]])/3,0)</f>
        <v>Q2</v>
      </c>
      <c r="E845" s="4">
        <f>MONTH(SalesDataTable[[#This Row],[Order Date]])</f>
        <v>5</v>
      </c>
      <c r="F845" s="4" t="str">
        <f>TEXT(SalesDataTable[[#This Row],[Order Date]],"MMM")</f>
        <v>May</v>
      </c>
      <c r="G845" s="3" t="s">
        <v>11</v>
      </c>
      <c r="H845" s="3" t="s">
        <v>39</v>
      </c>
      <c r="I845" s="3" t="s">
        <v>19</v>
      </c>
      <c r="J845" s="3" t="s">
        <v>13</v>
      </c>
      <c r="K845" s="3" t="s">
        <v>4</v>
      </c>
      <c r="L845" s="3" t="s">
        <v>5</v>
      </c>
      <c r="M845" s="8">
        <v>1</v>
      </c>
      <c r="N845" s="5">
        <v>81.86</v>
      </c>
      <c r="O845" s="6">
        <v>0</v>
      </c>
      <c r="P845" s="18">
        <v>43.14</v>
      </c>
      <c r="Q845" s="18">
        <f t="shared" si="52"/>
        <v>81.86</v>
      </c>
      <c r="R845" s="18">
        <f t="shared" si="53"/>
        <v>43.14</v>
      </c>
      <c r="S845" s="18">
        <f t="shared" si="54"/>
        <v>38.72</v>
      </c>
      <c r="T845" s="7">
        <f t="shared" si="55"/>
        <v>0.47300268751526997</v>
      </c>
      <c r="U845" s="4">
        <f>YEAR(SalesDataTable[[#This Row],[Order Date]])</f>
        <v>2026</v>
      </c>
      <c r="V845" s="7" t="str">
        <f>"Q"&amp;ROUNDUP(MONTH(SalesDataTable[[#This Row],[Order Date]])/3,0)</f>
        <v>Q2</v>
      </c>
      <c r="W845" s="8">
        <f>MONTH(SalesDataTable[[#This Row],[Order Date]])</f>
        <v>5</v>
      </c>
      <c r="X845" s="7" t="str">
        <f>TEXT(SalesDataTable[[#This Row],[Order Date]],"mmm")</f>
        <v>May</v>
      </c>
    </row>
    <row r="846" spans="1:24" ht="15.75">
      <c r="A846" s="2">
        <v>2296</v>
      </c>
      <c r="B846" s="11">
        <v>46159</v>
      </c>
      <c r="C846" s="4">
        <f>YEAR(SalesDataTable[[#This Row],[Order Date]])</f>
        <v>2026</v>
      </c>
      <c r="D846" s="4" t="str">
        <f>"Q"&amp;ROUNDUP(MONTH(SalesDataTable[[#This Row],[Order Date]])/3,0)</f>
        <v>Q2</v>
      </c>
      <c r="E846" s="4">
        <f>MONTH(SalesDataTable[[#This Row],[Order Date]])</f>
        <v>5</v>
      </c>
      <c r="F846" s="4" t="str">
        <f>TEXT(SalesDataTable[[#This Row],[Order Date]],"MMM")</f>
        <v>May</v>
      </c>
      <c r="G846" s="3" t="s">
        <v>20</v>
      </c>
      <c r="H846" s="3" t="s">
        <v>33</v>
      </c>
      <c r="I846" s="3" t="s">
        <v>2</v>
      </c>
      <c r="J846" s="3" t="s">
        <v>3</v>
      </c>
      <c r="K846" s="3" t="s">
        <v>14</v>
      </c>
      <c r="L846" s="3" t="s">
        <v>32</v>
      </c>
      <c r="M846" s="8">
        <v>1</v>
      </c>
      <c r="N846" s="5">
        <v>45.45</v>
      </c>
      <c r="O846" s="6">
        <v>0</v>
      </c>
      <c r="P846" s="18">
        <v>17.93</v>
      </c>
      <c r="Q846" s="18">
        <f t="shared" si="52"/>
        <v>45.45</v>
      </c>
      <c r="R846" s="18">
        <f t="shared" si="53"/>
        <v>17.93</v>
      </c>
      <c r="S846" s="18">
        <f t="shared" si="54"/>
        <v>27.520000000000003</v>
      </c>
      <c r="T846" s="7">
        <f t="shared" si="55"/>
        <v>0.60550055005500558</v>
      </c>
      <c r="U846" s="4">
        <f>YEAR(SalesDataTable[[#This Row],[Order Date]])</f>
        <v>2026</v>
      </c>
      <c r="V846" s="7" t="str">
        <f>"Q"&amp;ROUNDUP(MONTH(SalesDataTable[[#This Row],[Order Date]])/3,0)</f>
        <v>Q2</v>
      </c>
      <c r="W846" s="8">
        <f>MONTH(SalesDataTable[[#This Row],[Order Date]])</f>
        <v>5</v>
      </c>
      <c r="X846" s="7" t="str">
        <f>TEXT(SalesDataTable[[#This Row],[Order Date]],"mmm")</f>
        <v>May</v>
      </c>
    </row>
    <row r="847" spans="1:24" ht="15.75">
      <c r="A847" s="2">
        <v>2322</v>
      </c>
      <c r="B847" s="11">
        <v>46159</v>
      </c>
      <c r="C847" s="4">
        <f>YEAR(SalesDataTable[[#This Row],[Order Date]])</f>
        <v>2026</v>
      </c>
      <c r="D847" s="4" t="str">
        <f>"Q"&amp;ROUNDUP(MONTH(SalesDataTable[[#This Row],[Order Date]])/3,0)</f>
        <v>Q2</v>
      </c>
      <c r="E847" s="4">
        <f>MONTH(SalesDataTable[[#This Row],[Order Date]])</f>
        <v>5</v>
      </c>
      <c r="F847" s="4" t="str">
        <f>TEXT(SalesDataTable[[#This Row],[Order Date]],"MMM")</f>
        <v>May</v>
      </c>
      <c r="G847" s="3" t="s">
        <v>11</v>
      </c>
      <c r="H847" s="3" t="s">
        <v>39</v>
      </c>
      <c r="I847" s="3" t="s">
        <v>19</v>
      </c>
      <c r="J847" s="3" t="s">
        <v>16</v>
      </c>
      <c r="K847" s="3" t="s">
        <v>9</v>
      </c>
      <c r="L847" s="3" t="s">
        <v>46</v>
      </c>
      <c r="M847" s="8">
        <v>1</v>
      </c>
      <c r="N847" s="5">
        <v>70.62</v>
      </c>
      <c r="O847" s="6">
        <v>0</v>
      </c>
      <c r="P847" s="18">
        <v>32.53</v>
      </c>
      <c r="Q847" s="18">
        <f t="shared" si="52"/>
        <v>70.62</v>
      </c>
      <c r="R847" s="18">
        <f t="shared" si="53"/>
        <v>32.53</v>
      </c>
      <c r="S847" s="18">
        <f t="shared" si="54"/>
        <v>38.090000000000003</v>
      </c>
      <c r="T847" s="7">
        <f t="shared" si="55"/>
        <v>0.53936561880487111</v>
      </c>
      <c r="U847" s="4">
        <f>YEAR(SalesDataTable[[#This Row],[Order Date]])</f>
        <v>2026</v>
      </c>
      <c r="V847" s="7" t="str">
        <f>"Q"&amp;ROUNDUP(MONTH(SalesDataTable[[#This Row],[Order Date]])/3,0)</f>
        <v>Q2</v>
      </c>
      <c r="W847" s="8">
        <f>MONTH(SalesDataTable[[#This Row],[Order Date]])</f>
        <v>5</v>
      </c>
      <c r="X847" s="7" t="str">
        <f>TEXT(SalesDataTable[[#This Row],[Order Date]],"mmm")</f>
        <v>May</v>
      </c>
    </row>
    <row r="848" spans="1:24" ht="15.75">
      <c r="A848" s="2">
        <v>3480</v>
      </c>
      <c r="B848" s="11">
        <v>46159</v>
      </c>
      <c r="C848" s="4">
        <f>YEAR(SalesDataTable[[#This Row],[Order Date]])</f>
        <v>2026</v>
      </c>
      <c r="D848" s="4" t="str">
        <f>"Q"&amp;ROUNDUP(MONTH(SalesDataTable[[#This Row],[Order Date]])/3,0)</f>
        <v>Q2</v>
      </c>
      <c r="E848" s="4">
        <f>MONTH(SalesDataTable[[#This Row],[Order Date]])</f>
        <v>5</v>
      </c>
      <c r="F848" s="4" t="str">
        <f>TEXT(SalesDataTable[[#This Row],[Order Date]],"MMM")</f>
        <v>May</v>
      </c>
      <c r="G848" s="3" t="s">
        <v>20</v>
      </c>
      <c r="H848" s="3" t="s">
        <v>33</v>
      </c>
      <c r="I848" s="3" t="s">
        <v>2</v>
      </c>
      <c r="J848" s="3" t="s">
        <v>13</v>
      </c>
      <c r="K848" s="3" t="s">
        <v>34</v>
      </c>
      <c r="L848" s="3" t="s">
        <v>45</v>
      </c>
      <c r="M848" s="8">
        <v>2</v>
      </c>
      <c r="N848" s="5">
        <v>51.56</v>
      </c>
      <c r="O848" s="6">
        <v>0</v>
      </c>
      <c r="P848" s="18">
        <v>22.46</v>
      </c>
      <c r="Q848" s="18">
        <f t="shared" si="52"/>
        <v>103.12</v>
      </c>
      <c r="R848" s="18">
        <f t="shared" si="53"/>
        <v>44.92</v>
      </c>
      <c r="S848" s="18">
        <f t="shared" si="54"/>
        <v>58.2</v>
      </c>
      <c r="T848" s="7">
        <f t="shared" si="55"/>
        <v>0.56439100077579518</v>
      </c>
      <c r="U848" s="4">
        <f>YEAR(SalesDataTable[[#This Row],[Order Date]])</f>
        <v>2026</v>
      </c>
      <c r="V848" s="7" t="str">
        <f>"Q"&amp;ROUNDUP(MONTH(SalesDataTable[[#This Row],[Order Date]])/3,0)</f>
        <v>Q2</v>
      </c>
      <c r="W848" s="8">
        <f>MONTH(SalesDataTable[[#This Row],[Order Date]])</f>
        <v>5</v>
      </c>
      <c r="X848" s="7" t="str">
        <f>TEXT(SalesDataTable[[#This Row],[Order Date]],"mmm")</f>
        <v>May</v>
      </c>
    </row>
    <row r="849" spans="1:24" ht="15.75">
      <c r="A849" s="2">
        <v>4426</v>
      </c>
      <c r="B849" s="11">
        <v>46159</v>
      </c>
      <c r="C849" s="4">
        <f>YEAR(SalesDataTable[[#This Row],[Order Date]])</f>
        <v>2026</v>
      </c>
      <c r="D849" s="4" t="str">
        <f>"Q"&amp;ROUNDUP(MONTH(SalesDataTable[[#This Row],[Order Date]])/3,0)</f>
        <v>Q2</v>
      </c>
      <c r="E849" s="4">
        <f>MONTH(SalesDataTable[[#This Row],[Order Date]])</f>
        <v>5</v>
      </c>
      <c r="F849" s="4" t="str">
        <f>TEXT(SalesDataTable[[#This Row],[Order Date]],"MMM")</f>
        <v>May</v>
      </c>
      <c r="G849" s="3" t="s">
        <v>20</v>
      </c>
      <c r="H849" s="3" t="s">
        <v>33</v>
      </c>
      <c r="I849" s="3" t="s">
        <v>2</v>
      </c>
      <c r="J849" s="3" t="s">
        <v>13</v>
      </c>
      <c r="K849" s="3" t="s">
        <v>9</v>
      </c>
      <c r="L849" s="3" t="s">
        <v>17</v>
      </c>
      <c r="M849" s="8">
        <v>2</v>
      </c>
      <c r="N849" s="5">
        <v>146.22</v>
      </c>
      <c r="O849" s="6">
        <v>0</v>
      </c>
      <c r="P849" s="18">
        <v>81.069999999999993</v>
      </c>
      <c r="Q849" s="18">
        <f t="shared" si="52"/>
        <v>292.44</v>
      </c>
      <c r="R849" s="18">
        <f t="shared" si="53"/>
        <v>162.13999999999999</v>
      </c>
      <c r="S849" s="18">
        <f t="shared" si="54"/>
        <v>130.30000000000001</v>
      </c>
      <c r="T849" s="7">
        <f t="shared" si="55"/>
        <v>0.4455614826973055</v>
      </c>
      <c r="U849" s="4">
        <f>YEAR(SalesDataTable[[#This Row],[Order Date]])</f>
        <v>2026</v>
      </c>
      <c r="V849" s="7" t="str">
        <f>"Q"&amp;ROUNDUP(MONTH(SalesDataTable[[#This Row],[Order Date]])/3,0)</f>
        <v>Q2</v>
      </c>
      <c r="W849" s="8">
        <f>MONTH(SalesDataTable[[#This Row],[Order Date]])</f>
        <v>5</v>
      </c>
      <c r="X849" s="7" t="str">
        <f>TEXT(SalesDataTable[[#This Row],[Order Date]],"mmm")</f>
        <v>May</v>
      </c>
    </row>
    <row r="850" spans="1:24" ht="15.75">
      <c r="A850" s="2">
        <v>4938</v>
      </c>
      <c r="B850" s="11">
        <v>46159</v>
      </c>
      <c r="C850" s="4">
        <f>YEAR(SalesDataTable[[#This Row],[Order Date]])</f>
        <v>2026</v>
      </c>
      <c r="D850" s="4" t="str">
        <f>"Q"&amp;ROUNDUP(MONTH(SalesDataTable[[#This Row],[Order Date]])/3,0)</f>
        <v>Q2</v>
      </c>
      <c r="E850" s="4">
        <f>MONTH(SalesDataTable[[#This Row],[Order Date]])</f>
        <v>5</v>
      </c>
      <c r="F850" s="4" t="str">
        <f>TEXT(SalesDataTable[[#This Row],[Order Date]],"MMM")</f>
        <v>May</v>
      </c>
      <c r="G850" s="3" t="s">
        <v>20</v>
      </c>
      <c r="H850" s="3" t="s">
        <v>47</v>
      </c>
      <c r="I850" s="3" t="s">
        <v>19</v>
      </c>
      <c r="J850" s="3" t="s">
        <v>3</v>
      </c>
      <c r="K850" s="3" t="s">
        <v>34</v>
      </c>
      <c r="L850" s="3" t="s">
        <v>45</v>
      </c>
      <c r="M850" s="8">
        <v>2</v>
      </c>
      <c r="N850" s="5">
        <v>51.34</v>
      </c>
      <c r="O850" s="6">
        <v>0</v>
      </c>
      <c r="P850" s="18">
        <v>22.17</v>
      </c>
      <c r="Q850" s="18">
        <f t="shared" si="52"/>
        <v>102.68</v>
      </c>
      <c r="R850" s="18">
        <f t="shared" si="53"/>
        <v>44.34</v>
      </c>
      <c r="S850" s="18">
        <f t="shared" si="54"/>
        <v>58.34</v>
      </c>
      <c r="T850" s="7">
        <f t="shared" si="55"/>
        <v>0.56817296455005839</v>
      </c>
      <c r="U850" s="4">
        <f>YEAR(SalesDataTable[[#This Row],[Order Date]])</f>
        <v>2026</v>
      </c>
      <c r="V850" s="7" t="str">
        <f>"Q"&amp;ROUNDUP(MONTH(SalesDataTable[[#This Row],[Order Date]])/3,0)</f>
        <v>Q2</v>
      </c>
      <c r="W850" s="8">
        <f>MONTH(SalesDataTable[[#This Row],[Order Date]])</f>
        <v>5</v>
      </c>
      <c r="X850" s="7" t="str">
        <f>TEXT(SalesDataTable[[#This Row],[Order Date]],"mmm")</f>
        <v>May</v>
      </c>
    </row>
    <row r="851" spans="1:24" ht="15.75">
      <c r="A851" s="2">
        <v>915</v>
      </c>
      <c r="B851" s="11">
        <v>46160</v>
      </c>
      <c r="C851" s="4">
        <f>YEAR(SalesDataTable[[#This Row],[Order Date]])</f>
        <v>2026</v>
      </c>
      <c r="D851" s="4" t="str">
        <f>"Q"&amp;ROUNDUP(MONTH(SalesDataTable[[#This Row],[Order Date]])/3,0)</f>
        <v>Q2</v>
      </c>
      <c r="E851" s="4">
        <f>MONTH(SalesDataTable[[#This Row],[Order Date]])</f>
        <v>5</v>
      </c>
      <c r="F851" s="4" t="str">
        <f>TEXT(SalesDataTable[[#This Row],[Order Date]],"MMM")</f>
        <v>May</v>
      </c>
      <c r="G851" s="3" t="s">
        <v>20</v>
      </c>
      <c r="H851" s="3" t="s">
        <v>33</v>
      </c>
      <c r="I851" s="3" t="s">
        <v>2</v>
      </c>
      <c r="J851" s="3" t="s">
        <v>13</v>
      </c>
      <c r="K851" s="3" t="s">
        <v>9</v>
      </c>
      <c r="L851" s="3" t="s">
        <v>37</v>
      </c>
      <c r="M851" s="8">
        <v>1</v>
      </c>
      <c r="N851" s="5">
        <v>153.61000000000001</v>
      </c>
      <c r="O851" s="6">
        <v>0.05</v>
      </c>
      <c r="P851" s="18">
        <v>79.94</v>
      </c>
      <c r="Q851" s="18">
        <f t="shared" si="52"/>
        <v>145.92950000000002</v>
      </c>
      <c r="R851" s="18">
        <f t="shared" si="53"/>
        <v>79.94</v>
      </c>
      <c r="S851" s="18">
        <f t="shared" si="54"/>
        <v>65.989500000000021</v>
      </c>
      <c r="T851" s="7">
        <f t="shared" si="55"/>
        <v>0.45220123415758989</v>
      </c>
      <c r="U851" s="4">
        <f>YEAR(SalesDataTable[[#This Row],[Order Date]])</f>
        <v>2026</v>
      </c>
      <c r="V851" s="7" t="str">
        <f>"Q"&amp;ROUNDUP(MONTH(SalesDataTable[[#This Row],[Order Date]])/3,0)</f>
        <v>Q2</v>
      </c>
      <c r="W851" s="8">
        <f>MONTH(SalesDataTable[[#This Row],[Order Date]])</f>
        <v>5</v>
      </c>
      <c r="X851" s="7" t="str">
        <f>TEXT(SalesDataTable[[#This Row],[Order Date]],"mmm")</f>
        <v>May</v>
      </c>
    </row>
    <row r="852" spans="1:24" ht="15.75">
      <c r="A852" s="2">
        <v>1188</v>
      </c>
      <c r="B852" s="11">
        <v>46160</v>
      </c>
      <c r="C852" s="4">
        <f>YEAR(SalesDataTable[[#This Row],[Order Date]])</f>
        <v>2026</v>
      </c>
      <c r="D852" s="4" t="str">
        <f>"Q"&amp;ROUNDUP(MONTH(SalesDataTable[[#This Row],[Order Date]])/3,0)</f>
        <v>Q2</v>
      </c>
      <c r="E852" s="4">
        <f>MONTH(SalesDataTable[[#This Row],[Order Date]])</f>
        <v>5</v>
      </c>
      <c r="F852" s="4" t="str">
        <f>TEXT(SalesDataTable[[#This Row],[Order Date]],"MMM")</f>
        <v>May</v>
      </c>
      <c r="G852" s="3" t="s">
        <v>6</v>
      </c>
      <c r="H852" s="3" t="s">
        <v>27</v>
      </c>
      <c r="I852" s="3" t="s">
        <v>2</v>
      </c>
      <c r="J852" s="3" t="s">
        <v>3</v>
      </c>
      <c r="K852" s="3" t="s">
        <v>23</v>
      </c>
      <c r="L852" s="3" t="s">
        <v>40</v>
      </c>
      <c r="M852" s="8">
        <v>1</v>
      </c>
      <c r="N852" s="5">
        <v>82.44</v>
      </c>
      <c r="O852" s="6">
        <v>0.15</v>
      </c>
      <c r="P852" s="18">
        <v>39.380000000000003</v>
      </c>
      <c r="Q852" s="18">
        <f t="shared" si="52"/>
        <v>70.073999999999998</v>
      </c>
      <c r="R852" s="18">
        <f t="shared" si="53"/>
        <v>39.380000000000003</v>
      </c>
      <c r="S852" s="18">
        <f t="shared" si="54"/>
        <v>30.693999999999996</v>
      </c>
      <c r="T852" s="7">
        <f t="shared" si="55"/>
        <v>0.43802266175757054</v>
      </c>
      <c r="U852" s="4">
        <f>YEAR(SalesDataTable[[#This Row],[Order Date]])</f>
        <v>2026</v>
      </c>
      <c r="V852" s="7" t="str">
        <f>"Q"&amp;ROUNDUP(MONTH(SalesDataTable[[#This Row],[Order Date]])/3,0)</f>
        <v>Q2</v>
      </c>
      <c r="W852" s="8">
        <f>MONTH(SalesDataTable[[#This Row],[Order Date]])</f>
        <v>5</v>
      </c>
      <c r="X852" s="7" t="str">
        <f>TEXT(SalesDataTable[[#This Row],[Order Date]],"mmm")</f>
        <v>May</v>
      </c>
    </row>
    <row r="853" spans="1:24" ht="15.75">
      <c r="A853" s="2">
        <v>1594</v>
      </c>
      <c r="B853" s="11">
        <v>46160</v>
      </c>
      <c r="C853" s="4">
        <f>YEAR(SalesDataTable[[#This Row],[Order Date]])</f>
        <v>2026</v>
      </c>
      <c r="D853" s="4" t="str">
        <f>"Q"&amp;ROUNDUP(MONTH(SalesDataTable[[#This Row],[Order Date]])/3,0)</f>
        <v>Q2</v>
      </c>
      <c r="E853" s="4">
        <f>MONTH(SalesDataTable[[#This Row],[Order Date]])</f>
        <v>5</v>
      </c>
      <c r="F853" s="4" t="str">
        <f>TEXT(SalesDataTable[[#This Row],[Order Date]],"MMM")</f>
        <v>May</v>
      </c>
      <c r="G853" s="3" t="s">
        <v>0</v>
      </c>
      <c r="H853" s="3" t="s">
        <v>1</v>
      </c>
      <c r="I853" s="3" t="s">
        <v>8</v>
      </c>
      <c r="J853" s="3" t="s">
        <v>16</v>
      </c>
      <c r="K853" s="3" t="s">
        <v>9</v>
      </c>
      <c r="L853" s="3" t="s">
        <v>10</v>
      </c>
      <c r="M853" s="8">
        <v>10</v>
      </c>
      <c r="N853" s="5">
        <v>92.09</v>
      </c>
      <c r="O853" s="6">
        <v>0.15</v>
      </c>
      <c r="P853" s="18">
        <v>45.13</v>
      </c>
      <c r="Q853" s="18">
        <f t="shared" si="52"/>
        <v>782.7650000000001</v>
      </c>
      <c r="R853" s="18">
        <f t="shared" si="53"/>
        <v>451.3</v>
      </c>
      <c r="S853" s="18">
        <f t="shared" si="54"/>
        <v>331.46500000000009</v>
      </c>
      <c r="T853" s="7">
        <f t="shared" si="55"/>
        <v>0.42345403792964686</v>
      </c>
      <c r="U853" s="4">
        <f>YEAR(SalesDataTable[[#This Row],[Order Date]])</f>
        <v>2026</v>
      </c>
      <c r="V853" s="7" t="str">
        <f>"Q"&amp;ROUNDUP(MONTH(SalesDataTable[[#This Row],[Order Date]])/3,0)</f>
        <v>Q2</v>
      </c>
      <c r="W853" s="8">
        <f>MONTH(SalesDataTable[[#This Row],[Order Date]])</f>
        <v>5</v>
      </c>
      <c r="X853" s="7" t="str">
        <f>TEXT(SalesDataTable[[#This Row],[Order Date]],"mmm")</f>
        <v>May</v>
      </c>
    </row>
    <row r="854" spans="1:24" ht="15.75">
      <c r="A854" s="2">
        <v>3022</v>
      </c>
      <c r="B854" s="11">
        <v>46160</v>
      </c>
      <c r="C854" s="4">
        <f>YEAR(SalesDataTable[[#This Row],[Order Date]])</f>
        <v>2026</v>
      </c>
      <c r="D854" s="4" t="str">
        <f>"Q"&amp;ROUNDUP(MONTH(SalesDataTable[[#This Row],[Order Date]])/3,0)</f>
        <v>Q2</v>
      </c>
      <c r="E854" s="4">
        <f>MONTH(SalesDataTable[[#This Row],[Order Date]])</f>
        <v>5</v>
      </c>
      <c r="F854" s="4" t="str">
        <f>TEXT(SalesDataTable[[#This Row],[Order Date]],"MMM")</f>
        <v>May</v>
      </c>
      <c r="G854" s="3" t="s">
        <v>20</v>
      </c>
      <c r="H854" s="3" t="s">
        <v>33</v>
      </c>
      <c r="I854" s="3" t="s">
        <v>28</v>
      </c>
      <c r="J854" s="3" t="s">
        <v>13</v>
      </c>
      <c r="K854" s="3" t="s">
        <v>14</v>
      </c>
      <c r="L854" s="3" t="s">
        <v>15</v>
      </c>
      <c r="M854" s="8">
        <v>1</v>
      </c>
      <c r="N854" s="5">
        <v>36.72</v>
      </c>
      <c r="O854" s="6">
        <v>0</v>
      </c>
      <c r="P854" s="18">
        <v>13.67</v>
      </c>
      <c r="Q854" s="18">
        <f t="shared" si="52"/>
        <v>36.72</v>
      </c>
      <c r="R854" s="18">
        <f t="shared" si="53"/>
        <v>13.67</v>
      </c>
      <c r="S854" s="18">
        <f t="shared" si="54"/>
        <v>23.049999999999997</v>
      </c>
      <c r="T854" s="7">
        <f t="shared" si="55"/>
        <v>0.62772331154684091</v>
      </c>
      <c r="U854" s="4">
        <f>YEAR(SalesDataTable[[#This Row],[Order Date]])</f>
        <v>2026</v>
      </c>
      <c r="V854" s="7" t="str">
        <f>"Q"&amp;ROUNDUP(MONTH(SalesDataTable[[#This Row],[Order Date]])/3,0)</f>
        <v>Q2</v>
      </c>
      <c r="W854" s="8">
        <f>MONTH(SalesDataTable[[#This Row],[Order Date]])</f>
        <v>5</v>
      </c>
      <c r="X854" s="7" t="str">
        <f>TEXT(SalesDataTable[[#This Row],[Order Date]],"mmm")</f>
        <v>May</v>
      </c>
    </row>
    <row r="855" spans="1:24" ht="15.75">
      <c r="A855" s="2">
        <v>588</v>
      </c>
      <c r="B855" s="11">
        <v>46161</v>
      </c>
      <c r="C855" s="4">
        <f>YEAR(SalesDataTable[[#This Row],[Order Date]])</f>
        <v>2026</v>
      </c>
      <c r="D855" s="4" t="str">
        <f>"Q"&amp;ROUNDUP(MONTH(SalesDataTable[[#This Row],[Order Date]])/3,0)</f>
        <v>Q2</v>
      </c>
      <c r="E855" s="4">
        <f>MONTH(SalesDataTable[[#This Row],[Order Date]])</f>
        <v>5</v>
      </c>
      <c r="F855" s="4" t="str">
        <f>TEXT(SalesDataTable[[#This Row],[Order Date]],"MMM")</f>
        <v>May</v>
      </c>
      <c r="G855" s="3" t="s">
        <v>6</v>
      </c>
      <c r="H855" s="3" t="s">
        <v>7</v>
      </c>
      <c r="I855" s="3" t="s">
        <v>8</v>
      </c>
      <c r="J855" s="3" t="s">
        <v>16</v>
      </c>
      <c r="K855" s="3" t="s">
        <v>14</v>
      </c>
      <c r="L855" s="3" t="s">
        <v>44</v>
      </c>
      <c r="M855" s="8">
        <v>3</v>
      </c>
      <c r="N855" s="5">
        <v>132.41999999999999</v>
      </c>
      <c r="O855" s="6">
        <v>0.05</v>
      </c>
      <c r="P855" s="18">
        <v>67.09</v>
      </c>
      <c r="Q855" s="18">
        <f t="shared" si="52"/>
        <v>377.39699999999999</v>
      </c>
      <c r="R855" s="18">
        <f t="shared" si="53"/>
        <v>201.27</v>
      </c>
      <c r="S855" s="18">
        <f t="shared" si="54"/>
        <v>176.12699999999998</v>
      </c>
      <c r="T855" s="7">
        <f t="shared" si="55"/>
        <v>0.46668892439526544</v>
      </c>
      <c r="U855" s="4">
        <f>YEAR(SalesDataTable[[#This Row],[Order Date]])</f>
        <v>2026</v>
      </c>
      <c r="V855" s="7" t="str">
        <f>"Q"&amp;ROUNDUP(MONTH(SalesDataTable[[#This Row],[Order Date]])/3,0)</f>
        <v>Q2</v>
      </c>
      <c r="W855" s="8">
        <f>MONTH(SalesDataTable[[#This Row],[Order Date]])</f>
        <v>5</v>
      </c>
      <c r="X855" s="7" t="str">
        <f>TEXT(SalesDataTable[[#This Row],[Order Date]],"mmm")</f>
        <v>May</v>
      </c>
    </row>
    <row r="856" spans="1:24" ht="15.75">
      <c r="A856" s="2">
        <v>1016</v>
      </c>
      <c r="B856" s="11">
        <v>46161</v>
      </c>
      <c r="C856" s="4">
        <f>YEAR(SalesDataTable[[#This Row],[Order Date]])</f>
        <v>2026</v>
      </c>
      <c r="D856" s="4" t="str">
        <f>"Q"&amp;ROUNDUP(MONTH(SalesDataTable[[#This Row],[Order Date]])/3,0)</f>
        <v>Q2</v>
      </c>
      <c r="E856" s="4">
        <f>MONTH(SalesDataTable[[#This Row],[Order Date]])</f>
        <v>5</v>
      </c>
      <c r="F856" s="4" t="str">
        <f>TEXT(SalesDataTable[[#This Row],[Order Date]],"MMM")</f>
        <v>May</v>
      </c>
      <c r="G856" s="3" t="s">
        <v>20</v>
      </c>
      <c r="H856" s="3" t="s">
        <v>47</v>
      </c>
      <c r="I856" s="3" t="s">
        <v>19</v>
      </c>
      <c r="J856" s="3" t="s">
        <v>3</v>
      </c>
      <c r="K856" s="3" t="s">
        <v>23</v>
      </c>
      <c r="L856" s="3" t="s">
        <v>29</v>
      </c>
      <c r="M856" s="8">
        <v>2</v>
      </c>
      <c r="N856" s="5">
        <v>192.1</v>
      </c>
      <c r="O856" s="6">
        <v>0.05</v>
      </c>
      <c r="P856" s="18">
        <v>106.07</v>
      </c>
      <c r="Q856" s="18">
        <f t="shared" si="52"/>
        <v>364.98999999999995</v>
      </c>
      <c r="R856" s="18">
        <f t="shared" si="53"/>
        <v>212.14</v>
      </c>
      <c r="S856" s="18">
        <f t="shared" si="54"/>
        <v>152.84999999999997</v>
      </c>
      <c r="T856" s="7">
        <f t="shared" si="55"/>
        <v>0.41877859667388145</v>
      </c>
      <c r="U856" s="4">
        <f>YEAR(SalesDataTable[[#This Row],[Order Date]])</f>
        <v>2026</v>
      </c>
      <c r="V856" s="7" t="str">
        <f>"Q"&amp;ROUNDUP(MONTH(SalesDataTable[[#This Row],[Order Date]])/3,0)</f>
        <v>Q2</v>
      </c>
      <c r="W856" s="8">
        <f>MONTH(SalesDataTable[[#This Row],[Order Date]])</f>
        <v>5</v>
      </c>
      <c r="X856" s="7" t="str">
        <f>TEXT(SalesDataTable[[#This Row],[Order Date]],"mmm")</f>
        <v>May</v>
      </c>
    </row>
    <row r="857" spans="1:24" ht="15.75">
      <c r="A857" s="2">
        <v>1930</v>
      </c>
      <c r="B857" s="11">
        <v>46161</v>
      </c>
      <c r="C857" s="4">
        <f>YEAR(SalesDataTable[[#This Row],[Order Date]])</f>
        <v>2026</v>
      </c>
      <c r="D857" s="4" t="str">
        <f>"Q"&amp;ROUNDUP(MONTH(SalesDataTable[[#This Row],[Order Date]])/3,0)</f>
        <v>Q2</v>
      </c>
      <c r="E857" s="4">
        <f>MONTH(SalesDataTable[[#This Row],[Order Date]])</f>
        <v>5</v>
      </c>
      <c r="F857" s="4" t="str">
        <f>TEXT(SalesDataTable[[#This Row],[Order Date]],"MMM")</f>
        <v>May</v>
      </c>
      <c r="G857" s="3" t="s">
        <v>11</v>
      </c>
      <c r="H857" s="3" t="s">
        <v>52</v>
      </c>
      <c r="I857" s="3" t="s">
        <v>19</v>
      </c>
      <c r="J857" s="3" t="s">
        <v>13</v>
      </c>
      <c r="K857" s="3" t="s">
        <v>14</v>
      </c>
      <c r="L857" s="3" t="s">
        <v>15</v>
      </c>
      <c r="M857" s="8">
        <v>4</v>
      </c>
      <c r="N857" s="5">
        <v>36.94</v>
      </c>
      <c r="O857" s="6">
        <v>0</v>
      </c>
      <c r="P857" s="18">
        <v>13.63</v>
      </c>
      <c r="Q857" s="18">
        <f t="shared" si="52"/>
        <v>147.76</v>
      </c>
      <c r="R857" s="18">
        <f t="shared" si="53"/>
        <v>54.52</v>
      </c>
      <c r="S857" s="18">
        <f t="shared" si="54"/>
        <v>93.239999999999981</v>
      </c>
      <c r="T857" s="7">
        <f t="shared" si="55"/>
        <v>0.63102328099620997</v>
      </c>
      <c r="U857" s="4">
        <f>YEAR(SalesDataTable[[#This Row],[Order Date]])</f>
        <v>2026</v>
      </c>
      <c r="V857" s="7" t="str">
        <f>"Q"&amp;ROUNDUP(MONTH(SalesDataTable[[#This Row],[Order Date]])/3,0)</f>
        <v>Q2</v>
      </c>
      <c r="W857" s="8">
        <f>MONTH(SalesDataTable[[#This Row],[Order Date]])</f>
        <v>5</v>
      </c>
      <c r="X857" s="7" t="str">
        <f>TEXT(SalesDataTable[[#This Row],[Order Date]],"mmm")</f>
        <v>May</v>
      </c>
    </row>
    <row r="858" spans="1:24" ht="15.75">
      <c r="A858" s="2">
        <v>2658</v>
      </c>
      <c r="B858" s="11">
        <v>46161</v>
      </c>
      <c r="C858" s="4">
        <f>YEAR(SalesDataTable[[#This Row],[Order Date]])</f>
        <v>2026</v>
      </c>
      <c r="D858" s="4" t="str">
        <f>"Q"&amp;ROUNDUP(MONTH(SalesDataTable[[#This Row],[Order Date]])/3,0)</f>
        <v>Q2</v>
      </c>
      <c r="E858" s="4">
        <f>MONTH(SalesDataTable[[#This Row],[Order Date]])</f>
        <v>5</v>
      </c>
      <c r="F858" s="4" t="str">
        <f>TEXT(SalesDataTable[[#This Row],[Order Date]],"MMM")</f>
        <v>May</v>
      </c>
      <c r="G858" s="3" t="s">
        <v>0</v>
      </c>
      <c r="H858" s="3" t="s">
        <v>50</v>
      </c>
      <c r="I858" s="3" t="s">
        <v>2</v>
      </c>
      <c r="J858" s="3" t="s">
        <v>16</v>
      </c>
      <c r="K858" s="3" t="s">
        <v>9</v>
      </c>
      <c r="L858" s="3" t="s">
        <v>37</v>
      </c>
      <c r="M858" s="8">
        <v>1</v>
      </c>
      <c r="N858" s="5">
        <v>153.16999999999999</v>
      </c>
      <c r="O858" s="6">
        <v>0</v>
      </c>
      <c r="P858" s="18">
        <v>78.489999999999995</v>
      </c>
      <c r="Q858" s="18">
        <f t="shared" si="52"/>
        <v>153.16999999999999</v>
      </c>
      <c r="R858" s="18">
        <f t="shared" si="53"/>
        <v>78.489999999999995</v>
      </c>
      <c r="S858" s="18">
        <f t="shared" si="54"/>
        <v>74.679999999999993</v>
      </c>
      <c r="T858" s="7">
        <f t="shared" si="55"/>
        <v>0.48756283867598094</v>
      </c>
      <c r="U858" s="4">
        <f>YEAR(SalesDataTable[[#This Row],[Order Date]])</f>
        <v>2026</v>
      </c>
      <c r="V858" s="7" t="str">
        <f>"Q"&amp;ROUNDUP(MONTH(SalesDataTable[[#This Row],[Order Date]])/3,0)</f>
        <v>Q2</v>
      </c>
      <c r="W858" s="8">
        <f>MONTH(SalesDataTable[[#This Row],[Order Date]])</f>
        <v>5</v>
      </c>
      <c r="X858" s="7" t="str">
        <f>TEXT(SalesDataTable[[#This Row],[Order Date]],"mmm")</f>
        <v>May</v>
      </c>
    </row>
    <row r="859" spans="1:24" ht="15.75">
      <c r="A859" s="2">
        <v>2951</v>
      </c>
      <c r="B859" s="11">
        <v>46161</v>
      </c>
      <c r="C859" s="4">
        <f>YEAR(SalesDataTable[[#This Row],[Order Date]])</f>
        <v>2026</v>
      </c>
      <c r="D859" s="4" t="str">
        <f>"Q"&amp;ROUNDUP(MONTH(SalesDataTable[[#This Row],[Order Date]])/3,0)</f>
        <v>Q2</v>
      </c>
      <c r="E859" s="4">
        <f>MONTH(SalesDataTable[[#This Row],[Order Date]])</f>
        <v>5</v>
      </c>
      <c r="F859" s="4" t="str">
        <f>TEXT(SalesDataTable[[#This Row],[Order Date]],"MMM")</f>
        <v>May</v>
      </c>
      <c r="G859" s="3" t="s">
        <v>0</v>
      </c>
      <c r="H859" s="3" t="s">
        <v>1</v>
      </c>
      <c r="I859" s="3" t="s">
        <v>2</v>
      </c>
      <c r="J859" s="3" t="s">
        <v>16</v>
      </c>
      <c r="K859" s="3" t="s">
        <v>4</v>
      </c>
      <c r="L859" s="3" t="s">
        <v>5</v>
      </c>
      <c r="M859" s="8">
        <v>2</v>
      </c>
      <c r="N859" s="5">
        <v>82.85</v>
      </c>
      <c r="O859" s="6">
        <v>0</v>
      </c>
      <c r="P859" s="18">
        <v>42.53</v>
      </c>
      <c r="Q859" s="18">
        <f t="shared" si="52"/>
        <v>165.7</v>
      </c>
      <c r="R859" s="18">
        <f t="shared" si="53"/>
        <v>85.06</v>
      </c>
      <c r="S859" s="18">
        <f t="shared" si="54"/>
        <v>80.639999999999986</v>
      </c>
      <c r="T859" s="7">
        <f t="shared" si="55"/>
        <v>0.48666264333132164</v>
      </c>
      <c r="U859" s="4">
        <f>YEAR(SalesDataTable[[#This Row],[Order Date]])</f>
        <v>2026</v>
      </c>
      <c r="V859" s="7" t="str">
        <f>"Q"&amp;ROUNDUP(MONTH(SalesDataTable[[#This Row],[Order Date]])/3,0)</f>
        <v>Q2</v>
      </c>
      <c r="W859" s="8">
        <f>MONTH(SalesDataTable[[#This Row],[Order Date]])</f>
        <v>5</v>
      </c>
      <c r="X859" s="7" t="str">
        <f>TEXT(SalesDataTable[[#This Row],[Order Date]],"mmm")</f>
        <v>May</v>
      </c>
    </row>
    <row r="860" spans="1:24" ht="15.75">
      <c r="A860" s="2">
        <v>4328</v>
      </c>
      <c r="B860" s="11">
        <v>46161</v>
      </c>
      <c r="C860" s="4">
        <f>YEAR(SalesDataTable[[#This Row],[Order Date]])</f>
        <v>2026</v>
      </c>
      <c r="D860" s="4" t="str">
        <f>"Q"&amp;ROUNDUP(MONTH(SalesDataTable[[#This Row],[Order Date]])/3,0)</f>
        <v>Q2</v>
      </c>
      <c r="E860" s="4">
        <f>MONTH(SalesDataTable[[#This Row],[Order Date]])</f>
        <v>5</v>
      </c>
      <c r="F860" s="4" t="str">
        <f>TEXT(SalesDataTable[[#This Row],[Order Date]],"MMM")</f>
        <v>May</v>
      </c>
      <c r="G860" s="3" t="s">
        <v>11</v>
      </c>
      <c r="H860" s="3" t="s">
        <v>25</v>
      </c>
      <c r="I860" s="3" t="s">
        <v>28</v>
      </c>
      <c r="J860" s="3" t="s">
        <v>13</v>
      </c>
      <c r="K860" s="3" t="s">
        <v>9</v>
      </c>
      <c r="L860" s="3" t="s">
        <v>17</v>
      </c>
      <c r="M860" s="8">
        <v>1</v>
      </c>
      <c r="N860" s="5">
        <v>143.52000000000001</v>
      </c>
      <c r="O860" s="6">
        <v>0</v>
      </c>
      <c r="P860" s="18">
        <v>81.040000000000006</v>
      </c>
      <c r="Q860" s="18">
        <f t="shared" si="52"/>
        <v>143.52000000000001</v>
      </c>
      <c r="R860" s="18">
        <f t="shared" si="53"/>
        <v>81.040000000000006</v>
      </c>
      <c r="S860" s="18">
        <f t="shared" si="54"/>
        <v>62.480000000000004</v>
      </c>
      <c r="T860" s="7">
        <f t="shared" si="55"/>
        <v>0.435340022296544</v>
      </c>
      <c r="U860" s="4">
        <f>YEAR(SalesDataTable[[#This Row],[Order Date]])</f>
        <v>2026</v>
      </c>
      <c r="V860" s="7" t="str">
        <f>"Q"&amp;ROUNDUP(MONTH(SalesDataTable[[#This Row],[Order Date]])/3,0)</f>
        <v>Q2</v>
      </c>
      <c r="W860" s="8">
        <f>MONTH(SalesDataTable[[#This Row],[Order Date]])</f>
        <v>5</v>
      </c>
      <c r="X860" s="7" t="str">
        <f>TEXT(SalesDataTable[[#This Row],[Order Date]],"mmm")</f>
        <v>May</v>
      </c>
    </row>
    <row r="861" spans="1:24" ht="15.75">
      <c r="A861" s="2">
        <v>4591</v>
      </c>
      <c r="B861" s="11">
        <v>46161</v>
      </c>
      <c r="C861" s="4">
        <f>YEAR(SalesDataTable[[#This Row],[Order Date]])</f>
        <v>2026</v>
      </c>
      <c r="D861" s="4" t="str">
        <f>"Q"&amp;ROUNDUP(MONTH(SalesDataTable[[#This Row],[Order Date]])/3,0)</f>
        <v>Q2</v>
      </c>
      <c r="E861" s="4">
        <f>MONTH(SalesDataTable[[#This Row],[Order Date]])</f>
        <v>5</v>
      </c>
      <c r="F861" s="4" t="str">
        <f>TEXT(SalesDataTable[[#This Row],[Order Date]],"MMM")</f>
        <v>May</v>
      </c>
      <c r="G861" s="3" t="s">
        <v>11</v>
      </c>
      <c r="H861" s="3" t="s">
        <v>52</v>
      </c>
      <c r="I861" s="3" t="s">
        <v>19</v>
      </c>
      <c r="J861" s="3" t="s">
        <v>13</v>
      </c>
      <c r="K861" s="3" t="s">
        <v>23</v>
      </c>
      <c r="L861" s="3" t="s">
        <v>29</v>
      </c>
      <c r="M861" s="8">
        <v>1</v>
      </c>
      <c r="N861" s="5">
        <v>192.94</v>
      </c>
      <c r="O861" s="6">
        <v>0</v>
      </c>
      <c r="P861" s="18">
        <v>105.15</v>
      </c>
      <c r="Q861" s="18">
        <f t="shared" si="52"/>
        <v>192.94</v>
      </c>
      <c r="R861" s="18">
        <f t="shared" si="53"/>
        <v>105.15</v>
      </c>
      <c r="S861" s="18">
        <f t="shared" si="54"/>
        <v>87.789999999999992</v>
      </c>
      <c r="T861" s="7">
        <f t="shared" si="55"/>
        <v>0.45501192080439512</v>
      </c>
      <c r="U861" s="4">
        <f>YEAR(SalesDataTable[[#This Row],[Order Date]])</f>
        <v>2026</v>
      </c>
      <c r="V861" s="7" t="str">
        <f>"Q"&amp;ROUNDUP(MONTH(SalesDataTable[[#This Row],[Order Date]])/3,0)</f>
        <v>Q2</v>
      </c>
      <c r="W861" s="8">
        <f>MONTH(SalesDataTable[[#This Row],[Order Date]])</f>
        <v>5</v>
      </c>
      <c r="X861" s="7" t="str">
        <f>TEXT(SalesDataTable[[#This Row],[Order Date]],"mmm")</f>
        <v>May</v>
      </c>
    </row>
    <row r="862" spans="1:24" ht="15.75">
      <c r="A862" s="2">
        <v>280</v>
      </c>
      <c r="B862" s="11">
        <v>46162</v>
      </c>
      <c r="C862" s="4">
        <f>YEAR(SalesDataTable[[#This Row],[Order Date]])</f>
        <v>2026</v>
      </c>
      <c r="D862" s="4" t="str">
        <f>"Q"&amp;ROUNDUP(MONTH(SalesDataTable[[#This Row],[Order Date]])/3,0)</f>
        <v>Q2</v>
      </c>
      <c r="E862" s="4">
        <f>MONTH(SalesDataTable[[#This Row],[Order Date]])</f>
        <v>5</v>
      </c>
      <c r="F862" s="4" t="str">
        <f>TEXT(SalesDataTable[[#This Row],[Order Date]],"MMM")</f>
        <v>May</v>
      </c>
      <c r="G862" s="3" t="s">
        <v>20</v>
      </c>
      <c r="H862" s="3" t="s">
        <v>33</v>
      </c>
      <c r="I862" s="3" t="s">
        <v>19</v>
      </c>
      <c r="J862" s="3" t="s">
        <v>16</v>
      </c>
      <c r="K862" s="3" t="s">
        <v>14</v>
      </c>
      <c r="L862" s="3" t="s">
        <v>48</v>
      </c>
      <c r="M862" s="8">
        <v>1</v>
      </c>
      <c r="N862" s="5">
        <v>168.56</v>
      </c>
      <c r="O862" s="6">
        <v>0</v>
      </c>
      <c r="P862" s="18">
        <v>85.46</v>
      </c>
      <c r="Q862" s="18">
        <f t="shared" si="52"/>
        <v>168.56</v>
      </c>
      <c r="R862" s="18">
        <f t="shared" si="53"/>
        <v>85.46</v>
      </c>
      <c r="S862" s="18">
        <f t="shared" si="54"/>
        <v>83.100000000000009</v>
      </c>
      <c r="T862" s="7">
        <f t="shared" si="55"/>
        <v>0.49299952539155201</v>
      </c>
      <c r="U862" s="4">
        <f>YEAR(SalesDataTable[[#This Row],[Order Date]])</f>
        <v>2026</v>
      </c>
      <c r="V862" s="7" t="str">
        <f>"Q"&amp;ROUNDUP(MONTH(SalesDataTable[[#This Row],[Order Date]])/3,0)</f>
        <v>Q2</v>
      </c>
      <c r="W862" s="8">
        <f>MONTH(SalesDataTable[[#This Row],[Order Date]])</f>
        <v>5</v>
      </c>
      <c r="X862" s="7" t="str">
        <f>TEXT(SalesDataTable[[#This Row],[Order Date]],"mmm")</f>
        <v>May</v>
      </c>
    </row>
    <row r="863" spans="1:24" ht="15.75">
      <c r="A863" s="2">
        <v>409</v>
      </c>
      <c r="B863" s="11">
        <v>46162</v>
      </c>
      <c r="C863" s="4">
        <f>YEAR(SalesDataTable[[#This Row],[Order Date]])</f>
        <v>2026</v>
      </c>
      <c r="D863" s="4" t="str">
        <f>"Q"&amp;ROUNDUP(MONTH(SalesDataTable[[#This Row],[Order Date]])/3,0)</f>
        <v>Q2</v>
      </c>
      <c r="E863" s="4">
        <f>MONTH(SalesDataTable[[#This Row],[Order Date]])</f>
        <v>5</v>
      </c>
      <c r="F863" s="4" t="str">
        <f>TEXT(SalesDataTable[[#This Row],[Order Date]],"MMM")</f>
        <v>May</v>
      </c>
      <c r="G863" s="3" t="s">
        <v>0</v>
      </c>
      <c r="H863" s="3" t="s">
        <v>1</v>
      </c>
      <c r="I863" s="3" t="s">
        <v>2</v>
      </c>
      <c r="J863" s="3" t="s">
        <v>13</v>
      </c>
      <c r="K863" s="3" t="s">
        <v>23</v>
      </c>
      <c r="L863" s="3" t="s">
        <v>51</v>
      </c>
      <c r="M863" s="8">
        <v>2</v>
      </c>
      <c r="N863" s="5">
        <v>123.9</v>
      </c>
      <c r="O863" s="6">
        <v>0</v>
      </c>
      <c r="P863" s="18">
        <v>58.95</v>
      </c>
      <c r="Q863" s="18">
        <f t="shared" si="52"/>
        <v>247.8</v>
      </c>
      <c r="R863" s="18">
        <f t="shared" si="53"/>
        <v>117.9</v>
      </c>
      <c r="S863" s="18">
        <f t="shared" si="54"/>
        <v>129.9</v>
      </c>
      <c r="T863" s="7">
        <f t="shared" si="55"/>
        <v>0.52421307506053272</v>
      </c>
      <c r="U863" s="4">
        <f>YEAR(SalesDataTable[[#This Row],[Order Date]])</f>
        <v>2026</v>
      </c>
      <c r="V863" s="7" t="str">
        <f>"Q"&amp;ROUNDUP(MONTH(SalesDataTable[[#This Row],[Order Date]])/3,0)</f>
        <v>Q2</v>
      </c>
      <c r="W863" s="8">
        <f>MONTH(SalesDataTable[[#This Row],[Order Date]])</f>
        <v>5</v>
      </c>
      <c r="X863" s="7" t="str">
        <f>TEXT(SalesDataTable[[#This Row],[Order Date]],"mmm")</f>
        <v>May</v>
      </c>
    </row>
    <row r="864" spans="1:24" ht="15.75">
      <c r="A864" s="2">
        <v>1372</v>
      </c>
      <c r="B864" s="11">
        <v>46162</v>
      </c>
      <c r="C864" s="4">
        <f>YEAR(SalesDataTable[[#This Row],[Order Date]])</f>
        <v>2026</v>
      </c>
      <c r="D864" s="4" t="str">
        <f>"Q"&amp;ROUNDUP(MONTH(SalesDataTable[[#This Row],[Order Date]])/3,0)</f>
        <v>Q2</v>
      </c>
      <c r="E864" s="4">
        <f>MONTH(SalesDataTable[[#This Row],[Order Date]])</f>
        <v>5</v>
      </c>
      <c r="F864" s="4" t="str">
        <f>TEXT(SalesDataTable[[#This Row],[Order Date]],"MMM")</f>
        <v>May</v>
      </c>
      <c r="G864" s="3" t="s">
        <v>0</v>
      </c>
      <c r="H864" s="3" t="s">
        <v>36</v>
      </c>
      <c r="I864" s="3" t="s">
        <v>2</v>
      </c>
      <c r="J864" s="3" t="s">
        <v>13</v>
      </c>
      <c r="K864" s="3" t="s">
        <v>9</v>
      </c>
      <c r="L864" s="3" t="s">
        <v>17</v>
      </c>
      <c r="M864" s="8">
        <v>2</v>
      </c>
      <c r="N864" s="5">
        <v>140.93</v>
      </c>
      <c r="O864" s="6">
        <v>0</v>
      </c>
      <c r="P864" s="18">
        <v>81.040000000000006</v>
      </c>
      <c r="Q864" s="18">
        <f t="shared" si="52"/>
        <v>281.86</v>
      </c>
      <c r="R864" s="18">
        <f t="shared" si="53"/>
        <v>162.08000000000001</v>
      </c>
      <c r="S864" s="18">
        <f t="shared" si="54"/>
        <v>119.78</v>
      </c>
      <c r="T864" s="7">
        <f t="shared" si="55"/>
        <v>0.42496274746327961</v>
      </c>
      <c r="U864" s="4">
        <f>YEAR(SalesDataTable[[#This Row],[Order Date]])</f>
        <v>2026</v>
      </c>
      <c r="V864" s="7" t="str">
        <f>"Q"&amp;ROUNDUP(MONTH(SalesDataTable[[#This Row],[Order Date]])/3,0)</f>
        <v>Q2</v>
      </c>
      <c r="W864" s="8">
        <f>MONTH(SalesDataTable[[#This Row],[Order Date]])</f>
        <v>5</v>
      </c>
      <c r="X864" s="7" t="str">
        <f>TEXT(SalesDataTable[[#This Row],[Order Date]],"mmm")</f>
        <v>May</v>
      </c>
    </row>
    <row r="865" spans="1:24" ht="15.75">
      <c r="A865" s="2">
        <v>2327</v>
      </c>
      <c r="B865" s="11">
        <v>46162</v>
      </c>
      <c r="C865" s="4">
        <f>YEAR(SalesDataTable[[#This Row],[Order Date]])</f>
        <v>2026</v>
      </c>
      <c r="D865" s="4" t="str">
        <f>"Q"&amp;ROUNDUP(MONTH(SalesDataTable[[#This Row],[Order Date]])/3,0)</f>
        <v>Q2</v>
      </c>
      <c r="E865" s="4">
        <f>MONTH(SalesDataTable[[#This Row],[Order Date]])</f>
        <v>5</v>
      </c>
      <c r="F865" s="4" t="str">
        <f>TEXT(SalesDataTable[[#This Row],[Order Date]],"MMM")</f>
        <v>May</v>
      </c>
      <c r="G865" s="3" t="s">
        <v>11</v>
      </c>
      <c r="H865" s="3" t="s">
        <v>25</v>
      </c>
      <c r="I865" s="3" t="s">
        <v>19</v>
      </c>
      <c r="J865" s="3" t="s">
        <v>3</v>
      </c>
      <c r="K865" s="3" t="s">
        <v>9</v>
      </c>
      <c r="L865" s="3" t="s">
        <v>46</v>
      </c>
      <c r="M865" s="8">
        <v>1</v>
      </c>
      <c r="N865" s="5">
        <v>73.150000000000006</v>
      </c>
      <c r="O865" s="6">
        <v>0</v>
      </c>
      <c r="P865" s="18">
        <v>32.950000000000003</v>
      </c>
      <c r="Q865" s="18">
        <f t="shared" si="52"/>
        <v>73.150000000000006</v>
      </c>
      <c r="R865" s="18">
        <f t="shared" si="53"/>
        <v>32.950000000000003</v>
      </c>
      <c r="S865" s="18">
        <f t="shared" si="54"/>
        <v>40.200000000000003</v>
      </c>
      <c r="T865" s="7">
        <f t="shared" si="55"/>
        <v>0.54955570745044424</v>
      </c>
      <c r="U865" s="4">
        <f>YEAR(SalesDataTable[[#This Row],[Order Date]])</f>
        <v>2026</v>
      </c>
      <c r="V865" s="7" t="str">
        <f>"Q"&amp;ROUNDUP(MONTH(SalesDataTable[[#This Row],[Order Date]])/3,0)</f>
        <v>Q2</v>
      </c>
      <c r="W865" s="8">
        <f>MONTH(SalesDataTable[[#This Row],[Order Date]])</f>
        <v>5</v>
      </c>
      <c r="X865" s="7" t="str">
        <f>TEXT(SalesDataTable[[#This Row],[Order Date]],"mmm")</f>
        <v>May</v>
      </c>
    </row>
    <row r="866" spans="1:24" ht="15.75">
      <c r="A866" s="2">
        <v>2703</v>
      </c>
      <c r="B866" s="11">
        <v>46162</v>
      </c>
      <c r="C866" s="4">
        <f>YEAR(SalesDataTable[[#This Row],[Order Date]])</f>
        <v>2026</v>
      </c>
      <c r="D866" s="4" t="str">
        <f>"Q"&amp;ROUNDUP(MONTH(SalesDataTable[[#This Row],[Order Date]])/3,0)</f>
        <v>Q2</v>
      </c>
      <c r="E866" s="4">
        <f>MONTH(SalesDataTable[[#This Row],[Order Date]])</f>
        <v>5</v>
      </c>
      <c r="F866" s="4" t="str">
        <f>TEXT(SalesDataTable[[#This Row],[Order Date]],"MMM")</f>
        <v>May</v>
      </c>
      <c r="G866" s="3" t="s">
        <v>20</v>
      </c>
      <c r="H866" s="3" t="s">
        <v>33</v>
      </c>
      <c r="I866" s="3" t="s">
        <v>19</v>
      </c>
      <c r="J866" s="3" t="s">
        <v>16</v>
      </c>
      <c r="K866" s="3" t="s">
        <v>23</v>
      </c>
      <c r="L866" s="3" t="s">
        <v>29</v>
      </c>
      <c r="M866" s="8">
        <v>2</v>
      </c>
      <c r="N866" s="5">
        <v>197.35</v>
      </c>
      <c r="O866" s="6">
        <v>0.05</v>
      </c>
      <c r="P866" s="18">
        <v>102.63</v>
      </c>
      <c r="Q866" s="18">
        <f t="shared" si="52"/>
        <v>374.96499999999997</v>
      </c>
      <c r="R866" s="18">
        <f t="shared" si="53"/>
        <v>205.26</v>
      </c>
      <c r="S866" s="18">
        <f t="shared" si="54"/>
        <v>169.70499999999998</v>
      </c>
      <c r="T866" s="7">
        <f t="shared" si="55"/>
        <v>0.45258890829810783</v>
      </c>
      <c r="U866" s="4">
        <f>YEAR(SalesDataTable[[#This Row],[Order Date]])</f>
        <v>2026</v>
      </c>
      <c r="V866" s="7" t="str">
        <f>"Q"&amp;ROUNDUP(MONTH(SalesDataTable[[#This Row],[Order Date]])/3,0)</f>
        <v>Q2</v>
      </c>
      <c r="W866" s="8">
        <f>MONTH(SalesDataTable[[#This Row],[Order Date]])</f>
        <v>5</v>
      </c>
      <c r="X866" s="7" t="str">
        <f>TEXT(SalesDataTable[[#This Row],[Order Date]],"mmm")</f>
        <v>May</v>
      </c>
    </row>
    <row r="867" spans="1:24" ht="15.75">
      <c r="A867" s="2">
        <v>2776</v>
      </c>
      <c r="B867" s="11">
        <v>46162</v>
      </c>
      <c r="C867" s="4">
        <f>YEAR(SalesDataTable[[#This Row],[Order Date]])</f>
        <v>2026</v>
      </c>
      <c r="D867" s="4" t="str">
        <f>"Q"&amp;ROUNDUP(MONTH(SalesDataTable[[#This Row],[Order Date]])/3,0)</f>
        <v>Q2</v>
      </c>
      <c r="E867" s="4">
        <f>MONTH(SalesDataTable[[#This Row],[Order Date]])</f>
        <v>5</v>
      </c>
      <c r="F867" s="4" t="str">
        <f>TEXT(SalesDataTable[[#This Row],[Order Date]],"MMM")</f>
        <v>May</v>
      </c>
      <c r="G867" s="3" t="s">
        <v>20</v>
      </c>
      <c r="H867" s="3" t="s">
        <v>21</v>
      </c>
      <c r="I867" s="3" t="s">
        <v>2</v>
      </c>
      <c r="J867" s="3" t="s">
        <v>16</v>
      </c>
      <c r="K867" s="3" t="s">
        <v>14</v>
      </c>
      <c r="L867" s="3" t="s">
        <v>15</v>
      </c>
      <c r="M867" s="8">
        <v>3</v>
      </c>
      <c r="N867" s="5">
        <v>36.74</v>
      </c>
      <c r="O867" s="6">
        <v>0.05</v>
      </c>
      <c r="P867" s="18">
        <v>13.97</v>
      </c>
      <c r="Q867" s="18">
        <f t="shared" si="52"/>
        <v>104.70899999999999</v>
      </c>
      <c r="R867" s="18">
        <f t="shared" si="53"/>
        <v>41.910000000000004</v>
      </c>
      <c r="S867" s="18">
        <f t="shared" si="54"/>
        <v>62.798999999999985</v>
      </c>
      <c r="T867" s="7">
        <f t="shared" si="55"/>
        <v>0.59974787267570118</v>
      </c>
      <c r="U867" s="4">
        <f>YEAR(SalesDataTable[[#This Row],[Order Date]])</f>
        <v>2026</v>
      </c>
      <c r="V867" s="7" t="str">
        <f>"Q"&amp;ROUNDUP(MONTH(SalesDataTable[[#This Row],[Order Date]])/3,0)</f>
        <v>Q2</v>
      </c>
      <c r="W867" s="8">
        <f>MONTH(SalesDataTable[[#This Row],[Order Date]])</f>
        <v>5</v>
      </c>
      <c r="X867" s="7" t="str">
        <f>TEXT(SalesDataTable[[#This Row],[Order Date]],"mmm")</f>
        <v>May</v>
      </c>
    </row>
    <row r="868" spans="1:24" ht="15.75">
      <c r="A868" s="2">
        <v>3411</v>
      </c>
      <c r="B868" s="11">
        <v>46162</v>
      </c>
      <c r="C868" s="4">
        <f>YEAR(SalesDataTable[[#This Row],[Order Date]])</f>
        <v>2026</v>
      </c>
      <c r="D868" s="4" t="str">
        <f>"Q"&amp;ROUNDUP(MONTH(SalesDataTable[[#This Row],[Order Date]])/3,0)</f>
        <v>Q2</v>
      </c>
      <c r="E868" s="4">
        <f>MONTH(SalesDataTable[[#This Row],[Order Date]])</f>
        <v>5</v>
      </c>
      <c r="F868" s="4" t="str">
        <f>TEXT(SalesDataTable[[#This Row],[Order Date]],"MMM")</f>
        <v>May</v>
      </c>
      <c r="G868" s="3" t="s">
        <v>6</v>
      </c>
      <c r="H868" s="3" t="s">
        <v>41</v>
      </c>
      <c r="I868" s="3" t="s">
        <v>2</v>
      </c>
      <c r="J868" s="3" t="s">
        <v>3</v>
      </c>
      <c r="K868" s="3" t="s">
        <v>9</v>
      </c>
      <c r="L868" s="3" t="s">
        <v>37</v>
      </c>
      <c r="M868" s="8">
        <v>2</v>
      </c>
      <c r="N868" s="5">
        <v>151.35</v>
      </c>
      <c r="O868" s="6">
        <v>0.05</v>
      </c>
      <c r="P868" s="18">
        <v>77.150000000000006</v>
      </c>
      <c r="Q868" s="18">
        <f t="shared" si="52"/>
        <v>287.565</v>
      </c>
      <c r="R868" s="18">
        <f t="shared" si="53"/>
        <v>154.30000000000001</v>
      </c>
      <c r="S868" s="18">
        <f t="shared" si="54"/>
        <v>133.26499999999999</v>
      </c>
      <c r="T868" s="7">
        <f t="shared" si="55"/>
        <v>0.46342566028550064</v>
      </c>
      <c r="U868" s="4">
        <f>YEAR(SalesDataTable[[#This Row],[Order Date]])</f>
        <v>2026</v>
      </c>
      <c r="V868" s="7" t="str">
        <f>"Q"&amp;ROUNDUP(MONTH(SalesDataTable[[#This Row],[Order Date]])/3,0)</f>
        <v>Q2</v>
      </c>
      <c r="W868" s="8">
        <f>MONTH(SalesDataTable[[#This Row],[Order Date]])</f>
        <v>5</v>
      </c>
      <c r="X868" s="7" t="str">
        <f>TEXT(SalesDataTable[[#This Row],[Order Date]],"mmm")</f>
        <v>May</v>
      </c>
    </row>
    <row r="869" spans="1:24" ht="15.75">
      <c r="A869" s="2">
        <v>3841</v>
      </c>
      <c r="B869" s="11">
        <v>46162</v>
      </c>
      <c r="C869" s="4">
        <f>YEAR(SalesDataTable[[#This Row],[Order Date]])</f>
        <v>2026</v>
      </c>
      <c r="D869" s="4" t="str">
        <f>"Q"&amp;ROUNDUP(MONTH(SalesDataTable[[#This Row],[Order Date]])/3,0)</f>
        <v>Q2</v>
      </c>
      <c r="E869" s="4">
        <f>MONTH(SalesDataTable[[#This Row],[Order Date]])</f>
        <v>5</v>
      </c>
      <c r="F869" s="4" t="str">
        <f>TEXT(SalesDataTable[[#This Row],[Order Date]],"MMM")</f>
        <v>May</v>
      </c>
      <c r="G869" s="3" t="s">
        <v>0</v>
      </c>
      <c r="H869" s="3" t="s">
        <v>50</v>
      </c>
      <c r="I869" s="3" t="s">
        <v>19</v>
      </c>
      <c r="J869" s="3" t="s">
        <v>13</v>
      </c>
      <c r="K869" s="3" t="s">
        <v>4</v>
      </c>
      <c r="L869" s="3" t="s">
        <v>22</v>
      </c>
      <c r="M869" s="8">
        <v>2</v>
      </c>
      <c r="N869" s="5">
        <v>50.09</v>
      </c>
      <c r="O869" s="6">
        <v>0.05</v>
      </c>
      <c r="P869" s="18">
        <v>23.16</v>
      </c>
      <c r="Q869" s="18">
        <f t="shared" si="52"/>
        <v>95.171000000000006</v>
      </c>
      <c r="R869" s="18">
        <f t="shared" si="53"/>
        <v>46.32</v>
      </c>
      <c r="S869" s="18">
        <f t="shared" si="54"/>
        <v>48.851000000000006</v>
      </c>
      <c r="T869" s="7">
        <f t="shared" si="55"/>
        <v>0.51329711781950382</v>
      </c>
      <c r="U869" s="4">
        <f>YEAR(SalesDataTable[[#This Row],[Order Date]])</f>
        <v>2026</v>
      </c>
      <c r="V869" s="7" t="str">
        <f>"Q"&amp;ROUNDUP(MONTH(SalesDataTable[[#This Row],[Order Date]])/3,0)</f>
        <v>Q2</v>
      </c>
      <c r="W869" s="8">
        <f>MONTH(SalesDataTable[[#This Row],[Order Date]])</f>
        <v>5</v>
      </c>
      <c r="X869" s="7" t="str">
        <f>TEXT(SalesDataTable[[#This Row],[Order Date]],"mmm")</f>
        <v>May</v>
      </c>
    </row>
    <row r="870" spans="1:24" ht="15.75">
      <c r="A870" s="2">
        <v>5121</v>
      </c>
      <c r="B870" s="11">
        <v>46162</v>
      </c>
      <c r="C870" s="4">
        <f>YEAR(SalesDataTable[[#This Row],[Order Date]])</f>
        <v>2026</v>
      </c>
      <c r="D870" s="4" t="str">
        <f>"Q"&amp;ROUNDUP(MONTH(SalesDataTable[[#This Row],[Order Date]])/3,0)</f>
        <v>Q2</v>
      </c>
      <c r="E870" s="4">
        <f>MONTH(SalesDataTable[[#This Row],[Order Date]])</f>
        <v>5</v>
      </c>
      <c r="F870" s="4" t="str">
        <f>TEXT(SalesDataTable[[#This Row],[Order Date]],"MMM")</f>
        <v>May</v>
      </c>
      <c r="G870" s="3" t="s">
        <v>0</v>
      </c>
      <c r="H870" s="3" t="s">
        <v>36</v>
      </c>
      <c r="I870" s="3" t="s">
        <v>2</v>
      </c>
      <c r="J870" s="3" t="s">
        <v>13</v>
      </c>
      <c r="K870" s="3" t="s">
        <v>34</v>
      </c>
      <c r="L870" s="3" t="s">
        <v>38</v>
      </c>
      <c r="M870" s="8">
        <v>2</v>
      </c>
      <c r="N870" s="5">
        <v>121.96</v>
      </c>
      <c r="O870" s="6">
        <v>0.05</v>
      </c>
      <c r="P870" s="18">
        <v>71.2</v>
      </c>
      <c r="Q870" s="18">
        <f t="shared" si="52"/>
        <v>231.72399999999999</v>
      </c>
      <c r="R870" s="18">
        <f t="shared" si="53"/>
        <v>142.4</v>
      </c>
      <c r="S870" s="18">
        <f t="shared" si="54"/>
        <v>89.323999999999984</v>
      </c>
      <c r="T870" s="7">
        <f t="shared" si="55"/>
        <v>0.38547582468799085</v>
      </c>
      <c r="U870" s="4">
        <f>YEAR(SalesDataTable[[#This Row],[Order Date]])</f>
        <v>2026</v>
      </c>
      <c r="V870" s="7" t="str">
        <f>"Q"&amp;ROUNDUP(MONTH(SalesDataTable[[#This Row],[Order Date]])/3,0)</f>
        <v>Q2</v>
      </c>
      <c r="W870" s="8">
        <f>MONTH(SalesDataTable[[#This Row],[Order Date]])</f>
        <v>5</v>
      </c>
      <c r="X870" s="7" t="str">
        <f>TEXT(SalesDataTable[[#This Row],[Order Date]],"mmm")</f>
        <v>May</v>
      </c>
    </row>
    <row r="871" spans="1:24" ht="15.75">
      <c r="A871" s="2">
        <v>53</v>
      </c>
      <c r="B871" s="11">
        <v>46163</v>
      </c>
      <c r="C871" s="4">
        <f>YEAR(SalesDataTable[[#This Row],[Order Date]])</f>
        <v>2026</v>
      </c>
      <c r="D871" s="4" t="str">
        <f>"Q"&amp;ROUNDUP(MONTH(SalesDataTable[[#This Row],[Order Date]])/3,0)</f>
        <v>Q2</v>
      </c>
      <c r="E871" s="4">
        <f>MONTH(SalesDataTable[[#This Row],[Order Date]])</f>
        <v>5</v>
      </c>
      <c r="F871" s="4" t="str">
        <f>TEXT(SalesDataTable[[#This Row],[Order Date]],"MMM")</f>
        <v>May</v>
      </c>
      <c r="G871" s="3" t="s">
        <v>20</v>
      </c>
      <c r="H871" s="3" t="s">
        <v>47</v>
      </c>
      <c r="I871" s="3" t="s">
        <v>2</v>
      </c>
      <c r="J871" s="3" t="s">
        <v>16</v>
      </c>
      <c r="K871" s="3" t="s">
        <v>14</v>
      </c>
      <c r="L871" s="3" t="s">
        <v>44</v>
      </c>
      <c r="M871" s="8">
        <v>1</v>
      </c>
      <c r="N871" s="5">
        <v>134.28</v>
      </c>
      <c r="O871" s="6">
        <v>0.05</v>
      </c>
      <c r="P871" s="18">
        <v>65.44</v>
      </c>
      <c r="Q871" s="18">
        <f t="shared" si="52"/>
        <v>127.56599999999999</v>
      </c>
      <c r="R871" s="18">
        <f t="shared" si="53"/>
        <v>65.44</v>
      </c>
      <c r="S871" s="18">
        <f t="shared" si="54"/>
        <v>62.125999999999991</v>
      </c>
      <c r="T871" s="7">
        <f t="shared" si="55"/>
        <v>0.487010645469796</v>
      </c>
      <c r="U871" s="4">
        <f>YEAR(SalesDataTable[[#This Row],[Order Date]])</f>
        <v>2026</v>
      </c>
      <c r="V871" s="7" t="str">
        <f>"Q"&amp;ROUNDUP(MONTH(SalesDataTable[[#This Row],[Order Date]])/3,0)</f>
        <v>Q2</v>
      </c>
      <c r="W871" s="8">
        <f>MONTH(SalesDataTable[[#This Row],[Order Date]])</f>
        <v>5</v>
      </c>
      <c r="X871" s="7" t="str">
        <f>TEXT(SalesDataTable[[#This Row],[Order Date]],"mmm")</f>
        <v>May</v>
      </c>
    </row>
    <row r="872" spans="1:24" ht="15.75">
      <c r="A872" s="2">
        <v>127</v>
      </c>
      <c r="B872" s="11">
        <v>46163</v>
      </c>
      <c r="C872" s="4">
        <f>YEAR(SalesDataTable[[#This Row],[Order Date]])</f>
        <v>2026</v>
      </c>
      <c r="D872" s="4" t="str">
        <f>"Q"&amp;ROUNDUP(MONTH(SalesDataTable[[#This Row],[Order Date]])/3,0)</f>
        <v>Q2</v>
      </c>
      <c r="E872" s="4">
        <f>MONTH(SalesDataTable[[#This Row],[Order Date]])</f>
        <v>5</v>
      </c>
      <c r="F872" s="4" t="str">
        <f>TEXT(SalesDataTable[[#This Row],[Order Date]],"MMM")</f>
        <v>May</v>
      </c>
      <c r="G872" s="3" t="s">
        <v>20</v>
      </c>
      <c r="H872" s="3" t="s">
        <v>31</v>
      </c>
      <c r="I872" s="3" t="s">
        <v>2</v>
      </c>
      <c r="J872" s="3" t="s">
        <v>16</v>
      </c>
      <c r="K872" s="3" t="s">
        <v>4</v>
      </c>
      <c r="L872" s="3" t="s">
        <v>30</v>
      </c>
      <c r="M872" s="8">
        <v>3</v>
      </c>
      <c r="N872" s="5">
        <v>100.48</v>
      </c>
      <c r="O872" s="6">
        <v>0.05</v>
      </c>
      <c r="P872" s="18">
        <v>50.68</v>
      </c>
      <c r="Q872" s="18">
        <f t="shared" si="52"/>
        <v>286.36799999999999</v>
      </c>
      <c r="R872" s="18">
        <f t="shared" si="53"/>
        <v>152.04</v>
      </c>
      <c r="S872" s="18">
        <f t="shared" si="54"/>
        <v>134.328</v>
      </c>
      <c r="T872" s="7">
        <f t="shared" si="55"/>
        <v>0.46907475695608447</v>
      </c>
      <c r="U872" s="4">
        <f>YEAR(SalesDataTable[[#This Row],[Order Date]])</f>
        <v>2026</v>
      </c>
      <c r="V872" s="7" t="str">
        <f>"Q"&amp;ROUNDUP(MONTH(SalesDataTable[[#This Row],[Order Date]])/3,0)</f>
        <v>Q2</v>
      </c>
      <c r="W872" s="8">
        <f>MONTH(SalesDataTable[[#This Row],[Order Date]])</f>
        <v>5</v>
      </c>
      <c r="X872" s="7" t="str">
        <f>TEXT(SalesDataTable[[#This Row],[Order Date]],"mmm")</f>
        <v>May</v>
      </c>
    </row>
    <row r="873" spans="1:24" ht="15.75">
      <c r="A873" s="2">
        <v>1092</v>
      </c>
      <c r="B873" s="11">
        <v>46163</v>
      </c>
      <c r="C873" s="4">
        <f>YEAR(SalesDataTable[[#This Row],[Order Date]])</f>
        <v>2026</v>
      </c>
      <c r="D873" s="4" t="str">
        <f>"Q"&amp;ROUNDUP(MONTH(SalesDataTable[[#This Row],[Order Date]])/3,0)</f>
        <v>Q2</v>
      </c>
      <c r="E873" s="4">
        <f>MONTH(SalesDataTable[[#This Row],[Order Date]])</f>
        <v>5</v>
      </c>
      <c r="F873" s="4" t="str">
        <f>TEXT(SalesDataTable[[#This Row],[Order Date]],"MMM")</f>
        <v>May</v>
      </c>
      <c r="G873" s="3" t="s">
        <v>20</v>
      </c>
      <c r="H873" s="3" t="s">
        <v>33</v>
      </c>
      <c r="I873" s="3" t="s">
        <v>2</v>
      </c>
      <c r="J873" s="3" t="s">
        <v>13</v>
      </c>
      <c r="K873" s="3" t="s">
        <v>34</v>
      </c>
      <c r="L873" s="3" t="s">
        <v>42</v>
      </c>
      <c r="M873" s="8">
        <v>3</v>
      </c>
      <c r="N873" s="5">
        <v>36.229999999999997</v>
      </c>
      <c r="O873" s="6">
        <v>0</v>
      </c>
      <c r="P873" s="18">
        <v>13.55</v>
      </c>
      <c r="Q873" s="18">
        <f t="shared" si="52"/>
        <v>108.69</v>
      </c>
      <c r="R873" s="18">
        <f t="shared" si="53"/>
        <v>40.650000000000006</v>
      </c>
      <c r="S873" s="18">
        <f t="shared" si="54"/>
        <v>68.039999999999992</v>
      </c>
      <c r="T873" s="7">
        <f t="shared" si="55"/>
        <v>0.62600055202870541</v>
      </c>
      <c r="U873" s="4">
        <f>YEAR(SalesDataTable[[#This Row],[Order Date]])</f>
        <v>2026</v>
      </c>
      <c r="V873" s="7" t="str">
        <f>"Q"&amp;ROUNDUP(MONTH(SalesDataTable[[#This Row],[Order Date]])/3,0)</f>
        <v>Q2</v>
      </c>
      <c r="W873" s="8">
        <f>MONTH(SalesDataTable[[#This Row],[Order Date]])</f>
        <v>5</v>
      </c>
      <c r="X873" s="7" t="str">
        <f>TEXT(SalesDataTable[[#This Row],[Order Date]],"mmm")</f>
        <v>May</v>
      </c>
    </row>
    <row r="874" spans="1:24" ht="15.75">
      <c r="A874" s="2">
        <v>1213</v>
      </c>
      <c r="B874" s="11">
        <v>46163</v>
      </c>
      <c r="C874" s="4">
        <f>YEAR(SalesDataTable[[#This Row],[Order Date]])</f>
        <v>2026</v>
      </c>
      <c r="D874" s="4" t="str">
        <f>"Q"&amp;ROUNDUP(MONTH(SalesDataTable[[#This Row],[Order Date]])/3,0)</f>
        <v>Q2</v>
      </c>
      <c r="E874" s="4">
        <f>MONTH(SalesDataTable[[#This Row],[Order Date]])</f>
        <v>5</v>
      </c>
      <c r="F874" s="4" t="str">
        <f>TEXT(SalesDataTable[[#This Row],[Order Date]],"MMM")</f>
        <v>May</v>
      </c>
      <c r="G874" s="3" t="s">
        <v>11</v>
      </c>
      <c r="H874" s="3" t="s">
        <v>12</v>
      </c>
      <c r="I874" s="3" t="s">
        <v>28</v>
      </c>
      <c r="J874" s="3" t="s">
        <v>3</v>
      </c>
      <c r="K874" s="3" t="s">
        <v>23</v>
      </c>
      <c r="L874" s="3" t="s">
        <v>51</v>
      </c>
      <c r="M874" s="8">
        <v>3</v>
      </c>
      <c r="N874" s="5">
        <v>120.61</v>
      </c>
      <c r="O874" s="6">
        <v>0</v>
      </c>
      <c r="P874" s="18">
        <v>60.17</v>
      </c>
      <c r="Q874" s="18">
        <f t="shared" si="52"/>
        <v>361.83</v>
      </c>
      <c r="R874" s="18">
        <f t="shared" si="53"/>
        <v>180.51</v>
      </c>
      <c r="S874" s="18">
        <f t="shared" si="54"/>
        <v>181.32</v>
      </c>
      <c r="T874" s="7">
        <f t="shared" si="55"/>
        <v>0.50111931017328581</v>
      </c>
      <c r="U874" s="4">
        <f>YEAR(SalesDataTable[[#This Row],[Order Date]])</f>
        <v>2026</v>
      </c>
      <c r="V874" s="7" t="str">
        <f>"Q"&amp;ROUNDUP(MONTH(SalesDataTable[[#This Row],[Order Date]])/3,0)</f>
        <v>Q2</v>
      </c>
      <c r="W874" s="8">
        <f>MONTH(SalesDataTable[[#This Row],[Order Date]])</f>
        <v>5</v>
      </c>
      <c r="X874" s="7" t="str">
        <f>TEXT(SalesDataTable[[#This Row],[Order Date]],"mmm")</f>
        <v>May</v>
      </c>
    </row>
    <row r="875" spans="1:24" ht="15.75">
      <c r="A875" s="2">
        <v>1849</v>
      </c>
      <c r="B875" s="11">
        <v>46163</v>
      </c>
      <c r="C875" s="4">
        <f>YEAR(SalesDataTable[[#This Row],[Order Date]])</f>
        <v>2026</v>
      </c>
      <c r="D875" s="4" t="str">
        <f>"Q"&amp;ROUNDUP(MONTH(SalesDataTable[[#This Row],[Order Date]])/3,0)</f>
        <v>Q2</v>
      </c>
      <c r="E875" s="4">
        <f>MONTH(SalesDataTable[[#This Row],[Order Date]])</f>
        <v>5</v>
      </c>
      <c r="F875" s="4" t="str">
        <f>TEXT(SalesDataTable[[#This Row],[Order Date]],"MMM")</f>
        <v>May</v>
      </c>
      <c r="G875" s="3" t="s">
        <v>11</v>
      </c>
      <c r="H875" s="3" t="s">
        <v>25</v>
      </c>
      <c r="I875" s="3" t="s">
        <v>28</v>
      </c>
      <c r="J875" s="3" t="s">
        <v>3</v>
      </c>
      <c r="K875" s="3" t="s">
        <v>14</v>
      </c>
      <c r="L875" s="3" t="s">
        <v>32</v>
      </c>
      <c r="M875" s="8">
        <v>3</v>
      </c>
      <c r="N875" s="5">
        <v>46.46</v>
      </c>
      <c r="O875" s="6">
        <v>0</v>
      </c>
      <c r="P875" s="18">
        <v>18.71</v>
      </c>
      <c r="Q875" s="18">
        <f t="shared" si="52"/>
        <v>139.38</v>
      </c>
      <c r="R875" s="18">
        <f t="shared" si="53"/>
        <v>56.13</v>
      </c>
      <c r="S875" s="18">
        <f t="shared" si="54"/>
        <v>83.25</v>
      </c>
      <c r="T875" s="7">
        <f t="shared" si="55"/>
        <v>0.59728798966853214</v>
      </c>
      <c r="U875" s="4">
        <f>YEAR(SalesDataTable[[#This Row],[Order Date]])</f>
        <v>2026</v>
      </c>
      <c r="V875" s="7" t="str">
        <f>"Q"&amp;ROUNDUP(MONTH(SalesDataTable[[#This Row],[Order Date]])/3,0)</f>
        <v>Q2</v>
      </c>
      <c r="W875" s="8">
        <f>MONTH(SalesDataTable[[#This Row],[Order Date]])</f>
        <v>5</v>
      </c>
      <c r="X875" s="7" t="str">
        <f>TEXT(SalesDataTable[[#This Row],[Order Date]],"mmm")</f>
        <v>May</v>
      </c>
    </row>
    <row r="876" spans="1:24" ht="15.75">
      <c r="A876" s="2">
        <v>2395</v>
      </c>
      <c r="B876" s="11">
        <v>46163</v>
      </c>
      <c r="C876" s="4">
        <f>YEAR(SalesDataTable[[#This Row],[Order Date]])</f>
        <v>2026</v>
      </c>
      <c r="D876" s="4" t="str">
        <f>"Q"&amp;ROUNDUP(MONTH(SalesDataTable[[#This Row],[Order Date]])/3,0)</f>
        <v>Q2</v>
      </c>
      <c r="E876" s="4">
        <f>MONTH(SalesDataTable[[#This Row],[Order Date]])</f>
        <v>5</v>
      </c>
      <c r="F876" s="4" t="str">
        <f>TEXT(SalesDataTable[[#This Row],[Order Date]],"MMM")</f>
        <v>May</v>
      </c>
      <c r="G876" s="3" t="s">
        <v>6</v>
      </c>
      <c r="H876" s="3" t="s">
        <v>43</v>
      </c>
      <c r="I876" s="3" t="s">
        <v>2</v>
      </c>
      <c r="J876" s="3" t="s">
        <v>16</v>
      </c>
      <c r="K876" s="3" t="s">
        <v>34</v>
      </c>
      <c r="L876" s="3" t="s">
        <v>42</v>
      </c>
      <c r="M876" s="8">
        <v>1</v>
      </c>
      <c r="N876" s="5">
        <v>36.9</v>
      </c>
      <c r="O876" s="6">
        <v>0.05</v>
      </c>
      <c r="P876" s="18">
        <v>13.89</v>
      </c>
      <c r="Q876" s="18">
        <f t="shared" si="52"/>
        <v>35.055</v>
      </c>
      <c r="R876" s="18">
        <f t="shared" si="53"/>
        <v>13.89</v>
      </c>
      <c r="S876" s="18">
        <f t="shared" si="54"/>
        <v>21.164999999999999</v>
      </c>
      <c r="T876" s="7">
        <f t="shared" si="55"/>
        <v>0.60376551133932388</v>
      </c>
      <c r="U876" s="4">
        <f>YEAR(SalesDataTable[[#This Row],[Order Date]])</f>
        <v>2026</v>
      </c>
      <c r="V876" s="7" t="str">
        <f>"Q"&amp;ROUNDUP(MONTH(SalesDataTable[[#This Row],[Order Date]])/3,0)</f>
        <v>Q2</v>
      </c>
      <c r="W876" s="8">
        <f>MONTH(SalesDataTable[[#This Row],[Order Date]])</f>
        <v>5</v>
      </c>
      <c r="X876" s="7" t="str">
        <f>TEXT(SalesDataTable[[#This Row],[Order Date]],"mmm")</f>
        <v>May</v>
      </c>
    </row>
    <row r="877" spans="1:24" ht="15.75">
      <c r="A877" s="2">
        <v>4166</v>
      </c>
      <c r="B877" s="11">
        <v>46163</v>
      </c>
      <c r="C877" s="4">
        <f>YEAR(SalesDataTable[[#This Row],[Order Date]])</f>
        <v>2026</v>
      </c>
      <c r="D877" s="4" t="str">
        <f>"Q"&amp;ROUNDUP(MONTH(SalesDataTable[[#This Row],[Order Date]])/3,0)</f>
        <v>Q2</v>
      </c>
      <c r="E877" s="4">
        <f>MONTH(SalesDataTable[[#This Row],[Order Date]])</f>
        <v>5</v>
      </c>
      <c r="F877" s="4" t="str">
        <f>TEXT(SalesDataTable[[#This Row],[Order Date]],"MMM")</f>
        <v>May</v>
      </c>
      <c r="G877" s="3" t="s">
        <v>11</v>
      </c>
      <c r="H877" s="3" t="s">
        <v>18</v>
      </c>
      <c r="I877" s="3" t="s">
        <v>2</v>
      </c>
      <c r="J877" s="3" t="s">
        <v>13</v>
      </c>
      <c r="K877" s="3" t="s">
        <v>34</v>
      </c>
      <c r="L877" s="3" t="s">
        <v>35</v>
      </c>
      <c r="M877" s="8">
        <v>6</v>
      </c>
      <c r="N877" s="5">
        <v>40.61</v>
      </c>
      <c r="O877" s="6">
        <v>0.05</v>
      </c>
      <c r="P877" s="18">
        <v>15.14</v>
      </c>
      <c r="Q877" s="18">
        <f t="shared" si="52"/>
        <v>231.47699999999998</v>
      </c>
      <c r="R877" s="18">
        <f t="shared" si="53"/>
        <v>90.84</v>
      </c>
      <c r="S877" s="18">
        <f t="shared" si="54"/>
        <v>140.63699999999997</v>
      </c>
      <c r="T877" s="7">
        <f t="shared" si="55"/>
        <v>0.607563602431343</v>
      </c>
      <c r="U877" s="4">
        <f>YEAR(SalesDataTable[[#This Row],[Order Date]])</f>
        <v>2026</v>
      </c>
      <c r="V877" s="7" t="str">
        <f>"Q"&amp;ROUNDUP(MONTH(SalesDataTable[[#This Row],[Order Date]])/3,0)</f>
        <v>Q2</v>
      </c>
      <c r="W877" s="8">
        <f>MONTH(SalesDataTable[[#This Row],[Order Date]])</f>
        <v>5</v>
      </c>
      <c r="X877" s="7" t="str">
        <f>TEXT(SalesDataTable[[#This Row],[Order Date]],"mmm")</f>
        <v>May</v>
      </c>
    </row>
    <row r="878" spans="1:24" ht="15.75">
      <c r="A878" s="2">
        <v>1004</v>
      </c>
      <c r="B878" s="11">
        <v>46164</v>
      </c>
      <c r="C878" s="4">
        <f>YEAR(SalesDataTable[[#This Row],[Order Date]])</f>
        <v>2026</v>
      </c>
      <c r="D878" s="4" t="str">
        <f>"Q"&amp;ROUNDUP(MONTH(SalesDataTable[[#This Row],[Order Date]])/3,0)</f>
        <v>Q2</v>
      </c>
      <c r="E878" s="4">
        <f>MONTH(SalesDataTable[[#This Row],[Order Date]])</f>
        <v>5</v>
      </c>
      <c r="F878" s="4" t="str">
        <f>TEXT(SalesDataTable[[#This Row],[Order Date]],"MMM")</f>
        <v>May</v>
      </c>
      <c r="G878" s="3" t="s">
        <v>20</v>
      </c>
      <c r="H878" s="3" t="s">
        <v>47</v>
      </c>
      <c r="I878" s="3" t="s">
        <v>2</v>
      </c>
      <c r="J878" s="3" t="s">
        <v>16</v>
      </c>
      <c r="K878" s="3" t="s">
        <v>14</v>
      </c>
      <c r="L878" s="3" t="s">
        <v>15</v>
      </c>
      <c r="M878" s="8">
        <v>2</v>
      </c>
      <c r="N878" s="5">
        <v>36.86</v>
      </c>
      <c r="O878" s="6">
        <v>0.05</v>
      </c>
      <c r="P878" s="18">
        <v>13.85</v>
      </c>
      <c r="Q878" s="18">
        <f t="shared" si="52"/>
        <v>70.033999999999992</v>
      </c>
      <c r="R878" s="18">
        <f t="shared" si="53"/>
        <v>27.7</v>
      </c>
      <c r="S878" s="18">
        <f t="shared" si="54"/>
        <v>42.333999999999989</v>
      </c>
      <c r="T878" s="7">
        <f t="shared" si="55"/>
        <v>0.60447782505640113</v>
      </c>
      <c r="U878" s="4">
        <f>YEAR(SalesDataTable[[#This Row],[Order Date]])</f>
        <v>2026</v>
      </c>
      <c r="V878" s="7" t="str">
        <f>"Q"&amp;ROUNDUP(MONTH(SalesDataTable[[#This Row],[Order Date]])/3,0)</f>
        <v>Q2</v>
      </c>
      <c r="W878" s="8">
        <f>MONTH(SalesDataTable[[#This Row],[Order Date]])</f>
        <v>5</v>
      </c>
      <c r="X878" s="7" t="str">
        <f>TEXT(SalesDataTable[[#This Row],[Order Date]],"mmm")</f>
        <v>May</v>
      </c>
    </row>
    <row r="879" spans="1:24" ht="15.75">
      <c r="A879" s="2">
        <v>1012</v>
      </c>
      <c r="B879" s="11">
        <v>46164</v>
      </c>
      <c r="C879" s="4">
        <f>YEAR(SalesDataTable[[#This Row],[Order Date]])</f>
        <v>2026</v>
      </c>
      <c r="D879" s="4" t="str">
        <f>"Q"&amp;ROUNDUP(MONTH(SalesDataTable[[#This Row],[Order Date]])/3,0)</f>
        <v>Q2</v>
      </c>
      <c r="E879" s="4">
        <f>MONTH(SalesDataTable[[#This Row],[Order Date]])</f>
        <v>5</v>
      </c>
      <c r="F879" s="4" t="str">
        <f>TEXT(SalesDataTable[[#This Row],[Order Date]],"MMM")</f>
        <v>May</v>
      </c>
      <c r="G879" s="3" t="s">
        <v>6</v>
      </c>
      <c r="H879" s="3" t="s">
        <v>27</v>
      </c>
      <c r="I879" s="3" t="s">
        <v>2</v>
      </c>
      <c r="J879" s="3" t="s">
        <v>13</v>
      </c>
      <c r="K879" s="3" t="s">
        <v>9</v>
      </c>
      <c r="L879" s="3" t="s">
        <v>37</v>
      </c>
      <c r="M879" s="8">
        <v>3</v>
      </c>
      <c r="N879" s="5">
        <v>156.74</v>
      </c>
      <c r="O879" s="6">
        <v>0</v>
      </c>
      <c r="P879" s="18">
        <v>79.819999999999993</v>
      </c>
      <c r="Q879" s="18">
        <f t="shared" si="52"/>
        <v>470.22</v>
      </c>
      <c r="R879" s="18">
        <f t="shared" si="53"/>
        <v>239.45999999999998</v>
      </c>
      <c r="S879" s="18">
        <f t="shared" si="54"/>
        <v>230.76000000000005</v>
      </c>
      <c r="T879" s="7">
        <f t="shared" si="55"/>
        <v>0.49074901110118674</v>
      </c>
      <c r="U879" s="4">
        <f>YEAR(SalesDataTable[[#This Row],[Order Date]])</f>
        <v>2026</v>
      </c>
      <c r="V879" s="7" t="str">
        <f>"Q"&amp;ROUNDUP(MONTH(SalesDataTable[[#This Row],[Order Date]])/3,0)</f>
        <v>Q2</v>
      </c>
      <c r="W879" s="8">
        <f>MONTH(SalesDataTable[[#This Row],[Order Date]])</f>
        <v>5</v>
      </c>
      <c r="X879" s="7" t="str">
        <f>TEXT(SalesDataTable[[#This Row],[Order Date]],"mmm")</f>
        <v>May</v>
      </c>
    </row>
    <row r="880" spans="1:24" ht="15.75">
      <c r="A880" s="2">
        <v>2180</v>
      </c>
      <c r="B880" s="11">
        <v>46164</v>
      </c>
      <c r="C880" s="4">
        <f>YEAR(SalesDataTable[[#This Row],[Order Date]])</f>
        <v>2026</v>
      </c>
      <c r="D880" s="4" t="str">
        <f>"Q"&amp;ROUNDUP(MONTH(SalesDataTable[[#This Row],[Order Date]])/3,0)</f>
        <v>Q2</v>
      </c>
      <c r="E880" s="4">
        <f>MONTH(SalesDataTable[[#This Row],[Order Date]])</f>
        <v>5</v>
      </c>
      <c r="F880" s="4" t="str">
        <f>TEXT(SalesDataTable[[#This Row],[Order Date]],"MMM")</f>
        <v>May</v>
      </c>
      <c r="G880" s="3" t="s">
        <v>0</v>
      </c>
      <c r="H880" s="3" t="s">
        <v>36</v>
      </c>
      <c r="I880" s="3" t="s">
        <v>8</v>
      </c>
      <c r="J880" s="3" t="s">
        <v>3</v>
      </c>
      <c r="K880" s="3" t="s">
        <v>4</v>
      </c>
      <c r="L880" s="3" t="s">
        <v>22</v>
      </c>
      <c r="M880" s="8">
        <v>3</v>
      </c>
      <c r="N880" s="5">
        <v>51.04</v>
      </c>
      <c r="O880" s="6">
        <v>0.2</v>
      </c>
      <c r="P880" s="18">
        <v>22.32</v>
      </c>
      <c r="Q880" s="18">
        <f t="shared" si="52"/>
        <v>122.49600000000001</v>
      </c>
      <c r="R880" s="18">
        <f t="shared" si="53"/>
        <v>66.960000000000008</v>
      </c>
      <c r="S880" s="18">
        <f t="shared" si="54"/>
        <v>55.536000000000001</v>
      </c>
      <c r="T880" s="7">
        <f t="shared" si="55"/>
        <v>0.45336990595611282</v>
      </c>
      <c r="U880" s="4">
        <f>YEAR(SalesDataTable[[#This Row],[Order Date]])</f>
        <v>2026</v>
      </c>
      <c r="V880" s="7" t="str">
        <f>"Q"&amp;ROUNDUP(MONTH(SalesDataTable[[#This Row],[Order Date]])/3,0)</f>
        <v>Q2</v>
      </c>
      <c r="W880" s="8">
        <f>MONTH(SalesDataTable[[#This Row],[Order Date]])</f>
        <v>5</v>
      </c>
      <c r="X880" s="7" t="str">
        <f>TEXT(SalesDataTable[[#This Row],[Order Date]],"mmm")</f>
        <v>May</v>
      </c>
    </row>
    <row r="881" spans="1:24" ht="15.75">
      <c r="A881" s="2">
        <v>3659</v>
      </c>
      <c r="B881" s="11">
        <v>46164</v>
      </c>
      <c r="C881" s="4">
        <f>YEAR(SalesDataTable[[#This Row],[Order Date]])</f>
        <v>2026</v>
      </c>
      <c r="D881" s="4" t="str">
        <f>"Q"&amp;ROUNDUP(MONTH(SalesDataTable[[#This Row],[Order Date]])/3,0)</f>
        <v>Q2</v>
      </c>
      <c r="E881" s="4">
        <f>MONTH(SalesDataTable[[#This Row],[Order Date]])</f>
        <v>5</v>
      </c>
      <c r="F881" s="4" t="str">
        <f>TEXT(SalesDataTable[[#This Row],[Order Date]],"MMM")</f>
        <v>May</v>
      </c>
      <c r="G881" s="3" t="s">
        <v>20</v>
      </c>
      <c r="H881" s="3" t="s">
        <v>47</v>
      </c>
      <c r="I881" s="3" t="s">
        <v>19</v>
      </c>
      <c r="J881" s="3" t="s">
        <v>13</v>
      </c>
      <c r="K881" s="3" t="s">
        <v>9</v>
      </c>
      <c r="L881" s="3" t="s">
        <v>10</v>
      </c>
      <c r="M881" s="8">
        <v>2</v>
      </c>
      <c r="N881" s="5">
        <v>93.55</v>
      </c>
      <c r="O881" s="6">
        <v>0</v>
      </c>
      <c r="P881" s="18">
        <v>44.31</v>
      </c>
      <c r="Q881" s="18">
        <f t="shared" si="52"/>
        <v>187.1</v>
      </c>
      <c r="R881" s="18">
        <f t="shared" si="53"/>
        <v>88.62</v>
      </c>
      <c r="S881" s="18">
        <f t="shared" si="54"/>
        <v>98.47999999999999</v>
      </c>
      <c r="T881" s="7">
        <f t="shared" si="55"/>
        <v>0.52634954569748793</v>
      </c>
      <c r="U881" s="4">
        <f>YEAR(SalesDataTable[[#This Row],[Order Date]])</f>
        <v>2026</v>
      </c>
      <c r="V881" s="7" t="str">
        <f>"Q"&amp;ROUNDUP(MONTH(SalesDataTable[[#This Row],[Order Date]])/3,0)</f>
        <v>Q2</v>
      </c>
      <c r="W881" s="8">
        <f>MONTH(SalesDataTable[[#This Row],[Order Date]])</f>
        <v>5</v>
      </c>
      <c r="X881" s="7" t="str">
        <f>TEXT(SalesDataTable[[#This Row],[Order Date]],"mmm")</f>
        <v>May</v>
      </c>
    </row>
    <row r="882" spans="1:24" ht="15.75">
      <c r="A882" s="2">
        <v>3775</v>
      </c>
      <c r="B882" s="11">
        <v>46164</v>
      </c>
      <c r="C882" s="4">
        <f>YEAR(SalesDataTable[[#This Row],[Order Date]])</f>
        <v>2026</v>
      </c>
      <c r="D882" s="4" t="str">
        <f>"Q"&amp;ROUNDUP(MONTH(SalesDataTable[[#This Row],[Order Date]])/3,0)</f>
        <v>Q2</v>
      </c>
      <c r="E882" s="4">
        <f>MONTH(SalesDataTable[[#This Row],[Order Date]])</f>
        <v>5</v>
      </c>
      <c r="F882" s="4" t="str">
        <f>TEXT(SalesDataTable[[#This Row],[Order Date]],"MMM")</f>
        <v>May</v>
      </c>
      <c r="G882" s="3" t="s">
        <v>11</v>
      </c>
      <c r="H882" s="3" t="s">
        <v>12</v>
      </c>
      <c r="I882" s="3" t="s">
        <v>2</v>
      </c>
      <c r="J882" s="3" t="s">
        <v>16</v>
      </c>
      <c r="K882" s="3" t="s">
        <v>14</v>
      </c>
      <c r="L882" s="3" t="s">
        <v>44</v>
      </c>
      <c r="M882" s="8">
        <v>1</v>
      </c>
      <c r="N882" s="5">
        <v>131.74</v>
      </c>
      <c r="O882" s="6">
        <v>0</v>
      </c>
      <c r="P882" s="18">
        <v>66.650000000000006</v>
      </c>
      <c r="Q882" s="18">
        <f t="shared" si="52"/>
        <v>131.74</v>
      </c>
      <c r="R882" s="18">
        <f t="shared" si="53"/>
        <v>66.650000000000006</v>
      </c>
      <c r="S882" s="18">
        <f t="shared" si="54"/>
        <v>65.09</v>
      </c>
      <c r="T882" s="7">
        <f t="shared" si="55"/>
        <v>0.49407924700166994</v>
      </c>
      <c r="U882" s="4">
        <f>YEAR(SalesDataTable[[#This Row],[Order Date]])</f>
        <v>2026</v>
      </c>
      <c r="V882" s="7" t="str">
        <f>"Q"&amp;ROUNDUP(MONTH(SalesDataTable[[#This Row],[Order Date]])/3,0)</f>
        <v>Q2</v>
      </c>
      <c r="W882" s="8">
        <f>MONTH(SalesDataTable[[#This Row],[Order Date]])</f>
        <v>5</v>
      </c>
      <c r="X882" s="7" t="str">
        <f>TEXT(SalesDataTable[[#This Row],[Order Date]],"mmm")</f>
        <v>May</v>
      </c>
    </row>
    <row r="883" spans="1:24" ht="15.75">
      <c r="A883" s="2">
        <v>4071</v>
      </c>
      <c r="B883" s="11">
        <v>46164</v>
      </c>
      <c r="C883" s="4">
        <f>YEAR(SalesDataTable[[#This Row],[Order Date]])</f>
        <v>2026</v>
      </c>
      <c r="D883" s="4" t="str">
        <f>"Q"&amp;ROUNDUP(MONTH(SalesDataTable[[#This Row],[Order Date]])/3,0)</f>
        <v>Q2</v>
      </c>
      <c r="E883" s="4">
        <f>MONTH(SalesDataTable[[#This Row],[Order Date]])</f>
        <v>5</v>
      </c>
      <c r="F883" s="4" t="str">
        <f>TEXT(SalesDataTable[[#This Row],[Order Date]],"MMM")</f>
        <v>May</v>
      </c>
      <c r="G883" s="3" t="s">
        <v>20</v>
      </c>
      <c r="H883" s="3" t="s">
        <v>33</v>
      </c>
      <c r="I883" s="3" t="s">
        <v>2</v>
      </c>
      <c r="J883" s="3" t="s">
        <v>13</v>
      </c>
      <c r="K883" s="3" t="s">
        <v>9</v>
      </c>
      <c r="L883" s="3" t="s">
        <v>10</v>
      </c>
      <c r="M883" s="8">
        <v>5</v>
      </c>
      <c r="N883" s="5">
        <v>91.79</v>
      </c>
      <c r="O883" s="6">
        <v>0.05</v>
      </c>
      <c r="P883" s="18">
        <v>44.48</v>
      </c>
      <c r="Q883" s="18">
        <f t="shared" si="52"/>
        <v>436.0025</v>
      </c>
      <c r="R883" s="18">
        <f t="shared" si="53"/>
        <v>222.39999999999998</v>
      </c>
      <c r="S883" s="18">
        <f t="shared" si="54"/>
        <v>213.60250000000002</v>
      </c>
      <c r="T883" s="7">
        <f t="shared" si="55"/>
        <v>0.48991118170193981</v>
      </c>
      <c r="U883" s="4">
        <f>YEAR(SalesDataTable[[#This Row],[Order Date]])</f>
        <v>2026</v>
      </c>
      <c r="V883" s="7" t="str">
        <f>"Q"&amp;ROUNDUP(MONTH(SalesDataTable[[#This Row],[Order Date]])/3,0)</f>
        <v>Q2</v>
      </c>
      <c r="W883" s="8">
        <f>MONTH(SalesDataTable[[#This Row],[Order Date]])</f>
        <v>5</v>
      </c>
      <c r="X883" s="7" t="str">
        <f>TEXT(SalesDataTable[[#This Row],[Order Date]],"mmm")</f>
        <v>May</v>
      </c>
    </row>
    <row r="884" spans="1:24" ht="15.75">
      <c r="A884" s="2">
        <v>5137</v>
      </c>
      <c r="B884" s="11">
        <v>46164</v>
      </c>
      <c r="C884" s="4">
        <f>YEAR(SalesDataTable[[#This Row],[Order Date]])</f>
        <v>2026</v>
      </c>
      <c r="D884" s="4" t="str">
        <f>"Q"&amp;ROUNDUP(MONTH(SalesDataTable[[#This Row],[Order Date]])/3,0)</f>
        <v>Q2</v>
      </c>
      <c r="E884" s="4">
        <f>MONTH(SalesDataTable[[#This Row],[Order Date]])</f>
        <v>5</v>
      </c>
      <c r="F884" s="4" t="str">
        <f>TEXT(SalesDataTable[[#This Row],[Order Date]],"MMM")</f>
        <v>May</v>
      </c>
      <c r="G884" s="3" t="s">
        <v>20</v>
      </c>
      <c r="H884" s="3" t="s">
        <v>47</v>
      </c>
      <c r="I884" s="3" t="s">
        <v>2</v>
      </c>
      <c r="J884" s="3" t="s">
        <v>16</v>
      </c>
      <c r="K884" s="3" t="s">
        <v>9</v>
      </c>
      <c r="L884" s="3" t="s">
        <v>37</v>
      </c>
      <c r="M884" s="8">
        <v>4</v>
      </c>
      <c r="N884" s="5">
        <v>155.4</v>
      </c>
      <c r="O884" s="6">
        <v>0.05</v>
      </c>
      <c r="P884" s="18">
        <v>77.31</v>
      </c>
      <c r="Q884" s="18">
        <f t="shared" si="52"/>
        <v>590.52</v>
      </c>
      <c r="R884" s="18">
        <f t="shared" si="53"/>
        <v>309.24</v>
      </c>
      <c r="S884" s="18">
        <f t="shared" si="54"/>
        <v>281.27999999999997</v>
      </c>
      <c r="T884" s="7">
        <f t="shared" si="55"/>
        <v>0.47632595001016048</v>
      </c>
      <c r="U884" s="4">
        <f>YEAR(SalesDataTable[[#This Row],[Order Date]])</f>
        <v>2026</v>
      </c>
      <c r="V884" s="7" t="str">
        <f>"Q"&amp;ROUNDUP(MONTH(SalesDataTable[[#This Row],[Order Date]])/3,0)</f>
        <v>Q2</v>
      </c>
      <c r="W884" s="8">
        <f>MONTH(SalesDataTable[[#This Row],[Order Date]])</f>
        <v>5</v>
      </c>
      <c r="X884" s="7" t="str">
        <f>TEXT(SalesDataTable[[#This Row],[Order Date]],"mmm")</f>
        <v>May</v>
      </c>
    </row>
    <row r="885" spans="1:24" ht="15.75">
      <c r="A885" s="2">
        <v>133</v>
      </c>
      <c r="B885" s="11">
        <v>46165</v>
      </c>
      <c r="C885" s="4">
        <f>YEAR(SalesDataTable[[#This Row],[Order Date]])</f>
        <v>2026</v>
      </c>
      <c r="D885" s="4" t="str">
        <f>"Q"&amp;ROUNDUP(MONTH(SalesDataTable[[#This Row],[Order Date]])/3,0)</f>
        <v>Q2</v>
      </c>
      <c r="E885" s="4">
        <f>MONTH(SalesDataTable[[#This Row],[Order Date]])</f>
        <v>5</v>
      </c>
      <c r="F885" s="4" t="str">
        <f>TEXT(SalesDataTable[[#This Row],[Order Date]],"MMM")</f>
        <v>May</v>
      </c>
      <c r="G885" s="3" t="s">
        <v>6</v>
      </c>
      <c r="H885" s="3" t="s">
        <v>7</v>
      </c>
      <c r="I885" s="3" t="s">
        <v>2</v>
      </c>
      <c r="J885" s="3" t="s">
        <v>13</v>
      </c>
      <c r="K885" s="3" t="s">
        <v>14</v>
      </c>
      <c r="L885" s="3" t="s">
        <v>15</v>
      </c>
      <c r="M885" s="8">
        <v>1</v>
      </c>
      <c r="N885" s="5">
        <v>36.57</v>
      </c>
      <c r="O885" s="6">
        <v>0.05</v>
      </c>
      <c r="P885" s="18">
        <v>13.33</v>
      </c>
      <c r="Q885" s="18">
        <f t="shared" si="52"/>
        <v>34.741500000000002</v>
      </c>
      <c r="R885" s="18">
        <f t="shared" si="53"/>
        <v>13.33</v>
      </c>
      <c r="S885" s="18">
        <f t="shared" si="54"/>
        <v>21.411500000000004</v>
      </c>
      <c r="T885" s="7">
        <f t="shared" si="55"/>
        <v>0.61630902522919284</v>
      </c>
      <c r="U885" s="4">
        <f>YEAR(SalesDataTable[[#This Row],[Order Date]])</f>
        <v>2026</v>
      </c>
      <c r="V885" s="7" t="str">
        <f>"Q"&amp;ROUNDUP(MONTH(SalesDataTable[[#This Row],[Order Date]])/3,0)</f>
        <v>Q2</v>
      </c>
      <c r="W885" s="8">
        <f>MONTH(SalesDataTable[[#This Row],[Order Date]])</f>
        <v>5</v>
      </c>
      <c r="X885" s="7" t="str">
        <f>TEXT(SalesDataTable[[#This Row],[Order Date]],"mmm")</f>
        <v>May</v>
      </c>
    </row>
    <row r="886" spans="1:24" ht="15.75">
      <c r="A886" s="2">
        <v>1385</v>
      </c>
      <c r="B886" s="11">
        <v>46165</v>
      </c>
      <c r="C886" s="4">
        <f>YEAR(SalesDataTable[[#This Row],[Order Date]])</f>
        <v>2026</v>
      </c>
      <c r="D886" s="4" t="str">
        <f>"Q"&amp;ROUNDUP(MONTH(SalesDataTable[[#This Row],[Order Date]])/3,0)</f>
        <v>Q2</v>
      </c>
      <c r="E886" s="4">
        <f>MONTH(SalesDataTable[[#This Row],[Order Date]])</f>
        <v>5</v>
      </c>
      <c r="F886" s="4" t="str">
        <f>TEXT(SalesDataTable[[#This Row],[Order Date]],"MMM")</f>
        <v>May</v>
      </c>
      <c r="G886" s="3" t="s">
        <v>11</v>
      </c>
      <c r="H886" s="3" t="s">
        <v>52</v>
      </c>
      <c r="I886" s="3" t="s">
        <v>2</v>
      </c>
      <c r="J886" s="3" t="s">
        <v>13</v>
      </c>
      <c r="K886" s="3" t="s">
        <v>4</v>
      </c>
      <c r="L886" s="3" t="s">
        <v>26</v>
      </c>
      <c r="M886" s="8">
        <v>2</v>
      </c>
      <c r="N886" s="5">
        <v>41.19</v>
      </c>
      <c r="O886" s="6">
        <v>0</v>
      </c>
      <c r="P886" s="18">
        <v>17.190000000000001</v>
      </c>
      <c r="Q886" s="18">
        <f t="shared" si="52"/>
        <v>82.38</v>
      </c>
      <c r="R886" s="18">
        <f t="shared" si="53"/>
        <v>34.380000000000003</v>
      </c>
      <c r="S886" s="18">
        <f t="shared" si="54"/>
        <v>47.999999999999993</v>
      </c>
      <c r="T886" s="7">
        <f t="shared" si="55"/>
        <v>0.58266569555717407</v>
      </c>
      <c r="U886" s="4">
        <f>YEAR(SalesDataTable[[#This Row],[Order Date]])</f>
        <v>2026</v>
      </c>
      <c r="V886" s="7" t="str">
        <f>"Q"&amp;ROUNDUP(MONTH(SalesDataTable[[#This Row],[Order Date]])/3,0)</f>
        <v>Q2</v>
      </c>
      <c r="W886" s="8">
        <f>MONTH(SalesDataTable[[#This Row],[Order Date]])</f>
        <v>5</v>
      </c>
      <c r="X886" s="7" t="str">
        <f>TEXT(SalesDataTable[[#This Row],[Order Date]],"mmm")</f>
        <v>May</v>
      </c>
    </row>
    <row r="887" spans="1:24" ht="15.75">
      <c r="A887" s="2">
        <v>1597</v>
      </c>
      <c r="B887" s="11">
        <v>46165</v>
      </c>
      <c r="C887" s="4">
        <f>YEAR(SalesDataTable[[#This Row],[Order Date]])</f>
        <v>2026</v>
      </c>
      <c r="D887" s="4" t="str">
        <f>"Q"&amp;ROUNDUP(MONTH(SalesDataTable[[#This Row],[Order Date]])/3,0)</f>
        <v>Q2</v>
      </c>
      <c r="E887" s="4">
        <f>MONTH(SalesDataTable[[#This Row],[Order Date]])</f>
        <v>5</v>
      </c>
      <c r="F887" s="4" t="str">
        <f>TEXT(SalesDataTable[[#This Row],[Order Date]],"MMM")</f>
        <v>May</v>
      </c>
      <c r="G887" s="3" t="s">
        <v>20</v>
      </c>
      <c r="H887" s="3" t="s">
        <v>33</v>
      </c>
      <c r="I887" s="3" t="s">
        <v>2</v>
      </c>
      <c r="J887" s="3" t="s">
        <v>3</v>
      </c>
      <c r="K887" s="3" t="s">
        <v>14</v>
      </c>
      <c r="L887" s="3" t="s">
        <v>44</v>
      </c>
      <c r="M887" s="8">
        <v>1</v>
      </c>
      <c r="N887" s="5">
        <v>136.66999999999999</v>
      </c>
      <c r="O887" s="6">
        <v>0.05</v>
      </c>
      <c r="P887" s="18">
        <v>67.099999999999994</v>
      </c>
      <c r="Q887" s="18">
        <f t="shared" si="52"/>
        <v>129.83649999999997</v>
      </c>
      <c r="R887" s="18">
        <f t="shared" si="53"/>
        <v>67.099999999999994</v>
      </c>
      <c r="S887" s="18">
        <f t="shared" si="54"/>
        <v>62.736499999999978</v>
      </c>
      <c r="T887" s="7">
        <f t="shared" si="55"/>
        <v>0.48319617364916639</v>
      </c>
      <c r="U887" s="4">
        <f>YEAR(SalesDataTable[[#This Row],[Order Date]])</f>
        <v>2026</v>
      </c>
      <c r="V887" s="7" t="str">
        <f>"Q"&amp;ROUNDUP(MONTH(SalesDataTable[[#This Row],[Order Date]])/3,0)</f>
        <v>Q2</v>
      </c>
      <c r="W887" s="8">
        <f>MONTH(SalesDataTable[[#This Row],[Order Date]])</f>
        <v>5</v>
      </c>
      <c r="X887" s="7" t="str">
        <f>TEXT(SalesDataTable[[#This Row],[Order Date]],"mmm")</f>
        <v>May</v>
      </c>
    </row>
    <row r="888" spans="1:24" ht="15.75">
      <c r="A888" s="2">
        <v>2273</v>
      </c>
      <c r="B888" s="11">
        <v>46165</v>
      </c>
      <c r="C888" s="4">
        <f>YEAR(SalesDataTable[[#This Row],[Order Date]])</f>
        <v>2026</v>
      </c>
      <c r="D888" s="4" t="str">
        <f>"Q"&amp;ROUNDUP(MONTH(SalesDataTable[[#This Row],[Order Date]])/3,0)</f>
        <v>Q2</v>
      </c>
      <c r="E888" s="4">
        <f>MONTH(SalesDataTable[[#This Row],[Order Date]])</f>
        <v>5</v>
      </c>
      <c r="F888" s="4" t="str">
        <f>TEXT(SalesDataTable[[#This Row],[Order Date]],"MMM")</f>
        <v>May</v>
      </c>
      <c r="G888" s="3" t="s">
        <v>11</v>
      </c>
      <c r="H888" s="3" t="s">
        <v>12</v>
      </c>
      <c r="I888" s="3" t="s">
        <v>19</v>
      </c>
      <c r="J888" s="3" t="s">
        <v>13</v>
      </c>
      <c r="K888" s="3" t="s">
        <v>34</v>
      </c>
      <c r="L888" s="3" t="s">
        <v>42</v>
      </c>
      <c r="M888" s="8">
        <v>2</v>
      </c>
      <c r="N888" s="5">
        <v>35.700000000000003</v>
      </c>
      <c r="O888" s="6">
        <v>0</v>
      </c>
      <c r="P888" s="18">
        <v>13.52</v>
      </c>
      <c r="Q888" s="18">
        <f t="shared" si="52"/>
        <v>71.400000000000006</v>
      </c>
      <c r="R888" s="18">
        <f t="shared" si="53"/>
        <v>27.04</v>
      </c>
      <c r="S888" s="18">
        <f t="shared" si="54"/>
        <v>44.360000000000007</v>
      </c>
      <c r="T888" s="7">
        <f t="shared" si="55"/>
        <v>0.62128851540616248</v>
      </c>
      <c r="U888" s="4">
        <f>YEAR(SalesDataTable[[#This Row],[Order Date]])</f>
        <v>2026</v>
      </c>
      <c r="V888" s="7" t="str">
        <f>"Q"&amp;ROUNDUP(MONTH(SalesDataTable[[#This Row],[Order Date]])/3,0)</f>
        <v>Q2</v>
      </c>
      <c r="W888" s="8">
        <f>MONTH(SalesDataTable[[#This Row],[Order Date]])</f>
        <v>5</v>
      </c>
      <c r="X888" s="7" t="str">
        <f>TEXT(SalesDataTable[[#This Row],[Order Date]],"mmm")</f>
        <v>May</v>
      </c>
    </row>
    <row r="889" spans="1:24" ht="15.75">
      <c r="A889" s="2">
        <v>2931</v>
      </c>
      <c r="B889" s="11">
        <v>46165</v>
      </c>
      <c r="C889" s="4">
        <f>YEAR(SalesDataTable[[#This Row],[Order Date]])</f>
        <v>2026</v>
      </c>
      <c r="D889" s="4" t="str">
        <f>"Q"&amp;ROUNDUP(MONTH(SalesDataTable[[#This Row],[Order Date]])/3,0)</f>
        <v>Q2</v>
      </c>
      <c r="E889" s="4">
        <f>MONTH(SalesDataTable[[#This Row],[Order Date]])</f>
        <v>5</v>
      </c>
      <c r="F889" s="4" t="str">
        <f>TEXT(SalesDataTable[[#This Row],[Order Date]],"MMM")</f>
        <v>May</v>
      </c>
      <c r="G889" s="3" t="s">
        <v>0</v>
      </c>
      <c r="H889" s="3" t="s">
        <v>1</v>
      </c>
      <c r="I889" s="3" t="s">
        <v>2</v>
      </c>
      <c r="J889" s="3" t="s">
        <v>3</v>
      </c>
      <c r="K889" s="3" t="s">
        <v>4</v>
      </c>
      <c r="L889" s="3" t="s">
        <v>30</v>
      </c>
      <c r="M889" s="8">
        <v>1</v>
      </c>
      <c r="N889" s="5">
        <v>100.87</v>
      </c>
      <c r="O889" s="6">
        <v>0</v>
      </c>
      <c r="P889" s="18">
        <v>50.4</v>
      </c>
      <c r="Q889" s="18">
        <f t="shared" si="52"/>
        <v>100.87</v>
      </c>
      <c r="R889" s="18">
        <f t="shared" si="53"/>
        <v>50.4</v>
      </c>
      <c r="S889" s="18">
        <f t="shared" si="54"/>
        <v>50.470000000000006</v>
      </c>
      <c r="T889" s="7">
        <f t="shared" si="55"/>
        <v>0.5003469812630118</v>
      </c>
      <c r="U889" s="4">
        <f>YEAR(SalesDataTable[[#This Row],[Order Date]])</f>
        <v>2026</v>
      </c>
      <c r="V889" s="7" t="str">
        <f>"Q"&amp;ROUNDUP(MONTH(SalesDataTable[[#This Row],[Order Date]])/3,0)</f>
        <v>Q2</v>
      </c>
      <c r="W889" s="8">
        <f>MONTH(SalesDataTable[[#This Row],[Order Date]])</f>
        <v>5</v>
      </c>
      <c r="X889" s="7" t="str">
        <f>TEXT(SalesDataTable[[#This Row],[Order Date]],"mmm")</f>
        <v>May</v>
      </c>
    </row>
    <row r="890" spans="1:24" ht="15.75">
      <c r="A890" s="2">
        <v>4143</v>
      </c>
      <c r="B890" s="11">
        <v>46165</v>
      </c>
      <c r="C890" s="4">
        <f>YEAR(SalesDataTable[[#This Row],[Order Date]])</f>
        <v>2026</v>
      </c>
      <c r="D890" s="4" t="str">
        <f>"Q"&amp;ROUNDUP(MONTH(SalesDataTable[[#This Row],[Order Date]])/3,0)</f>
        <v>Q2</v>
      </c>
      <c r="E890" s="4">
        <f>MONTH(SalesDataTable[[#This Row],[Order Date]])</f>
        <v>5</v>
      </c>
      <c r="F890" s="4" t="str">
        <f>TEXT(SalesDataTable[[#This Row],[Order Date]],"MMM")</f>
        <v>May</v>
      </c>
      <c r="G890" s="3" t="s">
        <v>11</v>
      </c>
      <c r="H890" s="3" t="s">
        <v>52</v>
      </c>
      <c r="I890" s="3" t="s">
        <v>19</v>
      </c>
      <c r="J890" s="3" t="s">
        <v>3</v>
      </c>
      <c r="K890" s="3" t="s">
        <v>14</v>
      </c>
      <c r="L890" s="3" t="s">
        <v>44</v>
      </c>
      <c r="M890" s="8">
        <v>1</v>
      </c>
      <c r="N890" s="5">
        <v>130.80000000000001</v>
      </c>
      <c r="O890" s="6">
        <v>0</v>
      </c>
      <c r="P890" s="18">
        <v>68.7</v>
      </c>
      <c r="Q890" s="18">
        <f t="shared" si="52"/>
        <v>130.80000000000001</v>
      </c>
      <c r="R890" s="18">
        <f t="shared" si="53"/>
        <v>68.7</v>
      </c>
      <c r="S890" s="18">
        <f t="shared" si="54"/>
        <v>62.100000000000009</v>
      </c>
      <c r="T890" s="7">
        <f t="shared" si="55"/>
        <v>0.4747706422018349</v>
      </c>
      <c r="U890" s="4">
        <f>YEAR(SalesDataTable[[#This Row],[Order Date]])</f>
        <v>2026</v>
      </c>
      <c r="V890" s="7" t="str">
        <f>"Q"&amp;ROUNDUP(MONTH(SalesDataTable[[#This Row],[Order Date]])/3,0)</f>
        <v>Q2</v>
      </c>
      <c r="W890" s="8">
        <f>MONTH(SalesDataTable[[#This Row],[Order Date]])</f>
        <v>5</v>
      </c>
      <c r="X890" s="7" t="str">
        <f>TEXT(SalesDataTable[[#This Row],[Order Date]],"mmm")</f>
        <v>May</v>
      </c>
    </row>
    <row r="891" spans="1:24" ht="15.75">
      <c r="A891" s="2">
        <v>4504</v>
      </c>
      <c r="B891" s="11">
        <v>46165</v>
      </c>
      <c r="C891" s="4">
        <f>YEAR(SalesDataTable[[#This Row],[Order Date]])</f>
        <v>2026</v>
      </c>
      <c r="D891" s="4" t="str">
        <f>"Q"&amp;ROUNDUP(MONTH(SalesDataTable[[#This Row],[Order Date]])/3,0)</f>
        <v>Q2</v>
      </c>
      <c r="E891" s="4">
        <f>MONTH(SalesDataTable[[#This Row],[Order Date]])</f>
        <v>5</v>
      </c>
      <c r="F891" s="4" t="str">
        <f>TEXT(SalesDataTable[[#This Row],[Order Date]],"MMM")</f>
        <v>May</v>
      </c>
      <c r="G891" s="3" t="s">
        <v>0</v>
      </c>
      <c r="H891" s="3" t="s">
        <v>36</v>
      </c>
      <c r="I891" s="3" t="s">
        <v>28</v>
      </c>
      <c r="J891" s="3" t="s">
        <v>3</v>
      </c>
      <c r="K891" s="3" t="s">
        <v>9</v>
      </c>
      <c r="L891" s="3" t="s">
        <v>37</v>
      </c>
      <c r="M891" s="8">
        <v>1</v>
      </c>
      <c r="N891" s="5">
        <v>153.88999999999999</v>
      </c>
      <c r="O891" s="6">
        <v>0</v>
      </c>
      <c r="P891" s="18">
        <v>79.64</v>
      </c>
      <c r="Q891" s="18">
        <f t="shared" si="52"/>
        <v>153.88999999999999</v>
      </c>
      <c r="R891" s="18">
        <f t="shared" si="53"/>
        <v>79.64</v>
      </c>
      <c r="S891" s="18">
        <f t="shared" si="54"/>
        <v>74.249999999999986</v>
      </c>
      <c r="T891" s="7">
        <f t="shared" si="55"/>
        <v>0.4824874910650464</v>
      </c>
      <c r="U891" s="4">
        <f>YEAR(SalesDataTable[[#This Row],[Order Date]])</f>
        <v>2026</v>
      </c>
      <c r="V891" s="7" t="str">
        <f>"Q"&amp;ROUNDUP(MONTH(SalesDataTable[[#This Row],[Order Date]])/3,0)</f>
        <v>Q2</v>
      </c>
      <c r="W891" s="8">
        <f>MONTH(SalesDataTable[[#This Row],[Order Date]])</f>
        <v>5</v>
      </c>
      <c r="X891" s="7" t="str">
        <f>TEXT(SalesDataTable[[#This Row],[Order Date]],"mmm")</f>
        <v>May</v>
      </c>
    </row>
    <row r="892" spans="1:24" ht="15.75">
      <c r="A892" s="2">
        <v>656</v>
      </c>
      <c r="B892" s="11">
        <v>46166</v>
      </c>
      <c r="C892" s="4">
        <f>YEAR(SalesDataTable[[#This Row],[Order Date]])</f>
        <v>2026</v>
      </c>
      <c r="D892" s="4" t="str">
        <f>"Q"&amp;ROUNDUP(MONTH(SalesDataTable[[#This Row],[Order Date]])/3,0)</f>
        <v>Q2</v>
      </c>
      <c r="E892" s="4">
        <f>MONTH(SalesDataTable[[#This Row],[Order Date]])</f>
        <v>5</v>
      </c>
      <c r="F892" s="4" t="str">
        <f>TEXT(SalesDataTable[[#This Row],[Order Date]],"MMM")</f>
        <v>May</v>
      </c>
      <c r="G892" s="3" t="s">
        <v>20</v>
      </c>
      <c r="H892" s="3" t="s">
        <v>31</v>
      </c>
      <c r="I892" s="3" t="s">
        <v>2</v>
      </c>
      <c r="J892" s="3" t="s">
        <v>13</v>
      </c>
      <c r="K892" s="3" t="s">
        <v>23</v>
      </c>
      <c r="L892" s="3" t="s">
        <v>51</v>
      </c>
      <c r="M892" s="8">
        <v>1</v>
      </c>
      <c r="N892" s="5">
        <v>122.51</v>
      </c>
      <c r="O892" s="6">
        <v>0.15</v>
      </c>
      <c r="P892" s="18">
        <v>62.2</v>
      </c>
      <c r="Q892" s="18">
        <f t="shared" si="52"/>
        <v>104.1335</v>
      </c>
      <c r="R892" s="18">
        <f t="shared" si="53"/>
        <v>62.2</v>
      </c>
      <c r="S892" s="18">
        <f t="shared" si="54"/>
        <v>41.933499999999995</v>
      </c>
      <c r="T892" s="7">
        <f t="shared" si="55"/>
        <v>0.40268981643755369</v>
      </c>
      <c r="U892" s="4">
        <f>YEAR(SalesDataTable[[#This Row],[Order Date]])</f>
        <v>2026</v>
      </c>
      <c r="V892" s="7" t="str">
        <f>"Q"&amp;ROUNDUP(MONTH(SalesDataTable[[#This Row],[Order Date]])/3,0)</f>
        <v>Q2</v>
      </c>
      <c r="W892" s="8">
        <f>MONTH(SalesDataTable[[#This Row],[Order Date]])</f>
        <v>5</v>
      </c>
      <c r="X892" s="7" t="str">
        <f>TEXT(SalesDataTable[[#This Row],[Order Date]],"mmm")</f>
        <v>May</v>
      </c>
    </row>
    <row r="893" spans="1:24" ht="15.75">
      <c r="A893" s="2">
        <v>979</v>
      </c>
      <c r="B893" s="11">
        <v>46166</v>
      </c>
      <c r="C893" s="4">
        <f>YEAR(SalesDataTable[[#This Row],[Order Date]])</f>
        <v>2026</v>
      </c>
      <c r="D893" s="4" t="str">
        <f>"Q"&amp;ROUNDUP(MONTH(SalesDataTable[[#This Row],[Order Date]])/3,0)</f>
        <v>Q2</v>
      </c>
      <c r="E893" s="4">
        <f>MONTH(SalesDataTable[[#This Row],[Order Date]])</f>
        <v>5</v>
      </c>
      <c r="F893" s="4" t="str">
        <f>TEXT(SalesDataTable[[#This Row],[Order Date]],"MMM")</f>
        <v>May</v>
      </c>
      <c r="G893" s="3" t="s">
        <v>20</v>
      </c>
      <c r="H893" s="3" t="s">
        <v>21</v>
      </c>
      <c r="I893" s="3" t="s">
        <v>8</v>
      </c>
      <c r="J893" s="3" t="s">
        <v>3</v>
      </c>
      <c r="K893" s="3" t="s">
        <v>4</v>
      </c>
      <c r="L893" s="3" t="s">
        <v>5</v>
      </c>
      <c r="M893" s="8">
        <v>8</v>
      </c>
      <c r="N893" s="5">
        <v>79.94</v>
      </c>
      <c r="O893" s="6">
        <v>0.15</v>
      </c>
      <c r="P893" s="18">
        <v>41.65</v>
      </c>
      <c r="Q893" s="18">
        <f t="shared" si="52"/>
        <v>543.59199999999998</v>
      </c>
      <c r="R893" s="18">
        <f t="shared" si="53"/>
        <v>333.2</v>
      </c>
      <c r="S893" s="18">
        <f t="shared" si="54"/>
        <v>210.392</v>
      </c>
      <c r="T893" s="7">
        <f t="shared" si="55"/>
        <v>0.38704028021015763</v>
      </c>
      <c r="U893" s="4">
        <f>YEAR(SalesDataTable[[#This Row],[Order Date]])</f>
        <v>2026</v>
      </c>
      <c r="V893" s="7" t="str">
        <f>"Q"&amp;ROUNDUP(MONTH(SalesDataTable[[#This Row],[Order Date]])/3,0)</f>
        <v>Q2</v>
      </c>
      <c r="W893" s="8">
        <f>MONTH(SalesDataTable[[#This Row],[Order Date]])</f>
        <v>5</v>
      </c>
      <c r="X893" s="7" t="str">
        <f>TEXT(SalesDataTable[[#This Row],[Order Date]],"mmm")</f>
        <v>May</v>
      </c>
    </row>
    <row r="894" spans="1:24" ht="15.75">
      <c r="A894" s="2">
        <v>1510</v>
      </c>
      <c r="B894" s="11">
        <v>46166</v>
      </c>
      <c r="C894" s="4">
        <f>YEAR(SalesDataTable[[#This Row],[Order Date]])</f>
        <v>2026</v>
      </c>
      <c r="D894" s="4" t="str">
        <f>"Q"&amp;ROUNDUP(MONTH(SalesDataTable[[#This Row],[Order Date]])/3,0)</f>
        <v>Q2</v>
      </c>
      <c r="E894" s="4">
        <f>MONTH(SalesDataTable[[#This Row],[Order Date]])</f>
        <v>5</v>
      </c>
      <c r="F894" s="4" t="str">
        <f>TEXT(SalesDataTable[[#This Row],[Order Date]],"MMM")</f>
        <v>May</v>
      </c>
      <c r="G894" s="3" t="s">
        <v>20</v>
      </c>
      <c r="H894" s="3" t="s">
        <v>31</v>
      </c>
      <c r="I894" s="3" t="s">
        <v>2</v>
      </c>
      <c r="J894" s="3" t="s">
        <v>13</v>
      </c>
      <c r="K894" s="3" t="s">
        <v>4</v>
      </c>
      <c r="L894" s="3" t="s">
        <v>22</v>
      </c>
      <c r="M894" s="8">
        <v>2</v>
      </c>
      <c r="N894" s="5">
        <v>50.78</v>
      </c>
      <c r="O894" s="6">
        <v>0.05</v>
      </c>
      <c r="P894" s="18">
        <v>23.03</v>
      </c>
      <c r="Q894" s="18">
        <f t="shared" si="52"/>
        <v>96.481999999999999</v>
      </c>
      <c r="R894" s="18">
        <f t="shared" si="53"/>
        <v>46.06</v>
      </c>
      <c r="S894" s="18">
        <f t="shared" si="54"/>
        <v>50.421999999999997</v>
      </c>
      <c r="T894" s="7">
        <f t="shared" si="55"/>
        <v>0.52260525279326708</v>
      </c>
      <c r="U894" s="4">
        <f>YEAR(SalesDataTable[[#This Row],[Order Date]])</f>
        <v>2026</v>
      </c>
      <c r="V894" s="7" t="str">
        <f>"Q"&amp;ROUNDUP(MONTH(SalesDataTable[[#This Row],[Order Date]])/3,0)</f>
        <v>Q2</v>
      </c>
      <c r="W894" s="8">
        <f>MONTH(SalesDataTable[[#This Row],[Order Date]])</f>
        <v>5</v>
      </c>
      <c r="X894" s="7" t="str">
        <f>TEXT(SalesDataTable[[#This Row],[Order Date]],"mmm")</f>
        <v>May</v>
      </c>
    </row>
    <row r="895" spans="1:24" ht="15.75">
      <c r="A895" s="2">
        <v>1959</v>
      </c>
      <c r="B895" s="11">
        <v>46166</v>
      </c>
      <c r="C895" s="4">
        <f>YEAR(SalesDataTable[[#This Row],[Order Date]])</f>
        <v>2026</v>
      </c>
      <c r="D895" s="4" t="str">
        <f>"Q"&amp;ROUNDUP(MONTH(SalesDataTable[[#This Row],[Order Date]])/3,0)</f>
        <v>Q2</v>
      </c>
      <c r="E895" s="4">
        <f>MONTH(SalesDataTable[[#This Row],[Order Date]])</f>
        <v>5</v>
      </c>
      <c r="F895" s="4" t="str">
        <f>TEXT(SalesDataTable[[#This Row],[Order Date]],"MMM")</f>
        <v>May</v>
      </c>
      <c r="G895" s="3" t="s">
        <v>0</v>
      </c>
      <c r="H895" s="3" t="s">
        <v>50</v>
      </c>
      <c r="I895" s="3" t="s">
        <v>28</v>
      </c>
      <c r="J895" s="3" t="s">
        <v>16</v>
      </c>
      <c r="K895" s="3" t="s">
        <v>4</v>
      </c>
      <c r="L895" s="3" t="s">
        <v>5</v>
      </c>
      <c r="M895" s="8">
        <v>2</v>
      </c>
      <c r="N895" s="5">
        <v>80.59</v>
      </c>
      <c r="O895" s="6">
        <v>0.05</v>
      </c>
      <c r="P895" s="18">
        <v>41.44</v>
      </c>
      <c r="Q895" s="18">
        <f t="shared" si="52"/>
        <v>153.12100000000001</v>
      </c>
      <c r="R895" s="18">
        <f t="shared" si="53"/>
        <v>82.88</v>
      </c>
      <c r="S895" s="18">
        <f t="shared" si="54"/>
        <v>70.241000000000014</v>
      </c>
      <c r="T895" s="7">
        <f t="shared" si="55"/>
        <v>0.45872871781140412</v>
      </c>
      <c r="U895" s="4">
        <f>YEAR(SalesDataTable[[#This Row],[Order Date]])</f>
        <v>2026</v>
      </c>
      <c r="V895" s="7" t="str">
        <f>"Q"&amp;ROUNDUP(MONTH(SalesDataTable[[#This Row],[Order Date]])/3,0)</f>
        <v>Q2</v>
      </c>
      <c r="W895" s="8">
        <f>MONTH(SalesDataTable[[#This Row],[Order Date]])</f>
        <v>5</v>
      </c>
      <c r="X895" s="7" t="str">
        <f>TEXT(SalesDataTable[[#This Row],[Order Date]],"mmm")</f>
        <v>May</v>
      </c>
    </row>
    <row r="896" spans="1:24" ht="15.75">
      <c r="A896" s="2">
        <v>2089</v>
      </c>
      <c r="B896" s="11">
        <v>46166</v>
      </c>
      <c r="C896" s="4">
        <f>YEAR(SalesDataTable[[#This Row],[Order Date]])</f>
        <v>2026</v>
      </c>
      <c r="D896" s="4" t="str">
        <f>"Q"&amp;ROUNDUP(MONTH(SalesDataTable[[#This Row],[Order Date]])/3,0)</f>
        <v>Q2</v>
      </c>
      <c r="E896" s="4">
        <f>MONTH(SalesDataTable[[#This Row],[Order Date]])</f>
        <v>5</v>
      </c>
      <c r="F896" s="4" t="str">
        <f>TEXT(SalesDataTable[[#This Row],[Order Date]],"MMM")</f>
        <v>May</v>
      </c>
      <c r="G896" s="3" t="s">
        <v>0</v>
      </c>
      <c r="H896" s="3" t="s">
        <v>50</v>
      </c>
      <c r="I896" s="3" t="s">
        <v>28</v>
      </c>
      <c r="J896" s="3" t="s">
        <v>13</v>
      </c>
      <c r="K896" s="3" t="s">
        <v>34</v>
      </c>
      <c r="L896" s="3" t="s">
        <v>42</v>
      </c>
      <c r="M896" s="8">
        <v>3</v>
      </c>
      <c r="N896" s="5">
        <v>35.75</v>
      </c>
      <c r="O896" s="6">
        <v>0.15</v>
      </c>
      <c r="P896" s="18">
        <v>13.54</v>
      </c>
      <c r="Q896" s="18">
        <f t="shared" si="52"/>
        <v>91.162499999999994</v>
      </c>
      <c r="R896" s="18">
        <f t="shared" si="53"/>
        <v>40.619999999999997</v>
      </c>
      <c r="S896" s="18">
        <f t="shared" si="54"/>
        <v>50.542499999999997</v>
      </c>
      <c r="T896" s="7">
        <f t="shared" si="55"/>
        <v>0.55442204853969557</v>
      </c>
      <c r="U896" s="4">
        <f>YEAR(SalesDataTable[[#This Row],[Order Date]])</f>
        <v>2026</v>
      </c>
      <c r="V896" s="7" t="str">
        <f>"Q"&amp;ROUNDUP(MONTH(SalesDataTable[[#This Row],[Order Date]])/3,0)</f>
        <v>Q2</v>
      </c>
      <c r="W896" s="8">
        <f>MONTH(SalesDataTable[[#This Row],[Order Date]])</f>
        <v>5</v>
      </c>
      <c r="X896" s="7" t="str">
        <f>TEXT(SalesDataTable[[#This Row],[Order Date]],"mmm")</f>
        <v>May</v>
      </c>
    </row>
    <row r="897" spans="1:24" ht="15.75">
      <c r="A897" s="2">
        <v>2446</v>
      </c>
      <c r="B897" s="11">
        <v>46166</v>
      </c>
      <c r="C897" s="4">
        <f>YEAR(SalesDataTable[[#This Row],[Order Date]])</f>
        <v>2026</v>
      </c>
      <c r="D897" s="4" t="str">
        <f>"Q"&amp;ROUNDUP(MONTH(SalesDataTable[[#This Row],[Order Date]])/3,0)</f>
        <v>Q2</v>
      </c>
      <c r="E897" s="4">
        <f>MONTH(SalesDataTable[[#This Row],[Order Date]])</f>
        <v>5</v>
      </c>
      <c r="F897" s="4" t="str">
        <f>TEXT(SalesDataTable[[#This Row],[Order Date]],"MMM")</f>
        <v>May</v>
      </c>
      <c r="G897" s="3" t="s">
        <v>6</v>
      </c>
      <c r="H897" s="3" t="s">
        <v>43</v>
      </c>
      <c r="I897" s="3" t="s">
        <v>2</v>
      </c>
      <c r="J897" s="3" t="s">
        <v>13</v>
      </c>
      <c r="K897" s="3" t="s">
        <v>23</v>
      </c>
      <c r="L897" s="3" t="s">
        <v>29</v>
      </c>
      <c r="M897" s="8">
        <v>5</v>
      </c>
      <c r="N897" s="5">
        <v>195.78</v>
      </c>
      <c r="O897" s="6">
        <v>0.1</v>
      </c>
      <c r="P897" s="18">
        <v>101.98</v>
      </c>
      <c r="Q897" s="18">
        <f t="shared" si="52"/>
        <v>881.01</v>
      </c>
      <c r="R897" s="18">
        <f t="shared" si="53"/>
        <v>509.90000000000003</v>
      </c>
      <c r="S897" s="18">
        <f t="shared" si="54"/>
        <v>371.10999999999996</v>
      </c>
      <c r="T897" s="7">
        <f t="shared" si="55"/>
        <v>0.4212324491208953</v>
      </c>
      <c r="U897" s="4">
        <f>YEAR(SalesDataTable[[#This Row],[Order Date]])</f>
        <v>2026</v>
      </c>
      <c r="V897" s="7" t="str">
        <f>"Q"&amp;ROUNDUP(MONTH(SalesDataTable[[#This Row],[Order Date]])/3,0)</f>
        <v>Q2</v>
      </c>
      <c r="W897" s="8">
        <f>MONTH(SalesDataTable[[#This Row],[Order Date]])</f>
        <v>5</v>
      </c>
      <c r="X897" s="7" t="str">
        <f>TEXT(SalesDataTable[[#This Row],[Order Date]],"mmm")</f>
        <v>May</v>
      </c>
    </row>
    <row r="898" spans="1:24" ht="15.75">
      <c r="A898" s="2">
        <v>2847</v>
      </c>
      <c r="B898" s="11">
        <v>46166</v>
      </c>
      <c r="C898" s="4">
        <f>YEAR(SalesDataTable[[#This Row],[Order Date]])</f>
        <v>2026</v>
      </c>
      <c r="D898" s="4" t="str">
        <f>"Q"&amp;ROUNDUP(MONTH(SalesDataTable[[#This Row],[Order Date]])/3,0)</f>
        <v>Q2</v>
      </c>
      <c r="E898" s="4">
        <f>MONTH(SalesDataTable[[#This Row],[Order Date]])</f>
        <v>5</v>
      </c>
      <c r="F898" s="4" t="str">
        <f>TEXT(SalesDataTable[[#This Row],[Order Date]],"MMM")</f>
        <v>May</v>
      </c>
      <c r="G898" s="3" t="s">
        <v>20</v>
      </c>
      <c r="H898" s="3" t="s">
        <v>47</v>
      </c>
      <c r="I898" s="3" t="s">
        <v>2</v>
      </c>
      <c r="J898" s="3" t="s">
        <v>3</v>
      </c>
      <c r="K898" s="3" t="s">
        <v>23</v>
      </c>
      <c r="L898" s="3" t="s">
        <v>51</v>
      </c>
      <c r="M898" s="8">
        <v>2</v>
      </c>
      <c r="N898" s="5">
        <v>125.95</v>
      </c>
      <c r="O898" s="6">
        <v>0.05</v>
      </c>
      <c r="P898" s="18">
        <v>61.74</v>
      </c>
      <c r="Q898" s="18">
        <f t="shared" ref="Q898:Q961" si="56">M898*N898*(1-O898)</f>
        <v>239.30500000000001</v>
      </c>
      <c r="R898" s="18">
        <f t="shared" ref="R898:R961" si="57">M898*P898</f>
        <v>123.48</v>
      </c>
      <c r="S898" s="18">
        <f t="shared" ref="S898:S961" si="58">Q898-R898</f>
        <v>115.825</v>
      </c>
      <c r="T898" s="7">
        <f t="shared" ref="T898:T961" si="59">IFERROR(S898/Q898,0)</f>
        <v>0.48400576669940032</v>
      </c>
      <c r="U898" s="4">
        <f>YEAR(SalesDataTable[[#This Row],[Order Date]])</f>
        <v>2026</v>
      </c>
      <c r="V898" s="7" t="str">
        <f>"Q"&amp;ROUNDUP(MONTH(SalesDataTable[[#This Row],[Order Date]])/3,0)</f>
        <v>Q2</v>
      </c>
      <c r="W898" s="8">
        <f>MONTH(SalesDataTable[[#This Row],[Order Date]])</f>
        <v>5</v>
      </c>
      <c r="X898" s="7" t="str">
        <f>TEXT(SalesDataTable[[#This Row],[Order Date]],"mmm")</f>
        <v>May</v>
      </c>
    </row>
    <row r="899" spans="1:24" ht="15.75">
      <c r="A899" s="2">
        <v>3454</v>
      </c>
      <c r="B899" s="11">
        <v>46166</v>
      </c>
      <c r="C899" s="4">
        <f>YEAR(SalesDataTable[[#This Row],[Order Date]])</f>
        <v>2026</v>
      </c>
      <c r="D899" s="4" t="str">
        <f>"Q"&amp;ROUNDUP(MONTH(SalesDataTable[[#This Row],[Order Date]])/3,0)</f>
        <v>Q2</v>
      </c>
      <c r="E899" s="4">
        <f>MONTH(SalesDataTable[[#This Row],[Order Date]])</f>
        <v>5</v>
      </c>
      <c r="F899" s="4" t="str">
        <f>TEXT(SalesDataTable[[#This Row],[Order Date]],"MMM")</f>
        <v>May</v>
      </c>
      <c r="G899" s="3" t="s">
        <v>20</v>
      </c>
      <c r="H899" s="3" t="s">
        <v>31</v>
      </c>
      <c r="I899" s="3" t="s">
        <v>2</v>
      </c>
      <c r="J899" s="3" t="s">
        <v>13</v>
      </c>
      <c r="K899" s="3" t="s">
        <v>34</v>
      </c>
      <c r="L899" s="3" t="s">
        <v>35</v>
      </c>
      <c r="M899" s="8">
        <v>2</v>
      </c>
      <c r="N899" s="5">
        <v>41.32</v>
      </c>
      <c r="O899" s="6">
        <v>0</v>
      </c>
      <c r="P899" s="18">
        <v>14.91</v>
      </c>
      <c r="Q899" s="18">
        <f t="shared" si="56"/>
        <v>82.64</v>
      </c>
      <c r="R899" s="18">
        <f t="shared" si="57"/>
        <v>29.82</v>
      </c>
      <c r="S899" s="18">
        <f t="shared" si="58"/>
        <v>52.82</v>
      </c>
      <c r="T899" s="7">
        <f t="shared" si="59"/>
        <v>0.63915779283639884</v>
      </c>
      <c r="U899" s="4">
        <f>YEAR(SalesDataTable[[#This Row],[Order Date]])</f>
        <v>2026</v>
      </c>
      <c r="V899" s="7" t="str">
        <f>"Q"&amp;ROUNDUP(MONTH(SalesDataTable[[#This Row],[Order Date]])/3,0)</f>
        <v>Q2</v>
      </c>
      <c r="W899" s="8">
        <f>MONTH(SalesDataTable[[#This Row],[Order Date]])</f>
        <v>5</v>
      </c>
      <c r="X899" s="7" t="str">
        <f>TEXT(SalesDataTable[[#This Row],[Order Date]],"mmm")</f>
        <v>May</v>
      </c>
    </row>
    <row r="900" spans="1:24" ht="15.75">
      <c r="A900" s="2">
        <v>4472</v>
      </c>
      <c r="B900" s="11">
        <v>46166</v>
      </c>
      <c r="C900" s="4">
        <f>YEAR(SalesDataTable[[#This Row],[Order Date]])</f>
        <v>2026</v>
      </c>
      <c r="D900" s="4" t="str">
        <f>"Q"&amp;ROUNDUP(MONTH(SalesDataTable[[#This Row],[Order Date]])/3,0)</f>
        <v>Q2</v>
      </c>
      <c r="E900" s="4">
        <f>MONTH(SalesDataTable[[#This Row],[Order Date]])</f>
        <v>5</v>
      </c>
      <c r="F900" s="4" t="str">
        <f>TEXT(SalesDataTable[[#This Row],[Order Date]],"MMM")</f>
        <v>May</v>
      </c>
      <c r="G900" s="3" t="s">
        <v>20</v>
      </c>
      <c r="H900" s="3" t="s">
        <v>33</v>
      </c>
      <c r="I900" s="3" t="s">
        <v>28</v>
      </c>
      <c r="J900" s="3" t="s">
        <v>13</v>
      </c>
      <c r="K900" s="3" t="s">
        <v>9</v>
      </c>
      <c r="L900" s="3" t="s">
        <v>17</v>
      </c>
      <c r="M900" s="8">
        <v>2</v>
      </c>
      <c r="N900" s="5">
        <v>144.01</v>
      </c>
      <c r="O900" s="6">
        <v>0</v>
      </c>
      <c r="P900" s="18">
        <v>79.37</v>
      </c>
      <c r="Q900" s="18">
        <f t="shared" si="56"/>
        <v>288.02</v>
      </c>
      <c r="R900" s="18">
        <f t="shared" si="57"/>
        <v>158.74</v>
      </c>
      <c r="S900" s="18">
        <f t="shared" si="58"/>
        <v>129.27999999999997</v>
      </c>
      <c r="T900" s="7">
        <f t="shared" si="59"/>
        <v>0.44885771821401282</v>
      </c>
      <c r="U900" s="4">
        <f>YEAR(SalesDataTable[[#This Row],[Order Date]])</f>
        <v>2026</v>
      </c>
      <c r="V900" s="7" t="str">
        <f>"Q"&amp;ROUNDUP(MONTH(SalesDataTable[[#This Row],[Order Date]])/3,0)</f>
        <v>Q2</v>
      </c>
      <c r="W900" s="8">
        <f>MONTH(SalesDataTable[[#This Row],[Order Date]])</f>
        <v>5</v>
      </c>
      <c r="X900" s="7" t="str">
        <f>TEXT(SalesDataTable[[#This Row],[Order Date]],"mmm")</f>
        <v>May</v>
      </c>
    </row>
    <row r="901" spans="1:24" ht="15.75">
      <c r="A901" s="2">
        <v>4852</v>
      </c>
      <c r="B901" s="11">
        <v>46166</v>
      </c>
      <c r="C901" s="4">
        <f>YEAR(SalesDataTable[[#This Row],[Order Date]])</f>
        <v>2026</v>
      </c>
      <c r="D901" s="4" t="str">
        <f>"Q"&amp;ROUNDUP(MONTH(SalesDataTable[[#This Row],[Order Date]])/3,0)</f>
        <v>Q2</v>
      </c>
      <c r="E901" s="4">
        <f>MONTH(SalesDataTable[[#This Row],[Order Date]])</f>
        <v>5</v>
      </c>
      <c r="F901" s="4" t="str">
        <f>TEXT(SalesDataTable[[#This Row],[Order Date]],"MMM")</f>
        <v>May</v>
      </c>
      <c r="G901" s="3" t="s">
        <v>0</v>
      </c>
      <c r="H901" s="3" t="s">
        <v>50</v>
      </c>
      <c r="I901" s="3" t="s">
        <v>2</v>
      </c>
      <c r="J901" s="3" t="s">
        <v>16</v>
      </c>
      <c r="K901" s="3" t="s">
        <v>4</v>
      </c>
      <c r="L901" s="3" t="s">
        <v>22</v>
      </c>
      <c r="M901" s="8">
        <v>2</v>
      </c>
      <c r="N901" s="5">
        <v>51.17</v>
      </c>
      <c r="O901" s="6">
        <v>0.05</v>
      </c>
      <c r="P901" s="18">
        <v>21.97</v>
      </c>
      <c r="Q901" s="18">
        <f t="shared" si="56"/>
        <v>97.222999999999999</v>
      </c>
      <c r="R901" s="18">
        <f t="shared" si="57"/>
        <v>43.94</v>
      </c>
      <c r="S901" s="18">
        <f t="shared" si="58"/>
        <v>53.283000000000001</v>
      </c>
      <c r="T901" s="7">
        <f t="shared" si="59"/>
        <v>0.54804932989107513</v>
      </c>
      <c r="U901" s="4">
        <f>YEAR(SalesDataTable[[#This Row],[Order Date]])</f>
        <v>2026</v>
      </c>
      <c r="V901" s="7" t="str">
        <f>"Q"&amp;ROUNDUP(MONTH(SalesDataTable[[#This Row],[Order Date]])/3,0)</f>
        <v>Q2</v>
      </c>
      <c r="W901" s="8">
        <f>MONTH(SalesDataTable[[#This Row],[Order Date]])</f>
        <v>5</v>
      </c>
      <c r="X901" s="7" t="str">
        <f>TEXT(SalesDataTable[[#This Row],[Order Date]],"mmm")</f>
        <v>May</v>
      </c>
    </row>
    <row r="902" spans="1:24" ht="15.75">
      <c r="A902" s="2">
        <v>4959</v>
      </c>
      <c r="B902" s="11">
        <v>46166</v>
      </c>
      <c r="C902" s="4">
        <f>YEAR(SalesDataTable[[#This Row],[Order Date]])</f>
        <v>2026</v>
      </c>
      <c r="D902" s="4" t="str">
        <f>"Q"&amp;ROUNDUP(MONTH(SalesDataTable[[#This Row],[Order Date]])/3,0)</f>
        <v>Q2</v>
      </c>
      <c r="E902" s="4">
        <f>MONTH(SalesDataTable[[#This Row],[Order Date]])</f>
        <v>5</v>
      </c>
      <c r="F902" s="4" t="str">
        <f>TEXT(SalesDataTable[[#This Row],[Order Date]],"MMM")</f>
        <v>May</v>
      </c>
      <c r="G902" s="3" t="s">
        <v>0</v>
      </c>
      <c r="H902" s="3" t="s">
        <v>1</v>
      </c>
      <c r="I902" s="3" t="s">
        <v>8</v>
      </c>
      <c r="J902" s="3" t="s">
        <v>16</v>
      </c>
      <c r="K902" s="3" t="s">
        <v>23</v>
      </c>
      <c r="L902" s="3" t="s">
        <v>40</v>
      </c>
      <c r="M902" s="8">
        <v>6</v>
      </c>
      <c r="N902" s="5">
        <v>83.58</v>
      </c>
      <c r="O902" s="6">
        <v>0.2</v>
      </c>
      <c r="P902" s="18">
        <v>40.5</v>
      </c>
      <c r="Q902" s="18">
        <f t="shared" si="56"/>
        <v>401.18400000000003</v>
      </c>
      <c r="R902" s="18">
        <f t="shared" si="57"/>
        <v>243</v>
      </c>
      <c r="S902" s="18">
        <f t="shared" si="58"/>
        <v>158.18400000000003</v>
      </c>
      <c r="T902" s="7">
        <f t="shared" si="59"/>
        <v>0.39429289303661169</v>
      </c>
      <c r="U902" s="4">
        <f>YEAR(SalesDataTable[[#This Row],[Order Date]])</f>
        <v>2026</v>
      </c>
      <c r="V902" s="7" t="str">
        <f>"Q"&amp;ROUNDUP(MONTH(SalesDataTable[[#This Row],[Order Date]])/3,0)</f>
        <v>Q2</v>
      </c>
      <c r="W902" s="8">
        <f>MONTH(SalesDataTable[[#This Row],[Order Date]])</f>
        <v>5</v>
      </c>
      <c r="X902" s="7" t="str">
        <f>TEXT(SalesDataTable[[#This Row],[Order Date]],"mmm")</f>
        <v>May</v>
      </c>
    </row>
    <row r="903" spans="1:24" ht="15.75">
      <c r="A903" s="2">
        <v>5056</v>
      </c>
      <c r="B903" s="11">
        <v>46166</v>
      </c>
      <c r="C903" s="4">
        <f>YEAR(SalesDataTable[[#This Row],[Order Date]])</f>
        <v>2026</v>
      </c>
      <c r="D903" s="4" t="str">
        <f>"Q"&amp;ROUNDUP(MONTH(SalesDataTable[[#This Row],[Order Date]])/3,0)</f>
        <v>Q2</v>
      </c>
      <c r="E903" s="4">
        <f>MONTH(SalesDataTable[[#This Row],[Order Date]])</f>
        <v>5</v>
      </c>
      <c r="F903" s="4" t="str">
        <f>TEXT(SalesDataTable[[#This Row],[Order Date]],"MMM")</f>
        <v>May</v>
      </c>
      <c r="G903" s="3" t="s">
        <v>11</v>
      </c>
      <c r="H903" s="3" t="s">
        <v>52</v>
      </c>
      <c r="I903" s="3" t="s">
        <v>28</v>
      </c>
      <c r="J903" s="3" t="s">
        <v>3</v>
      </c>
      <c r="K903" s="3" t="s">
        <v>23</v>
      </c>
      <c r="L903" s="3" t="s">
        <v>40</v>
      </c>
      <c r="M903" s="8">
        <v>2</v>
      </c>
      <c r="N903" s="5">
        <v>80.010000000000005</v>
      </c>
      <c r="O903" s="6">
        <v>0</v>
      </c>
      <c r="P903" s="18">
        <v>38.54</v>
      </c>
      <c r="Q903" s="18">
        <f t="shared" si="56"/>
        <v>160.02000000000001</v>
      </c>
      <c r="R903" s="18">
        <f t="shared" si="57"/>
        <v>77.08</v>
      </c>
      <c r="S903" s="18">
        <f t="shared" si="58"/>
        <v>82.940000000000012</v>
      </c>
      <c r="T903" s="7">
        <f t="shared" si="59"/>
        <v>0.51831021122359711</v>
      </c>
      <c r="U903" s="4">
        <f>YEAR(SalesDataTable[[#This Row],[Order Date]])</f>
        <v>2026</v>
      </c>
      <c r="V903" s="7" t="str">
        <f>"Q"&amp;ROUNDUP(MONTH(SalesDataTable[[#This Row],[Order Date]])/3,0)</f>
        <v>Q2</v>
      </c>
      <c r="W903" s="8">
        <f>MONTH(SalesDataTable[[#This Row],[Order Date]])</f>
        <v>5</v>
      </c>
      <c r="X903" s="7" t="str">
        <f>TEXT(SalesDataTable[[#This Row],[Order Date]],"mmm")</f>
        <v>May</v>
      </c>
    </row>
    <row r="904" spans="1:24" ht="15.75">
      <c r="A904" s="2">
        <v>1152</v>
      </c>
      <c r="B904" s="11">
        <v>46167</v>
      </c>
      <c r="C904" s="4">
        <f>YEAR(SalesDataTable[[#This Row],[Order Date]])</f>
        <v>2026</v>
      </c>
      <c r="D904" s="4" t="str">
        <f>"Q"&amp;ROUNDUP(MONTH(SalesDataTable[[#This Row],[Order Date]])/3,0)</f>
        <v>Q2</v>
      </c>
      <c r="E904" s="4">
        <f>MONTH(SalesDataTable[[#This Row],[Order Date]])</f>
        <v>5</v>
      </c>
      <c r="F904" s="4" t="str">
        <f>TEXT(SalesDataTable[[#This Row],[Order Date]],"MMM")</f>
        <v>May</v>
      </c>
      <c r="G904" s="3" t="s">
        <v>20</v>
      </c>
      <c r="H904" s="3" t="s">
        <v>31</v>
      </c>
      <c r="I904" s="3" t="s">
        <v>2</v>
      </c>
      <c r="J904" s="3" t="s">
        <v>13</v>
      </c>
      <c r="K904" s="3" t="s">
        <v>9</v>
      </c>
      <c r="L904" s="3" t="s">
        <v>10</v>
      </c>
      <c r="M904" s="8">
        <v>2</v>
      </c>
      <c r="N904" s="5">
        <v>94.4</v>
      </c>
      <c r="O904" s="6">
        <v>0</v>
      </c>
      <c r="P904" s="18">
        <v>46.39</v>
      </c>
      <c r="Q904" s="18">
        <f t="shared" si="56"/>
        <v>188.8</v>
      </c>
      <c r="R904" s="18">
        <f t="shared" si="57"/>
        <v>92.78</v>
      </c>
      <c r="S904" s="18">
        <f t="shared" si="58"/>
        <v>96.02000000000001</v>
      </c>
      <c r="T904" s="7">
        <f t="shared" si="59"/>
        <v>0.50858050847457625</v>
      </c>
      <c r="U904" s="4">
        <f>YEAR(SalesDataTable[[#This Row],[Order Date]])</f>
        <v>2026</v>
      </c>
      <c r="V904" s="7" t="str">
        <f>"Q"&amp;ROUNDUP(MONTH(SalesDataTable[[#This Row],[Order Date]])/3,0)</f>
        <v>Q2</v>
      </c>
      <c r="W904" s="8">
        <f>MONTH(SalesDataTable[[#This Row],[Order Date]])</f>
        <v>5</v>
      </c>
      <c r="X904" s="7" t="str">
        <f>TEXT(SalesDataTable[[#This Row],[Order Date]],"mmm")</f>
        <v>May</v>
      </c>
    </row>
    <row r="905" spans="1:24" ht="15.75">
      <c r="A905" s="2">
        <v>3919</v>
      </c>
      <c r="B905" s="11">
        <v>46167</v>
      </c>
      <c r="C905" s="4">
        <f>YEAR(SalesDataTable[[#This Row],[Order Date]])</f>
        <v>2026</v>
      </c>
      <c r="D905" s="4" t="str">
        <f>"Q"&amp;ROUNDUP(MONTH(SalesDataTable[[#This Row],[Order Date]])/3,0)</f>
        <v>Q2</v>
      </c>
      <c r="E905" s="4">
        <f>MONTH(SalesDataTable[[#This Row],[Order Date]])</f>
        <v>5</v>
      </c>
      <c r="F905" s="4" t="str">
        <f>TEXT(SalesDataTable[[#This Row],[Order Date]],"MMM")</f>
        <v>May</v>
      </c>
      <c r="G905" s="3" t="s">
        <v>11</v>
      </c>
      <c r="H905" s="3" t="s">
        <v>12</v>
      </c>
      <c r="I905" s="3" t="s">
        <v>19</v>
      </c>
      <c r="J905" s="3" t="s">
        <v>16</v>
      </c>
      <c r="K905" s="3" t="s">
        <v>9</v>
      </c>
      <c r="L905" s="3" t="s">
        <v>37</v>
      </c>
      <c r="M905" s="8">
        <v>6</v>
      </c>
      <c r="N905" s="5">
        <v>157.33000000000001</v>
      </c>
      <c r="O905" s="6">
        <v>0</v>
      </c>
      <c r="P905" s="18">
        <v>78.849999999999994</v>
      </c>
      <c r="Q905" s="18">
        <f t="shared" si="56"/>
        <v>943.98</v>
      </c>
      <c r="R905" s="18">
        <f t="shared" si="57"/>
        <v>473.09999999999997</v>
      </c>
      <c r="S905" s="18">
        <f t="shared" si="58"/>
        <v>470.88000000000005</v>
      </c>
      <c r="T905" s="7">
        <f t="shared" si="59"/>
        <v>0.4988241276298227</v>
      </c>
      <c r="U905" s="4">
        <f>YEAR(SalesDataTable[[#This Row],[Order Date]])</f>
        <v>2026</v>
      </c>
      <c r="V905" s="7" t="str">
        <f>"Q"&amp;ROUNDUP(MONTH(SalesDataTable[[#This Row],[Order Date]])/3,0)</f>
        <v>Q2</v>
      </c>
      <c r="W905" s="8">
        <f>MONTH(SalesDataTable[[#This Row],[Order Date]])</f>
        <v>5</v>
      </c>
      <c r="X905" s="7" t="str">
        <f>TEXT(SalesDataTable[[#This Row],[Order Date]],"mmm")</f>
        <v>May</v>
      </c>
    </row>
    <row r="906" spans="1:24" ht="15.75">
      <c r="A906" s="2">
        <v>4202</v>
      </c>
      <c r="B906" s="11">
        <v>46167</v>
      </c>
      <c r="C906" s="4">
        <f>YEAR(SalesDataTable[[#This Row],[Order Date]])</f>
        <v>2026</v>
      </c>
      <c r="D906" s="4" t="str">
        <f>"Q"&amp;ROUNDUP(MONTH(SalesDataTable[[#This Row],[Order Date]])/3,0)</f>
        <v>Q2</v>
      </c>
      <c r="E906" s="4">
        <f>MONTH(SalesDataTable[[#This Row],[Order Date]])</f>
        <v>5</v>
      </c>
      <c r="F906" s="4" t="str">
        <f>TEXT(SalesDataTable[[#This Row],[Order Date]],"MMM")</f>
        <v>May</v>
      </c>
      <c r="G906" s="3" t="s">
        <v>11</v>
      </c>
      <c r="H906" s="3" t="s">
        <v>18</v>
      </c>
      <c r="I906" s="3" t="s">
        <v>2</v>
      </c>
      <c r="J906" s="3" t="s">
        <v>13</v>
      </c>
      <c r="K906" s="3" t="s">
        <v>23</v>
      </c>
      <c r="L906" s="3" t="s">
        <v>51</v>
      </c>
      <c r="M906" s="8">
        <v>1</v>
      </c>
      <c r="N906" s="5">
        <v>125.44</v>
      </c>
      <c r="O906" s="6">
        <v>0</v>
      </c>
      <c r="P906" s="18">
        <v>59.92</v>
      </c>
      <c r="Q906" s="18">
        <f t="shared" si="56"/>
        <v>125.44</v>
      </c>
      <c r="R906" s="18">
        <f t="shared" si="57"/>
        <v>59.92</v>
      </c>
      <c r="S906" s="18">
        <f t="shared" si="58"/>
        <v>65.52</v>
      </c>
      <c r="T906" s="7">
        <f t="shared" si="59"/>
        <v>0.5223214285714286</v>
      </c>
      <c r="U906" s="4">
        <f>YEAR(SalesDataTable[[#This Row],[Order Date]])</f>
        <v>2026</v>
      </c>
      <c r="V906" s="7" t="str">
        <f>"Q"&amp;ROUNDUP(MONTH(SalesDataTable[[#This Row],[Order Date]])/3,0)</f>
        <v>Q2</v>
      </c>
      <c r="W906" s="8">
        <f>MONTH(SalesDataTable[[#This Row],[Order Date]])</f>
        <v>5</v>
      </c>
      <c r="X906" s="7" t="str">
        <f>TEXT(SalesDataTable[[#This Row],[Order Date]],"mmm")</f>
        <v>May</v>
      </c>
    </row>
    <row r="907" spans="1:24" ht="15.75">
      <c r="A907" s="2">
        <v>4274</v>
      </c>
      <c r="B907" s="11">
        <v>46167</v>
      </c>
      <c r="C907" s="4">
        <f>YEAR(SalesDataTable[[#This Row],[Order Date]])</f>
        <v>2026</v>
      </c>
      <c r="D907" s="4" t="str">
        <f>"Q"&amp;ROUNDUP(MONTH(SalesDataTable[[#This Row],[Order Date]])/3,0)</f>
        <v>Q2</v>
      </c>
      <c r="E907" s="4">
        <f>MONTH(SalesDataTable[[#This Row],[Order Date]])</f>
        <v>5</v>
      </c>
      <c r="F907" s="4" t="str">
        <f>TEXT(SalesDataTable[[#This Row],[Order Date]],"MMM")</f>
        <v>May</v>
      </c>
      <c r="G907" s="3" t="s">
        <v>6</v>
      </c>
      <c r="H907" s="3" t="s">
        <v>43</v>
      </c>
      <c r="I907" s="3" t="s">
        <v>28</v>
      </c>
      <c r="J907" s="3" t="s">
        <v>3</v>
      </c>
      <c r="K907" s="3" t="s">
        <v>34</v>
      </c>
      <c r="L907" s="3" t="s">
        <v>42</v>
      </c>
      <c r="M907" s="8">
        <v>2</v>
      </c>
      <c r="N907" s="5">
        <v>36.18</v>
      </c>
      <c r="O907" s="6">
        <v>0</v>
      </c>
      <c r="P907" s="18">
        <v>13.71</v>
      </c>
      <c r="Q907" s="18">
        <f t="shared" si="56"/>
        <v>72.36</v>
      </c>
      <c r="R907" s="18">
        <f t="shared" si="57"/>
        <v>27.42</v>
      </c>
      <c r="S907" s="18">
        <f t="shared" si="58"/>
        <v>44.94</v>
      </c>
      <c r="T907" s="7">
        <f t="shared" si="59"/>
        <v>0.62106135986733002</v>
      </c>
      <c r="U907" s="4">
        <f>YEAR(SalesDataTable[[#This Row],[Order Date]])</f>
        <v>2026</v>
      </c>
      <c r="V907" s="7" t="str">
        <f>"Q"&amp;ROUNDUP(MONTH(SalesDataTable[[#This Row],[Order Date]])/3,0)</f>
        <v>Q2</v>
      </c>
      <c r="W907" s="8">
        <f>MONTH(SalesDataTable[[#This Row],[Order Date]])</f>
        <v>5</v>
      </c>
      <c r="X907" s="7" t="str">
        <f>TEXT(SalesDataTable[[#This Row],[Order Date]],"mmm")</f>
        <v>May</v>
      </c>
    </row>
    <row r="908" spans="1:24" ht="15.75">
      <c r="A908" s="2">
        <v>4364</v>
      </c>
      <c r="B908" s="11">
        <v>46167</v>
      </c>
      <c r="C908" s="4">
        <f>YEAR(SalesDataTable[[#This Row],[Order Date]])</f>
        <v>2026</v>
      </c>
      <c r="D908" s="4" t="str">
        <f>"Q"&amp;ROUNDUP(MONTH(SalesDataTable[[#This Row],[Order Date]])/3,0)</f>
        <v>Q2</v>
      </c>
      <c r="E908" s="4">
        <f>MONTH(SalesDataTable[[#This Row],[Order Date]])</f>
        <v>5</v>
      </c>
      <c r="F908" s="4" t="str">
        <f>TEXT(SalesDataTable[[#This Row],[Order Date]],"MMM")</f>
        <v>May</v>
      </c>
      <c r="G908" s="3" t="s">
        <v>0</v>
      </c>
      <c r="H908" s="3" t="s">
        <v>50</v>
      </c>
      <c r="I908" s="3" t="s">
        <v>19</v>
      </c>
      <c r="J908" s="3" t="s">
        <v>3</v>
      </c>
      <c r="K908" s="3" t="s">
        <v>34</v>
      </c>
      <c r="L908" s="3" t="s">
        <v>35</v>
      </c>
      <c r="M908" s="8">
        <v>1</v>
      </c>
      <c r="N908" s="5">
        <v>41</v>
      </c>
      <c r="O908" s="6">
        <v>0.05</v>
      </c>
      <c r="P908" s="18">
        <v>14.51</v>
      </c>
      <c r="Q908" s="18">
        <f t="shared" si="56"/>
        <v>38.949999999999996</v>
      </c>
      <c r="R908" s="18">
        <f t="shared" si="57"/>
        <v>14.51</v>
      </c>
      <c r="S908" s="18">
        <f t="shared" si="58"/>
        <v>24.439999999999998</v>
      </c>
      <c r="T908" s="7">
        <f t="shared" si="59"/>
        <v>0.62747111681643131</v>
      </c>
      <c r="U908" s="4">
        <f>YEAR(SalesDataTable[[#This Row],[Order Date]])</f>
        <v>2026</v>
      </c>
      <c r="V908" s="7" t="str">
        <f>"Q"&amp;ROUNDUP(MONTH(SalesDataTable[[#This Row],[Order Date]])/3,0)</f>
        <v>Q2</v>
      </c>
      <c r="W908" s="8">
        <f>MONTH(SalesDataTable[[#This Row],[Order Date]])</f>
        <v>5</v>
      </c>
      <c r="X908" s="7" t="str">
        <f>TEXT(SalesDataTable[[#This Row],[Order Date]],"mmm")</f>
        <v>May</v>
      </c>
    </row>
    <row r="909" spans="1:24" ht="15.75">
      <c r="A909" s="2">
        <v>4896</v>
      </c>
      <c r="B909" s="11">
        <v>46167</v>
      </c>
      <c r="C909" s="4">
        <f>YEAR(SalesDataTable[[#This Row],[Order Date]])</f>
        <v>2026</v>
      </c>
      <c r="D909" s="4" t="str">
        <f>"Q"&amp;ROUNDUP(MONTH(SalesDataTable[[#This Row],[Order Date]])/3,0)</f>
        <v>Q2</v>
      </c>
      <c r="E909" s="4">
        <f>MONTH(SalesDataTable[[#This Row],[Order Date]])</f>
        <v>5</v>
      </c>
      <c r="F909" s="4" t="str">
        <f>TEXT(SalesDataTable[[#This Row],[Order Date]],"MMM")</f>
        <v>May</v>
      </c>
      <c r="G909" s="3" t="s">
        <v>11</v>
      </c>
      <c r="H909" s="3" t="s">
        <v>25</v>
      </c>
      <c r="I909" s="3" t="s">
        <v>2</v>
      </c>
      <c r="J909" s="3" t="s">
        <v>3</v>
      </c>
      <c r="K909" s="3" t="s">
        <v>9</v>
      </c>
      <c r="L909" s="3" t="s">
        <v>46</v>
      </c>
      <c r="M909" s="8">
        <v>1</v>
      </c>
      <c r="N909" s="5">
        <v>72.33</v>
      </c>
      <c r="O909" s="6">
        <v>0.1</v>
      </c>
      <c r="P909" s="18">
        <v>32.61</v>
      </c>
      <c r="Q909" s="18">
        <f t="shared" si="56"/>
        <v>65.096999999999994</v>
      </c>
      <c r="R909" s="18">
        <f t="shared" si="57"/>
        <v>32.61</v>
      </c>
      <c r="S909" s="18">
        <f t="shared" si="58"/>
        <v>32.486999999999995</v>
      </c>
      <c r="T909" s="7">
        <f t="shared" si="59"/>
        <v>0.49905525600258072</v>
      </c>
      <c r="U909" s="4">
        <f>YEAR(SalesDataTable[[#This Row],[Order Date]])</f>
        <v>2026</v>
      </c>
      <c r="V909" s="7" t="str">
        <f>"Q"&amp;ROUNDUP(MONTH(SalesDataTable[[#This Row],[Order Date]])/3,0)</f>
        <v>Q2</v>
      </c>
      <c r="W909" s="8">
        <f>MONTH(SalesDataTable[[#This Row],[Order Date]])</f>
        <v>5</v>
      </c>
      <c r="X909" s="7" t="str">
        <f>TEXT(SalesDataTable[[#This Row],[Order Date]],"mmm")</f>
        <v>May</v>
      </c>
    </row>
    <row r="910" spans="1:24" ht="15.75">
      <c r="A910" s="2">
        <v>5109</v>
      </c>
      <c r="B910" s="11">
        <v>46167</v>
      </c>
      <c r="C910" s="4">
        <f>YEAR(SalesDataTable[[#This Row],[Order Date]])</f>
        <v>2026</v>
      </c>
      <c r="D910" s="4" t="str">
        <f>"Q"&amp;ROUNDUP(MONTH(SalesDataTable[[#This Row],[Order Date]])/3,0)</f>
        <v>Q2</v>
      </c>
      <c r="E910" s="4">
        <f>MONTH(SalesDataTable[[#This Row],[Order Date]])</f>
        <v>5</v>
      </c>
      <c r="F910" s="4" t="str">
        <f>TEXT(SalesDataTable[[#This Row],[Order Date]],"MMM")</f>
        <v>May</v>
      </c>
      <c r="G910" s="3" t="s">
        <v>20</v>
      </c>
      <c r="H910" s="3" t="s">
        <v>21</v>
      </c>
      <c r="I910" s="3" t="s">
        <v>2</v>
      </c>
      <c r="J910" s="3" t="s">
        <v>16</v>
      </c>
      <c r="K910" s="3" t="s">
        <v>23</v>
      </c>
      <c r="L910" s="3" t="s">
        <v>51</v>
      </c>
      <c r="M910" s="8">
        <v>2</v>
      </c>
      <c r="N910" s="5">
        <v>125.42</v>
      </c>
      <c r="O910" s="6">
        <v>0</v>
      </c>
      <c r="P910" s="18">
        <v>62.28</v>
      </c>
      <c r="Q910" s="18">
        <f t="shared" si="56"/>
        <v>250.84</v>
      </c>
      <c r="R910" s="18">
        <f t="shared" si="57"/>
        <v>124.56</v>
      </c>
      <c r="S910" s="18">
        <f t="shared" si="58"/>
        <v>126.28</v>
      </c>
      <c r="T910" s="7">
        <f t="shared" si="59"/>
        <v>0.50342848030617127</v>
      </c>
      <c r="U910" s="4">
        <f>YEAR(SalesDataTable[[#This Row],[Order Date]])</f>
        <v>2026</v>
      </c>
      <c r="V910" s="7" t="str">
        <f>"Q"&amp;ROUNDUP(MONTH(SalesDataTable[[#This Row],[Order Date]])/3,0)</f>
        <v>Q2</v>
      </c>
      <c r="W910" s="8">
        <f>MONTH(SalesDataTable[[#This Row],[Order Date]])</f>
        <v>5</v>
      </c>
      <c r="X910" s="7" t="str">
        <f>TEXT(SalesDataTable[[#This Row],[Order Date]],"mmm")</f>
        <v>May</v>
      </c>
    </row>
    <row r="911" spans="1:24" ht="15.75">
      <c r="A911" s="2">
        <v>289</v>
      </c>
      <c r="B911" s="11">
        <v>46168</v>
      </c>
      <c r="C911" s="4">
        <f>YEAR(SalesDataTable[[#This Row],[Order Date]])</f>
        <v>2026</v>
      </c>
      <c r="D911" s="4" t="str">
        <f>"Q"&amp;ROUNDUP(MONTH(SalesDataTable[[#This Row],[Order Date]])/3,0)</f>
        <v>Q2</v>
      </c>
      <c r="E911" s="4">
        <f>MONTH(SalesDataTable[[#This Row],[Order Date]])</f>
        <v>5</v>
      </c>
      <c r="F911" s="4" t="str">
        <f>TEXT(SalesDataTable[[#This Row],[Order Date]],"MMM")</f>
        <v>May</v>
      </c>
      <c r="G911" s="3" t="s">
        <v>0</v>
      </c>
      <c r="H911" s="3" t="s">
        <v>50</v>
      </c>
      <c r="I911" s="3" t="s">
        <v>2</v>
      </c>
      <c r="J911" s="3" t="s">
        <v>16</v>
      </c>
      <c r="K911" s="3" t="s">
        <v>4</v>
      </c>
      <c r="L911" s="3" t="s">
        <v>26</v>
      </c>
      <c r="M911" s="8">
        <v>2</v>
      </c>
      <c r="N911" s="5">
        <v>41.29</v>
      </c>
      <c r="O911" s="6">
        <v>0.15</v>
      </c>
      <c r="P911" s="18">
        <v>16.43</v>
      </c>
      <c r="Q911" s="18">
        <f t="shared" si="56"/>
        <v>70.192999999999998</v>
      </c>
      <c r="R911" s="18">
        <f t="shared" si="57"/>
        <v>32.86</v>
      </c>
      <c r="S911" s="18">
        <f t="shared" si="58"/>
        <v>37.332999999999998</v>
      </c>
      <c r="T911" s="7">
        <f t="shared" si="59"/>
        <v>0.531862151496588</v>
      </c>
      <c r="U911" s="4">
        <f>YEAR(SalesDataTable[[#This Row],[Order Date]])</f>
        <v>2026</v>
      </c>
      <c r="V911" s="7" t="str">
        <f>"Q"&amp;ROUNDUP(MONTH(SalesDataTable[[#This Row],[Order Date]])/3,0)</f>
        <v>Q2</v>
      </c>
      <c r="W911" s="8">
        <f>MONTH(SalesDataTable[[#This Row],[Order Date]])</f>
        <v>5</v>
      </c>
      <c r="X911" s="7" t="str">
        <f>TEXT(SalesDataTable[[#This Row],[Order Date]],"mmm")</f>
        <v>May</v>
      </c>
    </row>
    <row r="912" spans="1:24" ht="15.75">
      <c r="A912" s="2">
        <v>4092</v>
      </c>
      <c r="B912" s="11">
        <v>46168</v>
      </c>
      <c r="C912" s="4">
        <f>YEAR(SalesDataTable[[#This Row],[Order Date]])</f>
        <v>2026</v>
      </c>
      <c r="D912" s="4" t="str">
        <f>"Q"&amp;ROUNDUP(MONTH(SalesDataTable[[#This Row],[Order Date]])/3,0)</f>
        <v>Q2</v>
      </c>
      <c r="E912" s="4">
        <f>MONTH(SalesDataTable[[#This Row],[Order Date]])</f>
        <v>5</v>
      </c>
      <c r="F912" s="4" t="str">
        <f>TEXT(SalesDataTable[[#This Row],[Order Date]],"MMM")</f>
        <v>May</v>
      </c>
      <c r="G912" s="3" t="s">
        <v>20</v>
      </c>
      <c r="H912" s="3" t="s">
        <v>33</v>
      </c>
      <c r="I912" s="3" t="s">
        <v>8</v>
      </c>
      <c r="J912" s="3" t="s">
        <v>16</v>
      </c>
      <c r="K912" s="3" t="s">
        <v>14</v>
      </c>
      <c r="L912" s="3" t="s">
        <v>44</v>
      </c>
      <c r="M912" s="8">
        <v>8</v>
      </c>
      <c r="N912" s="5">
        <v>131.4</v>
      </c>
      <c r="O912" s="6">
        <v>0.05</v>
      </c>
      <c r="P912" s="18">
        <v>66.489999999999995</v>
      </c>
      <c r="Q912" s="18">
        <f t="shared" si="56"/>
        <v>998.64</v>
      </c>
      <c r="R912" s="18">
        <f t="shared" si="57"/>
        <v>531.91999999999996</v>
      </c>
      <c r="S912" s="18">
        <f t="shared" si="58"/>
        <v>466.72</v>
      </c>
      <c r="T912" s="7">
        <f t="shared" si="59"/>
        <v>0.46735560362092449</v>
      </c>
      <c r="U912" s="4">
        <f>YEAR(SalesDataTable[[#This Row],[Order Date]])</f>
        <v>2026</v>
      </c>
      <c r="V912" s="7" t="str">
        <f>"Q"&amp;ROUNDUP(MONTH(SalesDataTable[[#This Row],[Order Date]])/3,0)</f>
        <v>Q2</v>
      </c>
      <c r="W912" s="8">
        <f>MONTH(SalesDataTable[[#This Row],[Order Date]])</f>
        <v>5</v>
      </c>
      <c r="X912" s="7" t="str">
        <f>TEXT(SalesDataTable[[#This Row],[Order Date]],"mmm")</f>
        <v>May</v>
      </c>
    </row>
    <row r="913" spans="1:24" ht="15.75">
      <c r="A913" s="2">
        <v>4727</v>
      </c>
      <c r="B913" s="11">
        <v>46168</v>
      </c>
      <c r="C913" s="4">
        <f>YEAR(SalesDataTable[[#This Row],[Order Date]])</f>
        <v>2026</v>
      </c>
      <c r="D913" s="4" t="str">
        <f>"Q"&amp;ROUNDUP(MONTH(SalesDataTable[[#This Row],[Order Date]])/3,0)</f>
        <v>Q2</v>
      </c>
      <c r="E913" s="4">
        <f>MONTH(SalesDataTable[[#This Row],[Order Date]])</f>
        <v>5</v>
      </c>
      <c r="F913" s="4" t="str">
        <f>TEXT(SalesDataTable[[#This Row],[Order Date]],"MMM")</f>
        <v>May</v>
      </c>
      <c r="G913" s="3" t="s">
        <v>11</v>
      </c>
      <c r="H913" s="3" t="s">
        <v>52</v>
      </c>
      <c r="I913" s="3" t="s">
        <v>2</v>
      </c>
      <c r="J913" s="3" t="s">
        <v>13</v>
      </c>
      <c r="K913" s="3" t="s">
        <v>9</v>
      </c>
      <c r="L913" s="3" t="s">
        <v>17</v>
      </c>
      <c r="M913" s="8">
        <v>4</v>
      </c>
      <c r="N913" s="5">
        <v>140.66999999999999</v>
      </c>
      <c r="O913" s="6">
        <v>0</v>
      </c>
      <c r="P913" s="18">
        <v>80.72</v>
      </c>
      <c r="Q913" s="18">
        <f t="shared" si="56"/>
        <v>562.67999999999995</v>
      </c>
      <c r="R913" s="18">
        <f t="shared" si="57"/>
        <v>322.88</v>
      </c>
      <c r="S913" s="18">
        <f t="shared" si="58"/>
        <v>239.79999999999995</v>
      </c>
      <c r="T913" s="7">
        <f t="shared" si="59"/>
        <v>0.42617473519584842</v>
      </c>
      <c r="U913" s="4">
        <f>YEAR(SalesDataTable[[#This Row],[Order Date]])</f>
        <v>2026</v>
      </c>
      <c r="V913" s="7" t="str">
        <f>"Q"&amp;ROUNDUP(MONTH(SalesDataTable[[#This Row],[Order Date]])/3,0)</f>
        <v>Q2</v>
      </c>
      <c r="W913" s="8">
        <f>MONTH(SalesDataTable[[#This Row],[Order Date]])</f>
        <v>5</v>
      </c>
      <c r="X913" s="7" t="str">
        <f>TEXT(SalesDataTable[[#This Row],[Order Date]],"mmm")</f>
        <v>May</v>
      </c>
    </row>
    <row r="914" spans="1:24" ht="15.75">
      <c r="A914" s="2">
        <v>4753</v>
      </c>
      <c r="B914" s="11">
        <v>46168</v>
      </c>
      <c r="C914" s="4">
        <f>YEAR(SalesDataTable[[#This Row],[Order Date]])</f>
        <v>2026</v>
      </c>
      <c r="D914" s="4" t="str">
        <f>"Q"&amp;ROUNDUP(MONTH(SalesDataTable[[#This Row],[Order Date]])/3,0)</f>
        <v>Q2</v>
      </c>
      <c r="E914" s="4">
        <f>MONTH(SalesDataTable[[#This Row],[Order Date]])</f>
        <v>5</v>
      </c>
      <c r="F914" s="4" t="str">
        <f>TEXT(SalesDataTable[[#This Row],[Order Date]],"MMM")</f>
        <v>May</v>
      </c>
      <c r="G914" s="3" t="s">
        <v>20</v>
      </c>
      <c r="H914" s="3" t="s">
        <v>33</v>
      </c>
      <c r="I914" s="3" t="s">
        <v>2</v>
      </c>
      <c r="J914" s="3" t="s">
        <v>3</v>
      </c>
      <c r="K914" s="3" t="s">
        <v>34</v>
      </c>
      <c r="L914" s="3" t="s">
        <v>42</v>
      </c>
      <c r="M914" s="8">
        <v>1</v>
      </c>
      <c r="N914" s="5">
        <v>36.659999999999997</v>
      </c>
      <c r="O914" s="6">
        <v>0.05</v>
      </c>
      <c r="P914" s="18">
        <v>13.51</v>
      </c>
      <c r="Q914" s="18">
        <f t="shared" si="56"/>
        <v>34.826999999999998</v>
      </c>
      <c r="R914" s="18">
        <f t="shared" si="57"/>
        <v>13.51</v>
      </c>
      <c r="S914" s="18">
        <f t="shared" si="58"/>
        <v>21.317</v>
      </c>
      <c r="T914" s="7">
        <f t="shared" si="59"/>
        <v>0.61208257960777557</v>
      </c>
      <c r="U914" s="4">
        <f>YEAR(SalesDataTable[[#This Row],[Order Date]])</f>
        <v>2026</v>
      </c>
      <c r="V914" s="7" t="str">
        <f>"Q"&amp;ROUNDUP(MONTH(SalesDataTable[[#This Row],[Order Date]])/3,0)</f>
        <v>Q2</v>
      </c>
      <c r="W914" s="8">
        <f>MONTH(SalesDataTable[[#This Row],[Order Date]])</f>
        <v>5</v>
      </c>
      <c r="X914" s="7" t="str">
        <f>TEXT(SalesDataTable[[#This Row],[Order Date]],"mmm")</f>
        <v>May</v>
      </c>
    </row>
    <row r="915" spans="1:24" ht="15.75">
      <c r="A915" s="2">
        <v>942</v>
      </c>
      <c r="B915" s="11">
        <v>46169</v>
      </c>
      <c r="C915" s="4">
        <f>YEAR(SalesDataTable[[#This Row],[Order Date]])</f>
        <v>2026</v>
      </c>
      <c r="D915" s="4" t="str">
        <f>"Q"&amp;ROUNDUP(MONTH(SalesDataTable[[#This Row],[Order Date]])/3,0)</f>
        <v>Q2</v>
      </c>
      <c r="E915" s="4">
        <f>MONTH(SalesDataTable[[#This Row],[Order Date]])</f>
        <v>5</v>
      </c>
      <c r="F915" s="4" t="str">
        <f>TEXT(SalesDataTable[[#This Row],[Order Date]],"MMM")</f>
        <v>May</v>
      </c>
      <c r="G915" s="3" t="s">
        <v>20</v>
      </c>
      <c r="H915" s="3" t="s">
        <v>21</v>
      </c>
      <c r="I915" s="3" t="s">
        <v>2</v>
      </c>
      <c r="J915" s="3" t="s">
        <v>3</v>
      </c>
      <c r="K915" s="3" t="s">
        <v>14</v>
      </c>
      <c r="L915" s="3" t="s">
        <v>32</v>
      </c>
      <c r="M915" s="8">
        <v>1</v>
      </c>
      <c r="N915" s="5">
        <v>46.28</v>
      </c>
      <c r="O915" s="6">
        <v>0.05</v>
      </c>
      <c r="P915" s="18">
        <v>17.95</v>
      </c>
      <c r="Q915" s="18">
        <f t="shared" si="56"/>
        <v>43.966000000000001</v>
      </c>
      <c r="R915" s="18">
        <f t="shared" si="57"/>
        <v>17.95</v>
      </c>
      <c r="S915" s="18">
        <f t="shared" si="58"/>
        <v>26.016000000000002</v>
      </c>
      <c r="T915" s="7">
        <f t="shared" si="59"/>
        <v>0.591729973161079</v>
      </c>
      <c r="U915" s="4">
        <f>YEAR(SalesDataTable[[#This Row],[Order Date]])</f>
        <v>2026</v>
      </c>
      <c r="V915" s="7" t="str">
        <f>"Q"&amp;ROUNDUP(MONTH(SalesDataTable[[#This Row],[Order Date]])/3,0)</f>
        <v>Q2</v>
      </c>
      <c r="W915" s="8">
        <f>MONTH(SalesDataTable[[#This Row],[Order Date]])</f>
        <v>5</v>
      </c>
      <c r="X915" s="7" t="str">
        <f>TEXT(SalesDataTable[[#This Row],[Order Date]],"mmm")</f>
        <v>May</v>
      </c>
    </row>
    <row r="916" spans="1:24" ht="15.75">
      <c r="A916" s="2">
        <v>1755</v>
      </c>
      <c r="B916" s="11">
        <v>46169</v>
      </c>
      <c r="C916" s="4">
        <f>YEAR(SalesDataTable[[#This Row],[Order Date]])</f>
        <v>2026</v>
      </c>
      <c r="D916" s="4" t="str">
        <f>"Q"&amp;ROUNDUP(MONTH(SalesDataTable[[#This Row],[Order Date]])/3,0)</f>
        <v>Q2</v>
      </c>
      <c r="E916" s="4">
        <f>MONTH(SalesDataTable[[#This Row],[Order Date]])</f>
        <v>5</v>
      </c>
      <c r="F916" s="4" t="str">
        <f>TEXT(SalesDataTable[[#This Row],[Order Date]],"MMM")</f>
        <v>May</v>
      </c>
      <c r="G916" s="3" t="s">
        <v>20</v>
      </c>
      <c r="H916" s="3" t="s">
        <v>47</v>
      </c>
      <c r="I916" s="3" t="s">
        <v>28</v>
      </c>
      <c r="J916" s="3" t="s">
        <v>3</v>
      </c>
      <c r="K916" s="3" t="s">
        <v>9</v>
      </c>
      <c r="L916" s="3" t="s">
        <v>10</v>
      </c>
      <c r="M916" s="8">
        <v>2</v>
      </c>
      <c r="N916" s="5">
        <v>92.12</v>
      </c>
      <c r="O916" s="6">
        <v>0</v>
      </c>
      <c r="P916" s="18">
        <v>46.64</v>
      </c>
      <c r="Q916" s="18">
        <f t="shared" si="56"/>
        <v>184.24</v>
      </c>
      <c r="R916" s="18">
        <f t="shared" si="57"/>
        <v>93.28</v>
      </c>
      <c r="S916" s="18">
        <f t="shared" si="58"/>
        <v>90.960000000000008</v>
      </c>
      <c r="T916" s="7">
        <f t="shared" si="59"/>
        <v>0.49370386452453324</v>
      </c>
      <c r="U916" s="4">
        <f>YEAR(SalesDataTable[[#This Row],[Order Date]])</f>
        <v>2026</v>
      </c>
      <c r="V916" s="7" t="str">
        <f>"Q"&amp;ROUNDUP(MONTH(SalesDataTable[[#This Row],[Order Date]])/3,0)</f>
        <v>Q2</v>
      </c>
      <c r="W916" s="8">
        <f>MONTH(SalesDataTable[[#This Row],[Order Date]])</f>
        <v>5</v>
      </c>
      <c r="X916" s="7" t="str">
        <f>TEXT(SalesDataTable[[#This Row],[Order Date]],"mmm")</f>
        <v>May</v>
      </c>
    </row>
    <row r="917" spans="1:24" ht="15.75">
      <c r="A917" s="2">
        <v>3073</v>
      </c>
      <c r="B917" s="11">
        <v>46169</v>
      </c>
      <c r="C917" s="4">
        <f>YEAR(SalesDataTable[[#This Row],[Order Date]])</f>
        <v>2026</v>
      </c>
      <c r="D917" s="4" t="str">
        <f>"Q"&amp;ROUNDUP(MONTH(SalesDataTable[[#This Row],[Order Date]])/3,0)</f>
        <v>Q2</v>
      </c>
      <c r="E917" s="4">
        <f>MONTH(SalesDataTable[[#This Row],[Order Date]])</f>
        <v>5</v>
      </c>
      <c r="F917" s="4" t="str">
        <f>TEXT(SalesDataTable[[#This Row],[Order Date]],"MMM")</f>
        <v>May</v>
      </c>
      <c r="G917" s="3" t="s">
        <v>20</v>
      </c>
      <c r="H917" s="3" t="s">
        <v>47</v>
      </c>
      <c r="I917" s="3" t="s">
        <v>2</v>
      </c>
      <c r="J917" s="3" t="s">
        <v>3</v>
      </c>
      <c r="K917" s="3" t="s">
        <v>34</v>
      </c>
      <c r="L917" s="3" t="s">
        <v>35</v>
      </c>
      <c r="M917" s="8">
        <v>3</v>
      </c>
      <c r="N917" s="5">
        <v>39.549999999999997</v>
      </c>
      <c r="O917" s="6">
        <v>0</v>
      </c>
      <c r="P917" s="18">
        <v>14.87</v>
      </c>
      <c r="Q917" s="18">
        <f t="shared" si="56"/>
        <v>118.64999999999999</v>
      </c>
      <c r="R917" s="18">
        <f t="shared" si="57"/>
        <v>44.61</v>
      </c>
      <c r="S917" s="18">
        <f t="shared" si="58"/>
        <v>74.039999999999992</v>
      </c>
      <c r="T917" s="7">
        <f t="shared" si="59"/>
        <v>0.6240202275600506</v>
      </c>
      <c r="U917" s="4">
        <f>YEAR(SalesDataTable[[#This Row],[Order Date]])</f>
        <v>2026</v>
      </c>
      <c r="V917" s="7" t="str">
        <f>"Q"&amp;ROUNDUP(MONTH(SalesDataTable[[#This Row],[Order Date]])/3,0)</f>
        <v>Q2</v>
      </c>
      <c r="W917" s="8">
        <f>MONTH(SalesDataTable[[#This Row],[Order Date]])</f>
        <v>5</v>
      </c>
      <c r="X917" s="7" t="str">
        <f>TEXT(SalesDataTable[[#This Row],[Order Date]],"mmm")</f>
        <v>May</v>
      </c>
    </row>
    <row r="918" spans="1:24" ht="15.75">
      <c r="A918" s="2">
        <v>4230</v>
      </c>
      <c r="B918" s="11">
        <v>46169</v>
      </c>
      <c r="C918" s="4">
        <f>YEAR(SalesDataTable[[#This Row],[Order Date]])</f>
        <v>2026</v>
      </c>
      <c r="D918" s="4" t="str">
        <f>"Q"&amp;ROUNDUP(MONTH(SalesDataTable[[#This Row],[Order Date]])/3,0)</f>
        <v>Q2</v>
      </c>
      <c r="E918" s="4">
        <f>MONTH(SalesDataTable[[#This Row],[Order Date]])</f>
        <v>5</v>
      </c>
      <c r="F918" s="4" t="str">
        <f>TEXT(SalesDataTable[[#This Row],[Order Date]],"MMM")</f>
        <v>May</v>
      </c>
      <c r="G918" s="3" t="s">
        <v>0</v>
      </c>
      <c r="H918" s="3" t="s">
        <v>1</v>
      </c>
      <c r="I918" s="3" t="s">
        <v>19</v>
      </c>
      <c r="J918" s="3" t="s">
        <v>13</v>
      </c>
      <c r="K918" s="3" t="s">
        <v>4</v>
      </c>
      <c r="L918" s="3" t="s">
        <v>5</v>
      </c>
      <c r="M918" s="8">
        <v>1</v>
      </c>
      <c r="N918" s="5">
        <v>83.3</v>
      </c>
      <c r="O918" s="6">
        <v>0</v>
      </c>
      <c r="P918" s="18">
        <v>41.93</v>
      </c>
      <c r="Q918" s="18">
        <f t="shared" si="56"/>
        <v>83.3</v>
      </c>
      <c r="R918" s="18">
        <f t="shared" si="57"/>
        <v>41.93</v>
      </c>
      <c r="S918" s="18">
        <f t="shared" si="58"/>
        <v>41.37</v>
      </c>
      <c r="T918" s="7">
        <f t="shared" si="59"/>
        <v>0.49663865546218489</v>
      </c>
      <c r="U918" s="4">
        <f>YEAR(SalesDataTable[[#This Row],[Order Date]])</f>
        <v>2026</v>
      </c>
      <c r="V918" s="7" t="str">
        <f>"Q"&amp;ROUNDUP(MONTH(SalesDataTable[[#This Row],[Order Date]])/3,0)</f>
        <v>Q2</v>
      </c>
      <c r="W918" s="8">
        <f>MONTH(SalesDataTable[[#This Row],[Order Date]])</f>
        <v>5</v>
      </c>
      <c r="X918" s="7" t="str">
        <f>TEXT(SalesDataTable[[#This Row],[Order Date]],"mmm")</f>
        <v>May</v>
      </c>
    </row>
    <row r="919" spans="1:24" ht="15.75">
      <c r="A919" s="2">
        <v>644</v>
      </c>
      <c r="B919" s="11">
        <v>46170</v>
      </c>
      <c r="C919" s="4">
        <f>YEAR(SalesDataTable[[#This Row],[Order Date]])</f>
        <v>2026</v>
      </c>
      <c r="D919" s="4" t="str">
        <f>"Q"&amp;ROUNDUP(MONTH(SalesDataTable[[#This Row],[Order Date]])/3,0)</f>
        <v>Q2</v>
      </c>
      <c r="E919" s="4">
        <f>MONTH(SalesDataTable[[#This Row],[Order Date]])</f>
        <v>5</v>
      </c>
      <c r="F919" s="4" t="str">
        <f>TEXT(SalesDataTable[[#This Row],[Order Date]],"MMM")</f>
        <v>May</v>
      </c>
      <c r="G919" s="3" t="s">
        <v>20</v>
      </c>
      <c r="H919" s="3" t="s">
        <v>47</v>
      </c>
      <c r="I919" s="3" t="s">
        <v>19</v>
      </c>
      <c r="J919" s="3" t="s">
        <v>13</v>
      </c>
      <c r="K919" s="3" t="s">
        <v>9</v>
      </c>
      <c r="L919" s="3" t="s">
        <v>10</v>
      </c>
      <c r="M919" s="8">
        <v>2</v>
      </c>
      <c r="N919" s="5">
        <v>93.84</v>
      </c>
      <c r="O919" s="6">
        <v>0</v>
      </c>
      <c r="P919" s="18">
        <v>44.72</v>
      </c>
      <c r="Q919" s="18">
        <f t="shared" si="56"/>
        <v>187.68</v>
      </c>
      <c r="R919" s="18">
        <f t="shared" si="57"/>
        <v>89.44</v>
      </c>
      <c r="S919" s="18">
        <f t="shared" si="58"/>
        <v>98.240000000000009</v>
      </c>
      <c r="T919" s="7">
        <f t="shared" si="59"/>
        <v>0.52344416027280483</v>
      </c>
      <c r="U919" s="4">
        <f>YEAR(SalesDataTable[[#This Row],[Order Date]])</f>
        <v>2026</v>
      </c>
      <c r="V919" s="7" t="str">
        <f>"Q"&amp;ROUNDUP(MONTH(SalesDataTable[[#This Row],[Order Date]])/3,0)</f>
        <v>Q2</v>
      </c>
      <c r="W919" s="8">
        <f>MONTH(SalesDataTable[[#This Row],[Order Date]])</f>
        <v>5</v>
      </c>
      <c r="X919" s="7" t="str">
        <f>TEXT(SalesDataTable[[#This Row],[Order Date]],"mmm")</f>
        <v>May</v>
      </c>
    </row>
    <row r="920" spans="1:24" ht="15.75">
      <c r="A920" s="2">
        <v>1122</v>
      </c>
      <c r="B920" s="11">
        <v>46170</v>
      </c>
      <c r="C920" s="4">
        <f>YEAR(SalesDataTable[[#This Row],[Order Date]])</f>
        <v>2026</v>
      </c>
      <c r="D920" s="4" t="str">
        <f>"Q"&amp;ROUNDUP(MONTH(SalesDataTable[[#This Row],[Order Date]])/3,0)</f>
        <v>Q2</v>
      </c>
      <c r="E920" s="4">
        <f>MONTH(SalesDataTable[[#This Row],[Order Date]])</f>
        <v>5</v>
      </c>
      <c r="F920" s="4" t="str">
        <f>TEXT(SalesDataTable[[#This Row],[Order Date]],"MMM")</f>
        <v>May</v>
      </c>
      <c r="G920" s="3" t="s">
        <v>11</v>
      </c>
      <c r="H920" s="3" t="s">
        <v>52</v>
      </c>
      <c r="I920" s="3" t="s">
        <v>2</v>
      </c>
      <c r="J920" s="3" t="s">
        <v>3</v>
      </c>
      <c r="K920" s="3" t="s">
        <v>4</v>
      </c>
      <c r="L920" s="3" t="s">
        <v>22</v>
      </c>
      <c r="M920" s="8">
        <v>2</v>
      </c>
      <c r="N920" s="5">
        <v>51.25</v>
      </c>
      <c r="O920" s="6">
        <v>0</v>
      </c>
      <c r="P920" s="18">
        <v>22.57</v>
      </c>
      <c r="Q920" s="18">
        <f t="shared" si="56"/>
        <v>102.5</v>
      </c>
      <c r="R920" s="18">
        <f t="shared" si="57"/>
        <v>45.14</v>
      </c>
      <c r="S920" s="18">
        <f t="shared" si="58"/>
        <v>57.36</v>
      </c>
      <c r="T920" s="7">
        <f t="shared" si="59"/>
        <v>0.55960975609756092</v>
      </c>
      <c r="U920" s="4">
        <f>YEAR(SalesDataTable[[#This Row],[Order Date]])</f>
        <v>2026</v>
      </c>
      <c r="V920" s="7" t="str">
        <f>"Q"&amp;ROUNDUP(MONTH(SalesDataTable[[#This Row],[Order Date]])/3,0)</f>
        <v>Q2</v>
      </c>
      <c r="W920" s="8">
        <f>MONTH(SalesDataTable[[#This Row],[Order Date]])</f>
        <v>5</v>
      </c>
      <c r="X920" s="7" t="str">
        <f>TEXT(SalesDataTable[[#This Row],[Order Date]],"mmm")</f>
        <v>May</v>
      </c>
    </row>
    <row r="921" spans="1:24" ht="15.75">
      <c r="A921" s="2">
        <v>2019</v>
      </c>
      <c r="B921" s="11">
        <v>46170</v>
      </c>
      <c r="C921" s="4">
        <f>YEAR(SalesDataTable[[#This Row],[Order Date]])</f>
        <v>2026</v>
      </c>
      <c r="D921" s="4" t="str">
        <f>"Q"&amp;ROUNDUP(MONTH(SalesDataTable[[#This Row],[Order Date]])/3,0)</f>
        <v>Q2</v>
      </c>
      <c r="E921" s="4">
        <f>MONTH(SalesDataTable[[#This Row],[Order Date]])</f>
        <v>5</v>
      </c>
      <c r="F921" s="4" t="str">
        <f>TEXT(SalesDataTable[[#This Row],[Order Date]],"MMM")</f>
        <v>May</v>
      </c>
      <c r="G921" s="3" t="s">
        <v>20</v>
      </c>
      <c r="H921" s="3" t="s">
        <v>47</v>
      </c>
      <c r="I921" s="3" t="s">
        <v>8</v>
      </c>
      <c r="J921" s="3" t="s">
        <v>16</v>
      </c>
      <c r="K921" s="3" t="s">
        <v>4</v>
      </c>
      <c r="L921" s="3" t="s">
        <v>5</v>
      </c>
      <c r="M921" s="8">
        <v>8</v>
      </c>
      <c r="N921" s="5">
        <v>80.13</v>
      </c>
      <c r="O921" s="6">
        <v>0.1</v>
      </c>
      <c r="P921" s="18">
        <v>43.8</v>
      </c>
      <c r="Q921" s="18">
        <f t="shared" si="56"/>
        <v>576.93600000000004</v>
      </c>
      <c r="R921" s="18">
        <f t="shared" si="57"/>
        <v>350.4</v>
      </c>
      <c r="S921" s="18">
        <f t="shared" si="58"/>
        <v>226.53600000000006</v>
      </c>
      <c r="T921" s="7">
        <f t="shared" si="59"/>
        <v>0.39265360455925796</v>
      </c>
      <c r="U921" s="4">
        <f>YEAR(SalesDataTable[[#This Row],[Order Date]])</f>
        <v>2026</v>
      </c>
      <c r="V921" s="7" t="str">
        <f>"Q"&amp;ROUNDUP(MONTH(SalesDataTable[[#This Row],[Order Date]])/3,0)</f>
        <v>Q2</v>
      </c>
      <c r="W921" s="8">
        <f>MONTH(SalesDataTable[[#This Row],[Order Date]])</f>
        <v>5</v>
      </c>
      <c r="X921" s="7" t="str">
        <f>TEXT(SalesDataTable[[#This Row],[Order Date]],"mmm")</f>
        <v>May</v>
      </c>
    </row>
    <row r="922" spans="1:24" ht="15.75">
      <c r="A922" s="2">
        <v>2432</v>
      </c>
      <c r="B922" s="11">
        <v>46170</v>
      </c>
      <c r="C922" s="4">
        <f>YEAR(SalesDataTable[[#This Row],[Order Date]])</f>
        <v>2026</v>
      </c>
      <c r="D922" s="4" t="str">
        <f>"Q"&amp;ROUNDUP(MONTH(SalesDataTable[[#This Row],[Order Date]])/3,0)</f>
        <v>Q2</v>
      </c>
      <c r="E922" s="4">
        <f>MONTH(SalesDataTable[[#This Row],[Order Date]])</f>
        <v>5</v>
      </c>
      <c r="F922" s="4" t="str">
        <f>TEXT(SalesDataTable[[#This Row],[Order Date]],"MMM")</f>
        <v>May</v>
      </c>
      <c r="G922" s="3" t="s">
        <v>6</v>
      </c>
      <c r="H922" s="3" t="s">
        <v>43</v>
      </c>
      <c r="I922" s="3" t="s">
        <v>2</v>
      </c>
      <c r="J922" s="3" t="s">
        <v>3</v>
      </c>
      <c r="K922" s="3" t="s">
        <v>34</v>
      </c>
      <c r="L922" s="3" t="s">
        <v>35</v>
      </c>
      <c r="M922" s="8">
        <v>1</v>
      </c>
      <c r="N922" s="5">
        <v>41.13</v>
      </c>
      <c r="O922" s="6">
        <v>0</v>
      </c>
      <c r="P922" s="18">
        <v>14.8</v>
      </c>
      <c r="Q922" s="18">
        <f t="shared" si="56"/>
        <v>41.13</v>
      </c>
      <c r="R922" s="18">
        <f t="shared" si="57"/>
        <v>14.8</v>
      </c>
      <c r="S922" s="18">
        <f t="shared" si="58"/>
        <v>26.330000000000002</v>
      </c>
      <c r="T922" s="7">
        <f t="shared" si="59"/>
        <v>0.64016532944322879</v>
      </c>
      <c r="U922" s="4">
        <f>YEAR(SalesDataTable[[#This Row],[Order Date]])</f>
        <v>2026</v>
      </c>
      <c r="V922" s="7" t="str">
        <f>"Q"&amp;ROUNDUP(MONTH(SalesDataTable[[#This Row],[Order Date]])/3,0)</f>
        <v>Q2</v>
      </c>
      <c r="W922" s="8">
        <f>MONTH(SalesDataTable[[#This Row],[Order Date]])</f>
        <v>5</v>
      </c>
      <c r="X922" s="7" t="str">
        <f>TEXT(SalesDataTable[[#This Row],[Order Date]],"mmm")</f>
        <v>May</v>
      </c>
    </row>
    <row r="923" spans="1:24" ht="15.75">
      <c r="A923" s="2">
        <v>2989</v>
      </c>
      <c r="B923" s="11">
        <v>46170</v>
      </c>
      <c r="C923" s="4">
        <f>YEAR(SalesDataTable[[#This Row],[Order Date]])</f>
        <v>2026</v>
      </c>
      <c r="D923" s="4" t="str">
        <f>"Q"&amp;ROUNDUP(MONTH(SalesDataTable[[#This Row],[Order Date]])/3,0)</f>
        <v>Q2</v>
      </c>
      <c r="E923" s="4">
        <f>MONTH(SalesDataTable[[#This Row],[Order Date]])</f>
        <v>5</v>
      </c>
      <c r="F923" s="4" t="str">
        <f>TEXT(SalesDataTable[[#This Row],[Order Date]],"MMM")</f>
        <v>May</v>
      </c>
      <c r="G923" s="3" t="s">
        <v>20</v>
      </c>
      <c r="H923" s="3" t="s">
        <v>47</v>
      </c>
      <c r="I923" s="3" t="s">
        <v>2</v>
      </c>
      <c r="J923" s="3" t="s">
        <v>3</v>
      </c>
      <c r="K923" s="3" t="s">
        <v>23</v>
      </c>
      <c r="L923" s="3" t="s">
        <v>40</v>
      </c>
      <c r="M923" s="8">
        <v>1</v>
      </c>
      <c r="N923" s="5">
        <v>81.28</v>
      </c>
      <c r="O923" s="6">
        <v>0.15</v>
      </c>
      <c r="P923" s="18">
        <v>39.020000000000003</v>
      </c>
      <c r="Q923" s="18">
        <f t="shared" si="56"/>
        <v>69.087999999999994</v>
      </c>
      <c r="R923" s="18">
        <f t="shared" si="57"/>
        <v>39.020000000000003</v>
      </c>
      <c r="S923" s="18">
        <f t="shared" si="58"/>
        <v>30.067999999999991</v>
      </c>
      <c r="T923" s="7">
        <f t="shared" si="59"/>
        <v>0.43521306160259371</v>
      </c>
      <c r="U923" s="4">
        <f>YEAR(SalesDataTable[[#This Row],[Order Date]])</f>
        <v>2026</v>
      </c>
      <c r="V923" s="7" t="str">
        <f>"Q"&amp;ROUNDUP(MONTH(SalesDataTable[[#This Row],[Order Date]])/3,0)</f>
        <v>Q2</v>
      </c>
      <c r="W923" s="8">
        <f>MONTH(SalesDataTable[[#This Row],[Order Date]])</f>
        <v>5</v>
      </c>
      <c r="X923" s="7" t="str">
        <f>TEXT(SalesDataTable[[#This Row],[Order Date]],"mmm")</f>
        <v>May</v>
      </c>
    </row>
    <row r="924" spans="1:24" ht="15.75">
      <c r="A924" s="2">
        <v>3019</v>
      </c>
      <c r="B924" s="11">
        <v>46170</v>
      </c>
      <c r="C924" s="4">
        <f>YEAR(SalesDataTable[[#This Row],[Order Date]])</f>
        <v>2026</v>
      </c>
      <c r="D924" s="4" t="str">
        <f>"Q"&amp;ROUNDUP(MONTH(SalesDataTable[[#This Row],[Order Date]])/3,0)</f>
        <v>Q2</v>
      </c>
      <c r="E924" s="4">
        <f>MONTH(SalesDataTable[[#This Row],[Order Date]])</f>
        <v>5</v>
      </c>
      <c r="F924" s="4" t="str">
        <f>TEXT(SalesDataTable[[#This Row],[Order Date]],"MMM")</f>
        <v>May</v>
      </c>
      <c r="G924" s="3" t="s">
        <v>11</v>
      </c>
      <c r="H924" s="3" t="s">
        <v>18</v>
      </c>
      <c r="I924" s="3" t="s">
        <v>2</v>
      </c>
      <c r="J924" s="3" t="s">
        <v>16</v>
      </c>
      <c r="K924" s="3" t="s">
        <v>14</v>
      </c>
      <c r="L924" s="3" t="s">
        <v>32</v>
      </c>
      <c r="M924" s="8">
        <v>1</v>
      </c>
      <c r="N924" s="5">
        <v>46.19</v>
      </c>
      <c r="O924" s="6">
        <v>0</v>
      </c>
      <c r="P924" s="18">
        <v>18.329999999999998</v>
      </c>
      <c r="Q924" s="18">
        <f t="shared" si="56"/>
        <v>46.19</v>
      </c>
      <c r="R924" s="18">
        <f t="shared" si="57"/>
        <v>18.329999999999998</v>
      </c>
      <c r="S924" s="18">
        <f t="shared" si="58"/>
        <v>27.86</v>
      </c>
      <c r="T924" s="7">
        <f t="shared" si="59"/>
        <v>0.60316085732842606</v>
      </c>
      <c r="U924" s="4">
        <f>YEAR(SalesDataTable[[#This Row],[Order Date]])</f>
        <v>2026</v>
      </c>
      <c r="V924" s="7" t="str">
        <f>"Q"&amp;ROUNDUP(MONTH(SalesDataTable[[#This Row],[Order Date]])/3,0)</f>
        <v>Q2</v>
      </c>
      <c r="W924" s="8">
        <f>MONTH(SalesDataTable[[#This Row],[Order Date]])</f>
        <v>5</v>
      </c>
      <c r="X924" s="7" t="str">
        <f>TEXT(SalesDataTable[[#This Row],[Order Date]],"mmm")</f>
        <v>May</v>
      </c>
    </row>
    <row r="925" spans="1:24" ht="15.75">
      <c r="A925" s="2">
        <v>3798</v>
      </c>
      <c r="B925" s="11">
        <v>46170</v>
      </c>
      <c r="C925" s="4">
        <f>YEAR(SalesDataTable[[#This Row],[Order Date]])</f>
        <v>2026</v>
      </c>
      <c r="D925" s="4" t="str">
        <f>"Q"&amp;ROUNDUP(MONTH(SalesDataTable[[#This Row],[Order Date]])/3,0)</f>
        <v>Q2</v>
      </c>
      <c r="E925" s="4">
        <f>MONTH(SalesDataTable[[#This Row],[Order Date]])</f>
        <v>5</v>
      </c>
      <c r="F925" s="4" t="str">
        <f>TEXT(SalesDataTable[[#This Row],[Order Date]],"MMM")</f>
        <v>May</v>
      </c>
      <c r="G925" s="3" t="s">
        <v>20</v>
      </c>
      <c r="H925" s="3" t="s">
        <v>33</v>
      </c>
      <c r="I925" s="3" t="s">
        <v>2</v>
      </c>
      <c r="J925" s="3" t="s">
        <v>3</v>
      </c>
      <c r="K925" s="3" t="s">
        <v>9</v>
      </c>
      <c r="L925" s="3" t="s">
        <v>37</v>
      </c>
      <c r="M925" s="8">
        <v>3</v>
      </c>
      <c r="N925" s="5">
        <v>156.58000000000001</v>
      </c>
      <c r="O925" s="6">
        <v>0</v>
      </c>
      <c r="P925" s="18">
        <v>79.099999999999994</v>
      </c>
      <c r="Q925" s="18">
        <f t="shared" si="56"/>
        <v>469.74</v>
      </c>
      <c r="R925" s="18">
        <f t="shared" si="57"/>
        <v>237.29999999999998</v>
      </c>
      <c r="S925" s="18">
        <f t="shared" si="58"/>
        <v>232.44000000000003</v>
      </c>
      <c r="T925" s="7">
        <f t="shared" si="59"/>
        <v>0.49482692553327379</v>
      </c>
      <c r="U925" s="4">
        <f>YEAR(SalesDataTable[[#This Row],[Order Date]])</f>
        <v>2026</v>
      </c>
      <c r="V925" s="7" t="str">
        <f>"Q"&amp;ROUNDUP(MONTH(SalesDataTable[[#This Row],[Order Date]])/3,0)</f>
        <v>Q2</v>
      </c>
      <c r="W925" s="8">
        <f>MONTH(SalesDataTable[[#This Row],[Order Date]])</f>
        <v>5</v>
      </c>
      <c r="X925" s="7" t="str">
        <f>TEXT(SalesDataTable[[#This Row],[Order Date]],"mmm")</f>
        <v>May</v>
      </c>
    </row>
    <row r="926" spans="1:24" ht="15.75">
      <c r="A926" s="2">
        <v>3862</v>
      </c>
      <c r="B926" s="11">
        <v>46170</v>
      </c>
      <c r="C926" s="4">
        <f>YEAR(SalesDataTable[[#This Row],[Order Date]])</f>
        <v>2026</v>
      </c>
      <c r="D926" s="4" t="str">
        <f>"Q"&amp;ROUNDUP(MONTH(SalesDataTable[[#This Row],[Order Date]])/3,0)</f>
        <v>Q2</v>
      </c>
      <c r="E926" s="4">
        <f>MONTH(SalesDataTable[[#This Row],[Order Date]])</f>
        <v>5</v>
      </c>
      <c r="F926" s="4" t="str">
        <f>TEXT(SalesDataTable[[#This Row],[Order Date]],"MMM")</f>
        <v>May</v>
      </c>
      <c r="G926" s="3" t="s">
        <v>20</v>
      </c>
      <c r="H926" s="3" t="s">
        <v>47</v>
      </c>
      <c r="I926" s="3" t="s">
        <v>28</v>
      </c>
      <c r="J926" s="3" t="s">
        <v>13</v>
      </c>
      <c r="K926" s="3" t="s">
        <v>34</v>
      </c>
      <c r="L926" s="3" t="s">
        <v>38</v>
      </c>
      <c r="M926" s="8">
        <v>1</v>
      </c>
      <c r="N926" s="5">
        <v>123.91</v>
      </c>
      <c r="O926" s="6">
        <v>0</v>
      </c>
      <c r="P926" s="18">
        <v>68.89</v>
      </c>
      <c r="Q926" s="18">
        <f t="shared" si="56"/>
        <v>123.91</v>
      </c>
      <c r="R926" s="18">
        <f t="shared" si="57"/>
        <v>68.89</v>
      </c>
      <c r="S926" s="18">
        <f t="shared" si="58"/>
        <v>55.019999999999996</v>
      </c>
      <c r="T926" s="7">
        <f t="shared" si="59"/>
        <v>0.44403195867968687</v>
      </c>
      <c r="U926" s="4">
        <f>YEAR(SalesDataTable[[#This Row],[Order Date]])</f>
        <v>2026</v>
      </c>
      <c r="V926" s="7" t="str">
        <f>"Q"&amp;ROUNDUP(MONTH(SalesDataTable[[#This Row],[Order Date]])/3,0)</f>
        <v>Q2</v>
      </c>
      <c r="W926" s="8">
        <f>MONTH(SalesDataTable[[#This Row],[Order Date]])</f>
        <v>5</v>
      </c>
      <c r="X926" s="7" t="str">
        <f>TEXT(SalesDataTable[[#This Row],[Order Date]],"mmm")</f>
        <v>May</v>
      </c>
    </row>
    <row r="927" spans="1:24" ht="15.75">
      <c r="A927" s="2">
        <v>4281</v>
      </c>
      <c r="B927" s="11">
        <v>46170</v>
      </c>
      <c r="C927" s="4">
        <f>YEAR(SalesDataTable[[#This Row],[Order Date]])</f>
        <v>2026</v>
      </c>
      <c r="D927" s="4" t="str">
        <f>"Q"&amp;ROUNDUP(MONTH(SalesDataTable[[#This Row],[Order Date]])/3,0)</f>
        <v>Q2</v>
      </c>
      <c r="E927" s="4">
        <f>MONTH(SalesDataTable[[#This Row],[Order Date]])</f>
        <v>5</v>
      </c>
      <c r="F927" s="4" t="str">
        <f>TEXT(SalesDataTable[[#This Row],[Order Date]],"MMM")</f>
        <v>May</v>
      </c>
      <c r="G927" s="3" t="s">
        <v>11</v>
      </c>
      <c r="H927" s="3" t="s">
        <v>12</v>
      </c>
      <c r="I927" s="3" t="s">
        <v>28</v>
      </c>
      <c r="J927" s="3" t="s">
        <v>13</v>
      </c>
      <c r="K927" s="3" t="s">
        <v>4</v>
      </c>
      <c r="L927" s="3" t="s">
        <v>22</v>
      </c>
      <c r="M927" s="8">
        <v>1</v>
      </c>
      <c r="N927" s="5">
        <v>50.64</v>
      </c>
      <c r="O927" s="6">
        <v>0</v>
      </c>
      <c r="P927" s="18">
        <v>22.97</v>
      </c>
      <c r="Q927" s="18">
        <f t="shared" si="56"/>
        <v>50.64</v>
      </c>
      <c r="R927" s="18">
        <f t="shared" si="57"/>
        <v>22.97</v>
      </c>
      <c r="S927" s="18">
        <f t="shared" si="58"/>
        <v>27.67</v>
      </c>
      <c r="T927" s="7">
        <f t="shared" si="59"/>
        <v>0.54640600315955767</v>
      </c>
      <c r="U927" s="4">
        <f>YEAR(SalesDataTable[[#This Row],[Order Date]])</f>
        <v>2026</v>
      </c>
      <c r="V927" s="7" t="str">
        <f>"Q"&amp;ROUNDUP(MONTH(SalesDataTable[[#This Row],[Order Date]])/3,0)</f>
        <v>Q2</v>
      </c>
      <c r="W927" s="8">
        <f>MONTH(SalesDataTable[[#This Row],[Order Date]])</f>
        <v>5</v>
      </c>
      <c r="X927" s="7" t="str">
        <f>TEXT(SalesDataTable[[#This Row],[Order Date]],"mmm")</f>
        <v>May</v>
      </c>
    </row>
    <row r="928" spans="1:24" ht="15.75">
      <c r="A928" s="2">
        <v>191</v>
      </c>
      <c r="B928" s="11">
        <v>46171</v>
      </c>
      <c r="C928" s="4">
        <f>YEAR(SalesDataTable[[#This Row],[Order Date]])</f>
        <v>2026</v>
      </c>
      <c r="D928" s="4" t="str">
        <f>"Q"&amp;ROUNDUP(MONTH(SalesDataTable[[#This Row],[Order Date]])/3,0)</f>
        <v>Q2</v>
      </c>
      <c r="E928" s="4">
        <f>MONTH(SalesDataTable[[#This Row],[Order Date]])</f>
        <v>5</v>
      </c>
      <c r="F928" s="4" t="str">
        <f>TEXT(SalesDataTable[[#This Row],[Order Date]],"MMM")</f>
        <v>May</v>
      </c>
      <c r="G928" s="3" t="s">
        <v>11</v>
      </c>
      <c r="H928" s="3" t="s">
        <v>25</v>
      </c>
      <c r="I928" s="3" t="s">
        <v>2</v>
      </c>
      <c r="J928" s="3" t="s">
        <v>3</v>
      </c>
      <c r="K928" s="3" t="s">
        <v>9</v>
      </c>
      <c r="L928" s="3" t="s">
        <v>46</v>
      </c>
      <c r="M928" s="8">
        <v>2</v>
      </c>
      <c r="N928" s="5">
        <v>70.48</v>
      </c>
      <c r="O928" s="6">
        <v>0.1</v>
      </c>
      <c r="P928" s="18">
        <v>33.229999999999997</v>
      </c>
      <c r="Q928" s="18">
        <f t="shared" si="56"/>
        <v>126.864</v>
      </c>
      <c r="R928" s="18">
        <f t="shared" si="57"/>
        <v>66.459999999999994</v>
      </c>
      <c r="S928" s="18">
        <f t="shared" si="58"/>
        <v>60.404000000000011</v>
      </c>
      <c r="T928" s="7">
        <f t="shared" si="59"/>
        <v>0.47613192079707412</v>
      </c>
      <c r="U928" s="4">
        <f>YEAR(SalesDataTable[[#This Row],[Order Date]])</f>
        <v>2026</v>
      </c>
      <c r="V928" s="7" t="str">
        <f>"Q"&amp;ROUNDUP(MONTH(SalesDataTable[[#This Row],[Order Date]])/3,0)</f>
        <v>Q2</v>
      </c>
      <c r="W928" s="8">
        <f>MONTH(SalesDataTable[[#This Row],[Order Date]])</f>
        <v>5</v>
      </c>
      <c r="X928" s="7" t="str">
        <f>TEXT(SalesDataTable[[#This Row],[Order Date]],"mmm")</f>
        <v>May</v>
      </c>
    </row>
    <row r="929" spans="1:24" ht="15.75">
      <c r="A929" s="2">
        <v>1039</v>
      </c>
      <c r="B929" s="11">
        <v>46171</v>
      </c>
      <c r="C929" s="4">
        <f>YEAR(SalesDataTable[[#This Row],[Order Date]])</f>
        <v>2026</v>
      </c>
      <c r="D929" s="4" t="str">
        <f>"Q"&amp;ROUNDUP(MONTH(SalesDataTable[[#This Row],[Order Date]])/3,0)</f>
        <v>Q2</v>
      </c>
      <c r="E929" s="4">
        <f>MONTH(SalesDataTable[[#This Row],[Order Date]])</f>
        <v>5</v>
      </c>
      <c r="F929" s="4" t="str">
        <f>TEXT(SalesDataTable[[#This Row],[Order Date]],"MMM")</f>
        <v>May</v>
      </c>
      <c r="G929" s="3" t="s">
        <v>6</v>
      </c>
      <c r="H929" s="3" t="s">
        <v>41</v>
      </c>
      <c r="I929" s="3" t="s">
        <v>28</v>
      </c>
      <c r="J929" s="3" t="s">
        <v>13</v>
      </c>
      <c r="K929" s="3" t="s">
        <v>4</v>
      </c>
      <c r="L929" s="3" t="s">
        <v>26</v>
      </c>
      <c r="M929" s="8">
        <v>1</v>
      </c>
      <c r="N929" s="5">
        <v>41.27</v>
      </c>
      <c r="O929" s="6">
        <v>0.05</v>
      </c>
      <c r="P929" s="18">
        <v>17.149999999999999</v>
      </c>
      <c r="Q929" s="18">
        <f t="shared" si="56"/>
        <v>39.206499999999998</v>
      </c>
      <c r="R929" s="18">
        <f t="shared" si="57"/>
        <v>17.149999999999999</v>
      </c>
      <c r="S929" s="18">
        <f t="shared" si="58"/>
        <v>22.0565</v>
      </c>
      <c r="T929" s="7">
        <f t="shared" si="59"/>
        <v>0.56257253261576523</v>
      </c>
      <c r="U929" s="4">
        <f>YEAR(SalesDataTable[[#This Row],[Order Date]])</f>
        <v>2026</v>
      </c>
      <c r="V929" s="7" t="str">
        <f>"Q"&amp;ROUNDUP(MONTH(SalesDataTable[[#This Row],[Order Date]])/3,0)</f>
        <v>Q2</v>
      </c>
      <c r="W929" s="8">
        <f>MONTH(SalesDataTable[[#This Row],[Order Date]])</f>
        <v>5</v>
      </c>
      <c r="X929" s="7" t="str">
        <f>TEXT(SalesDataTable[[#This Row],[Order Date]],"mmm")</f>
        <v>May</v>
      </c>
    </row>
    <row r="930" spans="1:24" ht="15.75">
      <c r="A930" s="2">
        <v>2641</v>
      </c>
      <c r="B930" s="11">
        <v>46171</v>
      </c>
      <c r="C930" s="4">
        <f>YEAR(SalesDataTable[[#This Row],[Order Date]])</f>
        <v>2026</v>
      </c>
      <c r="D930" s="4" t="str">
        <f>"Q"&amp;ROUNDUP(MONTH(SalesDataTable[[#This Row],[Order Date]])/3,0)</f>
        <v>Q2</v>
      </c>
      <c r="E930" s="4">
        <f>MONTH(SalesDataTable[[#This Row],[Order Date]])</f>
        <v>5</v>
      </c>
      <c r="F930" s="4" t="str">
        <f>TEXT(SalesDataTable[[#This Row],[Order Date]],"MMM")</f>
        <v>May</v>
      </c>
      <c r="G930" s="3" t="s">
        <v>0</v>
      </c>
      <c r="H930" s="3" t="s">
        <v>50</v>
      </c>
      <c r="I930" s="3" t="s">
        <v>28</v>
      </c>
      <c r="J930" s="3" t="s">
        <v>3</v>
      </c>
      <c r="K930" s="3" t="s">
        <v>34</v>
      </c>
      <c r="L930" s="3" t="s">
        <v>42</v>
      </c>
      <c r="M930" s="8">
        <v>2</v>
      </c>
      <c r="N930" s="5">
        <v>36.9</v>
      </c>
      <c r="O930" s="6">
        <v>0</v>
      </c>
      <c r="P930" s="18">
        <v>14.07</v>
      </c>
      <c r="Q930" s="18">
        <f t="shared" si="56"/>
        <v>73.8</v>
      </c>
      <c r="R930" s="18">
        <f t="shared" si="57"/>
        <v>28.14</v>
      </c>
      <c r="S930" s="18">
        <f t="shared" si="58"/>
        <v>45.66</v>
      </c>
      <c r="T930" s="7">
        <f t="shared" si="59"/>
        <v>0.61869918699186988</v>
      </c>
      <c r="U930" s="4">
        <f>YEAR(SalesDataTable[[#This Row],[Order Date]])</f>
        <v>2026</v>
      </c>
      <c r="V930" s="7" t="str">
        <f>"Q"&amp;ROUNDUP(MONTH(SalesDataTable[[#This Row],[Order Date]])/3,0)</f>
        <v>Q2</v>
      </c>
      <c r="W930" s="8">
        <f>MONTH(SalesDataTable[[#This Row],[Order Date]])</f>
        <v>5</v>
      </c>
      <c r="X930" s="7" t="str">
        <f>TEXT(SalesDataTable[[#This Row],[Order Date]],"mmm")</f>
        <v>May</v>
      </c>
    </row>
    <row r="931" spans="1:24" ht="15.75">
      <c r="A931" s="2">
        <v>3058</v>
      </c>
      <c r="B931" s="11">
        <v>46171</v>
      </c>
      <c r="C931" s="4">
        <f>YEAR(SalesDataTable[[#This Row],[Order Date]])</f>
        <v>2026</v>
      </c>
      <c r="D931" s="4" t="str">
        <f>"Q"&amp;ROUNDUP(MONTH(SalesDataTable[[#This Row],[Order Date]])/3,0)</f>
        <v>Q2</v>
      </c>
      <c r="E931" s="4">
        <f>MONTH(SalesDataTable[[#This Row],[Order Date]])</f>
        <v>5</v>
      </c>
      <c r="F931" s="4" t="str">
        <f>TEXT(SalesDataTable[[#This Row],[Order Date]],"MMM")</f>
        <v>May</v>
      </c>
      <c r="G931" s="3" t="s">
        <v>6</v>
      </c>
      <c r="H931" s="3" t="s">
        <v>41</v>
      </c>
      <c r="I931" s="3" t="s">
        <v>2</v>
      </c>
      <c r="J931" s="3" t="s">
        <v>3</v>
      </c>
      <c r="K931" s="3" t="s">
        <v>23</v>
      </c>
      <c r="L931" s="3" t="s">
        <v>29</v>
      </c>
      <c r="M931" s="8">
        <v>1</v>
      </c>
      <c r="N931" s="5">
        <v>196.91</v>
      </c>
      <c r="O931" s="6">
        <v>0</v>
      </c>
      <c r="P931" s="18">
        <v>106.31</v>
      </c>
      <c r="Q931" s="18">
        <f t="shared" si="56"/>
        <v>196.91</v>
      </c>
      <c r="R931" s="18">
        <f t="shared" si="57"/>
        <v>106.31</v>
      </c>
      <c r="S931" s="18">
        <f t="shared" si="58"/>
        <v>90.6</v>
      </c>
      <c r="T931" s="7">
        <f t="shared" si="59"/>
        <v>0.46010867909197095</v>
      </c>
      <c r="U931" s="4">
        <f>YEAR(SalesDataTable[[#This Row],[Order Date]])</f>
        <v>2026</v>
      </c>
      <c r="V931" s="7" t="str">
        <f>"Q"&amp;ROUNDUP(MONTH(SalesDataTable[[#This Row],[Order Date]])/3,0)</f>
        <v>Q2</v>
      </c>
      <c r="W931" s="8">
        <f>MONTH(SalesDataTable[[#This Row],[Order Date]])</f>
        <v>5</v>
      </c>
      <c r="X931" s="7" t="str">
        <f>TEXT(SalesDataTable[[#This Row],[Order Date]],"mmm")</f>
        <v>May</v>
      </c>
    </row>
    <row r="932" spans="1:24" ht="15.75">
      <c r="A932" s="2">
        <v>3110</v>
      </c>
      <c r="B932" s="11">
        <v>46171</v>
      </c>
      <c r="C932" s="4">
        <f>YEAR(SalesDataTable[[#This Row],[Order Date]])</f>
        <v>2026</v>
      </c>
      <c r="D932" s="4" t="str">
        <f>"Q"&amp;ROUNDUP(MONTH(SalesDataTable[[#This Row],[Order Date]])/3,0)</f>
        <v>Q2</v>
      </c>
      <c r="E932" s="4">
        <f>MONTH(SalesDataTable[[#This Row],[Order Date]])</f>
        <v>5</v>
      </c>
      <c r="F932" s="4" t="str">
        <f>TEXT(SalesDataTable[[#This Row],[Order Date]],"MMM")</f>
        <v>May</v>
      </c>
      <c r="G932" s="3" t="s">
        <v>6</v>
      </c>
      <c r="H932" s="3" t="s">
        <v>27</v>
      </c>
      <c r="I932" s="3" t="s">
        <v>19</v>
      </c>
      <c r="J932" s="3" t="s">
        <v>16</v>
      </c>
      <c r="K932" s="3" t="s">
        <v>34</v>
      </c>
      <c r="L932" s="3" t="s">
        <v>42</v>
      </c>
      <c r="M932" s="8">
        <v>3</v>
      </c>
      <c r="N932" s="5">
        <v>35.79</v>
      </c>
      <c r="O932" s="6">
        <v>0</v>
      </c>
      <c r="P932" s="18">
        <v>13.67</v>
      </c>
      <c r="Q932" s="18">
        <f t="shared" si="56"/>
        <v>107.37</v>
      </c>
      <c r="R932" s="18">
        <f t="shared" si="57"/>
        <v>41.01</v>
      </c>
      <c r="S932" s="18">
        <f t="shared" si="58"/>
        <v>66.360000000000014</v>
      </c>
      <c r="T932" s="7">
        <f t="shared" si="59"/>
        <v>0.61804973456272716</v>
      </c>
      <c r="U932" s="4">
        <f>YEAR(SalesDataTable[[#This Row],[Order Date]])</f>
        <v>2026</v>
      </c>
      <c r="V932" s="7" t="str">
        <f>"Q"&amp;ROUNDUP(MONTH(SalesDataTable[[#This Row],[Order Date]])/3,0)</f>
        <v>Q2</v>
      </c>
      <c r="W932" s="8">
        <f>MONTH(SalesDataTable[[#This Row],[Order Date]])</f>
        <v>5</v>
      </c>
      <c r="X932" s="7" t="str">
        <f>TEXT(SalesDataTable[[#This Row],[Order Date]],"mmm")</f>
        <v>May</v>
      </c>
    </row>
    <row r="933" spans="1:24" ht="15.75">
      <c r="A933" s="2">
        <v>3981</v>
      </c>
      <c r="B933" s="11">
        <v>46171</v>
      </c>
      <c r="C933" s="4">
        <f>YEAR(SalesDataTable[[#This Row],[Order Date]])</f>
        <v>2026</v>
      </c>
      <c r="D933" s="4" t="str">
        <f>"Q"&amp;ROUNDUP(MONTH(SalesDataTable[[#This Row],[Order Date]])/3,0)</f>
        <v>Q2</v>
      </c>
      <c r="E933" s="4">
        <f>MONTH(SalesDataTable[[#This Row],[Order Date]])</f>
        <v>5</v>
      </c>
      <c r="F933" s="4" t="str">
        <f>TEXT(SalesDataTable[[#This Row],[Order Date]],"MMM")</f>
        <v>May</v>
      </c>
      <c r="G933" s="3" t="s">
        <v>20</v>
      </c>
      <c r="H933" s="3" t="s">
        <v>47</v>
      </c>
      <c r="I933" s="3" t="s">
        <v>2</v>
      </c>
      <c r="J933" s="3" t="s">
        <v>13</v>
      </c>
      <c r="K933" s="3" t="s">
        <v>4</v>
      </c>
      <c r="L933" s="3" t="s">
        <v>5</v>
      </c>
      <c r="M933" s="8">
        <v>2</v>
      </c>
      <c r="N933" s="5">
        <v>82.22</v>
      </c>
      <c r="O933" s="6">
        <v>0.05</v>
      </c>
      <c r="P933" s="18">
        <v>42.35</v>
      </c>
      <c r="Q933" s="18">
        <f t="shared" si="56"/>
        <v>156.21799999999999</v>
      </c>
      <c r="R933" s="18">
        <f t="shared" si="57"/>
        <v>84.7</v>
      </c>
      <c r="S933" s="18">
        <f t="shared" si="58"/>
        <v>71.517999999999986</v>
      </c>
      <c r="T933" s="7">
        <f t="shared" si="59"/>
        <v>0.45780895927485943</v>
      </c>
      <c r="U933" s="4">
        <f>YEAR(SalesDataTable[[#This Row],[Order Date]])</f>
        <v>2026</v>
      </c>
      <c r="V933" s="7" t="str">
        <f>"Q"&amp;ROUNDUP(MONTH(SalesDataTable[[#This Row],[Order Date]])/3,0)</f>
        <v>Q2</v>
      </c>
      <c r="W933" s="8">
        <f>MONTH(SalesDataTable[[#This Row],[Order Date]])</f>
        <v>5</v>
      </c>
      <c r="X933" s="7" t="str">
        <f>TEXT(SalesDataTable[[#This Row],[Order Date]],"mmm")</f>
        <v>May</v>
      </c>
    </row>
    <row r="934" spans="1:24" ht="15.75">
      <c r="A934" s="2">
        <v>4663</v>
      </c>
      <c r="B934" s="11">
        <v>46171</v>
      </c>
      <c r="C934" s="4">
        <f>YEAR(SalesDataTable[[#This Row],[Order Date]])</f>
        <v>2026</v>
      </c>
      <c r="D934" s="4" t="str">
        <f>"Q"&amp;ROUNDUP(MONTH(SalesDataTable[[#This Row],[Order Date]])/3,0)</f>
        <v>Q2</v>
      </c>
      <c r="E934" s="4">
        <f>MONTH(SalesDataTable[[#This Row],[Order Date]])</f>
        <v>5</v>
      </c>
      <c r="F934" s="4" t="str">
        <f>TEXT(SalesDataTable[[#This Row],[Order Date]],"MMM")</f>
        <v>May</v>
      </c>
      <c r="G934" s="3" t="s">
        <v>11</v>
      </c>
      <c r="H934" s="3" t="s">
        <v>25</v>
      </c>
      <c r="I934" s="3" t="s">
        <v>2</v>
      </c>
      <c r="J934" s="3" t="s">
        <v>13</v>
      </c>
      <c r="K934" s="3" t="s">
        <v>4</v>
      </c>
      <c r="L934" s="3" t="s">
        <v>26</v>
      </c>
      <c r="M934" s="8">
        <v>1</v>
      </c>
      <c r="N934" s="5">
        <v>40.57</v>
      </c>
      <c r="O934" s="6">
        <v>0</v>
      </c>
      <c r="P934" s="18">
        <v>16.809999999999999</v>
      </c>
      <c r="Q934" s="18">
        <f t="shared" si="56"/>
        <v>40.57</v>
      </c>
      <c r="R934" s="18">
        <f t="shared" si="57"/>
        <v>16.809999999999999</v>
      </c>
      <c r="S934" s="18">
        <f t="shared" si="58"/>
        <v>23.76</v>
      </c>
      <c r="T934" s="7">
        <f t="shared" si="59"/>
        <v>0.58565442445156524</v>
      </c>
      <c r="U934" s="4">
        <f>YEAR(SalesDataTable[[#This Row],[Order Date]])</f>
        <v>2026</v>
      </c>
      <c r="V934" s="7" t="str">
        <f>"Q"&amp;ROUNDUP(MONTH(SalesDataTable[[#This Row],[Order Date]])/3,0)</f>
        <v>Q2</v>
      </c>
      <c r="W934" s="8">
        <f>MONTH(SalesDataTable[[#This Row],[Order Date]])</f>
        <v>5</v>
      </c>
      <c r="X934" s="7" t="str">
        <f>TEXT(SalesDataTable[[#This Row],[Order Date]],"mmm")</f>
        <v>May</v>
      </c>
    </row>
    <row r="935" spans="1:24" ht="15.75">
      <c r="A935" s="2">
        <v>5021</v>
      </c>
      <c r="B935" s="11">
        <v>46171</v>
      </c>
      <c r="C935" s="4">
        <f>YEAR(SalesDataTable[[#This Row],[Order Date]])</f>
        <v>2026</v>
      </c>
      <c r="D935" s="4" t="str">
        <f>"Q"&amp;ROUNDUP(MONTH(SalesDataTable[[#This Row],[Order Date]])/3,0)</f>
        <v>Q2</v>
      </c>
      <c r="E935" s="4">
        <f>MONTH(SalesDataTable[[#This Row],[Order Date]])</f>
        <v>5</v>
      </c>
      <c r="F935" s="4" t="str">
        <f>TEXT(SalesDataTable[[#This Row],[Order Date]],"MMM")</f>
        <v>May</v>
      </c>
      <c r="G935" s="3" t="s">
        <v>11</v>
      </c>
      <c r="H935" s="3" t="s">
        <v>39</v>
      </c>
      <c r="I935" s="3" t="s">
        <v>19</v>
      </c>
      <c r="J935" s="3" t="s">
        <v>3</v>
      </c>
      <c r="K935" s="3" t="s">
        <v>23</v>
      </c>
      <c r="L935" s="3" t="s">
        <v>29</v>
      </c>
      <c r="M935" s="8">
        <v>1</v>
      </c>
      <c r="N935" s="5">
        <v>191.62</v>
      </c>
      <c r="O935" s="6">
        <v>0.05</v>
      </c>
      <c r="P935" s="18">
        <v>106.15</v>
      </c>
      <c r="Q935" s="18">
        <f t="shared" si="56"/>
        <v>182.03899999999999</v>
      </c>
      <c r="R935" s="18">
        <f t="shared" si="57"/>
        <v>106.15</v>
      </c>
      <c r="S935" s="18">
        <f t="shared" si="58"/>
        <v>75.888999999999982</v>
      </c>
      <c r="T935" s="7">
        <f t="shared" si="59"/>
        <v>0.41688319535923613</v>
      </c>
      <c r="U935" s="4">
        <f>YEAR(SalesDataTable[[#This Row],[Order Date]])</f>
        <v>2026</v>
      </c>
      <c r="V935" s="7" t="str">
        <f>"Q"&amp;ROUNDUP(MONTH(SalesDataTable[[#This Row],[Order Date]])/3,0)</f>
        <v>Q2</v>
      </c>
      <c r="W935" s="8">
        <f>MONTH(SalesDataTable[[#This Row],[Order Date]])</f>
        <v>5</v>
      </c>
      <c r="X935" s="7" t="str">
        <f>TEXT(SalesDataTable[[#This Row],[Order Date]],"mmm")</f>
        <v>May</v>
      </c>
    </row>
    <row r="936" spans="1:24" ht="15.75">
      <c r="A936" s="2">
        <v>5107</v>
      </c>
      <c r="B936" s="11">
        <v>46171</v>
      </c>
      <c r="C936" s="4">
        <f>YEAR(SalesDataTable[[#This Row],[Order Date]])</f>
        <v>2026</v>
      </c>
      <c r="D936" s="4" t="str">
        <f>"Q"&amp;ROUNDUP(MONTH(SalesDataTable[[#This Row],[Order Date]])/3,0)</f>
        <v>Q2</v>
      </c>
      <c r="E936" s="4">
        <f>MONTH(SalesDataTable[[#This Row],[Order Date]])</f>
        <v>5</v>
      </c>
      <c r="F936" s="4" t="str">
        <f>TEXT(SalesDataTable[[#This Row],[Order Date]],"MMM")</f>
        <v>May</v>
      </c>
      <c r="G936" s="3" t="s">
        <v>6</v>
      </c>
      <c r="H936" s="3" t="s">
        <v>27</v>
      </c>
      <c r="I936" s="3" t="s">
        <v>28</v>
      </c>
      <c r="J936" s="3" t="s">
        <v>3</v>
      </c>
      <c r="K936" s="3" t="s">
        <v>9</v>
      </c>
      <c r="L936" s="3" t="s">
        <v>37</v>
      </c>
      <c r="M936" s="8">
        <v>1</v>
      </c>
      <c r="N936" s="5">
        <v>154.07</v>
      </c>
      <c r="O936" s="6">
        <v>0.05</v>
      </c>
      <c r="P936" s="18">
        <v>78.400000000000006</v>
      </c>
      <c r="Q936" s="18">
        <f t="shared" si="56"/>
        <v>146.36649999999997</v>
      </c>
      <c r="R936" s="18">
        <f t="shared" si="57"/>
        <v>78.400000000000006</v>
      </c>
      <c r="S936" s="18">
        <f t="shared" si="58"/>
        <v>67.966499999999968</v>
      </c>
      <c r="T936" s="7">
        <f t="shared" si="59"/>
        <v>0.46435830603314271</v>
      </c>
      <c r="U936" s="4">
        <f>YEAR(SalesDataTable[[#This Row],[Order Date]])</f>
        <v>2026</v>
      </c>
      <c r="V936" s="7" t="str">
        <f>"Q"&amp;ROUNDUP(MONTH(SalesDataTable[[#This Row],[Order Date]])/3,0)</f>
        <v>Q2</v>
      </c>
      <c r="W936" s="8">
        <f>MONTH(SalesDataTable[[#This Row],[Order Date]])</f>
        <v>5</v>
      </c>
      <c r="X936" s="7" t="str">
        <f>TEXT(SalesDataTable[[#This Row],[Order Date]],"mmm")</f>
        <v>May</v>
      </c>
    </row>
    <row r="937" spans="1:24" ht="15.75">
      <c r="A937" s="2">
        <v>454</v>
      </c>
      <c r="B937" s="11">
        <v>46172</v>
      </c>
      <c r="C937" s="4">
        <f>YEAR(SalesDataTable[[#This Row],[Order Date]])</f>
        <v>2026</v>
      </c>
      <c r="D937" s="4" t="str">
        <f>"Q"&amp;ROUNDUP(MONTH(SalesDataTable[[#This Row],[Order Date]])/3,0)</f>
        <v>Q2</v>
      </c>
      <c r="E937" s="4">
        <f>MONTH(SalesDataTable[[#This Row],[Order Date]])</f>
        <v>5</v>
      </c>
      <c r="F937" s="4" t="str">
        <f>TEXT(SalesDataTable[[#This Row],[Order Date]],"MMM")</f>
        <v>May</v>
      </c>
      <c r="G937" s="3" t="s">
        <v>11</v>
      </c>
      <c r="H937" s="3" t="s">
        <v>39</v>
      </c>
      <c r="I937" s="3" t="s">
        <v>28</v>
      </c>
      <c r="J937" s="3" t="s">
        <v>3</v>
      </c>
      <c r="K937" s="3" t="s">
        <v>23</v>
      </c>
      <c r="L937" s="3" t="s">
        <v>51</v>
      </c>
      <c r="M937" s="8">
        <v>1</v>
      </c>
      <c r="N937" s="5">
        <v>120.8</v>
      </c>
      <c r="O937" s="6">
        <v>0</v>
      </c>
      <c r="P937" s="18">
        <v>61.4</v>
      </c>
      <c r="Q937" s="18">
        <f t="shared" si="56"/>
        <v>120.8</v>
      </c>
      <c r="R937" s="18">
        <f t="shared" si="57"/>
        <v>61.4</v>
      </c>
      <c r="S937" s="18">
        <f t="shared" si="58"/>
        <v>59.4</v>
      </c>
      <c r="T937" s="7">
        <f t="shared" si="59"/>
        <v>0.49172185430463577</v>
      </c>
      <c r="U937" s="4">
        <f>YEAR(SalesDataTable[[#This Row],[Order Date]])</f>
        <v>2026</v>
      </c>
      <c r="V937" s="7" t="str">
        <f>"Q"&amp;ROUNDUP(MONTH(SalesDataTable[[#This Row],[Order Date]])/3,0)</f>
        <v>Q2</v>
      </c>
      <c r="W937" s="8">
        <f>MONTH(SalesDataTable[[#This Row],[Order Date]])</f>
        <v>5</v>
      </c>
      <c r="X937" s="7" t="str">
        <f>TEXT(SalesDataTable[[#This Row],[Order Date]],"mmm")</f>
        <v>May</v>
      </c>
    </row>
    <row r="938" spans="1:24" ht="15.75">
      <c r="A938" s="2">
        <v>873</v>
      </c>
      <c r="B938" s="11">
        <v>46172</v>
      </c>
      <c r="C938" s="4">
        <f>YEAR(SalesDataTable[[#This Row],[Order Date]])</f>
        <v>2026</v>
      </c>
      <c r="D938" s="4" t="str">
        <f>"Q"&amp;ROUNDUP(MONTH(SalesDataTable[[#This Row],[Order Date]])/3,0)</f>
        <v>Q2</v>
      </c>
      <c r="E938" s="4">
        <f>MONTH(SalesDataTable[[#This Row],[Order Date]])</f>
        <v>5</v>
      </c>
      <c r="F938" s="4" t="str">
        <f>TEXT(SalesDataTable[[#This Row],[Order Date]],"MMM")</f>
        <v>May</v>
      </c>
      <c r="G938" s="3" t="s">
        <v>11</v>
      </c>
      <c r="H938" s="3" t="s">
        <v>39</v>
      </c>
      <c r="I938" s="3" t="s">
        <v>2</v>
      </c>
      <c r="J938" s="3" t="s">
        <v>16</v>
      </c>
      <c r="K938" s="3" t="s">
        <v>4</v>
      </c>
      <c r="L938" s="3" t="s">
        <v>26</v>
      </c>
      <c r="M938" s="8">
        <v>1</v>
      </c>
      <c r="N938" s="5">
        <v>40.15</v>
      </c>
      <c r="O938" s="6">
        <v>0</v>
      </c>
      <c r="P938" s="18">
        <v>16.82</v>
      </c>
      <c r="Q938" s="18">
        <f t="shared" si="56"/>
        <v>40.15</v>
      </c>
      <c r="R938" s="18">
        <f t="shared" si="57"/>
        <v>16.82</v>
      </c>
      <c r="S938" s="18">
        <f t="shared" si="58"/>
        <v>23.33</v>
      </c>
      <c r="T938" s="7">
        <f t="shared" si="59"/>
        <v>0.58107098381070976</v>
      </c>
      <c r="U938" s="4">
        <f>YEAR(SalesDataTable[[#This Row],[Order Date]])</f>
        <v>2026</v>
      </c>
      <c r="V938" s="7" t="str">
        <f>"Q"&amp;ROUNDUP(MONTH(SalesDataTable[[#This Row],[Order Date]])/3,0)</f>
        <v>Q2</v>
      </c>
      <c r="W938" s="8">
        <f>MONTH(SalesDataTable[[#This Row],[Order Date]])</f>
        <v>5</v>
      </c>
      <c r="X938" s="7" t="str">
        <f>TEXT(SalesDataTable[[#This Row],[Order Date]],"mmm")</f>
        <v>May</v>
      </c>
    </row>
    <row r="939" spans="1:24" ht="15.75">
      <c r="A939" s="2">
        <v>1116</v>
      </c>
      <c r="B939" s="11">
        <v>46172</v>
      </c>
      <c r="C939" s="4">
        <f>YEAR(SalesDataTable[[#This Row],[Order Date]])</f>
        <v>2026</v>
      </c>
      <c r="D939" s="4" t="str">
        <f>"Q"&amp;ROUNDUP(MONTH(SalesDataTable[[#This Row],[Order Date]])/3,0)</f>
        <v>Q2</v>
      </c>
      <c r="E939" s="4">
        <f>MONTH(SalesDataTable[[#This Row],[Order Date]])</f>
        <v>5</v>
      </c>
      <c r="F939" s="4" t="str">
        <f>TEXT(SalesDataTable[[#This Row],[Order Date]],"MMM")</f>
        <v>May</v>
      </c>
      <c r="G939" s="3" t="s">
        <v>6</v>
      </c>
      <c r="H939" s="3" t="s">
        <v>43</v>
      </c>
      <c r="I939" s="3" t="s">
        <v>8</v>
      </c>
      <c r="J939" s="3" t="s">
        <v>16</v>
      </c>
      <c r="K939" s="3" t="s">
        <v>14</v>
      </c>
      <c r="L939" s="3" t="s">
        <v>44</v>
      </c>
      <c r="M939" s="8">
        <v>5</v>
      </c>
      <c r="N939" s="5">
        <v>134.4</v>
      </c>
      <c r="O939" s="6">
        <v>0.15</v>
      </c>
      <c r="P939" s="18">
        <v>67.709999999999994</v>
      </c>
      <c r="Q939" s="18">
        <f t="shared" si="56"/>
        <v>571.19999999999993</v>
      </c>
      <c r="R939" s="18">
        <f t="shared" si="57"/>
        <v>338.54999999999995</v>
      </c>
      <c r="S939" s="18">
        <f t="shared" si="58"/>
        <v>232.64999999999998</v>
      </c>
      <c r="T939" s="7">
        <f t="shared" si="59"/>
        <v>0.40730042016806722</v>
      </c>
      <c r="U939" s="4">
        <f>YEAR(SalesDataTable[[#This Row],[Order Date]])</f>
        <v>2026</v>
      </c>
      <c r="V939" s="7" t="str">
        <f>"Q"&amp;ROUNDUP(MONTH(SalesDataTable[[#This Row],[Order Date]])/3,0)</f>
        <v>Q2</v>
      </c>
      <c r="W939" s="8">
        <f>MONTH(SalesDataTable[[#This Row],[Order Date]])</f>
        <v>5</v>
      </c>
      <c r="X939" s="7" t="str">
        <f>TEXT(SalesDataTable[[#This Row],[Order Date]],"mmm")</f>
        <v>May</v>
      </c>
    </row>
    <row r="940" spans="1:24" ht="15.75">
      <c r="A940" s="2">
        <v>1206</v>
      </c>
      <c r="B940" s="11">
        <v>46172</v>
      </c>
      <c r="C940" s="4">
        <f>YEAR(SalesDataTable[[#This Row],[Order Date]])</f>
        <v>2026</v>
      </c>
      <c r="D940" s="4" t="str">
        <f>"Q"&amp;ROUNDUP(MONTH(SalesDataTable[[#This Row],[Order Date]])/3,0)</f>
        <v>Q2</v>
      </c>
      <c r="E940" s="4">
        <f>MONTH(SalesDataTable[[#This Row],[Order Date]])</f>
        <v>5</v>
      </c>
      <c r="F940" s="4" t="str">
        <f>TEXT(SalesDataTable[[#This Row],[Order Date]],"MMM")</f>
        <v>May</v>
      </c>
      <c r="G940" s="3" t="s">
        <v>20</v>
      </c>
      <c r="H940" s="3" t="s">
        <v>47</v>
      </c>
      <c r="I940" s="3" t="s">
        <v>2</v>
      </c>
      <c r="J940" s="3" t="s">
        <v>3</v>
      </c>
      <c r="K940" s="3" t="s">
        <v>14</v>
      </c>
      <c r="L940" s="3" t="s">
        <v>15</v>
      </c>
      <c r="M940" s="8">
        <v>2</v>
      </c>
      <c r="N940" s="5">
        <v>37.130000000000003</v>
      </c>
      <c r="O940" s="6">
        <v>0.05</v>
      </c>
      <c r="P940" s="18">
        <v>13.44</v>
      </c>
      <c r="Q940" s="18">
        <f t="shared" si="56"/>
        <v>70.546999999999997</v>
      </c>
      <c r="R940" s="18">
        <f t="shared" si="57"/>
        <v>26.88</v>
      </c>
      <c r="S940" s="18">
        <f t="shared" si="58"/>
        <v>43.667000000000002</v>
      </c>
      <c r="T940" s="7">
        <f t="shared" si="59"/>
        <v>0.6189774193091131</v>
      </c>
      <c r="U940" s="4">
        <f>YEAR(SalesDataTable[[#This Row],[Order Date]])</f>
        <v>2026</v>
      </c>
      <c r="V940" s="7" t="str">
        <f>"Q"&amp;ROUNDUP(MONTH(SalesDataTable[[#This Row],[Order Date]])/3,0)</f>
        <v>Q2</v>
      </c>
      <c r="W940" s="8">
        <f>MONTH(SalesDataTable[[#This Row],[Order Date]])</f>
        <v>5</v>
      </c>
      <c r="X940" s="7" t="str">
        <f>TEXT(SalesDataTable[[#This Row],[Order Date]],"mmm")</f>
        <v>May</v>
      </c>
    </row>
    <row r="941" spans="1:24" ht="15.75">
      <c r="A941" s="2">
        <v>1576</v>
      </c>
      <c r="B941" s="11">
        <v>46172</v>
      </c>
      <c r="C941" s="4">
        <f>YEAR(SalesDataTable[[#This Row],[Order Date]])</f>
        <v>2026</v>
      </c>
      <c r="D941" s="4" t="str">
        <f>"Q"&amp;ROUNDUP(MONTH(SalesDataTable[[#This Row],[Order Date]])/3,0)</f>
        <v>Q2</v>
      </c>
      <c r="E941" s="4">
        <f>MONTH(SalesDataTable[[#This Row],[Order Date]])</f>
        <v>5</v>
      </c>
      <c r="F941" s="4" t="str">
        <f>TEXT(SalesDataTable[[#This Row],[Order Date]],"MMM")</f>
        <v>May</v>
      </c>
      <c r="G941" s="3" t="s">
        <v>6</v>
      </c>
      <c r="H941" s="3" t="s">
        <v>7</v>
      </c>
      <c r="I941" s="3" t="s">
        <v>2</v>
      </c>
      <c r="J941" s="3" t="s">
        <v>16</v>
      </c>
      <c r="K941" s="3" t="s">
        <v>23</v>
      </c>
      <c r="L941" s="3" t="s">
        <v>51</v>
      </c>
      <c r="M941" s="8">
        <v>6</v>
      </c>
      <c r="N941" s="5">
        <v>123.82</v>
      </c>
      <c r="O941" s="6">
        <v>0</v>
      </c>
      <c r="P941" s="18">
        <v>61.91</v>
      </c>
      <c r="Q941" s="18">
        <f t="shared" si="56"/>
        <v>742.92</v>
      </c>
      <c r="R941" s="18">
        <f t="shared" si="57"/>
        <v>371.46</v>
      </c>
      <c r="S941" s="18">
        <f t="shared" si="58"/>
        <v>371.46</v>
      </c>
      <c r="T941" s="7">
        <f t="shared" si="59"/>
        <v>0.5</v>
      </c>
      <c r="U941" s="4">
        <f>YEAR(SalesDataTable[[#This Row],[Order Date]])</f>
        <v>2026</v>
      </c>
      <c r="V941" s="7" t="str">
        <f>"Q"&amp;ROUNDUP(MONTH(SalesDataTable[[#This Row],[Order Date]])/3,0)</f>
        <v>Q2</v>
      </c>
      <c r="W941" s="8">
        <f>MONTH(SalesDataTable[[#This Row],[Order Date]])</f>
        <v>5</v>
      </c>
      <c r="X941" s="7" t="str">
        <f>TEXT(SalesDataTable[[#This Row],[Order Date]],"mmm")</f>
        <v>May</v>
      </c>
    </row>
    <row r="942" spans="1:24" ht="15.75">
      <c r="A942" s="2">
        <v>2634</v>
      </c>
      <c r="B942" s="11">
        <v>46172</v>
      </c>
      <c r="C942" s="4">
        <f>YEAR(SalesDataTable[[#This Row],[Order Date]])</f>
        <v>2026</v>
      </c>
      <c r="D942" s="4" t="str">
        <f>"Q"&amp;ROUNDUP(MONTH(SalesDataTable[[#This Row],[Order Date]])/3,0)</f>
        <v>Q2</v>
      </c>
      <c r="E942" s="4">
        <f>MONTH(SalesDataTable[[#This Row],[Order Date]])</f>
        <v>5</v>
      </c>
      <c r="F942" s="4" t="str">
        <f>TEXT(SalesDataTable[[#This Row],[Order Date]],"MMM")</f>
        <v>May</v>
      </c>
      <c r="G942" s="3" t="s">
        <v>11</v>
      </c>
      <c r="H942" s="3" t="s">
        <v>52</v>
      </c>
      <c r="I942" s="3" t="s">
        <v>28</v>
      </c>
      <c r="J942" s="3" t="s">
        <v>3</v>
      </c>
      <c r="K942" s="3" t="s">
        <v>14</v>
      </c>
      <c r="L942" s="3" t="s">
        <v>15</v>
      </c>
      <c r="M942" s="8">
        <v>2</v>
      </c>
      <c r="N942" s="5">
        <v>36.94</v>
      </c>
      <c r="O942" s="6">
        <v>0.05</v>
      </c>
      <c r="P942" s="18">
        <v>13.82</v>
      </c>
      <c r="Q942" s="18">
        <f t="shared" si="56"/>
        <v>70.185999999999993</v>
      </c>
      <c r="R942" s="18">
        <f t="shared" si="57"/>
        <v>27.64</v>
      </c>
      <c r="S942" s="18">
        <f t="shared" si="58"/>
        <v>42.545999999999992</v>
      </c>
      <c r="T942" s="7">
        <f t="shared" si="59"/>
        <v>0.60618926851508848</v>
      </c>
      <c r="U942" s="4">
        <f>YEAR(SalesDataTable[[#This Row],[Order Date]])</f>
        <v>2026</v>
      </c>
      <c r="V942" s="7" t="str">
        <f>"Q"&amp;ROUNDUP(MONTH(SalesDataTable[[#This Row],[Order Date]])/3,0)</f>
        <v>Q2</v>
      </c>
      <c r="W942" s="8">
        <f>MONTH(SalesDataTable[[#This Row],[Order Date]])</f>
        <v>5</v>
      </c>
      <c r="X942" s="7" t="str">
        <f>TEXT(SalesDataTable[[#This Row],[Order Date]],"mmm")</f>
        <v>May</v>
      </c>
    </row>
    <row r="943" spans="1:24" ht="15.75">
      <c r="A943" s="2">
        <v>2649</v>
      </c>
      <c r="B943" s="11">
        <v>46172</v>
      </c>
      <c r="C943" s="4">
        <f>YEAR(SalesDataTable[[#This Row],[Order Date]])</f>
        <v>2026</v>
      </c>
      <c r="D943" s="4" t="str">
        <f>"Q"&amp;ROUNDUP(MONTH(SalesDataTable[[#This Row],[Order Date]])/3,0)</f>
        <v>Q2</v>
      </c>
      <c r="E943" s="4">
        <f>MONTH(SalesDataTable[[#This Row],[Order Date]])</f>
        <v>5</v>
      </c>
      <c r="F943" s="4" t="str">
        <f>TEXT(SalesDataTable[[#This Row],[Order Date]],"MMM")</f>
        <v>May</v>
      </c>
      <c r="G943" s="3" t="s">
        <v>0</v>
      </c>
      <c r="H943" s="3" t="s">
        <v>1</v>
      </c>
      <c r="I943" s="3" t="s">
        <v>2</v>
      </c>
      <c r="J943" s="3" t="s">
        <v>13</v>
      </c>
      <c r="K943" s="3" t="s">
        <v>23</v>
      </c>
      <c r="L943" s="3" t="s">
        <v>29</v>
      </c>
      <c r="M943" s="8">
        <v>3</v>
      </c>
      <c r="N943" s="5">
        <v>199.17</v>
      </c>
      <c r="O943" s="6">
        <v>0.05</v>
      </c>
      <c r="P943" s="18">
        <v>105.24</v>
      </c>
      <c r="Q943" s="18">
        <f t="shared" si="56"/>
        <v>567.6345</v>
      </c>
      <c r="R943" s="18">
        <f t="shared" si="57"/>
        <v>315.71999999999997</v>
      </c>
      <c r="S943" s="18">
        <f t="shared" si="58"/>
        <v>251.91450000000003</v>
      </c>
      <c r="T943" s="7">
        <f t="shared" si="59"/>
        <v>0.4437970207941907</v>
      </c>
      <c r="U943" s="4">
        <f>YEAR(SalesDataTable[[#This Row],[Order Date]])</f>
        <v>2026</v>
      </c>
      <c r="V943" s="7" t="str">
        <f>"Q"&amp;ROUNDUP(MONTH(SalesDataTable[[#This Row],[Order Date]])/3,0)</f>
        <v>Q2</v>
      </c>
      <c r="W943" s="8">
        <f>MONTH(SalesDataTable[[#This Row],[Order Date]])</f>
        <v>5</v>
      </c>
      <c r="X943" s="7" t="str">
        <f>TEXT(SalesDataTable[[#This Row],[Order Date]],"mmm")</f>
        <v>May</v>
      </c>
    </row>
    <row r="944" spans="1:24" ht="15.75">
      <c r="A944" s="2">
        <v>2774</v>
      </c>
      <c r="B944" s="11">
        <v>46172</v>
      </c>
      <c r="C944" s="4">
        <f>YEAR(SalesDataTable[[#This Row],[Order Date]])</f>
        <v>2026</v>
      </c>
      <c r="D944" s="4" t="str">
        <f>"Q"&amp;ROUNDUP(MONTH(SalesDataTable[[#This Row],[Order Date]])/3,0)</f>
        <v>Q2</v>
      </c>
      <c r="E944" s="4">
        <f>MONTH(SalesDataTable[[#This Row],[Order Date]])</f>
        <v>5</v>
      </c>
      <c r="F944" s="4" t="str">
        <f>TEXT(SalesDataTable[[#This Row],[Order Date]],"MMM")</f>
        <v>May</v>
      </c>
      <c r="G944" s="3" t="s">
        <v>0</v>
      </c>
      <c r="H944" s="3" t="s">
        <v>36</v>
      </c>
      <c r="I944" s="3" t="s">
        <v>2</v>
      </c>
      <c r="J944" s="3" t="s">
        <v>3</v>
      </c>
      <c r="K944" s="3" t="s">
        <v>23</v>
      </c>
      <c r="L944" s="3" t="s">
        <v>40</v>
      </c>
      <c r="M944" s="8">
        <v>3</v>
      </c>
      <c r="N944" s="5">
        <v>83.17</v>
      </c>
      <c r="O944" s="6">
        <v>0</v>
      </c>
      <c r="P944" s="18">
        <v>40.520000000000003</v>
      </c>
      <c r="Q944" s="18">
        <f t="shared" si="56"/>
        <v>249.51</v>
      </c>
      <c r="R944" s="18">
        <f t="shared" si="57"/>
        <v>121.56</v>
      </c>
      <c r="S944" s="18">
        <f t="shared" si="58"/>
        <v>127.94999999999999</v>
      </c>
      <c r="T944" s="7">
        <f t="shared" si="59"/>
        <v>0.51280509799206442</v>
      </c>
      <c r="U944" s="4">
        <f>YEAR(SalesDataTable[[#This Row],[Order Date]])</f>
        <v>2026</v>
      </c>
      <c r="V944" s="7" t="str">
        <f>"Q"&amp;ROUNDUP(MONTH(SalesDataTable[[#This Row],[Order Date]])/3,0)</f>
        <v>Q2</v>
      </c>
      <c r="W944" s="8">
        <f>MONTH(SalesDataTable[[#This Row],[Order Date]])</f>
        <v>5</v>
      </c>
      <c r="X944" s="7" t="str">
        <f>TEXT(SalesDataTable[[#This Row],[Order Date]],"mmm")</f>
        <v>May</v>
      </c>
    </row>
    <row r="945" spans="1:24" ht="15.75">
      <c r="A945" s="2">
        <v>3037</v>
      </c>
      <c r="B945" s="11">
        <v>46172</v>
      </c>
      <c r="C945" s="4">
        <f>YEAR(SalesDataTable[[#This Row],[Order Date]])</f>
        <v>2026</v>
      </c>
      <c r="D945" s="4" t="str">
        <f>"Q"&amp;ROUNDUP(MONTH(SalesDataTable[[#This Row],[Order Date]])/3,0)</f>
        <v>Q2</v>
      </c>
      <c r="E945" s="4">
        <f>MONTH(SalesDataTable[[#This Row],[Order Date]])</f>
        <v>5</v>
      </c>
      <c r="F945" s="4" t="str">
        <f>TEXT(SalesDataTable[[#This Row],[Order Date]],"MMM")</f>
        <v>May</v>
      </c>
      <c r="G945" s="3" t="s">
        <v>6</v>
      </c>
      <c r="H945" s="3" t="s">
        <v>27</v>
      </c>
      <c r="I945" s="3" t="s">
        <v>2</v>
      </c>
      <c r="J945" s="3" t="s">
        <v>16</v>
      </c>
      <c r="K945" s="3" t="s">
        <v>14</v>
      </c>
      <c r="L945" s="3" t="s">
        <v>32</v>
      </c>
      <c r="M945" s="8">
        <v>1</v>
      </c>
      <c r="N945" s="5">
        <v>45.8</v>
      </c>
      <c r="O945" s="6">
        <v>0.05</v>
      </c>
      <c r="P945" s="18">
        <v>17.88</v>
      </c>
      <c r="Q945" s="18">
        <f t="shared" si="56"/>
        <v>43.51</v>
      </c>
      <c r="R945" s="18">
        <f t="shared" si="57"/>
        <v>17.88</v>
      </c>
      <c r="S945" s="18">
        <f t="shared" si="58"/>
        <v>25.63</v>
      </c>
      <c r="T945" s="7">
        <f t="shared" si="59"/>
        <v>0.58905998621006661</v>
      </c>
      <c r="U945" s="4">
        <f>YEAR(SalesDataTable[[#This Row],[Order Date]])</f>
        <v>2026</v>
      </c>
      <c r="V945" s="7" t="str">
        <f>"Q"&amp;ROUNDUP(MONTH(SalesDataTable[[#This Row],[Order Date]])/3,0)</f>
        <v>Q2</v>
      </c>
      <c r="W945" s="8">
        <f>MONTH(SalesDataTable[[#This Row],[Order Date]])</f>
        <v>5</v>
      </c>
      <c r="X945" s="7" t="str">
        <f>TEXT(SalesDataTable[[#This Row],[Order Date]],"mmm")</f>
        <v>May</v>
      </c>
    </row>
    <row r="946" spans="1:24" ht="15.75">
      <c r="A946" s="2">
        <v>3138</v>
      </c>
      <c r="B946" s="11">
        <v>46172</v>
      </c>
      <c r="C946" s="4">
        <f>YEAR(SalesDataTable[[#This Row],[Order Date]])</f>
        <v>2026</v>
      </c>
      <c r="D946" s="4" t="str">
        <f>"Q"&amp;ROUNDUP(MONTH(SalesDataTable[[#This Row],[Order Date]])/3,0)</f>
        <v>Q2</v>
      </c>
      <c r="E946" s="4">
        <f>MONTH(SalesDataTable[[#This Row],[Order Date]])</f>
        <v>5</v>
      </c>
      <c r="F946" s="4" t="str">
        <f>TEXT(SalesDataTable[[#This Row],[Order Date]],"MMM")</f>
        <v>May</v>
      </c>
      <c r="G946" s="3" t="s">
        <v>11</v>
      </c>
      <c r="H946" s="3" t="s">
        <v>12</v>
      </c>
      <c r="I946" s="3" t="s">
        <v>28</v>
      </c>
      <c r="J946" s="3" t="s">
        <v>3</v>
      </c>
      <c r="K946" s="3" t="s">
        <v>9</v>
      </c>
      <c r="L946" s="3" t="s">
        <v>37</v>
      </c>
      <c r="M946" s="8">
        <v>1</v>
      </c>
      <c r="N946" s="5">
        <v>154.85</v>
      </c>
      <c r="O946" s="6">
        <v>0</v>
      </c>
      <c r="P946" s="18">
        <v>80.17</v>
      </c>
      <c r="Q946" s="18">
        <f t="shared" si="56"/>
        <v>154.85</v>
      </c>
      <c r="R946" s="18">
        <f t="shared" si="57"/>
        <v>80.17</v>
      </c>
      <c r="S946" s="18">
        <f t="shared" si="58"/>
        <v>74.679999999999993</v>
      </c>
      <c r="T946" s="7">
        <f t="shared" si="59"/>
        <v>0.48227316758153049</v>
      </c>
      <c r="U946" s="4">
        <f>YEAR(SalesDataTable[[#This Row],[Order Date]])</f>
        <v>2026</v>
      </c>
      <c r="V946" s="7" t="str">
        <f>"Q"&amp;ROUNDUP(MONTH(SalesDataTable[[#This Row],[Order Date]])/3,0)</f>
        <v>Q2</v>
      </c>
      <c r="W946" s="8">
        <f>MONTH(SalesDataTable[[#This Row],[Order Date]])</f>
        <v>5</v>
      </c>
      <c r="X946" s="7" t="str">
        <f>TEXT(SalesDataTable[[#This Row],[Order Date]],"mmm")</f>
        <v>May</v>
      </c>
    </row>
    <row r="947" spans="1:24" ht="15.75">
      <c r="A947" s="2">
        <v>3228</v>
      </c>
      <c r="B947" s="11">
        <v>46172</v>
      </c>
      <c r="C947" s="4">
        <f>YEAR(SalesDataTable[[#This Row],[Order Date]])</f>
        <v>2026</v>
      </c>
      <c r="D947" s="4" t="str">
        <f>"Q"&amp;ROUNDUP(MONTH(SalesDataTable[[#This Row],[Order Date]])/3,0)</f>
        <v>Q2</v>
      </c>
      <c r="E947" s="4">
        <f>MONTH(SalesDataTable[[#This Row],[Order Date]])</f>
        <v>5</v>
      </c>
      <c r="F947" s="4" t="str">
        <f>TEXT(SalesDataTable[[#This Row],[Order Date]],"MMM")</f>
        <v>May</v>
      </c>
      <c r="G947" s="3" t="s">
        <v>20</v>
      </c>
      <c r="H947" s="3" t="s">
        <v>47</v>
      </c>
      <c r="I947" s="3" t="s">
        <v>2</v>
      </c>
      <c r="J947" s="3" t="s">
        <v>16</v>
      </c>
      <c r="K947" s="3" t="s">
        <v>23</v>
      </c>
      <c r="L947" s="3" t="s">
        <v>29</v>
      </c>
      <c r="M947" s="8">
        <v>1</v>
      </c>
      <c r="N947" s="5">
        <v>194.99</v>
      </c>
      <c r="O947" s="6">
        <v>0</v>
      </c>
      <c r="P947" s="18">
        <v>101.21</v>
      </c>
      <c r="Q947" s="18">
        <f t="shared" si="56"/>
        <v>194.99</v>
      </c>
      <c r="R947" s="18">
        <f t="shared" si="57"/>
        <v>101.21</v>
      </c>
      <c r="S947" s="18">
        <f t="shared" si="58"/>
        <v>93.780000000000015</v>
      </c>
      <c r="T947" s="7">
        <f t="shared" si="59"/>
        <v>0.48094774090979031</v>
      </c>
      <c r="U947" s="4">
        <f>YEAR(SalesDataTable[[#This Row],[Order Date]])</f>
        <v>2026</v>
      </c>
      <c r="V947" s="7" t="str">
        <f>"Q"&amp;ROUNDUP(MONTH(SalesDataTable[[#This Row],[Order Date]])/3,0)</f>
        <v>Q2</v>
      </c>
      <c r="W947" s="8">
        <f>MONTH(SalesDataTable[[#This Row],[Order Date]])</f>
        <v>5</v>
      </c>
      <c r="X947" s="7" t="str">
        <f>TEXT(SalesDataTable[[#This Row],[Order Date]],"mmm")</f>
        <v>May</v>
      </c>
    </row>
    <row r="948" spans="1:24" ht="15.75">
      <c r="A948" s="2">
        <v>3401</v>
      </c>
      <c r="B948" s="11">
        <v>46172</v>
      </c>
      <c r="C948" s="4">
        <f>YEAR(SalesDataTable[[#This Row],[Order Date]])</f>
        <v>2026</v>
      </c>
      <c r="D948" s="4" t="str">
        <f>"Q"&amp;ROUNDUP(MONTH(SalesDataTable[[#This Row],[Order Date]])/3,0)</f>
        <v>Q2</v>
      </c>
      <c r="E948" s="4">
        <f>MONTH(SalesDataTable[[#This Row],[Order Date]])</f>
        <v>5</v>
      </c>
      <c r="F948" s="4" t="str">
        <f>TEXT(SalesDataTable[[#This Row],[Order Date]],"MMM")</f>
        <v>May</v>
      </c>
      <c r="G948" s="3" t="s">
        <v>11</v>
      </c>
      <c r="H948" s="3" t="s">
        <v>39</v>
      </c>
      <c r="I948" s="3" t="s">
        <v>2</v>
      </c>
      <c r="J948" s="3" t="s">
        <v>3</v>
      </c>
      <c r="K948" s="3" t="s">
        <v>34</v>
      </c>
      <c r="L948" s="3" t="s">
        <v>42</v>
      </c>
      <c r="M948" s="8">
        <v>1</v>
      </c>
      <c r="N948" s="5">
        <v>36.31</v>
      </c>
      <c r="O948" s="6">
        <v>0</v>
      </c>
      <c r="P948" s="18">
        <v>13.93</v>
      </c>
      <c r="Q948" s="18">
        <f t="shared" si="56"/>
        <v>36.31</v>
      </c>
      <c r="R948" s="18">
        <f t="shared" si="57"/>
        <v>13.93</v>
      </c>
      <c r="S948" s="18">
        <f t="shared" si="58"/>
        <v>22.380000000000003</v>
      </c>
      <c r="T948" s="7">
        <f t="shared" si="59"/>
        <v>0.61635912971633167</v>
      </c>
      <c r="U948" s="4">
        <f>YEAR(SalesDataTable[[#This Row],[Order Date]])</f>
        <v>2026</v>
      </c>
      <c r="V948" s="7" t="str">
        <f>"Q"&amp;ROUNDUP(MONTH(SalesDataTable[[#This Row],[Order Date]])/3,0)</f>
        <v>Q2</v>
      </c>
      <c r="W948" s="8">
        <f>MONTH(SalesDataTable[[#This Row],[Order Date]])</f>
        <v>5</v>
      </c>
      <c r="X948" s="7" t="str">
        <f>TEXT(SalesDataTable[[#This Row],[Order Date]],"mmm")</f>
        <v>May</v>
      </c>
    </row>
    <row r="949" spans="1:24" ht="15.75">
      <c r="A949" s="2">
        <v>3511</v>
      </c>
      <c r="B949" s="11">
        <v>46172</v>
      </c>
      <c r="C949" s="4">
        <f>YEAR(SalesDataTable[[#This Row],[Order Date]])</f>
        <v>2026</v>
      </c>
      <c r="D949" s="4" t="str">
        <f>"Q"&amp;ROUNDUP(MONTH(SalesDataTable[[#This Row],[Order Date]])/3,0)</f>
        <v>Q2</v>
      </c>
      <c r="E949" s="4">
        <f>MONTH(SalesDataTable[[#This Row],[Order Date]])</f>
        <v>5</v>
      </c>
      <c r="F949" s="4" t="str">
        <f>TEXT(SalesDataTable[[#This Row],[Order Date]],"MMM")</f>
        <v>May</v>
      </c>
      <c r="G949" s="3" t="s">
        <v>0</v>
      </c>
      <c r="H949" s="3" t="s">
        <v>1</v>
      </c>
      <c r="I949" s="3" t="s">
        <v>2</v>
      </c>
      <c r="J949" s="3" t="s">
        <v>3</v>
      </c>
      <c r="K949" s="3" t="s">
        <v>14</v>
      </c>
      <c r="L949" s="3" t="s">
        <v>32</v>
      </c>
      <c r="M949" s="8">
        <v>1</v>
      </c>
      <c r="N949" s="5">
        <v>47.19</v>
      </c>
      <c r="O949" s="6">
        <v>0</v>
      </c>
      <c r="P949" s="18">
        <v>18.54</v>
      </c>
      <c r="Q949" s="18">
        <f t="shared" si="56"/>
        <v>47.19</v>
      </c>
      <c r="R949" s="18">
        <f t="shared" si="57"/>
        <v>18.54</v>
      </c>
      <c r="S949" s="18">
        <f t="shared" si="58"/>
        <v>28.65</v>
      </c>
      <c r="T949" s="7">
        <f t="shared" si="59"/>
        <v>0.60712015257469798</v>
      </c>
      <c r="U949" s="4">
        <f>YEAR(SalesDataTable[[#This Row],[Order Date]])</f>
        <v>2026</v>
      </c>
      <c r="V949" s="7" t="str">
        <f>"Q"&amp;ROUNDUP(MONTH(SalesDataTable[[#This Row],[Order Date]])/3,0)</f>
        <v>Q2</v>
      </c>
      <c r="W949" s="8">
        <f>MONTH(SalesDataTable[[#This Row],[Order Date]])</f>
        <v>5</v>
      </c>
      <c r="X949" s="7" t="str">
        <f>TEXT(SalesDataTable[[#This Row],[Order Date]],"mmm")</f>
        <v>May</v>
      </c>
    </row>
    <row r="950" spans="1:24" ht="15.75">
      <c r="A950" s="2">
        <v>4485</v>
      </c>
      <c r="B950" s="11">
        <v>46172</v>
      </c>
      <c r="C950" s="4">
        <f>YEAR(SalesDataTable[[#This Row],[Order Date]])</f>
        <v>2026</v>
      </c>
      <c r="D950" s="4" t="str">
        <f>"Q"&amp;ROUNDUP(MONTH(SalesDataTable[[#This Row],[Order Date]])/3,0)</f>
        <v>Q2</v>
      </c>
      <c r="E950" s="4">
        <f>MONTH(SalesDataTable[[#This Row],[Order Date]])</f>
        <v>5</v>
      </c>
      <c r="F950" s="4" t="str">
        <f>TEXT(SalesDataTable[[#This Row],[Order Date]],"MMM")</f>
        <v>May</v>
      </c>
      <c r="G950" s="3" t="s">
        <v>20</v>
      </c>
      <c r="H950" s="3" t="s">
        <v>33</v>
      </c>
      <c r="I950" s="3" t="s">
        <v>2</v>
      </c>
      <c r="J950" s="3" t="s">
        <v>13</v>
      </c>
      <c r="K950" s="3" t="s">
        <v>34</v>
      </c>
      <c r="L950" s="3" t="s">
        <v>38</v>
      </c>
      <c r="M950" s="8">
        <v>1</v>
      </c>
      <c r="N950" s="5">
        <v>124.14</v>
      </c>
      <c r="O950" s="6">
        <v>0</v>
      </c>
      <c r="P950" s="18">
        <v>70.900000000000006</v>
      </c>
      <c r="Q950" s="18">
        <f t="shared" si="56"/>
        <v>124.14</v>
      </c>
      <c r="R950" s="18">
        <f t="shared" si="57"/>
        <v>70.900000000000006</v>
      </c>
      <c r="S950" s="18">
        <f t="shared" si="58"/>
        <v>53.239999999999995</v>
      </c>
      <c r="T950" s="7">
        <f t="shared" si="59"/>
        <v>0.42887062993394548</v>
      </c>
      <c r="U950" s="4">
        <f>YEAR(SalesDataTable[[#This Row],[Order Date]])</f>
        <v>2026</v>
      </c>
      <c r="V950" s="7" t="str">
        <f>"Q"&amp;ROUNDUP(MONTH(SalesDataTable[[#This Row],[Order Date]])/3,0)</f>
        <v>Q2</v>
      </c>
      <c r="W950" s="8">
        <f>MONTH(SalesDataTable[[#This Row],[Order Date]])</f>
        <v>5</v>
      </c>
      <c r="X950" s="7" t="str">
        <f>TEXT(SalesDataTable[[#This Row],[Order Date]],"mmm")</f>
        <v>May</v>
      </c>
    </row>
    <row r="951" spans="1:24" ht="15.75">
      <c r="A951" s="2">
        <v>447</v>
      </c>
      <c r="B951" s="11">
        <v>46173</v>
      </c>
      <c r="C951" s="4">
        <f>YEAR(SalesDataTable[[#This Row],[Order Date]])</f>
        <v>2026</v>
      </c>
      <c r="D951" s="4" t="str">
        <f>"Q"&amp;ROUNDUP(MONTH(SalesDataTable[[#This Row],[Order Date]])/3,0)</f>
        <v>Q2</v>
      </c>
      <c r="E951" s="4">
        <f>MONTH(SalesDataTable[[#This Row],[Order Date]])</f>
        <v>5</v>
      </c>
      <c r="F951" s="4" t="str">
        <f>TEXT(SalesDataTable[[#This Row],[Order Date]],"MMM")</f>
        <v>May</v>
      </c>
      <c r="G951" s="3" t="s">
        <v>20</v>
      </c>
      <c r="H951" s="3" t="s">
        <v>33</v>
      </c>
      <c r="I951" s="3" t="s">
        <v>2</v>
      </c>
      <c r="J951" s="3" t="s">
        <v>3</v>
      </c>
      <c r="K951" s="3" t="s">
        <v>14</v>
      </c>
      <c r="L951" s="3" t="s">
        <v>44</v>
      </c>
      <c r="M951" s="8">
        <v>1</v>
      </c>
      <c r="N951" s="5">
        <v>131.94999999999999</v>
      </c>
      <c r="O951" s="6">
        <v>0</v>
      </c>
      <c r="P951" s="18">
        <v>65.17</v>
      </c>
      <c r="Q951" s="18">
        <f t="shared" si="56"/>
        <v>131.94999999999999</v>
      </c>
      <c r="R951" s="18">
        <f t="shared" si="57"/>
        <v>65.17</v>
      </c>
      <c r="S951" s="18">
        <f t="shared" si="58"/>
        <v>66.779999999999987</v>
      </c>
      <c r="T951" s="7">
        <f t="shared" si="59"/>
        <v>0.50610079575596811</v>
      </c>
      <c r="U951" s="4">
        <f>YEAR(SalesDataTable[[#This Row],[Order Date]])</f>
        <v>2026</v>
      </c>
      <c r="V951" s="7" t="str">
        <f>"Q"&amp;ROUNDUP(MONTH(SalesDataTable[[#This Row],[Order Date]])/3,0)</f>
        <v>Q2</v>
      </c>
      <c r="W951" s="8">
        <f>MONTH(SalesDataTable[[#This Row],[Order Date]])</f>
        <v>5</v>
      </c>
      <c r="X951" s="7" t="str">
        <f>TEXT(SalesDataTable[[#This Row],[Order Date]],"mmm")</f>
        <v>May</v>
      </c>
    </row>
    <row r="952" spans="1:24" ht="15.75">
      <c r="A952" s="2">
        <v>1208</v>
      </c>
      <c r="B952" s="11">
        <v>46173</v>
      </c>
      <c r="C952" s="4">
        <f>YEAR(SalesDataTable[[#This Row],[Order Date]])</f>
        <v>2026</v>
      </c>
      <c r="D952" s="4" t="str">
        <f>"Q"&amp;ROUNDUP(MONTH(SalesDataTable[[#This Row],[Order Date]])/3,0)</f>
        <v>Q2</v>
      </c>
      <c r="E952" s="4">
        <f>MONTH(SalesDataTable[[#This Row],[Order Date]])</f>
        <v>5</v>
      </c>
      <c r="F952" s="4" t="str">
        <f>TEXT(SalesDataTable[[#This Row],[Order Date]],"MMM")</f>
        <v>May</v>
      </c>
      <c r="G952" s="3" t="s">
        <v>20</v>
      </c>
      <c r="H952" s="3" t="s">
        <v>33</v>
      </c>
      <c r="I952" s="3" t="s">
        <v>28</v>
      </c>
      <c r="J952" s="3" t="s">
        <v>13</v>
      </c>
      <c r="K952" s="3" t="s">
        <v>4</v>
      </c>
      <c r="L952" s="3" t="s">
        <v>30</v>
      </c>
      <c r="M952" s="8">
        <v>1</v>
      </c>
      <c r="N952" s="5">
        <v>102.24</v>
      </c>
      <c r="O952" s="6">
        <v>0</v>
      </c>
      <c r="P952" s="18">
        <v>50.75</v>
      </c>
      <c r="Q952" s="18">
        <f t="shared" si="56"/>
        <v>102.24</v>
      </c>
      <c r="R952" s="18">
        <f t="shared" si="57"/>
        <v>50.75</v>
      </c>
      <c r="S952" s="18">
        <f t="shared" si="58"/>
        <v>51.489999999999995</v>
      </c>
      <c r="T952" s="7">
        <f t="shared" si="59"/>
        <v>0.50361893583724571</v>
      </c>
      <c r="U952" s="4">
        <f>YEAR(SalesDataTable[[#This Row],[Order Date]])</f>
        <v>2026</v>
      </c>
      <c r="V952" s="7" t="str">
        <f>"Q"&amp;ROUNDUP(MONTH(SalesDataTable[[#This Row],[Order Date]])/3,0)</f>
        <v>Q2</v>
      </c>
      <c r="W952" s="8">
        <f>MONTH(SalesDataTable[[#This Row],[Order Date]])</f>
        <v>5</v>
      </c>
      <c r="X952" s="7" t="str">
        <f>TEXT(SalesDataTable[[#This Row],[Order Date]],"mmm")</f>
        <v>May</v>
      </c>
    </row>
    <row r="953" spans="1:24" ht="15.75">
      <c r="A953" s="2">
        <v>1355</v>
      </c>
      <c r="B953" s="11">
        <v>46173</v>
      </c>
      <c r="C953" s="4">
        <f>YEAR(SalesDataTable[[#This Row],[Order Date]])</f>
        <v>2026</v>
      </c>
      <c r="D953" s="4" t="str">
        <f>"Q"&amp;ROUNDUP(MONTH(SalesDataTable[[#This Row],[Order Date]])/3,0)</f>
        <v>Q2</v>
      </c>
      <c r="E953" s="4">
        <f>MONTH(SalesDataTable[[#This Row],[Order Date]])</f>
        <v>5</v>
      </c>
      <c r="F953" s="4" t="str">
        <f>TEXT(SalesDataTable[[#This Row],[Order Date]],"MMM")</f>
        <v>May</v>
      </c>
      <c r="G953" s="3" t="s">
        <v>20</v>
      </c>
      <c r="H953" s="3" t="s">
        <v>47</v>
      </c>
      <c r="I953" s="3" t="s">
        <v>28</v>
      </c>
      <c r="J953" s="3" t="s">
        <v>13</v>
      </c>
      <c r="K953" s="3" t="s">
        <v>9</v>
      </c>
      <c r="L953" s="3" t="s">
        <v>37</v>
      </c>
      <c r="M953" s="8">
        <v>2</v>
      </c>
      <c r="N953" s="5">
        <v>152.07</v>
      </c>
      <c r="O953" s="6">
        <v>0</v>
      </c>
      <c r="P953" s="18">
        <v>76.849999999999994</v>
      </c>
      <c r="Q953" s="18">
        <f t="shared" si="56"/>
        <v>304.14</v>
      </c>
      <c r="R953" s="18">
        <f t="shared" si="57"/>
        <v>153.69999999999999</v>
      </c>
      <c r="S953" s="18">
        <f t="shared" si="58"/>
        <v>150.44</v>
      </c>
      <c r="T953" s="7">
        <f t="shared" si="59"/>
        <v>0.49464062602748737</v>
      </c>
      <c r="U953" s="4">
        <f>YEAR(SalesDataTable[[#This Row],[Order Date]])</f>
        <v>2026</v>
      </c>
      <c r="V953" s="7" t="str">
        <f>"Q"&amp;ROUNDUP(MONTH(SalesDataTable[[#This Row],[Order Date]])/3,0)</f>
        <v>Q2</v>
      </c>
      <c r="W953" s="8">
        <f>MONTH(SalesDataTable[[#This Row],[Order Date]])</f>
        <v>5</v>
      </c>
      <c r="X953" s="7" t="str">
        <f>TEXT(SalesDataTable[[#This Row],[Order Date]],"mmm")</f>
        <v>May</v>
      </c>
    </row>
    <row r="954" spans="1:24" ht="15.75">
      <c r="A954" s="2">
        <v>1474</v>
      </c>
      <c r="B954" s="11">
        <v>46173</v>
      </c>
      <c r="C954" s="4">
        <f>YEAR(SalesDataTable[[#This Row],[Order Date]])</f>
        <v>2026</v>
      </c>
      <c r="D954" s="4" t="str">
        <f>"Q"&amp;ROUNDUP(MONTH(SalesDataTable[[#This Row],[Order Date]])/3,0)</f>
        <v>Q2</v>
      </c>
      <c r="E954" s="4">
        <f>MONTH(SalesDataTable[[#This Row],[Order Date]])</f>
        <v>5</v>
      </c>
      <c r="F954" s="4" t="str">
        <f>TEXT(SalesDataTable[[#This Row],[Order Date]],"MMM")</f>
        <v>May</v>
      </c>
      <c r="G954" s="3" t="s">
        <v>11</v>
      </c>
      <c r="H954" s="3" t="s">
        <v>18</v>
      </c>
      <c r="I954" s="3" t="s">
        <v>2</v>
      </c>
      <c r="J954" s="3" t="s">
        <v>13</v>
      </c>
      <c r="K954" s="3" t="s">
        <v>23</v>
      </c>
      <c r="L954" s="3" t="s">
        <v>51</v>
      </c>
      <c r="M954" s="8">
        <v>2</v>
      </c>
      <c r="N954" s="5">
        <v>123.34</v>
      </c>
      <c r="O954" s="6">
        <v>0.05</v>
      </c>
      <c r="P954" s="18">
        <v>58.96</v>
      </c>
      <c r="Q954" s="18">
        <f t="shared" si="56"/>
        <v>234.346</v>
      </c>
      <c r="R954" s="18">
        <f t="shared" si="57"/>
        <v>117.92</v>
      </c>
      <c r="S954" s="18">
        <f t="shared" si="58"/>
        <v>116.426</v>
      </c>
      <c r="T954" s="7">
        <f t="shared" si="59"/>
        <v>0.49681240558831813</v>
      </c>
      <c r="U954" s="4">
        <f>YEAR(SalesDataTable[[#This Row],[Order Date]])</f>
        <v>2026</v>
      </c>
      <c r="V954" s="7" t="str">
        <f>"Q"&amp;ROUNDUP(MONTH(SalesDataTable[[#This Row],[Order Date]])/3,0)</f>
        <v>Q2</v>
      </c>
      <c r="W954" s="8">
        <f>MONTH(SalesDataTable[[#This Row],[Order Date]])</f>
        <v>5</v>
      </c>
      <c r="X954" s="7" t="str">
        <f>TEXT(SalesDataTable[[#This Row],[Order Date]],"mmm")</f>
        <v>May</v>
      </c>
    </row>
    <row r="955" spans="1:24" ht="15.75">
      <c r="A955" s="2">
        <v>1625</v>
      </c>
      <c r="B955" s="11">
        <v>46173</v>
      </c>
      <c r="C955" s="4">
        <f>YEAR(SalesDataTable[[#This Row],[Order Date]])</f>
        <v>2026</v>
      </c>
      <c r="D955" s="4" t="str">
        <f>"Q"&amp;ROUNDUP(MONTH(SalesDataTable[[#This Row],[Order Date]])/3,0)</f>
        <v>Q2</v>
      </c>
      <c r="E955" s="4">
        <f>MONTH(SalesDataTable[[#This Row],[Order Date]])</f>
        <v>5</v>
      </c>
      <c r="F955" s="4" t="str">
        <f>TEXT(SalesDataTable[[#This Row],[Order Date]],"MMM")</f>
        <v>May</v>
      </c>
      <c r="G955" s="3" t="s">
        <v>11</v>
      </c>
      <c r="H955" s="3" t="s">
        <v>12</v>
      </c>
      <c r="I955" s="3" t="s">
        <v>19</v>
      </c>
      <c r="J955" s="3" t="s">
        <v>3</v>
      </c>
      <c r="K955" s="3" t="s">
        <v>9</v>
      </c>
      <c r="L955" s="3" t="s">
        <v>37</v>
      </c>
      <c r="M955" s="8">
        <v>1</v>
      </c>
      <c r="N955" s="5">
        <v>155.81</v>
      </c>
      <c r="O955" s="6">
        <v>0</v>
      </c>
      <c r="P955" s="18">
        <v>80.31</v>
      </c>
      <c r="Q955" s="18">
        <f t="shared" si="56"/>
        <v>155.81</v>
      </c>
      <c r="R955" s="18">
        <f t="shared" si="57"/>
        <v>80.31</v>
      </c>
      <c r="S955" s="18">
        <f t="shared" si="58"/>
        <v>75.5</v>
      </c>
      <c r="T955" s="7">
        <f t="shared" si="59"/>
        <v>0.48456453372697517</v>
      </c>
      <c r="U955" s="4">
        <f>YEAR(SalesDataTable[[#This Row],[Order Date]])</f>
        <v>2026</v>
      </c>
      <c r="V955" s="7" t="str">
        <f>"Q"&amp;ROUNDUP(MONTH(SalesDataTable[[#This Row],[Order Date]])/3,0)</f>
        <v>Q2</v>
      </c>
      <c r="W955" s="8">
        <f>MONTH(SalesDataTable[[#This Row],[Order Date]])</f>
        <v>5</v>
      </c>
      <c r="X955" s="7" t="str">
        <f>TEXT(SalesDataTable[[#This Row],[Order Date]],"mmm")</f>
        <v>May</v>
      </c>
    </row>
    <row r="956" spans="1:24" ht="15.75">
      <c r="A956" s="2">
        <v>1877</v>
      </c>
      <c r="B956" s="11">
        <v>46173</v>
      </c>
      <c r="C956" s="4">
        <f>YEAR(SalesDataTable[[#This Row],[Order Date]])</f>
        <v>2026</v>
      </c>
      <c r="D956" s="4" t="str">
        <f>"Q"&amp;ROUNDUP(MONTH(SalesDataTable[[#This Row],[Order Date]])/3,0)</f>
        <v>Q2</v>
      </c>
      <c r="E956" s="4">
        <f>MONTH(SalesDataTable[[#This Row],[Order Date]])</f>
        <v>5</v>
      </c>
      <c r="F956" s="4" t="str">
        <f>TEXT(SalesDataTable[[#This Row],[Order Date]],"MMM")</f>
        <v>May</v>
      </c>
      <c r="G956" s="3" t="s">
        <v>11</v>
      </c>
      <c r="H956" s="3" t="s">
        <v>52</v>
      </c>
      <c r="I956" s="3" t="s">
        <v>2</v>
      </c>
      <c r="J956" s="3" t="s">
        <v>3</v>
      </c>
      <c r="K956" s="3" t="s">
        <v>14</v>
      </c>
      <c r="L956" s="3" t="s">
        <v>48</v>
      </c>
      <c r="M956" s="8">
        <v>1</v>
      </c>
      <c r="N956" s="5">
        <v>163.19</v>
      </c>
      <c r="O956" s="6">
        <v>0.05</v>
      </c>
      <c r="P956" s="18">
        <v>87.95</v>
      </c>
      <c r="Q956" s="18">
        <f t="shared" si="56"/>
        <v>155.03049999999999</v>
      </c>
      <c r="R956" s="18">
        <f t="shared" si="57"/>
        <v>87.95</v>
      </c>
      <c r="S956" s="18">
        <f t="shared" si="58"/>
        <v>67.080499999999986</v>
      </c>
      <c r="T956" s="7">
        <f t="shared" si="59"/>
        <v>0.4326922766810401</v>
      </c>
      <c r="U956" s="4">
        <f>YEAR(SalesDataTable[[#This Row],[Order Date]])</f>
        <v>2026</v>
      </c>
      <c r="V956" s="7" t="str">
        <f>"Q"&amp;ROUNDUP(MONTH(SalesDataTable[[#This Row],[Order Date]])/3,0)</f>
        <v>Q2</v>
      </c>
      <c r="W956" s="8">
        <f>MONTH(SalesDataTable[[#This Row],[Order Date]])</f>
        <v>5</v>
      </c>
      <c r="X956" s="7" t="str">
        <f>TEXT(SalesDataTable[[#This Row],[Order Date]],"mmm")</f>
        <v>May</v>
      </c>
    </row>
    <row r="957" spans="1:24" ht="15.75">
      <c r="A957" s="2">
        <v>1978</v>
      </c>
      <c r="B957" s="11">
        <v>46173</v>
      </c>
      <c r="C957" s="4">
        <f>YEAR(SalesDataTable[[#This Row],[Order Date]])</f>
        <v>2026</v>
      </c>
      <c r="D957" s="4" t="str">
        <f>"Q"&amp;ROUNDUP(MONTH(SalesDataTable[[#This Row],[Order Date]])/3,0)</f>
        <v>Q2</v>
      </c>
      <c r="E957" s="4">
        <f>MONTH(SalesDataTable[[#This Row],[Order Date]])</f>
        <v>5</v>
      </c>
      <c r="F957" s="4" t="str">
        <f>TEXT(SalesDataTable[[#This Row],[Order Date]],"MMM")</f>
        <v>May</v>
      </c>
      <c r="G957" s="3" t="s">
        <v>6</v>
      </c>
      <c r="H957" s="3" t="s">
        <v>43</v>
      </c>
      <c r="I957" s="3" t="s">
        <v>2</v>
      </c>
      <c r="J957" s="3" t="s">
        <v>3</v>
      </c>
      <c r="K957" s="3" t="s">
        <v>9</v>
      </c>
      <c r="L957" s="3" t="s">
        <v>17</v>
      </c>
      <c r="M957" s="8">
        <v>1</v>
      </c>
      <c r="N957" s="5">
        <v>147.30000000000001</v>
      </c>
      <c r="O957" s="6">
        <v>0.05</v>
      </c>
      <c r="P957" s="18">
        <v>81.510000000000005</v>
      </c>
      <c r="Q957" s="18">
        <f t="shared" si="56"/>
        <v>139.935</v>
      </c>
      <c r="R957" s="18">
        <f t="shared" si="57"/>
        <v>81.510000000000005</v>
      </c>
      <c r="S957" s="18">
        <f t="shared" si="58"/>
        <v>58.424999999999997</v>
      </c>
      <c r="T957" s="7">
        <f t="shared" si="59"/>
        <v>0.41751527494908347</v>
      </c>
      <c r="U957" s="4">
        <f>YEAR(SalesDataTable[[#This Row],[Order Date]])</f>
        <v>2026</v>
      </c>
      <c r="V957" s="7" t="str">
        <f>"Q"&amp;ROUNDUP(MONTH(SalesDataTable[[#This Row],[Order Date]])/3,0)</f>
        <v>Q2</v>
      </c>
      <c r="W957" s="8">
        <f>MONTH(SalesDataTable[[#This Row],[Order Date]])</f>
        <v>5</v>
      </c>
      <c r="X957" s="7" t="str">
        <f>TEXT(SalesDataTable[[#This Row],[Order Date]],"mmm")</f>
        <v>May</v>
      </c>
    </row>
    <row r="958" spans="1:24" ht="15.75">
      <c r="A958" s="2">
        <v>3616</v>
      </c>
      <c r="B958" s="11">
        <v>46173</v>
      </c>
      <c r="C958" s="4">
        <f>YEAR(SalesDataTable[[#This Row],[Order Date]])</f>
        <v>2026</v>
      </c>
      <c r="D958" s="4" t="str">
        <f>"Q"&amp;ROUNDUP(MONTH(SalesDataTable[[#This Row],[Order Date]])/3,0)</f>
        <v>Q2</v>
      </c>
      <c r="E958" s="4">
        <f>MONTH(SalesDataTable[[#This Row],[Order Date]])</f>
        <v>5</v>
      </c>
      <c r="F958" s="4" t="str">
        <f>TEXT(SalesDataTable[[#This Row],[Order Date]],"MMM")</f>
        <v>May</v>
      </c>
      <c r="G958" s="3" t="s">
        <v>11</v>
      </c>
      <c r="H958" s="3" t="s">
        <v>12</v>
      </c>
      <c r="I958" s="3" t="s">
        <v>2</v>
      </c>
      <c r="J958" s="3" t="s">
        <v>3</v>
      </c>
      <c r="K958" s="3" t="s">
        <v>34</v>
      </c>
      <c r="L958" s="3" t="s">
        <v>38</v>
      </c>
      <c r="M958" s="8">
        <v>5</v>
      </c>
      <c r="N958" s="5">
        <v>126.16</v>
      </c>
      <c r="O958" s="6">
        <v>0</v>
      </c>
      <c r="P958" s="18">
        <v>68.59</v>
      </c>
      <c r="Q958" s="18">
        <f t="shared" si="56"/>
        <v>630.79999999999995</v>
      </c>
      <c r="R958" s="18">
        <f t="shared" si="57"/>
        <v>342.95000000000005</v>
      </c>
      <c r="S958" s="18">
        <f t="shared" si="58"/>
        <v>287.84999999999991</v>
      </c>
      <c r="T958" s="7">
        <f t="shared" si="59"/>
        <v>0.45632530120481918</v>
      </c>
      <c r="U958" s="4">
        <f>YEAR(SalesDataTable[[#This Row],[Order Date]])</f>
        <v>2026</v>
      </c>
      <c r="V958" s="7" t="str">
        <f>"Q"&amp;ROUNDUP(MONTH(SalesDataTable[[#This Row],[Order Date]])/3,0)</f>
        <v>Q2</v>
      </c>
      <c r="W958" s="8">
        <f>MONTH(SalesDataTable[[#This Row],[Order Date]])</f>
        <v>5</v>
      </c>
      <c r="X958" s="7" t="str">
        <f>TEXT(SalesDataTable[[#This Row],[Order Date]],"mmm")</f>
        <v>May</v>
      </c>
    </row>
    <row r="959" spans="1:24" ht="15.75">
      <c r="A959" s="2">
        <v>3992</v>
      </c>
      <c r="B959" s="11">
        <v>46173</v>
      </c>
      <c r="C959" s="4">
        <f>YEAR(SalesDataTable[[#This Row],[Order Date]])</f>
        <v>2026</v>
      </c>
      <c r="D959" s="4" t="str">
        <f>"Q"&amp;ROUNDUP(MONTH(SalesDataTable[[#This Row],[Order Date]])/3,0)</f>
        <v>Q2</v>
      </c>
      <c r="E959" s="4">
        <f>MONTH(SalesDataTable[[#This Row],[Order Date]])</f>
        <v>5</v>
      </c>
      <c r="F959" s="4" t="str">
        <f>TEXT(SalesDataTable[[#This Row],[Order Date]],"MMM")</f>
        <v>May</v>
      </c>
      <c r="G959" s="3" t="s">
        <v>20</v>
      </c>
      <c r="H959" s="3" t="s">
        <v>33</v>
      </c>
      <c r="I959" s="3" t="s">
        <v>2</v>
      </c>
      <c r="J959" s="3" t="s">
        <v>13</v>
      </c>
      <c r="K959" s="3" t="s">
        <v>14</v>
      </c>
      <c r="L959" s="3" t="s">
        <v>48</v>
      </c>
      <c r="M959" s="8">
        <v>2</v>
      </c>
      <c r="N959" s="5">
        <v>163.57</v>
      </c>
      <c r="O959" s="6">
        <v>0</v>
      </c>
      <c r="P959" s="18">
        <v>85.72</v>
      </c>
      <c r="Q959" s="18">
        <f t="shared" si="56"/>
        <v>327.14</v>
      </c>
      <c r="R959" s="18">
        <f t="shared" si="57"/>
        <v>171.44</v>
      </c>
      <c r="S959" s="18">
        <f t="shared" si="58"/>
        <v>155.69999999999999</v>
      </c>
      <c r="T959" s="7">
        <f t="shared" si="59"/>
        <v>0.47594302133643085</v>
      </c>
      <c r="U959" s="4">
        <f>YEAR(SalesDataTable[[#This Row],[Order Date]])</f>
        <v>2026</v>
      </c>
      <c r="V959" s="7" t="str">
        <f>"Q"&amp;ROUNDUP(MONTH(SalesDataTable[[#This Row],[Order Date]])/3,0)</f>
        <v>Q2</v>
      </c>
      <c r="W959" s="8">
        <f>MONTH(SalesDataTable[[#This Row],[Order Date]])</f>
        <v>5</v>
      </c>
      <c r="X959" s="7" t="str">
        <f>TEXT(SalesDataTable[[#This Row],[Order Date]],"mmm")</f>
        <v>May</v>
      </c>
    </row>
    <row r="960" spans="1:24" ht="15.75">
      <c r="A960" s="2">
        <v>4091</v>
      </c>
      <c r="B960" s="11">
        <v>46173</v>
      </c>
      <c r="C960" s="4">
        <f>YEAR(SalesDataTable[[#This Row],[Order Date]])</f>
        <v>2026</v>
      </c>
      <c r="D960" s="4" t="str">
        <f>"Q"&amp;ROUNDUP(MONTH(SalesDataTable[[#This Row],[Order Date]])/3,0)</f>
        <v>Q2</v>
      </c>
      <c r="E960" s="4">
        <f>MONTH(SalesDataTable[[#This Row],[Order Date]])</f>
        <v>5</v>
      </c>
      <c r="F960" s="4" t="str">
        <f>TEXT(SalesDataTable[[#This Row],[Order Date]],"MMM")</f>
        <v>May</v>
      </c>
      <c r="G960" s="3" t="s">
        <v>11</v>
      </c>
      <c r="H960" s="3" t="s">
        <v>52</v>
      </c>
      <c r="I960" s="3" t="s">
        <v>2</v>
      </c>
      <c r="J960" s="3" t="s">
        <v>13</v>
      </c>
      <c r="K960" s="3" t="s">
        <v>9</v>
      </c>
      <c r="L960" s="3" t="s">
        <v>17</v>
      </c>
      <c r="M960" s="8">
        <v>1</v>
      </c>
      <c r="N960" s="5">
        <v>142.06</v>
      </c>
      <c r="O960" s="6">
        <v>0</v>
      </c>
      <c r="P960" s="18">
        <v>77.36</v>
      </c>
      <c r="Q960" s="18">
        <f t="shared" si="56"/>
        <v>142.06</v>
      </c>
      <c r="R960" s="18">
        <f t="shared" si="57"/>
        <v>77.36</v>
      </c>
      <c r="S960" s="18">
        <f t="shared" si="58"/>
        <v>64.7</v>
      </c>
      <c r="T960" s="7">
        <f t="shared" si="59"/>
        <v>0.45544136280444886</v>
      </c>
      <c r="U960" s="4">
        <f>YEAR(SalesDataTable[[#This Row],[Order Date]])</f>
        <v>2026</v>
      </c>
      <c r="V960" s="7" t="str">
        <f>"Q"&amp;ROUNDUP(MONTH(SalesDataTable[[#This Row],[Order Date]])/3,0)</f>
        <v>Q2</v>
      </c>
      <c r="W960" s="8">
        <f>MONTH(SalesDataTable[[#This Row],[Order Date]])</f>
        <v>5</v>
      </c>
      <c r="X960" s="7" t="str">
        <f>TEXT(SalesDataTable[[#This Row],[Order Date]],"mmm")</f>
        <v>May</v>
      </c>
    </row>
    <row r="961" spans="1:24" ht="15.75">
      <c r="A961" s="2">
        <v>4204</v>
      </c>
      <c r="B961" s="11">
        <v>46173</v>
      </c>
      <c r="C961" s="4">
        <f>YEAR(SalesDataTable[[#This Row],[Order Date]])</f>
        <v>2026</v>
      </c>
      <c r="D961" s="4" t="str">
        <f>"Q"&amp;ROUNDUP(MONTH(SalesDataTable[[#This Row],[Order Date]])/3,0)</f>
        <v>Q2</v>
      </c>
      <c r="E961" s="4">
        <f>MONTH(SalesDataTable[[#This Row],[Order Date]])</f>
        <v>5</v>
      </c>
      <c r="F961" s="4" t="str">
        <f>TEXT(SalesDataTable[[#This Row],[Order Date]],"MMM")</f>
        <v>May</v>
      </c>
      <c r="G961" s="3" t="s">
        <v>6</v>
      </c>
      <c r="H961" s="3" t="s">
        <v>41</v>
      </c>
      <c r="I961" s="3" t="s">
        <v>2</v>
      </c>
      <c r="J961" s="3" t="s">
        <v>13</v>
      </c>
      <c r="K961" s="3" t="s">
        <v>4</v>
      </c>
      <c r="L961" s="3" t="s">
        <v>5</v>
      </c>
      <c r="M961" s="8">
        <v>1</v>
      </c>
      <c r="N961" s="5">
        <v>81.37</v>
      </c>
      <c r="O961" s="6">
        <v>0</v>
      </c>
      <c r="P961" s="18">
        <v>42.01</v>
      </c>
      <c r="Q961" s="18">
        <f t="shared" si="56"/>
        <v>81.37</v>
      </c>
      <c r="R961" s="18">
        <f t="shared" si="57"/>
        <v>42.01</v>
      </c>
      <c r="S961" s="18">
        <f t="shared" si="58"/>
        <v>39.360000000000007</v>
      </c>
      <c r="T961" s="7">
        <f t="shared" si="59"/>
        <v>0.48371635737986979</v>
      </c>
      <c r="U961" s="4">
        <f>YEAR(SalesDataTable[[#This Row],[Order Date]])</f>
        <v>2026</v>
      </c>
      <c r="V961" s="7" t="str">
        <f>"Q"&amp;ROUNDUP(MONTH(SalesDataTable[[#This Row],[Order Date]])/3,0)</f>
        <v>Q2</v>
      </c>
      <c r="W961" s="8">
        <f>MONTH(SalesDataTable[[#This Row],[Order Date]])</f>
        <v>5</v>
      </c>
      <c r="X961" s="7" t="str">
        <f>TEXT(SalesDataTable[[#This Row],[Order Date]],"mmm")</f>
        <v>May</v>
      </c>
    </row>
    <row r="962" spans="1:24" ht="15.75">
      <c r="A962" s="2">
        <v>4234</v>
      </c>
      <c r="B962" s="11">
        <v>46173</v>
      </c>
      <c r="C962" s="4">
        <f>YEAR(SalesDataTable[[#This Row],[Order Date]])</f>
        <v>2026</v>
      </c>
      <c r="D962" s="4" t="str">
        <f>"Q"&amp;ROUNDUP(MONTH(SalesDataTable[[#This Row],[Order Date]])/3,0)</f>
        <v>Q2</v>
      </c>
      <c r="E962" s="4">
        <f>MONTH(SalesDataTable[[#This Row],[Order Date]])</f>
        <v>5</v>
      </c>
      <c r="F962" s="4" t="str">
        <f>TEXT(SalesDataTable[[#This Row],[Order Date]],"MMM")</f>
        <v>May</v>
      </c>
      <c r="G962" s="3" t="s">
        <v>20</v>
      </c>
      <c r="H962" s="3" t="s">
        <v>33</v>
      </c>
      <c r="I962" s="3" t="s">
        <v>19</v>
      </c>
      <c r="J962" s="3" t="s">
        <v>13</v>
      </c>
      <c r="K962" s="3" t="s">
        <v>23</v>
      </c>
      <c r="L962" s="3" t="s">
        <v>51</v>
      </c>
      <c r="M962" s="8">
        <v>1</v>
      </c>
      <c r="N962" s="5">
        <v>120.75</v>
      </c>
      <c r="O962" s="6">
        <v>0</v>
      </c>
      <c r="P962" s="18">
        <v>61.21</v>
      </c>
      <c r="Q962" s="18">
        <f t="shared" ref="Q962:Q1025" si="60">M962*N962*(1-O962)</f>
        <v>120.75</v>
      </c>
      <c r="R962" s="18">
        <f t="shared" ref="R962:R1025" si="61">M962*P962</f>
        <v>61.21</v>
      </c>
      <c r="S962" s="18">
        <f t="shared" ref="S962:S1025" si="62">Q962-R962</f>
        <v>59.54</v>
      </c>
      <c r="T962" s="7">
        <f t="shared" ref="T962:T1025" si="63">IFERROR(S962/Q962,0)</f>
        <v>0.49308488612836437</v>
      </c>
      <c r="U962" s="4">
        <f>YEAR(SalesDataTable[[#This Row],[Order Date]])</f>
        <v>2026</v>
      </c>
      <c r="V962" s="7" t="str">
        <f>"Q"&amp;ROUNDUP(MONTH(SalesDataTable[[#This Row],[Order Date]])/3,0)</f>
        <v>Q2</v>
      </c>
      <c r="W962" s="8">
        <f>MONTH(SalesDataTable[[#This Row],[Order Date]])</f>
        <v>5</v>
      </c>
      <c r="X962" s="7" t="str">
        <f>TEXT(SalesDataTable[[#This Row],[Order Date]],"mmm")</f>
        <v>May</v>
      </c>
    </row>
    <row r="963" spans="1:24" ht="15.75">
      <c r="A963" s="2">
        <v>4696</v>
      </c>
      <c r="B963" s="11">
        <v>46173</v>
      </c>
      <c r="C963" s="4">
        <f>YEAR(SalesDataTable[[#This Row],[Order Date]])</f>
        <v>2026</v>
      </c>
      <c r="D963" s="4" t="str">
        <f>"Q"&amp;ROUNDUP(MONTH(SalesDataTable[[#This Row],[Order Date]])/3,0)</f>
        <v>Q2</v>
      </c>
      <c r="E963" s="4">
        <f>MONTH(SalesDataTable[[#This Row],[Order Date]])</f>
        <v>5</v>
      </c>
      <c r="F963" s="4" t="str">
        <f>TEXT(SalesDataTable[[#This Row],[Order Date]],"MMM")</f>
        <v>May</v>
      </c>
      <c r="G963" s="3" t="s">
        <v>6</v>
      </c>
      <c r="H963" s="3" t="s">
        <v>49</v>
      </c>
      <c r="I963" s="3" t="s">
        <v>2</v>
      </c>
      <c r="J963" s="3" t="s">
        <v>13</v>
      </c>
      <c r="K963" s="3" t="s">
        <v>4</v>
      </c>
      <c r="L963" s="3" t="s">
        <v>5</v>
      </c>
      <c r="M963" s="8">
        <v>4</v>
      </c>
      <c r="N963" s="5">
        <v>81.790000000000006</v>
      </c>
      <c r="O963" s="6">
        <v>0</v>
      </c>
      <c r="P963" s="18">
        <v>42.96</v>
      </c>
      <c r="Q963" s="18">
        <f t="shared" si="60"/>
        <v>327.16000000000003</v>
      </c>
      <c r="R963" s="18">
        <f t="shared" si="61"/>
        <v>171.84</v>
      </c>
      <c r="S963" s="18">
        <f t="shared" si="62"/>
        <v>155.32000000000002</v>
      </c>
      <c r="T963" s="7">
        <f t="shared" si="63"/>
        <v>0.47475241472062601</v>
      </c>
      <c r="U963" s="4">
        <f>YEAR(SalesDataTable[[#This Row],[Order Date]])</f>
        <v>2026</v>
      </c>
      <c r="V963" s="7" t="str">
        <f>"Q"&amp;ROUNDUP(MONTH(SalesDataTable[[#This Row],[Order Date]])/3,0)</f>
        <v>Q2</v>
      </c>
      <c r="W963" s="8">
        <f>MONTH(SalesDataTable[[#This Row],[Order Date]])</f>
        <v>5</v>
      </c>
      <c r="X963" s="7" t="str">
        <f>TEXT(SalesDataTable[[#This Row],[Order Date]],"mmm")</f>
        <v>May</v>
      </c>
    </row>
    <row r="964" spans="1:24" ht="15.75">
      <c r="A964" s="2">
        <v>4755</v>
      </c>
      <c r="B964" s="11">
        <v>46173</v>
      </c>
      <c r="C964" s="4">
        <f>YEAR(SalesDataTable[[#This Row],[Order Date]])</f>
        <v>2026</v>
      </c>
      <c r="D964" s="4" t="str">
        <f>"Q"&amp;ROUNDUP(MONTH(SalesDataTable[[#This Row],[Order Date]])/3,0)</f>
        <v>Q2</v>
      </c>
      <c r="E964" s="4">
        <f>MONTH(SalesDataTable[[#This Row],[Order Date]])</f>
        <v>5</v>
      </c>
      <c r="F964" s="4" t="str">
        <f>TEXT(SalesDataTable[[#This Row],[Order Date]],"MMM")</f>
        <v>May</v>
      </c>
      <c r="G964" s="3" t="s">
        <v>0</v>
      </c>
      <c r="H964" s="3" t="s">
        <v>50</v>
      </c>
      <c r="I964" s="3" t="s">
        <v>2</v>
      </c>
      <c r="J964" s="3" t="s">
        <v>13</v>
      </c>
      <c r="K964" s="3" t="s">
        <v>23</v>
      </c>
      <c r="L964" s="3" t="s">
        <v>40</v>
      </c>
      <c r="M964" s="8">
        <v>1</v>
      </c>
      <c r="N964" s="5">
        <v>81.2</v>
      </c>
      <c r="O964" s="6">
        <v>0.1</v>
      </c>
      <c r="P964" s="18">
        <v>40.270000000000003</v>
      </c>
      <c r="Q964" s="18">
        <f t="shared" si="60"/>
        <v>73.08</v>
      </c>
      <c r="R964" s="18">
        <f t="shared" si="61"/>
        <v>40.270000000000003</v>
      </c>
      <c r="S964" s="18">
        <f t="shared" si="62"/>
        <v>32.809999999999995</v>
      </c>
      <c r="T964" s="7">
        <f t="shared" si="63"/>
        <v>0.44896004378762994</v>
      </c>
      <c r="U964" s="4">
        <f>YEAR(SalesDataTable[[#This Row],[Order Date]])</f>
        <v>2026</v>
      </c>
      <c r="V964" s="7" t="str">
        <f>"Q"&amp;ROUNDUP(MONTH(SalesDataTable[[#This Row],[Order Date]])/3,0)</f>
        <v>Q2</v>
      </c>
      <c r="W964" s="8">
        <f>MONTH(SalesDataTable[[#This Row],[Order Date]])</f>
        <v>5</v>
      </c>
      <c r="X964" s="7" t="str">
        <f>TEXT(SalesDataTable[[#This Row],[Order Date]],"mmm")</f>
        <v>May</v>
      </c>
    </row>
    <row r="965" spans="1:24" ht="15.75">
      <c r="A965" s="2">
        <v>5090</v>
      </c>
      <c r="B965" s="11">
        <v>46173</v>
      </c>
      <c r="C965" s="4">
        <f>YEAR(SalesDataTable[[#This Row],[Order Date]])</f>
        <v>2026</v>
      </c>
      <c r="D965" s="4" t="str">
        <f>"Q"&amp;ROUNDUP(MONTH(SalesDataTable[[#This Row],[Order Date]])/3,0)</f>
        <v>Q2</v>
      </c>
      <c r="E965" s="4">
        <f>MONTH(SalesDataTable[[#This Row],[Order Date]])</f>
        <v>5</v>
      </c>
      <c r="F965" s="4" t="str">
        <f>TEXT(SalesDataTable[[#This Row],[Order Date]],"MMM")</f>
        <v>May</v>
      </c>
      <c r="G965" s="3" t="s">
        <v>6</v>
      </c>
      <c r="H965" s="3" t="s">
        <v>7</v>
      </c>
      <c r="I965" s="3" t="s">
        <v>28</v>
      </c>
      <c r="J965" s="3" t="s">
        <v>13</v>
      </c>
      <c r="K965" s="3" t="s">
        <v>14</v>
      </c>
      <c r="L965" s="3" t="s">
        <v>32</v>
      </c>
      <c r="M965" s="8">
        <v>2</v>
      </c>
      <c r="N965" s="5">
        <v>46.52</v>
      </c>
      <c r="O965" s="6">
        <v>0.05</v>
      </c>
      <c r="P965" s="18">
        <v>18.739999999999998</v>
      </c>
      <c r="Q965" s="18">
        <f t="shared" si="60"/>
        <v>88.388000000000005</v>
      </c>
      <c r="R965" s="18">
        <f t="shared" si="61"/>
        <v>37.479999999999997</v>
      </c>
      <c r="S965" s="18">
        <f t="shared" si="62"/>
        <v>50.908000000000008</v>
      </c>
      <c r="T965" s="7">
        <f t="shared" si="63"/>
        <v>0.57596053762954258</v>
      </c>
      <c r="U965" s="4">
        <f>YEAR(SalesDataTable[[#This Row],[Order Date]])</f>
        <v>2026</v>
      </c>
      <c r="V965" s="7" t="str">
        <f>"Q"&amp;ROUNDUP(MONTH(SalesDataTable[[#This Row],[Order Date]])/3,0)</f>
        <v>Q2</v>
      </c>
      <c r="W965" s="8">
        <f>MONTH(SalesDataTable[[#This Row],[Order Date]])</f>
        <v>5</v>
      </c>
      <c r="X965" s="7" t="str">
        <f>TEXT(SalesDataTable[[#This Row],[Order Date]],"mmm")</f>
        <v>May</v>
      </c>
    </row>
    <row r="966" spans="1:24" ht="15.75">
      <c r="A966" s="2">
        <v>27</v>
      </c>
      <c r="B966" s="11">
        <v>46174</v>
      </c>
      <c r="C966" s="4">
        <f>YEAR(SalesDataTable[[#This Row],[Order Date]])</f>
        <v>2026</v>
      </c>
      <c r="D966" s="4" t="str">
        <f>"Q"&amp;ROUNDUP(MONTH(SalesDataTable[[#This Row],[Order Date]])/3,0)</f>
        <v>Q2</v>
      </c>
      <c r="E966" s="4">
        <f>MONTH(SalesDataTable[[#This Row],[Order Date]])</f>
        <v>6</v>
      </c>
      <c r="F966" s="4" t="str">
        <f>TEXT(SalesDataTable[[#This Row],[Order Date]],"MMM")</f>
        <v>Jun</v>
      </c>
      <c r="G966" s="3" t="s">
        <v>20</v>
      </c>
      <c r="H966" s="3" t="s">
        <v>47</v>
      </c>
      <c r="I966" s="3" t="s">
        <v>2</v>
      </c>
      <c r="J966" s="3" t="s">
        <v>3</v>
      </c>
      <c r="K966" s="3" t="s">
        <v>23</v>
      </c>
      <c r="L966" s="3" t="s">
        <v>29</v>
      </c>
      <c r="M966" s="8">
        <v>1</v>
      </c>
      <c r="N966" s="5">
        <v>195.22</v>
      </c>
      <c r="O966" s="6">
        <v>0</v>
      </c>
      <c r="P966" s="18">
        <v>105.91</v>
      </c>
      <c r="Q966" s="18">
        <f t="shared" si="60"/>
        <v>195.22</v>
      </c>
      <c r="R966" s="18">
        <f t="shared" si="61"/>
        <v>105.91</v>
      </c>
      <c r="S966" s="18">
        <f t="shared" si="62"/>
        <v>89.31</v>
      </c>
      <c r="T966" s="7">
        <f t="shared" si="63"/>
        <v>0.45748386435816002</v>
      </c>
      <c r="U966" s="4">
        <f>YEAR(SalesDataTable[[#This Row],[Order Date]])</f>
        <v>2026</v>
      </c>
      <c r="V966" s="7" t="str">
        <f>"Q"&amp;ROUNDUP(MONTH(SalesDataTable[[#This Row],[Order Date]])/3,0)</f>
        <v>Q2</v>
      </c>
      <c r="W966" s="8">
        <f>MONTH(SalesDataTable[[#This Row],[Order Date]])</f>
        <v>6</v>
      </c>
      <c r="X966" s="7" t="str">
        <f>TEXT(SalesDataTable[[#This Row],[Order Date]],"mmm")</f>
        <v>Jun</v>
      </c>
    </row>
    <row r="967" spans="1:24" ht="15.75">
      <c r="A967" s="2">
        <v>463</v>
      </c>
      <c r="B967" s="11">
        <v>46174</v>
      </c>
      <c r="C967" s="4">
        <f>YEAR(SalesDataTable[[#This Row],[Order Date]])</f>
        <v>2026</v>
      </c>
      <c r="D967" s="4" t="str">
        <f>"Q"&amp;ROUNDUP(MONTH(SalesDataTable[[#This Row],[Order Date]])/3,0)</f>
        <v>Q2</v>
      </c>
      <c r="E967" s="4">
        <f>MONTH(SalesDataTable[[#This Row],[Order Date]])</f>
        <v>6</v>
      </c>
      <c r="F967" s="4" t="str">
        <f>TEXT(SalesDataTable[[#This Row],[Order Date]],"MMM")</f>
        <v>Jun</v>
      </c>
      <c r="G967" s="3" t="s">
        <v>20</v>
      </c>
      <c r="H967" s="3" t="s">
        <v>21</v>
      </c>
      <c r="I967" s="3" t="s">
        <v>2</v>
      </c>
      <c r="J967" s="3" t="s">
        <v>13</v>
      </c>
      <c r="K967" s="3" t="s">
        <v>4</v>
      </c>
      <c r="L967" s="3" t="s">
        <v>26</v>
      </c>
      <c r="M967" s="8">
        <v>1</v>
      </c>
      <c r="N967" s="5">
        <v>40.71</v>
      </c>
      <c r="O967" s="6">
        <v>0.05</v>
      </c>
      <c r="P967" s="18">
        <v>16.559999999999999</v>
      </c>
      <c r="Q967" s="18">
        <f t="shared" si="60"/>
        <v>38.674500000000002</v>
      </c>
      <c r="R967" s="18">
        <f t="shared" si="61"/>
        <v>16.559999999999999</v>
      </c>
      <c r="S967" s="18">
        <f t="shared" si="62"/>
        <v>22.114500000000003</v>
      </c>
      <c r="T967" s="7">
        <f t="shared" si="63"/>
        <v>0.57181088314005357</v>
      </c>
      <c r="U967" s="4">
        <f>YEAR(SalesDataTable[[#This Row],[Order Date]])</f>
        <v>2026</v>
      </c>
      <c r="V967" s="7" t="str">
        <f>"Q"&amp;ROUNDUP(MONTH(SalesDataTable[[#This Row],[Order Date]])/3,0)</f>
        <v>Q2</v>
      </c>
      <c r="W967" s="8">
        <f>MONTH(SalesDataTable[[#This Row],[Order Date]])</f>
        <v>6</v>
      </c>
      <c r="X967" s="7" t="str">
        <f>TEXT(SalesDataTable[[#This Row],[Order Date]],"mmm")</f>
        <v>Jun</v>
      </c>
    </row>
    <row r="968" spans="1:24" ht="15.75">
      <c r="A968" s="2">
        <v>653</v>
      </c>
      <c r="B968" s="11">
        <v>46174</v>
      </c>
      <c r="C968" s="4">
        <f>YEAR(SalesDataTable[[#This Row],[Order Date]])</f>
        <v>2026</v>
      </c>
      <c r="D968" s="4" t="str">
        <f>"Q"&amp;ROUNDUP(MONTH(SalesDataTable[[#This Row],[Order Date]])/3,0)</f>
        <v>Q2</v>
      </c>
      <c r="E968" s="4">
        <f>MONTH(SalesDataTable[[#This Row],[Order Date]])</f>
        <v>6</v>
      </c>
      <c r="F968" s="4" t="str">
        <f>TEXT(SalesDataTable[[#This Row],[Order Date]],"MMM")</f>
        <v>Jun</v>
      </c>
      <c r="G968" s="3" t="s">
        <v>6</v>
      </c>
      <c r="H968" s="3" t="s">
        <v>41</v>
      </c>
      <c r="I968" s="3" t="s">
        <v>2</v>
      </c>
      <c r="J968" s="3" t="s">
        <v>3</v>
      </c>
      <c r="K968" s="3" t="s">
        <v>34</v>
      </c>
      <c r="L968" s="3" t="s">
        <v>35</v>
      </c>
      <c r="M968" s="8">
        <v>1</v>
      </c>
      <c r="N968" s="5">
        <v>41.26</v>
      </c>
      <c r="O968" s="6">
        <v>0.05</v>
      </c>
      <c r="P968" s="18">
        <v>14.32</v>
      </c>
      <c r="Q968" s="18">
        <f t="shared" si="60"/>
        <v>39.196999999999996</v>
      </c>
      <c r="R968" s="18">
        <f t="shared" si="61"/>
        <v>14.32</v>
      </c>
      <c r="S968" s="18">
        <f t="shared" si="62"/>
        <v>24.876999999999995</v>
      </c>
      <c r="T968" s="7">
        <f t="shared" si="63"/>
        <v>0.63466591831007468</v>
      </c>
      <c r="U968" s="4">
        <f>YEAR(SalesDataTable[[#This Row],[Order Date]])</f>
        <v>2026</v>
      </c>
      <c r="V968" s="7" t="str">
        <f>"Q"&amp;ROUNDUP(MONTH(SalesDataTable[[#This Row],[Order Date]])/3,0)</f>
        <v>Q2</v>
      </c>
      <c r="W968" s="8">
        <f>MONTH(SalesDataTable[[#This Row],[Order Date]])</f>
        <v>6</v>
      </c>
      <c r="X968" s="7" t="str">
        <f>TEXT(SalesDataTable[[#This Row],[Order Date]],"mmm")</f>
        <v>Jun</v>
      </c>
    </row>
    <row r="969" spans="1:24" ht="15.75">
      <c r="A969" s="2">
        <v>1485</v>
      </c>
      <c r="B969" s="11">
        <v>46174</v>
      </c>
      <c r="C969" s="4">
        <f>YEAR(SalesDataTable[[#This Row],[Order Date]])</f>
        <v>2026</v>
      </c>
      <c r="D969" s="4" t="str">
        <f>"Q"&amp;ROUNDUP(MONTH(SalesDataTable[[#This Row],[Order Date]])/3,0)</f>
        <v>Q2</v>
      </c>
      <c r="E969" s="4">
        <f>MONTH(SalesDataTable[[#This Row],[Order Date]])</f>
        <v>6</v>
      </c>
      <c r="F969" s="4" t="str">
        <f>TEXT(SalesDataTable[[#This Row],[Order Date]],"MMM")</f>
        <v>Jun</v>
      </c>
      <c r="G969" s="3" t="s">
        <v>6</v>
      </c>
      <c r="H969" s="3" t="s">
        <v>41</v>
      </c>
      <c r="I969" s="3" t="s">
        <v>19</v>
      </c>
      <c r="J969" s="3" t="s">
        <v>13</v>
      </c>
      <c r="K969" s="3" t="s">
        <v>34</v>
      </c>
      <c r="L969" s="3" t="s">
        <v>35</v>
      </c>
      <c r="M969" s="8">
        <v>2</v>
      </c>
      <c r="N969" s="5">
        <v>40.840000000000003</v>
      </c>
      <c r="O969" s="6">
        <v>0</v>
      </c>
      <c r="P969" s="18">
        <v>14.48</v>
      </c>
      <c r="Q969" s="18">
        <f t="shared" si="60"/>
        <v>81.680000000000007</v>
      </c>
      <c r="R969" s="18">
        <f t="shared" si="61"/>
        <v>28.96</v>
      </c>
      <c r="S969" s="18">
        <f t="shared" si="62"/>
        <v>52.720000000000006</v>
      </c>
      <c r="T969" s="7">
        <f t="shared" si="63"/>
        <v>0.64544564152791384</v>
      </c>
      <c r="U969" s="4">
        <f>YEAR(SalesDataTable[[#This Row],[Order Date]])</f>
        <v>2026</v>
      </c>
      <c r="V969" s="7" t="str">
        <f>"Q"&amp;ROUNDUP(MONTH(SalesDataTable[[#This Row],[Order Date]])/3,0)</f>
        <v>Q2</v>
      </c>
      <c r="W969" s="8">
        <f>MONTH(SalesDataTable[[#This Row],[Order Date]])</f>
        <v>6</v>
      </c>
      <c r="X969" s="7" t="str">
        <f>TEXT(SalesDataTable[[#This Row],[Order Date]],"mmm")</f>
        <v>Jun</v>
      </c>
    </row>
    <row r="970" spans="1:24" ht="15.75">
      <c r="A970" s="2">
        <v>1925</v>
      </c>
      <c r="B970" s="11">
        <v>46174</v>
      </c>
      <c r="C970" s="4">
        <f>YEAR(SalesDataTable[[#This Row],[Order Date]])</f>
        <v>2026</v>
      </c>
      <c r="D970" s="4" t="str">
        <f>"Q"&amp;ROUNDUP(MONTH(SalesDataTable[[#This Row],[Order Date]])/3,0)</f>
        <v>Q2</v>
      </c>
      <c r="E970" s="4">
        <f>MONTH(SalesDataTable[[#This Row],[Order Date]])</f>
        <v>6</v>
      </c>
      <c r="F970" s="4" t="str">
        <f>TEXT(SalesDataTable[[#This Row],[Order Date]],"MMM")</f>
        <v>Jun</v>
      </c>
      <c r="G970" s="3" t="s">
        <v>20</v>
      </c>
      <c r="H970" s="3" t="s">
        <v>21</v>
      </c>
      <c r="I970" s="3" t="s">
        <v>2</v>
      </c>
      <c r="J970" s="3" t="s">
        <v>3</v>
      </c>
      <c r="K970" s="3" t="s">
        <v>9</v>
      </c>
      <c r="L970" s="3" t="s">
        <v>17</v>
      </c>
      <c r="M970" s="8">
        <v>1</v>
      </c>
      <c r="N970" s="5">
        <v>143.32</v>
      </c>
      <c r="O970" s="6">
        <v>0</v>
      </c>
      <c r="P970" s="18">
        <v>80.36</v>
      </c>
      <c r="Q970" s="18">
        <f t="shared" si="60"/>
        <v>143.32</v>
      </c>
      <c r="R970" s="18">
        <f t="shared" si="61"/>
        <v>80.36</v>
      </c>
      <c r="S970" s="18">
        <f t="shared" si="62"/>
        <v>62.959999999999994</v>
      </c>
      <c r="T970" s="7">
        <f t="shared" si="63"/>
        <v>0.43929667876081496</v>
      </c>
      <c r="U970" s="4">
        <f>YEAR(SalesDataTable[[#This Row],[Order Date]])</f>
        <v>2026</v>
      </c>
      <c r="V970" s="7" t="str">
        <f>"Q"&amp;ROUNDUP(MONTH(SalesDataTable[[#This Row],[Order Date]])/3,0)</f>
        <v>Q2</v>
      </c>
      <c r="W970" s="8">
        <f>MONTH(SalesDataTable[[#This Row],[Order Date]])</f>
        <v>6</v>
      </c>
      <c r="X970" s="7" t="str">
        <f>TEXT(SalesDataTable[[#This Row],[Order Date]],"mmm")</f>
        <v>Jun</v>
      </c>
    </row>
    <row r="971" spans="1:24" ht="15.75">
      <c r="A971" s="2">
        <v>1952</v>
      </c>
      <c r="B971" s="11">
        <v>46174</v>
      </c>
      <c r="C971" s="4">
        <f>YEAR(SalesDataTable[[#This Row],[Order Date]])</f>
        <v>2026</v>
      </c>
      <c r="D971" s="4" t="str">
        <f>"Q"&amp;ROUNDUP(MONTH(SalesDataTable[[#This Row],[Order Date]])/3,0)</f>
        <v>Q2</v>
      </c>
      <c r="E971" s="4">
        <f>MONTH(SalesDataTable[[#This Row],[Order Date]])</f>
        <v>6</v>
      </c>
      <c r="F971" s="4" t="str">
        <f>TEXT(SalesDataTable[[#This Row],[Order Date]],"MMM")</f>
        <v>Jun</v>
      </c>
      <c r="G971" s="3" t="s">
        <v>0</v>
      </c>
      <c r="H971" s="3" t="s">
        <v>50</v>
      </c>
      <c r="I971" s="3" t="s">
        <v>2</v>
      </c>
      <c r="J971" s="3" t="s">
        <v>13</v>
      </c>
      <c r="K971" s="3" t="s">
        <v>9</v>
      </c>
      <c r="L971" s="3" t="s">
        <v>37</v>
      </c>
      <c r="M971" s="8">
        <v>2</v>
      </c>
      <c r="N971" s="5">
        <v>156.31</v>
      </c>
      <c r="O971" s="6">
        <v>0</v>
      </c>
      <c r="P971" s="18">
        <v>79.87</v>
      </c>
      <c r="Q971" s="18">
        <f t="shared" si="60"/>
        <v>312.62</v>
      </c>
      <c r="R971" s="18">
        <f t="shared" si="61"/>
        <v>159.74</v>
      </c>
      <c r="S971" s="18">
        <f t="shared" si="62"/>
        <v>152.88</v>
      </c>
      <c r="T971" s="7">
        <f t="shared" si="63"/>
        <v>0.4890282131661442</v>
      </c>
      <c r="U971" s="4">
        <f>YEAR(SalesDataTable[[#This Row],[Order Date]])</f>
        <v>2026</v>
      </c>
      <c r="V971" s="7" t="str">
        <f>"Q"&amp;ROUNDUP(MONTH(SalesDataTable[[#This Row],[Order Date]])/3,0)</f>
        <v>Q2</v>
      </c>
      <c r="W971" s="8">
        <f>MONTH(SalesDataTable[[#This Row],[Order Date]])</f>
        <v>6</v>
      </c>
      <c r="X971" s="7" t="str">
        <f>TEXT(SalesDataTable[[#This Row],[Order Date]],"mmm")</f>
        <v>Jun</v>
      </c>
    </row>
    <row r="972" spans="1:24" ht="15.75">
      <c r="A972" s="2">
        <v>2010</v>
      </c>
      <c r="B972" s="11">
        <v>46174</v>
      </c>
      <c r="C972" s="4">
        <f>YEAR(SalesDataTable[[#This Row],[Order Date]])</f>
        <v>2026</v>
      </c>
      <c r="D972" s="4" t="str">
        <f>"Q"&amp;ROUNDUP(MONTH(SalesDataTable[[#This Row],[Order Date]])/3,0)</f>
        <v>Q2</v>
      </c>
      <c r="E972" s="4">
        <f>MONTH(SalesDataTable[[#This Row],[Order Date]])</f>
        <v>6</v>
      </c>
      <c r="F972" s="4" t="str">
        <f>TEXT(SalesDataTable[[#This Row],[Order Date]],"MMM")</f>
        <v>Jun</v>
      </c>
      <c r="G972" s="3" t="s">
        <v>20</v>
      </c>
      <c r="H972" s="3" t="s">
        <v>33</v>
      </c>
      <c r="I972" s="3" t="s">
        <v>2</v>
      </c>
      <c r="J972" s="3" t="s">
        <v>13</v>
      </c>
      <c r="K972" s="3" t="s">
        <v>4</v>
      </c>
      <c r="L972" s="3" t="s">
        <v>30</v>
      </c>
      <c r="M972" s="8">
        <v>3</v>
      </c>
      <c r="N972" s="5">
        <v>100.69</v>
      </c>
      <c r="O972" s="6">
        <v>0.1</v>
      </c>
      <c r="P972" s="18">
        <v>51.31</v>
      </c>
      <c r="Q972" s="18">
        <f t="shared" si="60"/>
        <v>271.863</v>
      </c>
      <c r="R972" s="18">
        <f t="shared" si="61"/>
        <v>153.93</v>
      </c>
      <c r="S972" s="18">
        <f t="shared" si="62"/>
        <v>117.93299999999999</v>
      </c>
      <c r="T972" s="7">
        <f t="shared" si="63"/>
        <v>0.43379569856876438</v>
      </c>
      <c r="U972" s="4">
        <f>YEAR(SalesDataTable[[#This Row],[Order Date]])</f>
        <v>2026</v>
      </c>
      <c r="V972" s="7" t="str">
        <f>"Q"&amp;ROUNDUP(MONTH(SalesDataTable[[#This Row],[Order Date]])/3,0)</f>
        <v>Q2</v>
      </c>
      <c r="W972" s="8">
        <f>MONTH(SalesDataTable[[#This Row],[Order Date]])</f>
        <v>6</v>
      </c>
      <c r="X972" s="7" t="str">
        <f>TEXT(SalesDataTable[[#This Row],[Order Date]],"mmm")</f>
        <v>Jun</v>
      </c>
    </row>
    <row r="973" spans="1:24" ht="15.75">
      <c r="A973" s="2">
        <v>2114</v>
      </c>
      <c r="B973" s="11">
        <v>46174</v>
      </c>
      <c r="C973" s="4">
        <f>YEAR(SalesDataTable[[#This Row],[Order Date]])</f>
        <v>2026</v>
      </c>
      <c r="D973" s="4" t="str">
        <f>"Q"&amp;ROUNDUP(MONTH(SalesDataTable[[#This Row],[Order Date]])/3,0)</f>
        <v>Q2</v>
      </c>
      <c r="E973" s="4">
        <f>MONTH(SalesDataTable[[#This Row],[Order Date]])</f>
        <v>6</v>
      </c>
      <c r="F973" s="4" t="str">
        <f>TEXT(SalesDataTable[[#This Row],[Order Date]],"MMM")</f>
        <v>Jun</v>
      </c>
      <c r="G973" s="3" t="s">
        <v>20</v>
      </c>
      <c r="H973" s="3" t="s">
        <v>47</v>
      </c>
      <c r="I973" s="3" t="s">
        <v>19</v>
      </c>
      <c r="J973" s="3" t="s">
        <v>16</v>
      </c>
      <c r="K973" s="3" t="s">
        <v>14</v>
      </c>
      <c r="L973" s="3" t="s">
        <v>32</v>
      </c>
      <c r="M973" s="8">
        <v>2</v>
      </c>
      <c r="N973" s="5">
        <v>45.54</v>
      </c>
      <c r="O973" s="6">
        <v>0.1</v>
      </c>
      <c r="P973" s="18">
        <v>18.309999999999999</v>
      </c>
      <c r="Q973" s="18">
        <f t="shared" si="60"/>
        <v>81.971999999999994</v>
      </c>
      <c r="R973" s="18">
        <f t="shared" si="61"/>
        <v>36.619999999999997</v>
      </c>
      <c r="S973" s="18">
        <f t="shared" si="62"/>
        <v>45.351999999999997</v>
      </c>
      <c r="T973" s="7">
        <f t="shared" si="63"/>
        <v>0.5532620894939736</v>
      </c>
      <c r="U973" s="4">
        <f>YEAR(SalesDataTable[[#This Row],[Order Date]])</f>
        <v>2026</v>
      </c>
      <c r="V973" s="7" t="str">
        <f>"Q"&amp;ROUNDUP(MONTH(SalesDataTable[[#This Row],[Order Date]])/3,0)</f>
        <v>Q2</v>
      </c>
      <c r="W973" s="8">
        <f>MONTH(SalesDataTable[[#This Row],[Order Date]])</f>
        <v>6</v>
      </c>
      <c r="X973" s="7" t="str">
        <f>TEXT(SalesDataTable[[#This Row],[Order Date]],"mmm")</f>
        <v>Jun</v>
      </c>
    </row>
    <row r="974" spans="1:24" ht="15.75">
      <c r="A974" s="2">
        <v>3104</v>
      </c>
      <c r="B974" s="11">
        <v>46174</v>
      </c>
      <c r="C974" s="4">
        <f>YEAR(SalesDataTable[[#This Row],[Order Date]])</f>
        <v>2026</v>
      </c>
      <c r="D974" s="4" t="str">
        <f>"Q"&amp;ROUNDUP(MONTH(SalesDataTable[[#This Row],[Order Date]])/3,0)</f>
        <v>Q2</v>
      </c>
      <c r="E974" s="4">
        <f>MONTH(SalesDataTable[[#This Row],[Order Date]])</f>
        <v>6</v>
      </c>
      <c r="F974" s="4" t="str">
        <f>TEXT(SalesDataTable[[#This Row],[Order Date]],"MMM")</f>
        <v>Jun</v>
      </c>
      <c r="G974" s="3" t="s">
        <v>11</v>
      </c>
      <c r="H974" s="3" t="s">
        <v>18</v>
      </c>
      <c r="I974" s="3" t="s">
        <v>8</v>
      </c>
      <c r="J974" s="3" t="s">
        <v>16</v>
      </c>
      <c r="K974" s="3" t="s">
        <v>9</v>
      </c>
      <c r="L974" s="3" t="s">
        <v>37</v>
      </c>
      <c r="M974" s="8">
        <v>5</v>
      </c>
      <c r="N974" s="5">
        <v>153.97</v>
      </c>
      <c r="O974" s="6">
        <v>0.15</v>
      </c>
      <c r="P974" s="18">
        <v>79.81</v>
      </c>
      <c r="Q974" s="18">
        <f t="shared" si="60"/>
        <v>654.37249999999995</v>
      </c>
      <c r="R974" s="18">
        <f t="shared" si="61"/>
        <v>399.05</v>
      </c>
      <c r="S974" s="18">
        <f t="shared" si="62"/>
        <v>255.32249999999993</v>
      </c>
      <c r="T974" s="7">
        <f t="shared" si="63"/>
        <v>0.39017914108554369</v>
      </c>
      <c r="U974" s="4">
        <f>YEAR(SalesDataTable[[#This Row],[Order Date]])</f>
        <v>2026</v>
      </c>
      <c r="V974" s="7" t="str">
        <f>"Q"&amp;ROUNDUP(MONTH(SalesDataTable[[#This Row],[Order Date]])/3,0)</f>
        <v>Q2</v>
      </c>
      <c r="W974" s="8">
        <f>MONTH(SalesDataTable[[#This Row],[Order Date]])</f>
        <v>6</v>
      </c>
      <c r="X974" s="7" t="str">
        <f>TEXT(SalesDataTable[[#This Row],[Order Date]],"mmm")</f>
        <v>Jun</v>
      </c>
    </row>
    <row r="975" spans="1:24" ht="15.75">
      <c r="A975" s="2">
        <v>3230</v>
      </c>
      <c r="B975" s="11">
        <v>46174</v>
      </c>
      <c r="C975" s="4">
        <f>YEAR(SalesDataTable[[#This Row],[Order Date]])</f>
        <v>2026</v>
      </c>
      <c r="D975" s="4" t="str">
        <f>"Q"&amp;ROUNDUP(MONTH(SalesDataTable[[#This Row],[Order Date]])/3,0)</f>
        <v>Q2</v>
      </c>
      <c r="E975" s="4">
        <f>MONTH(SalesDataTable[[#This Row],[Order Date]])</f>
        <v>6</v>
      </c>
      <c r="F975" s="4" t="str">
        <f>TEXT(SalesDataTable[[#This Row],[Order Date]],"MMM")</f>
        <v>Jun</v>
      </c>
      <c r="G975" s="3" t="s">
        <v>11</v>
      </c>
      <c r="H975" s="3" t="s">
        <v>52</v>
      </c>
      <c r="I975" s="3" t="s">
        <v>19</v>
      </c>
      <c r="J975" s="3" t="s">
        <v>3</v>
      </c>
      <c r="K975" s="3" t="s">
        <v>34</v>
      </c>
      <c r="L975" s="3" t="s">
        <v>38</v>
      </c>
      <c r="M975" s="8">
        <v>1</v>
      </c>
      <c r="N975" s="5">
        <v>124.17</v>
      </c>
      <c r="O975" s="6">
        <v>0</v>
      </c>
      <c r="P975" s="18">
        <v>71.040000000000006</v>
      </c>
      <c r="Q975" s="18">
        <f t="shared" si="60"/>
        <v>124.17</v>
      </c>
      <c r="R975" s="18">
        <f t="shared" si="61"/>
        <v>71.040000000000006</v>
      </c>
      <c r="S975" s="18">
        <f t="shared" si="62"/>
        <v>53.129999999999995</v>
      </c>
      <c r="T975" s="7">
        <f t="shared" si="63"/>
        <v>0.4278811307079004</v>
      </c>
      <c r="U975" s="4">
        <f>YEAR(SalesDataTable[[#This Row],[Order Date]])</f>
        <v>2026</v>
      </c>
      <c r="V975" s="7" t="str">
        <f>"Q"&amp;ROUNDUP(MONTH(SalesDataTable[[#This Row],[Order Date]])/3,0)</f>
        <v>Q2</v>
      </c>
      <c r="W975" s="8">
        <f>MONTH(SalesDataTable[[#This Row],[Order Date]])</f>
        <v>6</v>
      </c>
      <c r="X975" s="7" t="str">
        <f>TEXT(SalesDataTable[[#This Row],[Order Date]],"mmm")</f>
        <v>Jun</v>
      </c>
    </row>
    <row r="976" spans="1:24" ht="15.75">
      <c r="A976" s="2">
        <v>3415</v>
      </c>
      <c r="B976" s="11">
        <v>46174</v>
      </c>
      <c r="C976" s="4">
        <f>YEAR(SalesDataTable[[#This Row],[Order Date]])</f>
        <v>2026</v>
      </c>
      <c r="D976" s="4" t="str">
        <f>"Q"&amp;ROUNDUP(MONTH(SalesDataTable[[#This Row],[Order Date]])/3,0)</f>
        <v>Q2</v>
      </c>
      <c r="E976" s="4">
        <f>MONTH(SalesDataTable[[#This Row],[Order Date]])</f>
        <v>6</v>
      </c>
      <c r="F976" s="4" t="str">
        <f>TEXT(SalesDataTable[[#This Row],[Order Date]],"MMM")</f>
        <v>Jun</v>
      </c>
      <c r="G976" s="3" t="s">
        <v>11</v>
      </c>
      <c r="H976" s="3" t="s">
        <v>25</v>
      </c>
      <c r="I976" s="3" t="s">
        <v>19</v>
      </c>
      <c r="J976" s="3" t="s">
        <v>3</v>
      </c>
      <c r="K976" s="3" t="s">
        <v>9</v>
      </c>
      <c r="L976" s="3" t="s">
        <v>37</v>
      </c>
      <c r="M976" s="8">
        <v>1</v>
      </c>
      <c r="N976" s="5">
        <v>152.94999999999999</v>
      </c>
      <c r="O976" s="6">
        <v>0.05</v>
      </c>
      <c r="P976" s="18">
        <v>76.97</v>
      </c>
      <c r="Q976" s="18">
        <f t="shared" si="60"/>
        <v>145.30249999999998</v>
      </c>
      <c r="R976" s="18">
        <f t="shared" si="61"/>
        <v>76.97</v>
      </c>
      <c r="S976" s="18">
        <f t="shared" si="62"/>
        <v>68.332499999999982</v>
      </c>
      <c r="T976" s="7">
        <f t="shared" si="63"/>
        <v>0.47027752447480248</v>
      </c>
      <c r="U976" s="4">
        <f>YEAR(SalesDataTable[[#This Row],[Order Date]])</f>
        <v>2026</v>
      </c>
      <c r="V976" s="7" t="str">
        <f>"Q"&amp;ROUNDUP(MONTH(SalesDataTable[[#This Row],[Order Date]])/3,0)</f>
        <v>Q2</v>
      </c>
      <c r="W976" s="8">
        <f>MONTH(SalesDataTable[[#This Row],[Order Date]])</f>
        <v>6</v>
      </c>
      <c r="X976" s="7" t="str">
        <f>TEXT(SalesDataTable[[#This Row],[Order Date]],"mmm")</f>
        <v>Jun</v>
      </c>
    </row>
    <row r="977" spans="1:24" ht="15.75">
      <c r="A977" s="2">
        <v>4130</v>
      </c>
      <c r="B977" s="11">
        <v>46174</v>
      </c>
      <c r="C977" s="4">
        <f>YEAR(SalesDataTable[[#This Row],[Order Date]])</f>
        <v>2026</v>
      </c>
      <c r="D977" s="4" t="str">
        <f>"Q"&amp;ROUNDUP(MONTH(SalesDataTable[[#This Row],[Order Date]])/3,0)</f>
        <v>Q2</v>
      </c>
      <c r="E977" s="4">
        <f>MONTH(SalesDataTable[[#This Row],[Order Date]])</f>
        <v>6</v>
      </c>
      <c r="F977" s="4" t="str">
        <f>TEXT(SalesDataTable[[#This Row],[Order Date]],"MMM")</f>
        <v>Jun</v>
      </c>
      <c r="G977" s="3" t="s">
        <v>20</v>
      </c>
      <c r="H977" s="3" t="s">
        <v>47</v>
      </c>
      <c r="I977" s="3" t="s">
        <v>2</v>
      </c>
      <c r="J977" s="3" t="s">
        <v>13</v>
      </c>
      <c r="K977" s="3" t="s">
        <v>4</v>
      </c>
      <c r="L977" s="3" t="s">
        <v>5</v>
      </c>
      <c r="M977" s="8">
        <v>3</v>
      </c>
      <c r="N977" s="5">
        <v>80.099999999999994</v>
      </c>
      <c r="O977" s="6">
        <v>0</v>
      </c>
      <c r="P977" s="18">
        <v>43.51</v>
      </c>
      <c r="Q977" s="18">
        <f t="shared" si="60"/>
        <v>240.29999999999998</v>
      </c>
      <c r="R977" s="18">
        <f t="shared" si="61"/>
        <v>130.53</v>
      </c>
      <c r="S977" s="18">
        <f t="shared" si="62"/>
        <v>109.76999999999998</v>
      </c>
      <c r="T977" s="7">
        <f t="shared" si="63"/>
        <v>0.45680399500624214</v>
      </c>
      <c r="U977" s="4">
        <f>YEAR(SalesDataTable[[#This Row],[Order Date]])</f>
        <v>2026</v>
      </c>
      <c r="V977" s="7" t="str">
        <f>"Q"&amp;ROUNDUP(MONTH(SalesDataTable[[#This Row],[Order Date]])/3,0)</f>
        <v>Q2</v>
      </c>
      <c r="W977" s="8">
        <f>MONTH(SalesDataTable[[#This Row],[Order Date]])</f>
        <v>6</v>
      </c>
      <c r="X977" s="7" t="str">
        <f>TEXT(SalesDataTable[[#This Row],[Order Date]],"mmm")</f>
        <v>Jun</v>
      </c>
    </row>
    <row r="978" spans="1:24" ht="15.75">
      <c r="A978" s="2">
        <v>4314</v>
      </c>
      <c r="B978" s="11">
        <v>46174</v>
      </c>
      <c r="C978" s="4">
        <f>YEAR(SalesDataTable[[#This Row],[Order Date]])</f>
        <v>2026</v>
      </c>
      <c r="D978" s="4" t="str">
        <f>"Q"&amp;ROUNDUP(MONTH(SalesDataTable[[#This Row],[Order Date]])/3,0)</f>
        <v>Q2</v>
      </c>
      <c r="E978" s="4">
        <f>MONTH(SalesDataTable[[#This Row],[Order Date]])</f>
        <v>6</v>
      </c>
      <c r="F978" s="4" t="str">
        <f>TEXT(SalesDataTable[[#This Row],[Order Date]],"MMM")</f>
        <v>Jun</v>
      </c>
      <c r="G978" s="3" t="s">
        <v>20</v>
      </c>
      <c r="H978" s="3" t="s">
        <v>21</v>
      </c>
      <c r="I978" s="3" t="s">
        <v>19</v>
      </c>
      <c r="J978" s="3" t="s">
        <v>13</v>
      </c>
      <c r="K978" s="3" t="s">
        <v>34</v>
      </c>
      <c r="L978" s="3" t="s">
        <v>42</v>
      </c>
      <c r="M978" s="8">
        <v>2</v>
      </c>
      <c r="N978" s="5">
        <v>36.61</v>
      </c>
      <c r="O978" s="6">
        <v>0</v>
      </c>
      <c r="P978" s="18">
        <v>14.15</v>
      </c>
      <c r="Q978" s="18">
        <f t="shared" si="60"/>
        <v>73.22</v>
      </c>
      <c r="R978" s="18">
        <f t="shared" si="61"/>
        <v>28.3</v>
      </c>
      <c r="S978" s="18">
        <f t="shared" si="62"/>
        <v>44.92</v>
      </c>
      <c r="T978" s="7">
        <f t="shared" si="63"/>
        <v>0.61349358098880091</v>
      </c>
      <c r="U978" s="4">
        <f>YEAR(SalesDataTable[[#This Row],[Order Date]])</f>
        <v>2026</v>
      </c>
      <c r="V978" s="7" t="str">
        <f>"Q"&amp;ROUNDUP(MONTH(SalesDataTable[[#This Row],[Order Date]])/3,0)</f>
        <v>Q2</v>
      </c>
      <c r="W978" s="8">
        <f>MONTH(SalesDataTable[[#This Row],[Order Date]])</f>
        <v>6</v>
      </c>
      <c r="X978" s="7" t="str">
        <f>TEXT(SalesDataTable[[#This Row],[Order Date]],"mmm")</f>
        <v>Jun</v>
      </c>
    </row>
    <row r="979" spans="1:24" ht="15.75">
      <c r="A979" s="2">
        <v>998</v>
      </c>
      <c r="B979" s="11">
        <v>46175</v>
      </c>
      <c r="C979" s="4">
        <f>YEAR(SalesDataTable[[#This Row],[Order Date]])</f>
        <v>2026</v>
      </c>
      <c r="D979" s="4" t="str">
        <f>"Q"&amp;ROUNDUP(MONTH(SalesDataTable[[#This Row],[Order Date]])/3,0)</f>
        <v>Q2</v>
      </c>
      <c r="E979" s="4">
        <f>MONTH(SalesDataTable[[#This Row],[Order Date]])</f>
        <v>6</v>
      </c>
      <c r="F979" s="4" t="str">
        <f>TEXT(SalesDataTable[[#This Row],[Order Date]],"MMM")</f>
        <v>Jun</v>
      </c>
      <c r="G979" s="3" t="s">
        <v>6</v>
      </c>
      <c r="H979" s="3" t="s">
        <v>41</v>
      </c>
      <c r="I979" s="3" t="s">
        <v>2</v>
      </c>
      <c r="J979" s="3" t="s">
        <v>3</v>
      </c>
      <c r="K979" s="3" t="s">
        <v>14</v>
      </c>
      <c r="L979" s="3" t="s">
        <v>44</v>
      </c>
      <c r="M979" s="8">
        <v>2</v>
      </c>
      <c r="N979" s="5">
        <v>131.81</v>
      </c>
      <c r="O979" s="6">
        <v>0.05</v>
      </c>
      <c r="P979" s="18">
        <v>66.09</v>
      </c>
      <c r="Q979" s="18">
        <f t="shared" si="60"/>
        <v>250.43899999999999</v>
      </c>
      <c r="R979" s="18">
        <f t="shared" si="61"/>
        <v>132.18</v>
      </c>
      <c r="S979" s="18">
        <f t="shared" si="62"/>
        <v>118.25899999999999</v>
      </c>
      <c r="T979" s="7">
        <f t="shared" si="63"/>
        <v>0.47220680485068217</v>
      </c>
      <c r="U979" s="4">
        <f>YEAR(SalesDataTable[[#This Row],[Order Date]])</f>
        <v>2026</v>
      </c>
      <c r="V979" s="7" t="str">
        <f>"Q"&amp;ROUNDUP(MONTH(SalesDataTable[[#This Row],[Order Date]])/3,0)</f>
        <v>Q2</v>
      </c>
      <c r="W979" s="8">
        <f>MONTH(SalesDataTable[[#This Row],[Order Date]])</f>
        <v>6</v>
      </c>
      <c r="X979" s="7" t="str">
        <f>TEXT(SalesDataTable[[#This Row],[Order Date]],"mmm")</f>
        <v>Jun</v>
      </c>
    </row>
    <row r="980" spans="1:24" ht="15.75">
      <c r="A980" s="2">
        <v>1172</v>
      </c>
      <c r="B980" s="11">
        <v>46175</v>
      </c>
      <c r="C980" s="4">
        <f>YEAR(SalesDataTable[[#This Row],[Order Date]])</f>
        <v>2026</v>
      </c>
      <c r="D980" s="4" t="str">
        <f>"Q"&amp;ROUNDUP(MONTH(SalesDataTable[[#This Row],[Order Date]])/3,0)</f>
        <v>Q2</v>
      </c>
      <c r="E980" s="4">
        <f>MONTH(SalesDataTable[[#This Row],[Order Date]])</f>
        <v>6</v>
      </c>
      <c r="F980" s="4" t="str">
        <f>TEXT(SalesDataTable[[#This Row],[Order Date]],"MMM")</f>
        <v>Jun</v>
      </c>
      <c r="G980" s="3" t="s">
        <v>0</v>
      </c>
      <c r="H980" s="3" t="s">
        <v>50</v>
      </c>
      <c r="I980" s="3" t="s">
        <v>2</v>
      </c>
      <c r="J980" s="3" t="s">
        <v>3</v>
      </c>
      <c r="K980" s="3" t="s">
        <v>9</v>
      </c>
      <c r="L980" s="3" t="s">
        <v>37</v>
      </c>
      <c r="M980" s="8">
        <v>1</v>
      </c>
      <c r="N980" s="5">
        <v>153.43</v>
      </c>
      <c r="O980" s="6">
        <v>0.05</v>
      </c>
      <c r="P980" s="18">
        <v>78.16</v>
      </c>
      <c r="Q980" s="18">
        <f t="shared" si="60"/>
        <v>145.7585</v>
      </c>
      <c r="R980" s="18">
        <f t="shared" si="61"/>
        <v>78.16</v>
      </c>
      <c r="S980" s="18">
        <f t="shared" si="62"/>
        <v>67.598500000000001</v>
      </c>
      <c r="T980" s="7">
        <f t="shared" si="63"/>
        <v>0.46377055197467043</v>
      </c>
      <c r="U980" s="4">
        <f>YEAR(SalesDataTable[[#This Row],[Order Date]])</f>
        <v>2026</v>
      </c>
      <c r="V980" s="7" t="str">
        <f>"Q"&amp;ROUNDUP(MONTH(SalesDataTable[[#This Row],[Order Date]])/3,0)</f>
        <v>Q2</v>
      </c>
      <c r="W980" s="8">
        <f>MONTH(SalesDataTable[[#This Row],[Order Date]])</f>
        <v>6</v>
      </c>
      <c r="X980" s="7" t="str">
        <f>TEXT(SalesDataTable[[#This Row],[Order Date]],"mmm")</f>
        <v>Jun</v>
      </c>
    </row>
    <row r="981" spans="1:24" ht="15.75">
      <c r="A981" s="2">
        <v>1261</v>
      </c>
      <c r="B981" s="11">
        <v>46175</v>
      </c>
      <c r="C981" s="4">
        <f>YEAR(SalesDataTable[[#This Row],[Order Date]])</f>
        <v>2026</v>
      </c>
      <c r="D981" s="4" t="str">
        <f>"Q"&amp;ROUNDUP(MONTH(SalesDataTable[[#This Row],[Order Date]])/3,0)</f>
        <v>Q2</v>
      </c>
      <c r="E981" s="4">
        <f>MONTH(SalesDataTable[[#This Row],[Order Date]])</f>
        <v>6</v>
      </c>
      <c r="F981" s="4" t="str">
        <f>TEXT(SalesDataTable[[#This Row],[Order Date]],"MMM")</f>
        <v>Jun</v>
      </c>
      <c r="G981" s="3" t="s">
        <v>6</v>
      </c>
      <c r="H981" s="3" t="s">
        <v>49</v>
      </c>
      <c r="I981" s="3" t="s">
        <v>2</v>
      </c>
      <c r="J981" s="3" t="s">
        <v>13</v>
      </c>
      <c r="K981" s="3" t="s">
        <v>4</v>
      </c>
      <c r="L981" s="3" t="s">
        <v>5</v>
      </c>
      <c r="M981" s="8">
        <v>2</v>
      </c>
      <c r="N981" s="5">
        <v>80.06</v>
      </c>
      <c r="O981" s="6">
        <v>0</v>
      </c>
      <c r="P981" s="18">
        <v>42.87</v>
      </c>
      <c r="Q981" s="18">
        <f t="shared" si="60"/>
        <v>160.12</v>
      </c>
      <c r="R981" s="18">
        <f t="shared" si="61"/>
        <v>85.74</v>
      </c>
      <c r="S981" s="18">
        <f t="shared" si="62"/>
        <v>74.38000000000001</v>
      </c>
      <c r="T981" s="7">
        <f t="shared" si="63"/>
        <v>0.4645266050462154</v>
      </c>
      <c r="U981" s="4">
        <f>YEAR(SalesDataTable[[#This Row],[Order Date]])</f>
        <v>2026</v>
      </c>
      <c r="V981" s="7" t="str">
        <f>"Q"&amp;ROUNDUP(MONTH(SalesDataTable[[#This Row],[Order Date]])/3,0)</f>
        <v>Q2</v>
      </c>
      <c r="W981" s="8">
        <f>MONTH(SalesDataTable[[#This Row],[Order Date]])</f>
        <v>6</v>
      </c>
      <c r="X981" s="7" t="str">
        <f>TEXT(SalesDataTable[[#This Row],[Order Date]],"mmm")</f>
        <v>Jun</v>
      </c>
    </row>
    <row r="982" spans="1:24" ht="15.75">
      <c r="A982" s="2">
        <v>1762</v>
      </c>
      <c r="B982" s="11">
        <v>46175</v>
      </c>
      <c r="C982" s="4">
        <f>YEAR(SalesDataTable[[#This Row],[Order Date]])</f>
        <v>2026</v>
      </c>
      <c r="D982" s="4" t="str">
        <f>"Q"&amp;ROUNDUP(MONTH(SalesDataTable[[#This Row],[Order Date]])/3,0)</f>
        <v>Q2</v>
      </c>
      <c r="E982" s="4">
        <f>MONTH(SalesDataTable[[#This Row],[Order Date]])</f>
        <v>6</v>
      </c>
      <c r="F982" s="4" t="str">
        <f>TEXT(SalesDataTable[[#This Row],[Order Date]],"MMM")</f>
        <v>Jun</v>
      </c>
      <c r="G982" s="3" t="s">
        <v>20</v>
      </c>
      <c r="H982" s="3" t="s">
        <v>47</v>
      </c>
      <c r="I982" s="3" t="s">
        <v>19</v>
      </c>
      <c r="J982" s="3" t="s">
        <v>16</v>
      </c>
      <c r="K982" s="3" t="s">
        <v>34</v>
      </c>
      <c r="L982" s="3" t="s">
        <v>35</v>
      </c>
      <c r="M982" s="8">
        <v>1</v>
      </c>
      <c r="N982" s="5">
        <v>40.549999999999997</v>
      </c>
      <c r="O982" s="6">
        <v>0</v>
      </c>
      <c r="P982" s="18">
        <v>15.16</v>
      </c>
      <c r="Q982" s="18">
        <f t="shared" si="60"/>
        <v>40.549999999999997</v>
      </c>
      <c r="R982" s="18">
        <f t="shared" si="61"/>
        <v>15.16</v>
      </c>
      <c r="S982" s="18">
        <f t="shared" si="62"/>
        <v>25.389999999999997</v>
      </c>
      <c r="T982" s="7">
        <f t="shared" si="63"/>
        <v>0.62614056720098643</v>
      </c>
      <c r="U982" s="4">
        <f>YEAR(SalesDataTable[[#This Row],[Order Date]])</f>
        <v>2026</v>
      </c>
      <c r="V982" s="7" t="str">
        <f>"Q"&amp;ROUNDUP(MONTH(SalesDataTable[[#This Row],[Order Date]])/3,0)</f>
        <v>Q2</v>
      </c>
      <c r="W982" s="8">
        <f>MONTH(SalesDataTable[[#This Row],[Order Date]])</f>
        <v>6</v>
      </c>
      <c r="X982" s="7" t="str">
        <f>TEXT(SalesDataTable[[#This Row],[Order Date]],"mmm")</f>
        <v>Jun</v>
      </c>
    </row>
    <row r="983" spans="1:24" ht="15.75">
      <c r="A983" s="2">
        <v>1851</v>
      </c>
      <c r="B983" s="11">
        <v>46175</v>
      </c>
      <c r="C983" s="4">
        <f>YEAR(SalesDataTable[[#This Row],[Order Date]])</f>
        <v>2026</v>
      </c>
      <c r="D983" s="4" t="str">
        <f>"Q"&amp;ROUNDUP(MONTH(SalesDataTable[[#This Row],[Order Date]])/3,0)</f>
        <v>Q2</v>
      </c>
      <c r="E983" s="4">
        <f>MONTH(SalesDataTable[[#This Row],[Order Date]])</f>
        <v>6</v>
      </c>
      <c r="F983" s="4" t="str">
        <f>TEXT(SalesDataTable[[#This Row],[Order Date]],"MMM")</f>
        <v>Jun</v>
      </c>
      <c r="G983" s="3" t="s">
        <v>6</v>
      </c>
      <c r="H983" s="3" t="s">
        <v>27</v>
      </c>
      <c r="I983" s="3" t="s">
        <v>2</v>
      </c>
      <c r="J983" s="3" t="s">
        <v>13</v>
      </c>
      <c r="K983" s="3" t="s">
        <v>14</v>
      </c>
      <c r="L983" s="3" t="s">
        <v>32</v>
      </c>
      <c r="M983" s="8">
        <v>3</v>
      </c>
      <c r="N983" s="5">
        <v>45.43</v>
      </c>
      <c r="O983" s="6">
        <v>0.15</v>
      </c>
      <c r="P983" s="18">
        <v>17.850000000000001</v>
      </c>
      <c r="Q983" s="18">
        <f t="shared" si="60"/>
        <v>115.84649999999999</v>
      </c>
      <c r="R983" s="18">
        <f t="shared" si="61"/>
        <v>53.550000000000004</v>
      </c>
      <c r="S983" s="18">
        <f t="shared" si="62"/>
        <v>62.296499999999988</v>
      </c>
      <c r="T983" s="7">
        <f t="shared" si="63"/>
        <v>0.53775038520801222</v>
      </c>
      <c r="U983" s="4">
        <f>YEAR(SalesDataTable[[#This Row],[Order Date]])</f>
        <v>2026</v>
      </c>
      <c r="V983" s="7" t="str">
        <f>"Q"&amp;ROUNDUP(MONTH(SalesDataTable[[#This Row],[Order Date]])/3,0)</f>
        <v>Q2</v>
      </c>
      <c r="W983" s="8">
        <f>MONTH(SalesDataTable[[#This Row],[Order Date]])</f>
        <v>6</v>
      </c>
      <c r="X983" s="7" t="str">
        <f>TEXT(SalesDataTable[[#This Row],[Order Date]],"mmm")</f>
        <v>Jun</v>
      </c>
    </row>
    <row r="984" spans="1:24" ht="15.75">
      <c r="A984" s="2">
        <v>3205</v>
      </c>
      <c r="B984" s="11">
        <v>46175</v>
      </c>
      <c r="C984" s="4">
        <f>YEAR(SalesDataTable[[#This Row],[Order Date]])</f>
        <v>2026</v>
      </c>
      <c r="D984" s="4" t="str">
        <f>"Q"&amp;ROUNDUP(MONTH(SalesDataTable[[#This Row],[Order Date]])/3,0)</f>
        <v>Q2</v>
      </c>
      <c r="E984" s="4">
        <f>MONTH(SalesDataTable[[#This Row],[Order Date]])</f>
        <v>6</v>
      </c>
      <c r="F984" s="4" t="str">
        <f>TEXT(SalesDataTable[[#This Row],[Order Date]],"MMM")</f>
        <v>Jun</v>
      </c>
      <c r="G984" s="3" t="s">
        <v>20</v>
      </c>
      <c r="H984" s="3" t="s">
        <v>21</v>
      </c>
      <c r="I984" s="3" t="s">
        <v>8</v>
      </c>
      <c r="J984" s="3" t="s">
        <v>16</v>
      </c>
      <c r="K984" s="3" t="s">
        <v>9</v>
      </c>
      <c r="L984" s="3" t="s">
        <v>17</v>
      </c>
      <c r="M984" s="8">
        <v>6</v>
      </c>
      <c r="N984" s="5">
        <v>146.85</v>
      </c>
      <c r="O984" s="6">
        <v>0.15</v>
      </c>
      <c r="P984" s="18">
        <v>80.45</v>
      </c>
      <c r="Q984" s="18">
        <f t="shared" si="60"/>
        <v>748.93499999999995</v>
      </c>
      <c r="R984" s="18">
        <f t="shared" si="61"/>
        <v>482.70000000000005</v>
      </c>
      <c r="S984" s="18">
        <f t="shared" si="62"/>
        <v>266.2349999999999</v>
      </c>
      <c r="T984" s="7">
        <f t="shared" si="63"/>
        <v>0.35548478839952724</v>
      </c>
      <c r="U984" s="4">
        <f>YEAR(SalesDataTable[[#This Row],[Order Date]])</f>
        <v>2026</v>
      </c>
      <c r="V984" s="7" t="str">
        <f>"Q"&amp;ROUNDUP(MONTH(SalesDataTable[[#This Row],[Order Date]])/3,0)</f>
        <v>Q2</v>
      </c>
      <c r="W984" s="8">
        <f>MONTH(SalesDataTable[[#This Row],[Order Date]])</f>
        <v>6</v>
      </c>
      <c r="X984" s="7" t="str">
        <f>TEXT(SalesDataTable[[#This Row],[Order Date]],"mmm")</f>
        <v>Jun</v>
      </c>
    </row>
    <row r="985" spans="1:24" ht="15.75">
      <c r="A985" s="2">
        <v>1396</v>
      </c>
      <c r="B985" s="11">
        <v>46176</v>
      </c>
      <c r="C985" s="4">
        <f>YEAR(SalesDataTable[[#This Row],[Order Date]])</f>
        <v>2026</v>
      </c>
      <c r="D985" s="4" t="str">
        <f>"Q"&amp;ROUNDUP(MONTH(SalesDataTable[[#This Row],[Order Date]])/3,0)</f>
        <v>Q2</v>
      </c>
      <c r="E985" s="4">
        <f>MONTH(SalesDataTable[[#This Row],[Order Date]])</f>
        <v>6</v>
      </c>
      <c r="F985" s="4" t="str">
        <f>TEXT(SalesDataTable[[#This Row],[Order Date]],"MMM")</f>
        <v>Jun</v>
      </c>
      <c r="G985" s="3" t="s">
        <v>11</v>
      </c>
      <c r="H985" s="3" t="s">
        <v>18</v>
      </c>
      <c r="I985" s="3" t="s">
        <v>2</v>
      </c>
      <c r="J985" s="3" t="s">
        <v>16</v>
      </c>
      <c r="K985" s="3" t="s">
        <v>23</v>
      </c>
      <c r="L985" s="3" t="s">
        <v>29</v>
      </c>
      <c r="M985" s="8">
        <v>1</v>
      </c>
      <c r="N985" s="5">
        <v>192.33</v>
      </c>
      <c r="O985" s="6">
        <v>0.1</v>
      </c>
      <c r="P985" s="18">
        <v>105.15</v>
      </c>
      <c r="Q985" s="18">
        <f t="shared" si="60"/>
        <v>173.09700000000001</v>
      </c>
      <c r="R985" s="18">
        <f t="shared" si="61"/>
        <v>105.15</v>
      </c>
      <c r="S985" s="18">
        <f t="shared" si="62"/>
        <v>67.947000000000003</v>
      </c>
      <c r="T985" s="7">
        <f t="shared" si="63"/>
        <v>0.39253713235931298</v>
      </c>
      <c r="U985" s="4">
        <f>YEAR(SalesDataTable[[#This Row],[Order Date]])</f>
        <v>2026</v>
      </c>
      <c r="V985" s="7" t="str">
        <f>"Q"&amp;ROUNDUP(MONTH(SalesDataTable[[#This Row],[Order Date]])/3,0)</f>
        <v>Q2</v>
      </c>
      <c r="W985" s="8">
        <f>MONTH(SalesDataTable[[#This Row],[Order Date]])</f>
        <v>6</v>
      </c>
      <c r="X985" s="7" t="str">
        <f>TEXT(SalesDataTable[[#This Row],[Order Date]],"mmm")</f>
        <v>Jun</v>
      </c>
    </row>
    <row r="986" spans="1:24" ht="15.75">
      <c r="A986" s="2">
        <v>1441</v>
      </c>
      <c r="B986" s="11">
        <v>46176</v>
      </c>
      <c r="C986" s="4">
        <f>YEAR(SalesDataTable[[#This Row],[Order Date]])</f>
        <v>2026</v>
      </c>
      <c r="D986" s="4" t="str">
        <f>"Q"&amp;ROUNDUP(MONTH(SalesDataTable[[#This Row],[Order Date]])/3,0)</f>
        <v>Q2</v>
      </c>
      <c r="E986" s="4">
        <f>MONTH(SalesDataTable[[#This Row],[Order Date]])</f>
        <v>6</v>
      </c>
      <c r="F986" s="4" t="str">
        <f>TEXT(SalesDataTable[[#This Row],[Order Date]],"MMM")</f>
        <v>Jun</v>
      </c>
      <c r="G986" s="3" t="s">
        <v>11</v>
      </c>
      <c r="H986" s="3" t="s">
        <v>39</v>
      </c>
      <c r="I986" s="3" t="s">
        <v>28</v>
      </c>
      <c r="J986" s="3" t="s">
        <v>13</v>
      </c>
      <c r="K986" s="3" t="s">
        <v>14</v>
      </c>
      <c r="L986" s="3" t="s">
        <v>44</v>
      </c>
      <c r="M986" s="8">
        <v>3</v>
      </c>
      <c r="N986" s="5">
        <v>135.4</v>
      </c>
      <c r="O986" s="6">
        <v>0</v>
      </c>
      <c r="P986" s="18">
        <v>65.16</v>
      </c>
      <c r="Q986" s="18">
        <f t="shared" si="60"/>
        <v>406.20000000000005</v>
      </c>
      <c r="R986" s="18">
        <f t="shared" si="61"/>
        <v>195.48</v>
      </c>
      <c r="S986" s="18">
        <f t="shared" si="62"/>
        <v>210.72000000000006</v>
      </c>
      <c r="T986" s="7">
        <f t="shared" si="63"/>
        <v>0.51875923190546536</v>
      </c>
      <c r="U986" s="4">
        <f>YEAR(SalesDataTable[[#This Row],[Order Date]])</f>
        <v>2026</v>
      </c>
      <c r="V986" s="7" t="str">
        <f>"Q"&amp;ROUNDUP(MONTH(SalesDataTable[[#This Row],[Order Date]])/3,0)</f>
        <v>Q2</v>
      </c>
      <c r="W986" s="8">
        <f>MONTH(SalesDataTable[[#This Row],[Order Date]])</f>
        <v>6</v>
      </c>
      <c r="X986" s="7" t="str">
        <f>TEXT(SalesDataTable[[#This Row],[Order Date]],"mmm")</f>
        <v>Jun</v>
      </c>
    </row>
    <row r="987" spans="1:24" ht="15.75">
      <c r="A987" s="2">
        <v>1511</v>
      </c>
      <c r="B987" s="11">
        <v>46176</v>
      </c>
      <c r="C987" s="4">
        <f>YEAR(SalesDataTable[[#This Row],[Order Date]])</f>
        <v>2026</v>
      </c>
      <c r="D987" s="4" t="str">
        <f>"Q"&amp;ROUNDUP(MONTH(SalesDataTable[[#This Row],[Order Date]])/3,0)</f>
        <v>Q2</v>
      </c>
      <c r="E987" s="4">
        <f>MONTH(SalesDataTable[[#This Row],[Order Date]])</f>
        <v>6</v>
      </c>
      <c r="F987" s="4" t="str">
        <f>TEXT(SalesDataTable[[#This Row],[Order Date]],"MMM")</f>
        <v>Jun</v>
      </c>
      <c r="G987" s="3" t="s">
        <v>11</v>
      </c>
      <c r="H987" s="3" t="s">
        <v>25</v>
      </c>
      <c r="I987" s="3" t="s">
        <v>2</v>
      </c>
      <c r="J987" s="3" t="s">
        <v>13</v>
      </c>
      <c r="K987" s="3" t="s">
        <v>34</v>
      </c>
      <c r="L987" s="3" t="s">
        <v>42</v>
      </c>
      <c r="M987" s="8">
        <v>2</v>
      </c>
      <c r="N987" s="5">
        <v>36.08</v>
      </c>
      <c r="O987" s="6">
        <v>0.05</v>
      </c>
      <c r="P987" s="18">
        <v>13.73</v>
      </c>
      <c r="Q987" s="18">
        <f t="shared" si="60"/>
        <v>68.551999999999992</v>
      </c>
      <c r="R987" s="18">
        <f t="shared" si="61"/>
        <v>27.46</v>
      </c>
      <c r="S987" s="18">
        <f t="shared" si="62"/>
        <v>41.091999999999992</v>
      </c>
      <c r="T987" s="7">
        <f t="shared" si="63"/>
        <v>0.59942817131520587</v>
      </c>
      <c r="U987" s="4">
        <f>YEAR(SalesDataTable[[#This Row],[Order Date]])</f>
        <v>2026</v>
      </c>
      <c r="V987" s="7" t="str">
        <f>"Q"&amp;ROUNDUP(MONTH(SalesDataTable[[#This Row],[Order Date]])/3,0)</f>
        <v>Q2</v>
      </c>
      <c r="W987" s="8">
        <f>MONTH(SalesDataTable[[#This Row],[Order Date]])</f>
        <v>6</v>
      </c>
      <c r="X987" s="7" t="str">
        <f>TEXT(SalesDataTable[[#This Row],[Order Date]],"mmm")</f>
        <v>Jun</v>
      </c>
    </row>
    <row r="988" spans="1:24" ht="15.75">
      <c r="A988" s="2">
        <v>1701</v>
      </c>
      <c r="B988" s="11">
        <v>46176</v>
      </c>
      <c r="C988" s="4">
        <f>YEAR(SalesDataTable[[#This Row],[Order Date]])</f>
        <v>2026</v>
      </c>
      <c r="D988" s="4" t="str">
        <f>"Q"&amp;ROUNDUP(MONTH(SalesDataTable[[#This Row],[Order Date]])/3,0)</f>
        <v>Q2</v>
      </c>
      <c r="E988" s="4">
        <f>MONTH(SalesDataTable[[#This Row],[Order Date]])</f>
        <v>6</v>
      </c>
      <c r="F988" s="4" t="str">
        <f>TEXT(SalesDataTable[[#This Row],[Order Date]],"MMM")</f>
        <v>Jun</v>
      </c>
      <c r="G988" s="3" t="s">
        <v>0</v>
      </c>
      <c r="H988" s="3" t="s">
        <v>36</v>
      </c>
      <c r="I988" s="3" t="s">
        <v>2</v>
      </c>
      <c r="J988" s="3" t="s">
        <v>13</v>
      </c>
      <c r="K988" s="3" t="s">
        <v>14</v>
      </c>
      <c r="L988" s="3" t="s">
        <v>32</v>
      </c>
      <c r="M988" s="8">
        <v>1</v>
      </c>
      <c r="N988" s="5">
        <v>46.16</v>
      </c>
      <c r="O988" s="6">
        <v>0</v>
      </c>
      <c r="P988" s="18">
        <v>18.36</v>
      </c>
      <c r="Q988" s="18">
        <f t="shared" si="60"/>
        <v>46.16</v>
      </c>
      <c r="R988" s="18">
        <f t="shared" si="61"/>
        <v>18.36</v>
      </c>
      <c r="S988" s="18">
        <f t="shared" si="62"/>
        <v>27.799999999999997</v>
      </c>
      <c r="T988" s="7">
        <f t="shared" si="63"/>
        <v>0.60225303292894283</v>
      </c>
      <c r="U988" s="4">
        <f>YEAR(SalesDataTable[[#This Row],[Order Date]])</f>
        <v>2026</v>
      </c>
      <c r="V988" s="7" t="str">
        <f>"Q"&amp;ROUNDUP(MONTH(SalesDataTable[[#This Row],[Order Date]])/3,0)</f>
        <v>Q2</v>
      </c>
      <c r="W988" s="8">
        <f>MONTH(SalesDataTable[[#This Row],[Order Date]])</f>
        <v>6</v>
      </c>
      <c r="X988" s="7" t="str">
        <f>TEXT(SalesDataTable[[#This Row],[Order Date]],"mmm")</f>
        <v>Jun</v>
      </c>
    </row>
    <row r="989" spans="1:24" ht="15.75">
      <c r="A989" s="2">
        <v>1984</v>
      </c>
      <c r="B989" s="11">
        <v>46176</v>
      </c>
      <c r="C989" s="4">
        <f>YEAR(SalesDataTable[[#This Row],[Order Date]])</f>
        <v>2026</v>
      </c>
      <c r="D989" s="4" t="str">
        <f>"Q"&amp;ROUNDUP(MONTH(SalesDataTable[[#This Row],[Order Date]])/3,0)</f>
        <v>Q2</v>
      </c>
      <c r="E989" s="4">
        <f>MONTH(SalesDataTable[[#This Row],[Order Date]])</f>
        <v>6</v>
      </c>
      <c r="F989" s="4" t="str">
        <f>TEXT(SalesDataTable[[#This Row],[Order Date]],"MMM")</f>
        <v>Jun</v>
      </c>
      <c r="G989" s="3" t="s">
        <v>6</v>
      </c>
      <c r="H989" s="3" t="s">
        <v>7</v>
      </c>
      <c r="I989" s="3" t="s">
        <v>2</v>
      </c>
      <c r="J989" s="3" t="s">
        <v>3</v>
      </c>
      <c r="K989" s="3" t="s">
        <v>4</v>
      </c>
      <c r="L989" s="3" t="s">
        <v>22</v>
      </c>
      <c r="M989" s="8">
        <v>2</v>
      </c>
      <c r="N989" s="5">
        <v>50.77</v>
      </c>
      <c r="O989" s="6">
        <v>0</v>
      </c>
      <c r="P989" s="18">
        <v>22.93</v>
      </c>
      <c r="Q989" s="18">
        <f t="shared" si="60"/>
        <v>101.54</v>
      </c>
      <c r="R989" s="18">
        <f t="shared" si="61"/>
        <v>45.86</v>
      </c>
      <c r="S989" s="18">
        <f t="shared" si="62"/>
        <v>55.680000000000007</v>
      </c>
      <c r="T989" s="7">
        <f t="shared" si="63"/>
        <v>0.54835532794957653</v>
      </c>
      <c r="U989" s="4">
        <f>YEAR(SalesDataTable[[#This Row],[Order Date]])</f>
        <v>2026</v>
      </c>
      <c r="V989" s="7" t="str">
        <f>"Q"&amp;ROUNDUP(MONTH(SalesDataTable[[#This Row],[Order Date]])/3,0)</f>
        <v>Q2</v>
      </c>
      <c r="W989" s="8">
        <f>MONTH(SalesDataTable[[#This Row],[Order Date]])</f>
        <v>6</v>
      </c>
      <c r="X989" s="7" t="str">
        <f>TEXT(SalesDataTable[[#This Row],[Order Date]],"mmm")</f>
        <v>Jun</v>
      </c>
    </row>
    <row r="990" spans="1:24" ht="15.75">
      <c r="A990" s="2">
        <v>2572</v>
      </c>
      <c r="B990" s="11">
        <v>46176</v>
      </c>
      <c r="C990" s="4">
        <f>YEAR(SalesDataTable[[#This Row],[Order Date]])</f>
        <v>2026</v>
      </c>
      <c r="D990" s="4" t="str">
        <f>"Q"&amp;ROUNDUP(MONTH(SalesDataTable[[#This Row],[Order Date]])/3,0)</f>
        <v>Q2</v>
      </c>
      <c r="E990" s="4">
        <f>MONTH(SalesDataTable[[#This Row],[Order Date]])</f>
        <v>6</v>
      </c>
      <c r="F990" s="4" t="str">
        <f>TEXT(SalesDataTable[[#This Row],[Order Date]],"MMM")</f>
        <v>Jun</v>
      </c>
      <c r="G990" s="3" t="s">
        <v>20</v>
      </c>
      <c r="H990" s="3" t="s">
        <v>33</v>
      </c>
      <c r="I990" s="3" t="s">
        <v>28</v>
      </c>
      <c r="J990" s="3" t="s">
        <v>16</v>
      </c>
      <c r="K990" s="3" t="s">
        <v>9</v>
      </c>
      <c r="L990" s="3" t="s">
        <v>46</v>
      </c>
      <c r="M990" s="8">
        <v>2</v>
      </c>
      <c r="N990" s="5">
        <v>70.97</v>
      </c>
      <c r="O990" s="6">
        <v>0.05</v>
      </c>
      <c r="P990" s="18">
        <v>32.54</v>
      </c>
      <c r="Q990" s="18">
        <f t="shared" si="60"/>
        <v>134.84299999999999</v>
      </c>
      <c r="R990" s="18">
        <f t="shared" si="61"/>
        <v>65.08</v>
      </c>
      <c r="S990" s="18">
        <f t="shared" si="62"/>
        <v>69.762999999999991</v>
      </c>
      <c r="T990" s="7">
        <f t="shared" si="63"/>
        <v>0.51736463887632278</v>
      </c>
      <c r="U990" s="4">
        <f>YEAR(SalesDataTable[[#This Row],[Order Date]])</f>
        <v>2026</v>
      </c>
      <c r="V990" s="7" t="str">
        <f>"Q"&amp;ROUNDUP(MONTH(SalesDataTable[[#This Row],[Order Date]])/3,0)</f>
        <v>Q2</v>
      </c>
      <c r="W990" s="8">
        <f>MONTH(SalesDataTable[[#This Row],[Order Date]])</f>
        <v>6</v>
      </c>
      <c r="X990" s="7" t="str">
        <f>TEXT(SalesDataTable[[#This Row],[Order Date]],"mmm")</f>
        <v>Jun</v>
      </c>
    </row>
    <row r="991" spans="1:24" ht="15.75">
      <c r="A991" s="2">
        <v>2833</v>
      </c>
      <c r="B991" s="11">
        <v>46176</v>
      </c>
      <c r="C991" s="4">
        <f>YEAR(SalesDataTable[[#This Row],[Order Date]])</f>
        <v>2026</v>
      </c>
      <c r="D991" s="4" t="str">
        <f>"Q"&amp;ROUNDUP(MONTH(SalesDataTable[[#This Row],[Order Date]])/3,0)</f>
        <v>Q2</v>
      </c>
      <c r="E991" s="4">
        <f>MONTH(SalesDataTable[[#This Row],[Order Date]])</f>
        <v>6</v>
      </c>
      <c r="F991" s="4" t="str">
        <f>TEXT(SalesDataTable[[#This Row],[Order Date]],"MMM")</f>
        <v>Jun</v>
      </c>
      <c r="G991" s="3" t="s">
        <v>20</v>
      </c>
      <c r="H991" s="3" t="s">
        <v>47</v>
      </c>
      <c r="I991" s="3" t="s">
        <v>2</v>
      </c>
      <c r="J991" s="3" t="s">
        <v>3</v>
      </c>
      <c r="K991" s="3" t="s">
        <v>9</v>
      </c>
      <c r="L991" s="3" t="s">
        <v>17</v>
      </c>
      <c r="M991" s="8">
        <v>3</v>
      </c>
      <c r="N991" s="5">
        <v>141.6</v>
      </c>
      <c r="O991" s="6">
        <v>0</v>
      </c>
      <c r="P991" s="18">
        <v>78.02</v>
      </c>
      <c r="Q991" s="18">
        <f t="shared" si="60"/>
        <v>424.79999999999995</v>
      </c>
      <c r="R991" s="18">
        <f t="shared" si="61"/>
        <v>234.06</v>
      </c>
      <c r="S991" s="18">
        <f t="shared" si="62"/>
        <v>190.73999999999995</v>
      </c>
      <c r="T991" s="7">
        <f t="shared" si="63"/>
        <v>0.44901129943502821</v>
      </c>
      <c r="U991" s="4">
        <f>YEAR(SalesDataTable[[#This Row],[Order Date]])</f>
        <v>2026</v>
      </c>
      <c r="V991" s="7" t="str">
        <f>"Q"&amp;ROUNDUP(MONTH(SalesDataTable[[#This Row],[Order Date]])/3,0)</f>
        <v>Q2</v>
      </c>
      <c r="W991" s="8">
        <f>MONTH(SalesDataTable[[#This Row],[Order Date]])</f>
        <v>6</v>
      </c>
      <c r="X991" s="7" t="str">
        <f>TEXT(SalesDataTable[[#This Row],[Order Date]],"mmm")</f>
        <v>Jun</v>
      </c>
    </row>
    <row r="992" spans="1:24" ht="15.75">
      <c r="A992" s="2">
        <v>3522</v>
      </c>
      <c r="B992" s="11">
        <v>46176</v>
      </c>
      <c r="C992" s="4">
        <f>YEAR(SalesDataTable[[#This Row],[Order Date]])</f>
        <v>2026</v>
      </c>
      <c r="D992" s="4" t="str">
        <f>"Q"&amp;ROUNDUP(MONTH(SalesDataTable[[#This Row],[Order Date]])/3,0)</f>
        <v>Q2</v>
      </c>
      <c r="E992" s="4">
        <f>MONTH(SalesDataTable[[#This Row],[Order Date]])</f>
        <v>6</v>
      </c>
      <c r="F992" s="4" t="str">
        <f>TEXT(SalesDataTable[[#This Row],[Order Date]],"MMM")</f>
        <v>Jun</v>
      </c>
      <c r="G992" s="3" t="s">
        <v>20</v>
      </c>
      <c r="H992" s="3" t="s">
        <v>47</v>
      </c>
      <c r="I992" s="3" t="s">
        <v>2</v>
      </c>
      <c r="J992" s="3" t="s">
        <v>13</v>
      </c>
      <c r="K992" s="3" t="s">
        <v>4</v>
      </c>
      <c r="L992" s="3" t="s">
        <v>26</v>
      </c>
      <c r="M992" s="8">
        <v>1</v>
      </c>
      <c r="N992" s="5">
        <v>40.57</v>
      </c>
      <c r="O992" s="6">
        <v>0</v>
      </c>
      <c r="P992" s="18">
        <v>16.329999999999998</v>
      </c>
      <c r="Q992" s="18">
        <f t="shared" si="60"/>
        <v>40.57</v>
      </c>
      <c r="R992" s="18">
        <f t="shared" si="61"/>
        <v>16.329999999999998</v>
      </c>
      <c r="S992" s="18">
        <f t="shared" si="62"/>
        <v>24.240000000000002</v>
      </c>
      <c r="T992" s="7">
        <f t="shared" si="63"/>
        <v>0.59748582696573826</v>
      </c>
      <c r="U992" s="4">
        <f>YEAR(SalesDataTable[[#This Row],[Order Date]])</f>
        <v>2026</v>
      </c>
      <c r="V992" s="7" t="str">
        <f>"Q"&amp;ROUNDUP(MONTH(SalesDataTable[[#This Row],[Order Date]])/3,0)</f>
        <v>Q2</v>
      </c>
      <c r="W992" s="8">
        <f>MONTH(SalesDataTable[[#This Row],[Order Date]])</f>
        <v>6</v>
      </c>
      <c r="X992" s="7" t="str">
        <f>TEXT(SalesDataTable[[#This Row],[Order Date]],"mmm")</f>
        <v>Jun</v>
      </c>
    </row>
    <row r="993" spans="1:24" ht="15.75">
      <c r="A993" s="2">
        <v>146</v>
      </c>
      <c r="B993" s="11">
        <v>46177</v>
      </c>
      <c r="C993" s="4">
        <f>YEAR(SalesDataTable[[#This Row],[Order Date]])</f>
        <v>2026</v>
      </c>
      <c r="D993" s="4" t="str">
        <f>"Q"&amp;ROUNDUP(MONTH(SalesDataTable[[#This Row],[Order Date]])/3,0)</f>
        <v>Q2</v>
      </c>
      <c r="E993" s="4">
        <f>MONTH(SalesDataTable[[#This Row],[Order Date]])</f>
        <v>6</v>
      </c>
      <c r="F993" s="4" t="str">
        <f>TEXT(SalesDataTable[[#This Row],[Order Date]],"MMM")</f>
        <v>Jun</v>
      </c>
      <c r="G993" s="3" t="s">
        <v>6</v>
      </c>
      <c r="H993" s="3" t="s">
        <v>49</v>
      </c>
      <c r="I993" s="3" t="s">
        <v>28</v>
      </c>
      <c r="J993" s="3" t="s">
        <v>3</v>
      </c>
      <c r="K993" s="3" t="s">
        <v>4</v>
      </c>
      <c r="L993" s="3" t="s">
        <v>5</v>
      </c>
      <c r="M993" s="8">
        <v>2</v>
      </c>
      <c r="N993" s="5">
        <v>81.81</v>
      </c>
      <c r="O993" s="6">
        <v>0</v>
      </c>
      <c r="P993" s="18">
        <v>42.54</v>
      </c>
      <c r="Q993" s="18">
        <f t="shared" si="60"/>
        <v>163.62</v>
      </c>
      <c r="R993" s="18">
        <f t="shared" si="61"/>
        <v>85.08</v>
      </c>
      <c r="S993" s="18">
        <f t="shared" si="62"/>
        <v>78.540000000000006</v>
      </c>
      <c r="T993" s="7">
        <f t="shared" si="63"/>
        <v>0.48001466813348004</v>
      </c>
      <c r="U993" s="4">
        <f>YEAR(SalesDataTable[[#This Row],[Order Date]])</f>
        <v>2026</v>
      </c>
      <c r="V993" s="7" t="str">
        <f>"Q"&amp;ROUNDUP(MONTH(SalesDataTable[[#This Row],[Order Date]])/3,0)</f>
        <v>Q2</v>
      </c>
      <c r="W993" s="8">
        <f>MONTH(SalesDataTable[[#This Row],[Order Date]])</f>
        <v>6</v>
      </c>
      <c r="X993" s="7" t="str">
        <f>TEXT(SalesDataTable[[#This Row],[Order Date]],"mmm")</f>
        <v>Jun</v>
      </c>
    </row>
    <row r="994" spans="1:24" ht="15.75">
      <c r="A994" s="2">
        <v>161</v>
      </c>
      <c r="B994" s="11">
        <v>46177</v>
      </c>
      <c r="C994" s="4">
        <f>YEAR(SalesDataTable[[#This Row],[Order Date]])</f>
        <v>2026</v>
      </c>
      <c r="D994" s="4" t="str">
        <f>"Q"&amp;ROUNDUP(MONTH(SalesDataTable[[#This Row],[Order Date]])/3,0)</f>
        <v>Q2</v>
      </c>
      <c r="E994" s="4">
        <f>MONTH(SalesDataTable[[#This Row],[Order Date]])</f>
        <v>6</v>
      </c>
      <c r="F994" s="4" t="str">
        <f>TEXT(SalesDataTable[[#This Row],[Order Date]],"MMM")</f>
        <v>Jun</v>
      </c>
      <c r="G994" s="3" t="s">
        <v>0</v>
      </c>
      <c r="H994" s="3" t="s">
        <v>1</v>
      </c>
      <c r="I994" s="3" t="s">
        <v>28</v>
      </c>
      <c r="J994" s="3" t="s">
        <v>3</v>
      </c>
      <c r="K994" s="3" t="s">
        <v>4</v>
      </c>
      <c r="L994" s="3" t="s">
        <v>22</v>
      </c>
      <c r="M994" s="8">
        <v>2</v>
      </c>
      <c r="N994" s="5">
        <v>50.09</v>
      </c>
      <c r="O994" s="6">
        <v>0</v>
      </c>
      <c r="P994" s="18">
        <v>22.91</v>
      </c>
      <c r="Q994" s="18">
        <f t="shared" si="60"/>
        <v>100.18</v>
      </c>
      <c r="R994" s="18">
        <f t="shared" si="61"/>
        <v>45.82</v>
      </c>
      <c r="S994" s="18">
        <f t="shared" si="62"/>
        <v>54.360000000000007</v>
      </c>
      <c r="T994" s="7">
        <f t="shared" si="63"/>
        <v>0.54262327809942112</v>
      </c>
      <c r="U994" s="4">
        <f>YEAR(SalesDataTable[[#This Row],[Order Date]])</f>
        <v>2026</v>
      </c>
      <c r="V994" s="7" t="str">
        <f>"Q"&amp;ROUNDUP(MONTH(SalesDataTable[[#This Row],[Order Date]])/3,0)</f>
        <v>Q2</v>
      </c>
      <c r="W994" s="8">
        <f>MONTH(SalesDataTable[[#This Row],[Order Date]])</f>
        <v>6</v>
      </c>
      <c r="X994" s="7" t="str">
        <f>TEXT(SalesDataTable[[#This Row],[Order Date]],"mmm")</f>
        <v>Jun</v>
      </c>
    </row>
    <row r="995" spans="1:24" ht="15.75">
      <c r="A995" s="2">
        <v>819</v>
      </c>
      <c r="B995" s="11">
        <v>46177</v>
      </c>
      <c r="C995" s="4">
        <f>YEAR(SalesDataTable[[#This Row],[Order Date]])</f>
        <v>2026</v>
      </c>
      <c r="D995" s="4" t="str">
        <f>"Q"&amp;ROUNDUP(MONTH(SalesDataTable[[#This Row],[Order Date]])/3,0)</f>
        <v>Q2</v>
      </c>
      <c r="E995" s="4">
        <f>MONTH(SalesDataTable[[#This Row],[Order Date]])</f>
        <v>6</v>
      </c>
      <c r="F995" s="4" t="str">
        <f>TEXT(SalesDataTable[[#This Row],[Order Date]],"MMM")</f>
        <v>Jun</v>
      </c>
      <c r="G995" s="3" t="s">
        <v>20</v>
      </c>
      <c r="H995" s="3" t="s">
        <v>33</v>
      </c>
      <c r="I995" s="3" t="s">
        <v>2</v>
      </c>
      <c r="J995" s="3" t="s">
        <v>3</v>
      </c>
      <c r="K995" s="3" t="s">
        <v>9</v>
      </c>
      <c r="L995" s="3" t="s">
        <v>46</v>
      </c>
      <c r="M995" s="8">
        <v>1</v>
      </c>
      <c r="N995" s="5">
        <v>72.38</v>
      </c>
      <c r="O995" s="6">
        <v>0</v>
      </c>
      <c r="P995" s="18">
        <v>32.68</v>
      </c>
      <c r="Q995" s="18">
        <f t="shared" si="60"/>
        <v>72.38</v>
      </c>
      <c r="R995" s="18">
        <f t="shared" si="61"/>
        <v>32.68</v>
      </c>
      <c r="S995" s="18">
        <f t="shared" si="62"/>
        <v>39.699999999999996</v>
      </c>
      <c r="T995" s="7">
        <f t="shared" si="63"/>
        <v>0.54849405913235694</v>
      </c>
      <c r="U995" s="4">
        <f>YEAR(SalesDataTable[[#This Row],[Order Date]])</f>
        <v>2026</v>
      </c>
      <c r="V995" s="7" t="str">
        <f>"Q"&amp;ROUNDUP(MONTH(SalesDataTable[[#This Row],[Order Date]])/3,0)</f>
        <v>Q2</v>
      </c>
      <c r="W995" s="8">
        <f>MONTH(SalesDataTable[[#This Row],[Order Date]])</f>
        <v>6</v>
      </c>
      <c r="X995" s="7" t="str">
        <f>TEXT(SalesDataTable[[#This Row],[Order Date]],"mmm")</f>
        <v>Jun</v>
      </c>
    </row>
    <row r="996" spans="1:24" ht="15.75">
      <c r="A996" s="2">
        <v>2104</v>
      </c>
      <c r="B996" s="11">
        <v>46177</v>
      </c>
      <c r="C996" s="4">
        <f>YEAR(SalesDataTable[[#This Row],[Order Date]])</f>
        <v>2026</v>
      </c>
      <c r="D996" s="4" t="str">
        <f>"Q"&amp;ROUNDUP(MONTH(SalesDataTable[[#This Row],[Order Date]])/3,0)</f>
        <v>Q2</v>
      </c>
      <c r="E996" s="4">
        <f>MONTH(SalesDataTable[[#This Row],[Order Date]])</f>
        <v>6</v>
      </c>
      <c r="F996" s="4" t="str">
        <f>TEXT(SalesDataTable[[#This Row],[Order Date]],"MMM")</f>
        <v>Jun</v>
      </c>
      <c r="G996" s="3" t="s">
        <v>6</v>
      </c>
      <c r="H996" s="3" t="s">
        <v>7</v>
      </c>
      <c r="I996" s="3" t="s">
        <v>2</v>
      </c>
      <c r="J996" s="3" t="s">
        <v>13</v>
      </c>
      <c r="K996" s="3" t="s">
        <v>9</v>
      </c>
      <c r="L996" s="3" t="s">
        <v>10</v>
      </c>
      <c r="M996" s="8">
        <v>1</v>
      </c>
      <c r="N996" s="5">
        <v>92.31</v>
      </c>
      <c r="O996" s="6">
        <v>0</v>
      </c>
      <c r="P996" s="18">
        <v>45.58</v>
      </c>
      <c r="Q996" s="18">
        <f t="shared" si="60"/>
        <v>92.31</v>
      </c>
      <c r="R996" s="18">
        <f t="shared" si="61"/>
        <v>45.58</v>
      </c>
      <c r="S996" s="18">
        <f t="shared" si="62"/>
        <v>46.730000000000004</v>
      </c>
      <c r="T996" s="7">
        <f t="shared" si="63"/>
        <v>0.50622901094139316</v>
      </c>
      <c r="U996" s="4">
        <f>YEAR(SalesDataTable[[#This Row],[Order Date]])</f>
        <v>2026</v>
      </c>
      <c r="V996" s="7" t="str">
        <f>"Q"&amp;ROUNDUP(MONTH(SalesDataTable[[#This Row],[Order Date]])/3,0)</f>
        <v>Q2</v>
      </c>
      <c r="W996" s="8">
        <f>MONTH(SalesDataTable[[#This Row],[Order Date]])</f>
        <v>6</v>
      </c>
      <c r="X996" s="7" t="str">
        <f>TEXT(SalesDataTable[[#This Row],[Order Date]],"mmm")</f>
        <v>Jun</v>
      </c>
    </row>
    <row r="997" spans="1:24" ht="15.75">
      <c r="A997" s="2">
        <v>2678</v>
      </c>
      <c r="B997" s="11">
        <v>46177</v>
      </c>
      <c r="C997" s="4">
        <f>YEAR(SalesDataTable[[#This Row],[Order Date]])</f>
        <v>2026</v>
      </c>
      <c r="D997" s="4" t="str">
        <f>"Q"&amp;ROUNDUP(MONTH(SalesDataTable[[#This Row],[Order Date]])/3,0)</f>
        <v>Q2</v>
      </c>
      <c r="E997" s="4">
        <f>MONTH(SalesDataTable[[#This Row],[Order Date]])</f>
        <v>6</v>
      </c>
      <c r="F997" s="4" t="str">
        <f>TEXT(SalesDataTable[[#This Row],[Order Date]],"MMM")</f>
        <v>Jun</v>
      </c>
      <c r="G997" s="3" t="s">
        <v>20</v>
      </c>
      <c r="H997" s="3" t="s">
        <v>33</v>
      </c>
      <c r="I997" s="3" t="s">
        <v>8</v>
      </c>
      <c r="J997" s="3" t="s">
        <v>3</v>
      </c>
      <c r="K997" s="3" t="s">
        <v>14</v>
      </c>
      <c r="L997" s="3" t="s">
        <v>32</v>
      </c>
      <c r="M997" s="8">
        <v>12</v>
      </c>
      <c r="N997" s="5">
        <v>47.6</v>
      </c>
      <c r="O997" s="6">
        <v>0.15</v>
      </c>
      <c r="P997" s="18">
        <v>18.670000000000002</v>
      </c>
      <c r="Q997" s="18">
        <f t="shared" si="60"/>
        <v>485.52000000000004</v>
      </c>
      <c r="R997" s="18">
        <f t="shared" si="61"/>
        <v>224.04000000000002</v>
      </c>
      <c r="S997" s="18">
        <f t="shared" si="62"/>
        <v>261.48</v>
      </c>
      <c r="T997" s="7">
        <f t="shared" si="63"/>
        <v>0.53855659911023235</v>
      </c>
      <c r="U997" s="4">
        <f>YEAR(SalesDataTable[[#This Row],[Order Date]])</f>
        <v>2026</v>
      </c>
      <c r="V997" s="7" t="str">
        <f>"Q"&amp;ROUNDUP(MONTH(SalesDataTable[[#This Row],[Order Date]])/3,0)</f>
        <v>Q2</v>
      </c>
      <c r="W997" s="8">
        <f>MONTH(SalesDataTable[[#This Row],[Order Date]])</f>
        <v>6</v>
      </c>
      <c r="X997" s="7" t="str">
        <f>TEXT(SalesDataTable[[#This Row],[Order Date]],"mmm")</f>
        <v>Jun</v>
      </c>
    </row>
    <row r="998" spans="1:24" ht="15.75">
      <c r="A998" s="2">
        <v>3015</v>
      </c>
      <c r="B998" s="11">
        <v>46177</v>
      </c>
      <c r="C998" s="4">
        <f>YEAR(SalesDataTable[[#This Row],[Order Date]])</f>
        <v>2026</v>
      </c>
      <c r="D998" s="4" t="str">
        <f>"Q"&amp;ROUNDUP(MONTH(SalesDataTable[[#This Row],[Order Date]])/3,0)</f>
        <v>Q2</v>
      </c>
      <c r="E998" s="4">
        <f>MONTH(SalesDataTable[[#This Row],[Order Date]])</f>
        <v>6</v>
      </c>
      <c r="F998" s="4" t="str">
        <f>TEXT(SalesDataTable[[#This Row],[Order Date]],"MMM")</f>
        <v>Jun</v>
      </c>
      <c r="G998" s="3" t="s">
        <v>6</v>
      </c>
      <c r="H998" s="3" t="s">
        <v>49</v>
      </c>
      <c r="I998" s="3" t="s">
        <v>2</v>
      </c>
      <c r="J998" s="3" t="s">
        <v>3</v>
      </c>
      <c r="K998" s="3" t="s">
        <v>14</v>
      </c>
      <c r="L998" s="3" t="s">
        <v>32</v>
      </c>
      <c r="M998" s="8">
        <v>1</v>
      </c>
      <c r="N998" s="5">
        <v>45.5</v>
      </c>
      <c r="O998" s="6">
        <v>0.05</v>
      </c>
      <c r="P998" s="18">
        <v>18.89</v>
      </c>
      <c r="Q998" s="18">
        <f t="shared" si="60"/>
        <v>43.225000000000001</v>
      </c>
      <c r="R998" s="18">
        <f t="shared" si="61"/>
        <v>18.89</v>
      </c>
      <c r="S998" s="18">
        <f t="shared" si="62"/>
        <v>24.335000000000001</v>
      </c>
      <c r="T998" s="7">
        <f t="shared" si="63"/>
        <v>0.56298438403701567</v>
      </c>
      <c r="U998" s="4">
        <f>YEAR(SalesDataTable[[#This Row],[Order Date]])</f>
        <v>2026</v>
      </c>
      <c r="V998" s="7" t="str">
        <f>"Q"&amp;ROUNDUP(MONTH(SalesDataTable[[#This Row],[Order Date]])/3,0)</f>
        <v>Q2</v>
      </c>
      <c r="W998" s="8">
        <f>MONTH(SalesDataTable[[#This Row],[Order Date]])</f>
        <v>6</v>
      </c>
      <c r="X998" s="7" t="str">
        <f>TEXT(SalesDataTable[[#This Row],[Order Date]],"mmm")</f>
        <v>Jun</v>
      </c>
    </row>
    <row r="999" spans="1:24" ht="15.75">
      <c r="A999" s="2">
        <v>3243</v>
      </c>
      <c r="B999" s="11">
        <v>46177</v>
      </c>
      <c r="C999" s="4">
        <f>YEAR(SalesDataTable[[#This Row],[Order Date]])</f>
        <v>2026</v>
      </c>
      <c r="D999" s="4" t="str">
        <f>"Q"&amp;ROUNDUP(MONTH(SalesDataTable[[#This Row],[Order Date]])/3,0)</f>
        <v>Q2</v>
      </c>
      <c r="E999" s="4">
        <f>MONTH(SalesDataTable[[#This Row],[Order Date]])</f>
        <v>6</v>
      </c>
      <c r="F999" s="4" t="str">
        <f>TEXT(SalesDataTable[[#This Row],[Order Date]],"MMM")</f>
        <v>Jun</v>
      </c>
      <c r="G999" s="3" t="s">
        <v>11</v>
      </c>
      <c r="H999" s="3" t="s">
        <v>25</v>
      </c>
      <c r="I999" s="3" t="s">
        <v>2</v>
      </c>
      <c r="J999" s="3" t="s">
        <v>3</v>
      </c>
      <c r="K999" s="3" t="s">
        <v>34</v>
      </c>
      <c r="L999" s="3" t="s">
        <v>42</v>
      </c>
      <c r="M999" s="8">
        <v>1</v>
      </c>
      <c r="N999" s="5">
        <v>35.99</v>
      </c>
      <c r="O999" s="6">
        <v>0</v>
      </c>
      <c r="P999" s="18">
        <v>14.05</v>
      </c>
      <c r="Q999" s="18">
        <f t="shared" si="60"/>
        <v>35.99</v>
      </c>
      <c r="R999" s="18">
        <f t="shared" si="61"/>
        <v>14.05</v>
      </c>
      <c r="S999" s="18">
        <f t="shared" si="62"/>
        <v>21.94</v>
      </c>
      <c r="T999" s="7">
        <f t="shared" si="63"/>
        <v>0.60961378160600166</v>
      </c>
      <c r="U999" s="4">
        <f>YEAR(SalesDataTable[[#This Row],[Order Date]])</f>
        <v>2026</v>
      </c>
      <c r="V999" s="7" t="str">
        <f>"Q"&amp;ROUNDUP(MONTH(SalesDataTable[[#This Row],[Order Date]])/3,0)</f>
        <v>Q2</v>
      </c>
      <c r="W999" s="8">
        <f>MONTH(SalesDataTable[[#This Row],[Order Date]])</f>
        <v>6</v>
      </c>
      <c r="X999" s="7" t="str">
        <f>TEXT(SalesDataTable[[#This Row],[Order Date]],"mmm")</f>
        <v>Jun</v>
      </c>
    </row>
    <row r="1000" spans="1:24" ht="15.75">
      <c r="A1000" s="2">
        <v>3283</v>
      </c>
      <c r="B1000" s="11">
        <v>46177</v>
      </c>
      <c r="C1000" s="4">
        <f>YEAR(SalesDataTable[[#This Row],[Order Date]])</f>
        <v>2026</v>
      </c>
      <c r="D1000" s="4" t="str">
        <f>"Q"&amp;ROUNDUP(MONTH(SalesDataTable[[#This Row],[Order Date]])/3,0)</f>
        <v>Q2</v>
      </c>
      <c r="E1000" s="4">
        <f>MONTH(SalesDataTable[[#This Row],[Order Date]])</f>
        <v>6</v>
      </c>
      <c r="F1000" s="4" t="str">
        <f>TEXT(SalesDataTable[[#This Row],[Order Date]],"MMM")</f>
        <v>Jun</v>
      </c>
      <c r="G1000" s="3" t="s">
        <v>6</v>
      </c>
      <c r="H1000" s="3" t="s">
        <v>43</v>
      </c>
      <c r="I1000" s="3" t="s">
        <v>28</v>
      </c>
      <c r="J1000" s="3" t="s">
        <v>3</v>
      </c>
      <c r="K1000" s="3" t="s">
        <v>34</v>
      </c>
      <c r="L1000" s="3" t="s">
        <v>38</v>
      </c>
      <c r="M1000" s="8">
        <v>1</v>
      </c>
      <c r="N1000" s="5">
        <v>122.55</v>
      </c>
      <c r="O1000" s="6">
        <v>0</v>
      </c>
      <c r="P1000" s="18">
        <v>68.97</v>
      </c>
      <c r="Q1000" s="18">
        <f t="shared" si="60"/>
        <v>122.55</v>
      </c>
      <c r="R1000" s="18">
        <f t="shared" si="61"/>
        <v>68.97</v>
      </c>
      <c r="S1000" s="18">
        <f t="shared" si="62"/>
        <v>53.58</v>
      </c>
      <c r="T1000" s="7">
        <f t="shared" si="63"/>
        <v>0.43720930232558142</v>
      </c>
      <c r="U1000" s="4">
        <f>YEAR(SalesDataTable[[#This Row],[Order Date]])</f>
        <v>2026</v>
      </c>
      <c r="V1000" s="7" t="str">
        <f>"Q"&amp;ROUNDUP(MONTH(SalesDataTable[[#This Row],[Order Date]])/3,0)</f>
        <v>Q2</v>
      </c>
      <c r="W1000" s="8">
        <f>MONTH(SalesDataTable[[#This Row],[Order Date]])</f>
        <v>6</v>
      </c>
      <c r="X1000" s="7" t="str">
        <f>TEXT(SalesDataTable[[#This Row],[Order Date]],"mmm")</f>
        <v>Jun</v>
      </c>
    </row>
    <row r="1001" spans="1:24" ht="15.75">
      <c r="A1001" s="2">
        <v>3966</v>
      </c>
      <c r="B1001" s="11">
        <v>46177</v>
      </c>
      <c r="C1001" s="4">
        <f>YEAR(SalesDataTable[[#This Row],[Order Date]])</f>
        <v>2026</v>
      </c>
      <c r="D1001" s="4" t="str">
        <f>"Q"&amp;ROUNDUP(MONTH(SalesDataTable[[#This Row],[Order Date]])/3,0)</f>
        <v>Q2</v>
      </c>
      <c r="E1001" s="4">
        <f>MONTH(SalesDataTable[[#This Row],[Order Date]])</f>
        <v>6</v>
      </c>
      <c r="F1001" s="4" t="str">
        <f>TEXT(SalesDataTable[[#This Row],[Order Date]],"MMM")</f>
        <v>Jun</v>
      </c>
      <c r="G1001" s="3" t="s">
        <v>20</v>
      </c>
      <c r="H1001" s="3" t="s">
        <v>33</v>
      </c>
      <c r="I1001" s="3" t="s">
        <v>2</v>
      </c>
      <c r="J1001" s="3" t="s">
        <v>13</v>
      </c>
      <c r="K1001" s="3" t="s">
        <v>34</v>
      </c>
      <c r="L1001" s="3" t="s">
        <v>38</v>
      </c>
      <c r="M1001" s="8">
        <v>3</v>
      </c>
      <c r="N1001" s="5">
        <v>126.22</v>
      </c>
      <c r="O1001" s="6">
        <v>0</v>
      </c>
      <c r="P1001" s="18">
        <v>69.599999999999994</v>
      </c>
      <c r="Q1001" s="18">
        <f t="shared" si="60"/>
        <v>378.65999999999997</v>
      </c>
      <c r="R1001" s="18">
        <f t="shared" si="61"/>
        <v>208.79999999999998</v>
      </c>
      <c r="S1001" s="18">
        <f t="shared" si="62"/>
        <v>169.85999999999999</v>
      </c>
      <c r="T1001" s="7">
        <f t="shared" si="63"/>
        <v>0.4485818412295991</v>
      </c>
      <c r="U1001" s="4">
        <f>YEAR(SalesDataTable[[#This Row],[Order Date]])</f>
        <v>2026</v>
      </c>
      <c r="V1001" s="7" t="str">
        <f>"Q"&amp;ROUNDUP(MONTH(SalesDataTable[[#This Row],[Order Date]])/3,0)</f>
        <v>Q2</v>
      </c>
      <c r="W1001" s="8">
        <f>MONTH(SalesDataTable[[#This Row],[Order Date]])</f>
        <v>6</v>
      </c>
      <c r="X1001" s="7" t="str">
        <f>TEXT(SalesDataTable[[#This Row],[Order Date]],"mmm")</f>
        <v>Jun</v>
      </c>
    </row>
    <row r="1002" spans="1:24" ht="15.75">
      <c r="A1002" s="2">
        <v>1349</v>
      </c>
      <c r="B1002" s="11">
        <v>46178</v>
      </c>
      <c r="C1002" s="4">
        <f>YEAR(SalesDataTable[[#This Row],[Order Date]])</f>
        <v>2026</v>
      </c>
      <c r="D1002" s="4" t="str">
        <f>"Q"&amp;ROUNDUP(MONTH(SalesDataTable[[#This Row],[Order Date]])/3,0)</f>
        <v>Q2</v>
      </c>
      <c r="E1002" s="4">
        <f>MONTH(SalesDataTable[[#This Row],[Order Date]])</f>
        <v>6</v>
      </c>
      <c r="F1002" s="4" t="str">
        <f>TEXT(SalesDataTable[[#This Row],[Order Date]],"MMM")</f>
        <v>Jun</v>
      </c>
      <c r="G1002" s="3" t="s">
        <v>0</v>
      </c>
      <c r="H1002" s="3" t="s">
        <v>50</v>
      </c>
      <c r="I1002" s="3" t="s">
        <v>19</v>
      </c>
      <c r="J1002" s="3" t="s">
        <v>3</v>
      </c>
      <c r="K1002" s="3" t="s">
        <v>9</v>
      </c>
      <c r="L1002" s="3" t="s">
        <v>10</v>
      </c>
      <c r="M1002" s="8">
        <v>6</v>
      </c>
      <c r="N1002" s="5">
        <v>91.98</v>
      </c>
      <c r="O1002" s="6">
        <v>0.05</v>
      </c>
      <c r="P1002" s="18">
        <v>46.46</v>
      </c>
      <c r="Q1002" s="18">
        <f t="shared" si="60"/>
        <v>524.28599999999994</v>
      </c>
      <c r="R1002" s="18">
        <f t="shared" si="61"/>
        <v>278.76</v>
      </c>
      <c r="S1002" s="18">
        <f t="shared" si="62"/>
        <v>245.52599999999995</v>
      </c>
      <c r="T1002" s="7">
        <f t="shared" si="63"/>
        <v>0.46830546686350577</v>
      </c>
      <c r="U1002" s="4">
        <f>YEAR(SalesDataTable[[#This Row],[Order Date]])</f>
        <v>2026</v>
      </c>
      <c r="V1002" s="7" t="str">
        <f>"Q"&amp;ROUNDUP(MONTH(SalesDataTable[[#This Row],[Order Date]])/3,0)</f>
        <v>Q2</v>
      </c>
      <c r="W1002" s="8">
        <f>MONTH(SalesDataTable[[#This Row],[Order Date]])</f>
        <v>6</v>
      </c>
      <c r="X1002" s="7" t="str">
        <f>TEXT(SalesDataTable[[#This Row],[Order Date]],"mmm")</f>
        <v>Jun</v>
      </c>
    </row>
    <row r="1003" spans="1:24" ht="15.75">
      <c r="A1003" s="2">
        <v>2333</v>
      </c>
      <c r="B1003" s="11">
        <v>46178</v>
      </c>
      <c r="C1003" s="4">
        <f>YEAR(SalesDataTable[[#This Row],[Order Date]])</f>
        <v>2026</v>
      </c>
      <c r="D1003" s="4" t="str">
        <f>"Q"&amp;ROUNDUP(MONTH(SalesDataTable[[#This Row],[Order Date]])/3,0)</f>
        <v>Q2</v>
      </c>
      <c r="E1003" s="4">
        <f>MONTH(SalesDataTable[[#This Row],[Order Date]])</f>
        <v>6</v>
      </c>
      <c r="F1003" s="4" t="str">
        <f>TEXT(SalesDataTable[[#This Row],[Order Date]],"MMM")</f>
        <v>Jun</v>
      </c>
      <c r="G1003" s="3" t="s">
        <v>11</v>
      </c>
      <c r="H1003" s="3" t="s">
        <v>25</v>
      </c>
      <c r="I1003" s="3" t="s">
        <v>2</v>
      </c>
      <c r="J1003" s="3" t="s">
        <v>16</v>
      </c>
      <c r="K1003" s="3" t="s">
        <v>23</v>
      </c>
      <c r="L1003" s="3" t="s">
        <v>51</v>
      </c>
      <c r="M1003" s="8">
        <v>1</v>
      </c>
      <c r="N1003" s="5">
        <v>125.32</v>
      </c>
      <c r="O1003" s="6">
        <v>0</v>
      </c>
      <c r="P1003" s="18">
        <v>59.03</v>
      </c>
      <c r="Q1003" s="18">
        <f t="shared" si="60"/>
        <v>125.32</v>
      </c>
      <c r="R1003" s="18">
        <f t="shared" si="61"/>
        <v>59.03</v>
      </c>
      <c r="S1003" s="18">
        <f t="shared" si="62"/>
        <v>66.289999999999992</v>
      </c>
      <c r="T1003" s="7">
        <f t="shared" si="63"/>
        <v>0.52896584743057773</v>
      </c>
      <c r="U1003" s="4">
        <f>YEAR(SalesDataTable[[#This Row],[Order Date]])</f>
        <v>2026</v>
      </c>
      <c r="V1003" s="7" t="str">
        <f>"Q"&amp;ROUNDUP(MONTH(SalesDataTable[[#This Row],[Order Date]])/3,0)</f>
        <v>Q2</v>
      </c>
      <c r="W1003" s="8">
        <f>MONTH(SalesDataTable[[#This Row],[Order Date]])</f>
        <v>6</v>
      </c>
      <c r="X1003" s="7" t="str">
        <f>TEXT(SalesDataTable[[#This Row],[Order Date]],"mmm")</f>
        <v>Jun</v>
      </c>
    </row>
    <row r="1004" spans="1:24" ht="15.75">
      <c r="A1004" s="2">
        <v>2628</v>
      </c>
      <c r="B1004" s="11">
        <v>46178</v>
      </c>
      <c r="C1004" s="4">
        <f>YEAR(SalesDataTable[[#This Row],[Order Date]])</f>
        <v>2026</v>
      </c>
      <c r="D1004" s="4" t="str">
        <f>"Q"&amp;ROUNDUP(MONTH(SalesDataTable[[#This Row],[Order Date]])/3,0)</f>
        <v>Q2</v>
      </c>
      <c r="E1004" s="4">
        <f>MONTH(SalesDataTable[[#This Row],[Order Date]])</f>
        <v>6</v>
      </c>
      <c r="F1004" s="4" t="str">
        <f>TEXT(SalesDataTable[[#This Row],[Order Date]],"MMM")</f>
        <v>Jun</v>
      </c>
      <c r="G1004" s="3" t="s">
        <v>20</v>
      </c>
      <c r="H1004" s="3" t="s">
        <v>33</v>
      </c>
      <c r="I1004" s="3" t="s">
        <v>28</v>
      </c>
      <c r="J1004" s="3" t="s">
        <v>3</v>
      </c>
      <c r="K1004" s="3" t="s">
        <v>14</v>
      </c>
      <c r="L1004" s="3" t="s">
        <v>48</v>
      </c>
      <c r="M1004" s="8">
        <v>2</v>
      </c>
      <c r="N1004" s="5">
        <v>167.26</v>
      </c>
      <c r="O1004" s="6">
        <v>0</v>
      </c>
      <c r="P1004" s="18">
        <v>89.65</v>
      </c>
      <c r="Q1004" s="18">
        <f t="shared" si="60"/>
        <v>334.52</v>
      </c>
      <c r="R1004" s="18">
        <f t="shared" si="61"/>
        <v>179.3</v>
      </c>
      <c r="S1004" s="18">
        <f t="shared" si="62"/>
        <v>155.21999999999997</v>
      </c>
      <c r="T1004" s="7">
        <f t="shared" si="63"/>
        <v>0.46400813105344968</v>
      </c>
      <c r="U1004" s="4">
        <f>YEAR(SalesDataTable[[#This Row],[Order Date]])</f>
        <v>2026</v>
      </c>
      <c r="V1004" s="7" t="str">
        <f>"Q"&amp;ROUNDUP(MONTH(SalesDataTable[[#This Row],[Order Date]])/3,0)</f>
        <v>Q2</v>
      </c>
      <c r="W1004" s="8">
        <f>MONTH(SalesDataTable[[#This Row],[Order Date]])</f>
        <v>6</v>
      </c>
      <c r="X1004" s="7" t="str">
        <f>TEXT(SalesDataTable[[#This Row],[Order Date]],"mmm")</f>
        <v>Jun</v>
      </c>
    </row>
    <row r="1005" spans="1:24" ht="15.75">
      <c r="A1005" s="2">
        <v>2718</v>
      </c>
      <c r="B1005" s="11">
        <v>46178</v>
      </c>
      <c r="C1005" s="4">
        <f>YEAR(SalesDataTable[[#This Row],[Order Date]])</f>
        <v>2026</v>
      </c>
      <c r="D1005" s="4" t="str">
        <f>"Q"&amp;ROUNDUP(MONTH(SalesDataTable[[#This Row],[Order Date]])/3,0)</f>
        <v>Q2</v>
      </c>
      <c r="E1005" s="4">
        <f>MONTH(SalesDataTable[[#This Row],[Order Date]])</f>
        <v>6</v>
      </c>
      <c r="F1005" s="4" t="str">
        <f>TEXT(SalesDataTable[[#This Row],[Order Date]],"MMM")</f>
        <v>Jun</v>
      </c>
      <c r="G1005" s="3" t="s">
        <v>0</v>
      </c>
      <c r="H1005" s="3" t="s">
        <v>1</v>
      </c>
      <c r="I1005" s="3" t="s">
        <v>28</v>
      </c>
      <c r="J1005" s="3" t="s">
        <v>3</v>
      </c>
      <c r="K1005" s="3" t="s">
        <v>4</v>
      </c>
      <c r="L1005" s="3" t="s">
        <v>5</v>
      </c>
      <c r="M1005" s="8">
        <v>1</v>
      </c>
      <c r="N1005" s="5">
        <v>80.19</v>
      </c>
      <c r="O1005" s="6">
        <v>0</v>
      </c>
      <c r="P1005" s="18">
        <v>42.18</v>
      </c>
      <c r="Q1005" s="18">
        <f t="shared" si="60"/>
        <v>80.19</v>
      </c>
      <c r="R1005" s="18">
        <f t="shared" si="61"/>
        <v>42.18</v>
      </c>
      <c r="S1005" s="18">
        <f t="shared" si="62"/>
        <v>38.01</v>
      </c>
      <c r="T1005" s="7">
        <f t="shared" si="63"/>
        <v>0.47399925177702956</v>
      </c>
      <c r="U1005" s="4">
        <f>YEAR(SalesDataTable[[#This Row],[Order Date]])</f>
        <v>2026</v>
      </c>
      <c r="V1005" s="7" t="str">
        <f>"Q"&amp;ROUNDUP(MONTH(SalesDataTable[[#This Row],[Order Date]])/3,0)</f>
        <v>Q2</v>
      </c>
      <c r="W1005" s="8">
        <f>MONTH(SalesDataTable[[#This Row],[Order Date]])</f>
        <v>6</v>
      </c>
      <c r="X1005" s="7" t="str">
        <f>TEXT(SalesDataTable[[#This Row],[Order Date]],"mmm")</f>
        <v>Jun</v>
      </c>
    </row>
    <row r="1006" spans="1:24" ht="15.75">
      <c r="A1006" s="2">
        <v>3185</v>
      </c>
      <c r="B1006" s="11">
        <v>46178</v>
      </c>
      <c r="C1006" s="4">
        <f>YEAR(SalesDataTable[[#This Row],[Order Date]])</f>
        <v>2026</v>
      </c>
      <c r="D1006" s="4" t="str">
        <f>"Q"&amp;ROUNDUP(MONTH(SalesDataTable[[#This Row],[Order Date]])/3,0)</f>
        <v>Q2</v>
      </c>
      <c r="E1006" s="4">
        <f>MONTH(SalesDataTable[[#This Row],[Order Date]])</f>
        <v>6</v>
      </c>
      <c r="F1006" s="4" t="str">
        <f>TEXT(SalesDataTable[[#This Row],[Order Date]],"MMM")</f>
        <v>Jun</v>
      </c>
      <c r="G1006" s="3" t="s">
        <v>0</v>
      </c>
      <c r="H1006" s="3" t="s">
        <v>50</v>
      </c>
      <c r="I1006" s="3" t="s">
        <v>2</v>
      </c>
      <c r="J1006" s="3" t="s">
        <v>13</v>
      </c>
      <c r="K1006" s="3" t="s">
        <v>4</v>
      </c>
      <c r="L1006" s="3" t="s">
        <v>22</v>
      </c>
      <c r="M1006" s="8">
        <v>1</v>
      </c>
      <c r="N1006" s="5">
        <v>49.86</v>
      </c>
      <c r="O1006" s="6">
        <v>0</v>
      </c>
      <c r="P1006" s="18">
        <v>22.72</v>
      </c>
      <c r="Q1006" s="18">
        <f t="shared" si="60"/>
        <v>49.86</v>
      </c>
      <c r="R1006" s="18">
        <f t="shared" si="61"/>
        <v>22.72</v>
      </c>
      <c r="S1006" s="18">
        <f t="shared" si="62"/>
        <v>27.14</v>
      </c>
      <c r="T1006" s="7">
        <f t="shared" si="63"/>
        <v>0.5443241075010028</v>
      </c>
      <c r="U1006" s="4">
        <f>YEAR(SalesDataTable[[#This Row],[Order Date]])</f>
        <v>2026</v>
      </c>
      <c r="V1006" s="7" t="str">
        <f>"Q"&amp;ROUNDUP(MONTH(SalesDataTable[[#This Row],[Order Date]])/3,0)</f>
        <v>Q2</v>
      </c>
      <c r="W1006" s="8">
        <f>MONTH(SalesDataTable[[#This Row],[Order Date]])</f>
        <v>6</v>
      </c>
      <c r="X1006" s="7" t="str">
        <f>TEXT(SalesDataTable[[#This Row],[Order Date]],"mmm")</f>
        <v>Jun</v>
      </c>
    </row>
    <row r="1007" spans="1:24" ht="15.75">
      <c r="A1007" s="2">
        <v>4495</v>
      </c>
      <c r="B1007" s="11">
        <v>46178</v>
      </c>
      <c r="C1007" s="4">
        <f>YEAR(SalesDataTable[[#This Row],[Order Date]])</f>
        <v>2026</v>
      </c>
      <c r="D1007" s="4" t="str">
        <f>"Q"&amp;ROUNDUP(MONTH(SalesDataTable[[#This Row],[Order Date]])/3,0)</f>
        <v>Q2</v>
      </c>
      <c r="E1007" s="4">
        <f>MONTH(SalesDataTable[[#This Row],[Order Date]])</f>
        <v>6</v>
      </c>
      <c r="F1007" s="4" t="str">
        <f>TEXT(SalesDataTable[[#This Row],[Order Date]],"MMM")</f>
        <v>Jun</v>
      </c>
      <c r="G1007" s="3" t="s">
        <v>11</v>
      </c>
      <c r="H1007" s="3" t="s">
        <v>39</v>
      </c>
      <c r="I1007" s="3" t="s">
        <v>19</v>
      </c>
      <c r="J1007" s="3" t="s">
        <v>13</v>
      </c>
      <c r="K1007" s="3" t="s">
        <v>23</v>
      </c>
      <c r="L1007" s="3" t="s">
        <v>29</v>
      </c>
      <c r="M1007" s="8">
        <v>2</v>
      </c>
      <c r="N1007" s="5">
        <v>195.51</v>
      </c>
      <c r="O1007" s="6">
        <v>0</v>
      </c>
      <c r="P1007" s="18">
        <v>102.97</v>
      </c>
      <c r="Q1007" s="18">
        <f t="shared" si="60"/>
        <v>391.02</v>
      </c>
      <c r="R1007" s="18">
        <f t="shared" si="61"/>
        <v>205.94</v>
      </c>
      <c r="S1007" s="18">
        <f t="shared" si="62"/>
        <v>185.07999999999998</v>
      </c>
      <c r="T1007" s="7">
        <f t="shared" si="63"/>
        <v>0.47332617257429288</v>
      </c>
      <c r="U1007" s="4">
        <f>YEAR(SalesDataTable[[#This Row],[Order Date]])</f>
        <v>2026</v>
      </c>
      <c r="V1007" s="7" t="str">
        <f>"Q"&amp;ROUNDUP(MONTH(SalesDataTable[[#This Row],[Order Date]])/3,0)</f>
        <v>Q2</v>
      </c>
      <c r="W1007" s="8">
        <f>MONTH(SalesDataTable[[#This Row],[Order Date]])</f>
        <v>6</v>
      </c>
      <c r="X1007" s="7" t="str">
        <f>TEXT(SalesDataTable[[#This Row],[Order Date]],"mmm")</f>
        <v>Jun</v>
      </c>
    </row>
    <row r="1008" spans="1:24" ht="15.75">
      <c r="A1008" s="2">
        <v>815</v>
      </c>
      <c r="B1008" s="11">
        <v>46179</v>
      </c>
      <c r="C1008" s="4">
        <f>YEAR(SalesDataTable[[#This Row],[Order Date]])</f>
        <v>2026</v>
      </c>
      <c r="D1008" s="4" t="str">
        <f>"Q"&amp;ROUNDUP(MONTH(SalesDataTable[[#This Row],[Order Date]])/3,0)</f>
        <v>Q2</v>
      </c>
      <c r="E1008" s="4">
        <f>MONTH(SalesDataTable[[#This Row],[Order Date]])</f>
        <v>6</v>
      </c>
      <c r="F1008" s="4" t="str">
        <f>TEXT(SalesDataTable[[#This Row],[Order Date]],"MMM")</f>
        <v>Jun</v>
      </c>
      <c r="G1008" s="3" t="s">
        <v>0</v>
      </c>
      <c r="H1008" s="3" t="s">
        <v>1</v>
      </c>
      <c r="I1008" s="3" t="s">
        <v>19</v>
      </c>
      <c r="J1008" s="3" t="s">
        <v>13</v>
      </c>
      <c r="K1008" s="3" t="s">
        <v>34</v>
      </c>
      <c r="L1008" s="3" t="s">
        <v>35</v>
      </c>
      <c r="M1008" s="8">
        <v>1</v>
      </c>
      <c r="N1008" s="5">
        <v>39.61</v>
      </c>
      <c r="O1008" s="6">
        <v>0</v>
      </c>
      <c r="P1008" s="18">
        <v>14.75</v>
      </c>
      <c r="Q1008" s="18">
        <f t="shared" si="60"/>
        <v>39.61</v>
      </c>
      <c r="R1008" s="18">
        <f t="shared" si="61"/>
        <v>14.75</v>
      </c>
      <c r="S1008" s="18">
        <f t="shared" si="62"/>
        <v>24.86</v>
      </c>
      <c r="T1008" s="7">
        <f t="shared" si="63"/>
        <v>0.62761928805857103</v>
      </c>
      <c r="U1008" s="4">
        <f>YEAR(SalesDataTable[[#This Row],[Order Date]])</f>
        <v>2026</v>
      </c>
      <c r="V1008" s="7" t="str">
        <f>"Q"&amp;ROUNDUP(MONTH(SalesDataTable[[#This Row],[Order Date]])/3,0)</f>
        <v>Q2</v>
      </c>
      <c r="W1008" s="8">
        <f>MONTH(SalesDataTable[[#This Row],[Order Date]])</f>
        <v>6</v>
      </c>
      <c r="X1008" s="7" t="str">
        <f>TEXT(SalesDataTable[[#This Row],[Order Date]],"mmm")</f>
        <v>Jun</v>
      </c>
    </row>
    <row r="1009" spans="1:24" ht="15.75">
      <c r="A1009" s="2">
        <v>1140</v>
      </c>
      <c r="B1009" s="11">
        <v>46179</v>
      </c>
      <c r="C1009" s="4">
        <f>YEAR(SalesDataTable[[#This Row],[Order Date]])</f>
        <v>2026</v>
      </c>
      <c r="D1009" s="4" t="str">
        <f>"Q"&amp;ROUNDUP(MONTH(SalesDataTable[[#This Row],[Order Date]])/3,0)</f>
        <v>Q2</v>
      </c>
      <c r="E1009" s="4">
        <f>MONTH(SalesDataTable[[#This Row],[Order Date]])</f>
        <v>6</v>
      </c>
      <c r="F1009" s="4" t="str">
        <f>TEXT(SalesDataTable[[#This Row],[Order Date]],"MMM")</f>
        <v>Jun</v>
      </c>
      <c r="G1009" s="3" t="s">
        <v>6</v>
      </c>
      <c r="H1009" s="3" t="s">
        <v>7</v>
      </c>
      <c r="I1009" s="3" t="s">
        <v>19</v>
      </c>
      <c r="J1009" s="3" t="s">
        <v>3</v>
      </c>
      <c r="K1009" s="3" t="s">
        <v>9</v>
      </c>
      <c r="L1009" s="3" t="s">
        <v>46</v>
      </c>
      <c r="M1009" s="8">
        <v>1</v>
      </c>
      <c r="N1009" s="5">
        <v>70.86</v>
      </c>
      <c r="O1009" s="6">
        <v>0</v>
      </c>
      <c r="P1009" s="18">
        <v>31.47</v>
      </c>
      <c r="Q1009" s="18">
        <f t="shared" si="60"/>
        <v>70.86</v>
      </c>
      <c r="R1009" s="18">
        <f t="shared" si="61"/>
        <v>31.47</v>
      </c>
      <c r="S1009" s="18">
        <f t="shared" si="62"/>
        <v>39.39</v>
      </c>
      <c r="T1009" s="7">
        <f t="shared" si="63"/>
        <v>0.55588484335309063</v>
      </c>
      <c r="U1009" s="4">
        <f>YEAR(SalesDataTable[[#This Row],[Order Date]])</f>
        <v>2026</v>
      </c>
      <c r="V1009" s="7" t="str">
        <f>"Q"&amp;ROUNDUP(MONTH(SalesDataTable[[#This Row],[Order Date]])/3,0)</f>
        <v>Q2</v>
      </c>
      <c r="W1009" s="8">
        <f>MONTH(SalesDataTable[[#This Row],[Order Date]])</f>
        <v>6</v>
      </c>
      <c r="X1009" s="7" t="str">
        <f>TEXT(SalesDataTable[[#This Row],[Order Date]],"mmm")</f>
        <v>Jun</v>
      </c>
    </row>
    <row r="1010" spans="1:24" ht="15.75">
      <c r="A1010" s="2">
        <v>1544</v>
      </c>
      <c r="B1010" s="11">
        <v>46179</v>
      </c>
      <c r="C1010" s="4">
        <f>YEAR(SalesDataTable[[#This Row],[Order Date]])</f>
        <v>2026</v>
      </c>
      <c r="D1010" s="4" t="str">
        <f>"Q"&amp;ROUNDUP(MONTH(SalesDataTable[[#This Row],[Order Date]])/3,0)</f>
        <v>Q2</v>
      </c>
      <c r="E1010" s="4">
        <f>MONTH(SalesDataTable[[#This Row],[Order Date]])</f>
        <v>6</v>
      </c>
      <c r="F1010" s="4" t="str">
        <f>TEXT(SalesDataTable[[#This Row],[Order Date]],"MMM")</f>
        <v>Jun</v>
      </c>
      <c r="G1010" s="3" t="s">
        <v>20</v>
      </c>
      <c r="H1010" s="3" t="s">
        <v>31</v>
      </c>
      <c r="I1010" s="3" t="s">
        <v>8</v>
      </c>
      <c r="J1010" s="3" t="s">
        <v>3</v>
      </c>
      <c r="K1010" s="3" t="s">
        <v>34</v>
      </c>
      <c r="L1010" s="3" t="s">
        <v>35</v>
      </c>
      <c r="M1010" s="8">
        <v>8</v>
      </c>
      <c r="N1010" s="5">
        <v>40.46</v>
      </c>
      <c r="O1010" s="6">
        <v>0.2</v>
      </c>
      <c r="P1010" s="18">
        <v>14.7</v>
      </c>
      <c r="Q1010" s="18">
        <f t="shared" si="60"/>
        <v>258.94400000000002</v>
      </c>
      <c r="R1010" s="18">
        <f t="shared" si="61"/>
        <v>117.6</v>
      </c>
      <c r="S1010" s="18">
        <f t="shared" si="62"/>
        <v>141.34400000000002</v>
      </c>
      <c r="T1010" s="7">
        <f t="shared" si="63"/>
        <v>0.54584775086505199</v>
      </c>
      <c r="U1010" s="4">
        <f>YEAR(SalesDataTable[[#This Row],[Order Date]])</f>
        <v>2026</v>
      </c>
      <c r="V1010" s="7" t="str">
        <f>"Q"&amp;ROUNDUP(MONTH(SalesDataTable[[#This Row],[Order Date]])/3,0)</f>
        <v>Q2</v>
      </c>
      <c r="W1010" s="8">
        <f>MONTH(SalesDataTable[[#This Row],[Order Date]])</f>
        <v>6</v>
      </c>
      <c r="X1010" s="7" t="str">
        <f>TEXT(SalesDataTable[[#This Row],[Order Date]],"mmm")</f>
        <v>Jun</v>
      </c>
    </row>
    <row r="1011" spans="1:24" ht="15.75">
      <c r="A1011" s="2">
        <v>2420</v>
      </c>
      <c r="B1011" s="11">
        <v>46179</v>
      </c>
      <c r="C1011" s="4">
        <f>YEAR(SalesDataTable[[#This Row],[Order Date]])</f>
        <v>2026</v>
      </c>
      <c r="D1011" s="4" t="str">
        <f>"Q"&amp;ROUNDUP(MONTH(SalesDataTable[[#This Row],[Order Date]])/3,0)</f>
        <v>Q2</v>
      </c>
      <c r="E1011" s="4">
        <f>MONTH(SalesDataTable[[#This Row],[Order Date]])</f>
        <v>6</v>
      </c>
      <c r="F1011" s="4" t="str">
        <f>TEXT(SalesDataTable[[#This Row],[Order Date]],"MMM")</f>
        <v>Jun</v>
      </c>
      <c r="G1011" s="3" t="s">
        <v>11</v>
      </c>
      <c r="H1011" s="3" t="s">
        <v>25</v>
      </c>
      <c r="I1011" s="3" t="s">
        <v>2</v>
      </c>
      <c r="J1011" s="3" t="s">
        <v>13</v>
      </c>
      <c r="K1011" s="3" t="s">
        <v>14</v>
      </c>
      <c r="L1011" s="3" t="s">
        <v>44</v>
      </c>
      <c r="M1011" s="8">
        <v>1</v>
      </c>
      <c r="N1011" s="5">
        <v>131.79</v>
      </c>
      <c r="O1011" s="6">
        <v>0</v>
      </c>
      <c r="P1011" s="18">
        <v>68.22</v>
      </c>
      <c r="Q1011" s="18">
        <f t="shared" si="60"/>
        <v>131.79</v>
      </c>
      <c r="R1011" s="18">
        <f t="shared" si="61"/>
        <v>68.22</v>
      </c>
      <c r="S1011" s="18">
        <f t="shared" si="62"/>
        <v>63.569999999999993</v>
      </c>
      <c r="T1011" s="7">
        <f t="shared" si="63"/>
        <v>0.48235829729114499</v>
      </c>
      <c r="U1011" s="4">
        <f>YEAR(SalesDataTable[[#This Row],[Order Date]])</f>
        <v>2026</v>
      </c>
      <c r="V1011" s="7" t="str">
        <f>"Q"&amp;ROUNDUP(MONTH(SalesDataTable[[#This Row],[Order Date]])/3,0)</f>
        <v>Q2</v>
      </c>
      <c r="W1011" s="8">
        <f>MONTH(SalesDataTable[[#This Row],[Order Date]])</f>
        <v>6</v>
      </c>
      <c r="X1011" s="7" t="str">
        <f>TEXT(SalesDataTable[[#This Row],[Order Date]],"mmm")</f>
        <v>Jun</v>
      </c>
    </row>
    <row r="1012" spans="1:24" ht="15.75">
      <c r="A1012" s="2">
        <v>2805</v>
      </c>
      <c r="B1012" s="11">
        <v>46179</v>
      </c>
      <c r="C1012" s="4">
        <f>YEAR(SalesDataTable[[#This Row],[Order Date]])</f>
        <v>2026</v>
      </c>
      <c r="D1012" s="4" t="str">
        <f>"Q"&amp;ROUNDUP(MONTH(SalesDataTable[[#This Row],[Order Date]])/3,0)</f>
        <v>Q2</v>
      </c>
      <c r="E1012" s="4">
        <f>MONTH(SalesDataTable[[#This Row],[Order Date]])</f>
        <v>6</v>
      </c>
      <c r="F1012" s="4" t="str">
        <f>TEXT(SalesDataTable[[#This Row],[Order Date]],"MMM")</f>
        <v>Jun</v>
      </c>
      <c r="G1012" s="3" t="s">
        <v>11</v>
      </c>
      <c r="H1012" s="3" t="s">
        <v>39</v>
      </c>
      <c r="I1012" s="3" t="s">
        <v>8</v>
      </c>
      <c r="J1012" s="3" t="s">
        <v>3</v>
      </c>
      <c r="K1012" s="3" t="s">
        <v>23</v>
      </c>
      <c r="L1012" s="3" t="s">
        <v>24</v>
      </c>
      <c r="M1012" s="8">
        <v>12</v>
      </c>
      <c r="N1012" s="5">
        <v>338.45</v>
      </c>
      <c r="O1012" s="6">
        <v>0.1</v>
      </c>
      <c r="P1012" s="18">
        <v>196.78</v>
      </c>
      <c r="Q1012" s="18">
        <f t="shared" si="60"/>
        <v>3655.2599999999998</v>
      </c>
      <c r="R1012" s="18">
        <f t="shared" si="61"/>
        <v>2361.36</v>
      </c>
      <c r="S1012" s="18">
        <f t="shared" si="62"/>
        <v>1293.8999999999996</v>
      </c>
      <c r="T1012" s="7">
        <f t="shared" si="63"/>
        <v>0.35398302719915947</v>
      </c>
      <c r="U1012" s="4">
        <f>YEAR(SalesDataTable[[#This Row],[Order Date]])</f>
        <v>2026</v>
      </c>
      <c r="V1012" s="7" t="str">
        <f>"Q"&amp;ROUNDUP(MONTH(SalesDataTable[[#This Row],[Order Date]])/3,0)</f>
        <v>Q2</v>
      </c>
      <c r="W1012" s="8">
        <f>MONTH(SalesDataTable[[#This Row],[Order Date]])</f>
        <v>6</v>
      </c>
      <c r="X1012" s="7" t="str">
        <f>TEXT(SalesDataTable[[#This Row],[Order Date]],"mmm")</f>
        <v>Jun</v>
      </c>
    </row>
    <row r="1013" spans="1:24" ht="15.75">
      <c r="A1013" s="2">
        <v>3160</v>
      </c>
      <c r="B1013" s="11">
        <v>46179</v>
      </c>
      <c r="C1013" s="4">
        <f>YEAR(SalesDataTable[[#This Row],[Order Date]])</f>
        <v>2026</v>
      </c>
      <c r="D1013" s="4" t="str">
        <f>"Q"&amp;ROUNDUP(MONTH(SalesDataTable[[#This Row],[Order Date]])/3,0)</f>
        <v>Q2</v>
      </c>
      <c r="E1013" s="4">
        <f>MONTH(SalesDataTable[[#This Row],[Order Date]])</f>
        <v>6</v>
      </c>
      <c r="F1013" s="4" t="str">
        <f>TEXT(SalesDataTable[[#This Row],[Order Date]],"MMM")</f>
        <v>Jun</v>
      </c>
      <c r="G1013" s="3" t="s">
        <v>11</v>
      </c>
      <c r="H1013" s="3" t="s">
        <v>18</v>
      </c>
      <c r="I1013" s="3" t="s">
        <v>19</v>
      </c>
      <c r="J1013" s="3" t="s">
        <v>3</v>
      </c>
      <c r="K1013" s="3" t="s">
        <v>34</v>
      </c>
      <c r="L1013" s="3" t="s">
        <v>35</v>
      </c>
      <c r="M1013" s="8">
        <v>2</v>
      </c>
      <c r="N1013" s="5">
        <v>40.99</v>
      </c>
      <c r="O1013" s="6">
        <v>0</v>
      </c>
      <c r="P1013" s="18">
        <v>14.53</v>
      </c>
      <c r="Q1013" s="18">
        <f t="shared" si="60"/>
        <v>81.98</v>
      </c>
      <c r="R1013" s="18">
        <f t="shared" si="61"/>
        <v>29.06</v>
      </c>
      <c r="S1013" s="18">
        <f t="shared" si="62"/>
        <v>52.92</v>
      </c>
      <c r="T1013" s="7">
        <f t="shared" si="63"/>
        <v>0.64552329836545497</v>
      </c>
      <c r="U1013" s="4">
        <f>YEAR(SalesDataTable[[#This Row],[Order Date]])</f>
        <v>2026</v>
      </c>
      <c r="V1013" s="7" t="str">
        <f>"Q"&amp;ROUNDUP(MONTH(SalesDataTable[[#This Row],[Order Date]])/3,0)</f>
        <v>Q2</v>
      </c>
      <c r="W1013" s="8">
        <f>MONTH(SalesDataTable[[#This Row],[Order Date]])</f>
        <v>6</v>
      </c>
      <c r="X1013" s="7" t="str">
        <f>TEXT(SalesDataTable[[#This Row],[Order Date]],"mmm")</f>
        <v>Jun</v>
      </c>
    </row>
    <row r="1014" spans="1:24" ht="15.75">
      <c r="A1014" s="2">
        <v>3278</v>
      </c>
      <c r="B1014" s="11">
        <v>46179</v>
      </c>
      <c r="C1014" s="4">
        <f>YEAR(SalesDataTable[[#This Row],[Order Date]])</f>
        <v>2026</v>
      </c>
      <c r="D1014" s="4" t="str">
        <f>"Q"&amp;ROUNDUP(MONTH(SalesDataTable[[#This Row],[Order Date]])/3,0)</f>
        <v>Q2</v>
      </c>
      <c r="E1014" s="4">
        <f>MONTH(SalesDataTable[[#This Row],[Order Date]])</f>
        <v>6</v>
      </c>
      <c r="F1014" s="4" t="str">
        <f>TEXT(SalesDataTable[[#This Row],[Order Date]],"MMM")</f>
        <v>Jun</v>
      </c>
      <c r="G1014" s="3" t="s">
        <v>6</v>
      </c>
      <c r="H1014" s="3" t="s">
        <v>43</v>
      </c>
      <c r="I1014" s="3" t="s">
        <v>19</v>
      </c>
      <c r="J1014" s="3" t="s">
        <v>3</v>
      </c>
      <c r="K1014" s="3" t="s">
        <v>4</v>
      </c>
      <c r="L1014" s="3" t="s">
        <v>30</v>
      </c>
      <c r="M1014" s="8">
        <v>1</v>
      </c>
      <c r="N1014" s="5">
        <v>101.85</v>
      </c>
      <c r="O1014" s="6">
        <v>0</v>
      </c>
      <c r="P1014" s="18">
        <v>51.59</v>
      </c>
      <c r="Q1014" s="18">
        <f t="shared" si="60"/>
        <v>101.85</v>
      </c>
      <c r="R1014" s="18">
        <f t="shared" si="61"/>
        <v>51.59</v>
      </c>
      <c r="S1014" s="18">
        <f t="shared" si="62"/>
        <v>50.259999999999991</v>
      </c>
      <c r="T1014" s="7">
        <f t="shared" si="63"/>
        <v>0.49347079037800679</v>
      </c>
      <c r="U1014" s="4">
        <f>YEAR(SalesDataTable[[#This Row],[Order Date]])</f>
        <v>2026</v>
      </c>
      <c r="V1014" s="7" t="str">
        <f>"Q"&amp;ROUNDUP(MONTH(SalesDataTable[[#This Row],[Order Date]])/3,0)</f>
        <v>Q2</v>
      </c>
      <c r="W1014" s="8">
        <f>MONTH(SalesDataTable[[#This Row],[Order Date]])</f>
        <v>6</v>
      </c>
      <c r="X1014" s="7" t="str">
        <f>TEXT(SalesDataTable[[#This Row],[Order Date]],"mmm")</f>
        <v>Jun</v>
      </c>
    </row>
    <row r="1015" spans="1:24" ht="15.75">
      <c r="A1015" s="2">
        <v>3555</v>
      </c>
      <c r="B1015" s="11">
        <v>46179</v>
      </c>
      <c r="C1015" s="4">
        <f>YEAR(SalesDataTable[[#This Row],[Order Date]])</f>
        <v>2026</v>
      </c>
      <c r="D1015" s="4" t="str">
        <f>"Q"&amp;ROUNDUP(MONTH(SalesDataTable[[#This Row],[Order Date]])/3,0)</f>
        <v>Q2</v>
      </c>
      <c r="E1015" s="4">
        <f>MONTH(SalesDataTable[[#This Row],[Order Date]])</f>
        <v>6</v>
      </c>
      <c r="F1015" s="4" t="str">
        <f>TEXT(SalesDataTable[[#This Row],[Order Date]],"MMM")</f>
        <v>Jun</v>
      </c>
      <c r="G1015" s="3" t="s">
        <v>11</v>
      </c>
      <c r="H1015" s="3" t="s">
        <v>12</v>
      </c>
      <c r="I1015" s="3" t="s">
        <v>8</v>
      </c>
      <c r="J1015" s="3" t="s">
        <v>16</v>
      </c>
      <c r="K1015" s="3" t="s">
        <v>23</v>
      </c>
      <c r="L1015" s="3" t="s">
        <v>24</v>
      </c>
      <c r="M1015" s="8">
        <v>4</v>
      </c>
      <c r="N1015" s="5">
        <v>346.14</v>
      </c>
      <c r="O1015" s="6">
        <v>0.05</v>
      </c>
      <c r="P1015" s="18">
        <v>198.97</v>
      </c>
      <c r="Q1015" s="18">
        <f t="shared" si="60"/>
        <v>1315.3319999999999</v>
      </c>
      <c r="R1015" s="18">
        <f t="shared" si="61"/>
        <v>795.88</v>
      </c>
      <c r="S1015" s="18">
        <f t="shared" si="62"/>
        <v>519.45199999999988</v>
      </c>
      <c r="T1015" s="7">
        <f t="shared" si="63"/>
        <v>0.39492082607280893</v>
      </c>
      <c r="U1015" s="4">
        <f>YEAR(SalesDataTable[[#This Row],[Order Date]])</f>
        <v>2026</v>
      </c>
      <c r="V1015" s="7" t="str">
        <f>"Q"&amp;ROUNDUP(MONTH(SalesDataTable[[#This Row],[Order Date]])/3,0)</f>
        <v>Q2</v>
      </c>
      <c r="W1015" s="8">
        <f>MONTH(SalesDataTable[[#This Row],[Order Date]])</f>
        <v>6</v>
      </c>
      <c r="X1015" s="7" t="str">
        <f>TEXT(SalesDataTable[[#This Row],[Order Date]],"mmm")</f>
        <v>Jun</v>
      </c>
    </row>
    <row r="1016" spans="1:24" ht="15.75">
      <c r="A1016" s="2">
        <v>3702</v>
      </c>
      <c r="B1016" s="11">
        <v>46179</v>
      </c>
      <c r="C1016" s="4">
        <f>YEAR(SalesDataTable[[#This Row],[Order Date]])</f>
        <v>2026</v>
      </c>
      <c r="D1016" s="4" t="str">
        <f>"Q"&amp;ROUNDUP(MONTH(SalesDataTable[[#This Row],[Order Date]])/3,0)</f>
        <v>Q2</v>
      </c>
      <c r="E1016" s="4">
        <f>MONTH(SalesDataTable[[#This Row],[Order Date]])</f>
        <v>6</v>
      </c>
      <c r="F1016" s="4" t="str">
        <f>TEXT(SalesDataTable[[#This Row],[Order Date]],"MMM")</f>
        <v>Jun</v>
      </c>
      <c r="G1016" s="3" t="s">
        <v>0</v>
      </c>
      <c r="H1016" s="3" t="s">
        <v>36</v>
      </c>
      <c r="I1016" s="3" t="s">
        <v>19</v>
      </c>
      <c r="J1016" s="3" t="s">
        <v>16</v>
      </c>
      <c r="K1016" s="3" t="s">
        <v>4</v>
      </c>
      <c r="L1016" s="3" t="s">
        <v>5</v>
      </c>
      <c r="M1016" s="8">
        <v>2</v>
      </c>
      <c r="N1016" s="5">
        <v>83.28</v>
      </c>
      <c r="O1016" s="6">
        <v>0</v>
      </c>
      <c r="P1016" s="18">
        <v>43.56</v>
      </c>
      <c r="Q1016" s="18">
        <f t="shared" si="60"/>
        <v>166.56</v>
      </c>
      <c r="R1016" s="18">
        <f t="shared" si="61"/>
        <v>87.12</v>
      </c>
      <c r="S1016" s="18">
        <f t="shared" si="62"/>
        <v>79.44</v>
      </c>
      <c r="T1016" s="7">
        <f t="shared" si="63"/>
        <v>0.47694524495677232</v>
      </c>
      <c r="U1016" s="4">
        <f>YEAR(SalesDataTable[[#This Row],[Order Date]])</f>
        <v>2026</v>
      </c>
      <c r="V1016" s="7" t="str">
        <f>"Q"&amp;ROUNDUP(MONTH(SalesDataTable[[#This Row],[Order Date]])/3,0)</f>
        <v>Q2</v>
      </c>
      <c r="W1016" s="8">
        <f>MONTH(SalesDataTable[[#This Row],[Order Date]])</f>
        <v>6</v>
      </c>
      <c r="X1016" s="7" t="str">
        <f>TEXT(SalesDataTable[[#This Row],[Order Date]],"mmm")</f>
        <v>Jun</v>
      </c>
    </row>
    <row r="1017" spans="1:24" ht="15.75">
      <c r="A1017" s="2">
        <v>4349</v>
      </c>
      <c r="B1017" s="11">
        <v>46179</v>
      </c>
      <c r="C1017" s="4">
        <f>YEAR(SalesDataTable[[#This Row],[Order Date]])</f>
        <v>2026</v>
      </c>
      <c r="D1017" s="4" t="str">
        <f>"Q"&amp;ROUNDUP(MONTH(SalesDataTable[[#This Row],[Order Date]])/3,0)</f>
        <v>Q2</v>
      </c>
      <c r="E1017" s="4">
        <f>MONTH(SalesDataTable[[#This Row],[Order Date]])</f>
        <v>6</v>
      </c>
      <c r="F1017" s="4" t="str">
        <f>TEXT(SalesDataTable[[#This Row],[Order Date]],"MMM")</f>
        <v>Jun</v>
      </c>
      <c r="G1017" s="3" t="s">
        <v>20</v>
      </c>
      <c r="H1017" s="3" t="s">
        <v>31</v>
      </c>
      <c r="I1017" s="3" t="s">
        <v>19</v>
      </c>
      <c r="J1017" s="3" t="s">
        <v>16</v>
      </c>
      <c r="K1017" s="3" t="s">
        <v>4</v>
      </c>
      <c r="L1017" s="3" t="s">
        <v>5</v>
      </c>
      <c r="M1017" s="8">
        <v>1</v>
      </c>
      <c r="N1017" s="5">
        <v>80.349999999999994</v>
      </c>
      <c r="O1017" s="6">
        <v>0.15</v>
      </c>
      <c r="P1017" s="18">
        <v>43.51</v>
      </c>
      <c r="Q1017" s="18">
        <f t="shared" si="60"/>
        <v>68.297499999999999</v>
      </c>
      <c r="R1017" s="18">
        <f t="shared" si="61"/>
        <v>43.51</v>
      </c>
      <c r="S1017" s="18">
        <f t="shared" si="62"/>
        <v>24.787500000000001</v>
      </c>
      <c r="T1017" s="7">
        <f t="shared" si="63"/>
        <v>0.3629342216040119</v>
      </c>
      <c r="U1017" s="4">
        <f>YEAR(SalesDataTable[[#This Row],[Order Date]])</f>
        <v>2026</v>
      </c>
      <c r="V1017" s="7" t="str">
        <f>"Q"&amp;ROUNDUP(MONTH(SalesDataTable[[#This Row],[Order Date]])/3,0)</f>
        <v>Q2</v>
      </c>
      <c r="W1017" s="8">
        <f>MONTH(SalesDataTable[[#This Row],[Order Date]])</f>
        <v>6</v>
      </c>
      <c r="X1017" s="7" t="str">
        <f>TEXT(SalesDataTable[[#This Row],[Order Date]],"mmm")</f>
        <v>Jun</v>
      </c>
    </row>
    <row r="1018" spans="1:24" ht="15.75">
      <c r="A1018" s="2">
        <v>4989</v>
      </c>
      <c r="B1018" s="11">
        <v>46179</v>
      </c>
      <c r="C1018" s="4">
        <f>YEAR(SalesDataTable[[#This Row],[Order Date]])</f>
        <v>2026</v>
      </c>
      <c r="D1018" s="4" t="str">
        <f>"Q"&amp;ROUNDUP(MONTH(SalesDataTable[[#This Row],[Order Date]])/3,0)</f>
        <v>Q2</v>
      </c>
      <c r="E1018" s="4">
        <f>MONTH(SalesDataTable[[#This Row],[Order Date]])</f>
        <v>6</v>
      </c>
      <c r="F1018" s="4" t="str">
        <f>TEXT(SalesDataTable[[#This Row],[Order Date]],"MMM")</f>
        <v>Jun</v>
      </c>
      <c r="G1018" s="3" t="s">
        <v>6</v>
      </c>
      <c r="H1018" s="3" t="s">
        <v>7</v>
      </c>
      <c r="I1018" s="3" t="s">
        <v>2</v>
      </c>
      <c r="J1018" s="3" t="s">
        <v>3</v>
      </c>
      <c r="K1018" s="3" t="s">
        <v>4</v>
      </c>
      <c r="L1018" s="3" t="s">
        <v>26</v>
      </c>
      <c r="M1018" s="8">
        <v>1</v>
      </c>
      <c r="N1018" s="5">
        <v>40.86</v>
      </c>
      <c r="O1018" s="6">
        <v>0.05</v>
      </c>
      <c r="P1018" s="18">
        <v>16.899999999999999</v>
      </c>
      <c r="Q1018" s="18">
        <f t="shared" si="60"/>
        <v>38.817</v>
      </c>
      <c r="R1018" s="18">
        <f t="shared" si="61"/>
        <v>16.899999999999999</v>
      </c>
      <c r="S1018" s="18">
        <f t="shared" si="62"/>
        <v>21.917000000000002</v>
      </c>
      <c r="T1018" s="7">
        <f t="shared" si="63"/>
        <v>0.564623747327202</v>
      </c>
      <c r="U1018" s="4">
        <f>YEAR(SalesDataTable[[#This Row],[Order Date]])</f>
        <v>2026</v>
      </c>
      <c r="V1018" s="7" t="str">
        <f>"Q"&amp;ROUNDUP(MONTH(SalesDataTable[[#This Row],[Order Date]])/3,0)</f>
        <v>Q2</v>
      </c>
      <c r="W1018" s="8">
        <f>MONTH(SalesDataTable[[#This Row],[Order Date]])</f>
        <v>6</v>
      </c>
      <c r="X1018" s="7" t="str">
        <f>TEXT(SalesDataTable[[#This Row],[Order Date]],"mmm")</f>
        <v>Jun</v>
      </c>
    </row>
    <row r="1019" spans="1:24" ht="15.75">
      <c r="A1019" s="2">
        <v>713</v>
      </c>
      <c r="B1019" s="11">
        <v>46180</v>
      </c>
      <c r="C1019" s="4">
        <f>YEAR(SalesDataTable[[#This Row],[Order Date]])</f>
        <v>2026</v>
      </c>
      <c r="D1019" s="4" t="str">
        <f>"Q"&amp;ROUNDUP(MONTH(SalesDataTable[[#This Row],[Order Date]])/3,0)</f>
        <v>Q2</v>
      </c>
      <c r="E1019" s="4">
        <f>MONTH(SalesDataTable[[#This Row],[Order Date]])</f>
        <v>6</v>
      </c>
      <c r="F1019" s="4" t="str">
        <f>TEXT(SalesDataTable[[#This Row],[Order Date]],"MMM")</f>
        <v>Jun</v>
      </c>
      <c r="G1019" s="3" t="s">
        <v>6</v>
      </c>
      <c r="H1019" s="3" t="s">
        <v>27</v>
      </c>
      <c r="I1019" s="3" t="s">
        <v>19</v>
      </c>
      <c r="J1019" s="3" t="s">
        <v>3</v>
      </c>
      <c r="K1019" s="3" t="s">
        <v>14</v>
      </c>
      <c r="L1019" s="3" t="s">
        <v>15</v>
      </c>
      <c r="M1019" s="8">
        <v>4</v>
      </c>
      <c r="N1019" s="5">
        <v>36.299999999999997</v>
      </c>
      <c r="O1019" s="6">
        <v>0.05</v>
      </c>
      <c r="P1019" s="18">
        <v>13.16</v>
      </c>
      <c r="Q1019" s="18">
        <f t="shared" si="60"/>
        <v>137.93999999999997</v>
      </c>
      <c r="R1019" s="18">
        <f t="shared" si="61"/>
        <v>52.64</v>
      </c>
      <c r="S1019" s="18">
        <f t="shared" si="62"/>
        <v>85.299999999999969</v>
      </c>
      <c r="T1019" s="7">
        <f t="shared" si="63"/>
        <v>0.61838480498767567</v>
      </c>
      <c r="U1019" s="4">
        <f>YEAR(SalesDataTable[[#This Row],[Order Date]])</f>
        <v>2026</v>
      </c>
      <c r="V1019" s="7" t="str">
        <f>"Q"&amp;ROUNDUP(MONTH(SalesDataTable[[#This Row],[Order Date]])/3,0)</f>
        <v>Q2</v>
      </c>
      <c r="W1019" s="8">
        <f>MONTH(SalesDataTable[[#This Row],[Order Date]])</f>
        <v>6</v>
      </c>
      <c r="X1019" s="7" t="str">
        <f>TEXT(SalesDataTable[[#This Row],[Order Date]],"mmm")</f>
        <v>Jun</v>
      </c>
    </row>
    <row r="1020" spans="1:24" ht="15.75">
      <c r="A1020" s="2">
        <v>3355</v>
      </c>
      <c r="B1020" s="11">
        <v>46180</v>
      </c>
      <c r="C1020" s="4">
        <f>YEAR(SalesDataTable[[#This Row],[Order Date]])</f>
        <v>2026</v>
      </c>
      <c r="D1020" s="4" t="str">
        <f>"Q"&amp;ROUNDUP(MONTH(SalesDataTable[[#This Row],[Order Date]])/3,0)</f>
        <v>Q2</v>
      </c>
      <c r="E1020" s="4">
        <f>MONTH(SalesDataTable[[#This Row],[Order Date]])</f>
        <v>6</v>
      </c>
      <c r="F1020" s="4" t="str">
        <f>TEXT(SalesDataTable[[#This Row],[Order Date]],"MMM")</f>
        <v>Jun</v>
      </c>
      <c r="G1020" s="3" t="s">
        <v>0</v>
      </c>
      <c r="H1020" s="3" t="s">
        <v>50</v>
      </c>
      <c r="I1020" s="3" t="s">
        <v>8</v>
      </c>
      <c r="J1020" s="3" t="s">
        <v>13</v>
      </c>
      <c r="K1020" s="3" t="s">
        <v>23</v>
      </c>
      <c r="L1020" s="3" t="s">
        <v>24</v>
      </c>
      <c r="M1020" s="8">
        <v>10</v>
      </c>
      <c r="N1020" s="5">
        <v>338.26</v>
      </c>
      <c r="O1020" s="6">
        <v>0.05</v>
      </c>
      <c r="P1020" s="18">
        <v>197.42</v>
      </c>
      <c r="Q1020" s="18">
        <f t="shared" si="60"/>
        <v>3213.47</v>
      </c>
      <c r="R1020" s="18">
        <f t="shared" si="61"/>
        <v>1974.1999999999998</v>
      </c>
      <c r="S1020" s="18">
        <f t="shared" si="62"/>
        <v>1239.27</v>
      </c>
      <c r="T1020" s="7">
        <f t="shared" si="63"/>
        <v>0.38564853569505864</v>
      </c>
      <c r="U1020" s="4">
        <f>YEAR(SalesDataTable[[#This Row],[Order Date]])</f>
        <v>2026</v>
      </c>
      <c r="V1020" s="7" t="str">
        <f>"Q"&amp;ROUNDUP(MONTH(SalesDataTable[[#This Row],[Order Date]])/3,0)</f>
        <v>Q2</v>
      </c>
      <c r="W1020" s="8">
        <f>MONTH(SalesDataTable[[#This Row],[Order Date]])</f>
        <v>6</v>
      </c>
      <c r="X1020" s="7" t="str">
        <f>TEXT(SalesDataTable[[#This Row],[Order Date]],"mmm")</f>
        <v>Jun</v>
      </c>
    </row>
    <row r="1021" spans="1:24" ht="15.75">
      <c r="A1021" s="2">
        <v>3879</v>
      </c>
      <c r="B1021" s="11">
        <v>46180</v>
      </c>
      <c r="C1021" s="4">
        <f>YEAR(SalesDataTable[[#This Row],[Order Date]])</f>
        <v>2026</v>
      </c>
      <c r="D1021" s="4" t="str">
        <f>"Q"&amp;ROUNDUP(MONTH(SalesDataTable[[#This Row],[Order Date]])/3,0)</f>
        <v>Q2</v>
      </c>
      <c r="E1021" s="4">
        <f>MONTH(SalesDataTable[[#This Row],[Order Date]])</f>
        <v>6</v>
      </c>
      <c r="F1021" s="4" t="str">
        <f>TEXT(SalesDataTable[[#This Row],[Order Date]],"MMM")</f>
        <v>Jun</v>
      </c>
      <c r="G1021" s="3" t="s">
        <v>0</v>
      </c>
      <c r="H1021" s="3" t="s">
        <v>36</v>
      </c>
      <c r="I1021" s="3" t="s">
        <v>28</v>
      </c>
      <c r="J1021" s="3" t="s">
        <v>3</v>
      </c>
      <c r="K1021" s="3" t="s">
        <v>4</v>
      </c>
      <c r="L1021" s="3" t="s">
        <v>26</v>
      </c>
      <c r="M1021" s="8">
        <v>2</v>
      </c>
      <c r="N1021" s="5">
        <v>41.25</v>
      </c>
      <c r="O1021" s="6">
        <v>0</v>
      </c>
      <c r="P1021" s="18">
        <v>17.13</v>
      </c>
      <c r="Q1021" s="18">
        <f t="shared" si="60"/>
        <v>82.5</v>
      </c>
      <c r="R1021" s="18">
        <f t="shared" si="61"/>
        <v>34.26</v>
      </c>
      <c r="S1021" s="18">
        <f t="shared" si="62"/>
        <v>48.24</v>
      </c>
      <c r="T1021" s="7">
        <f t="shared" si="63"/>
        <v>0.58472727272727276</v>
      </c>
      <c r="U1021" s="4">
        <f>YEAR(SalesDataTable[[#This Row],[Order Date]])</f>
        <v>2026</v>
      </c>
      <c r="V1021" s="7" t="str">
        <f>"Q"&amp;ROUNDUP(MONTH(SalesDataTable[[#This Row],[Order Date]])/3,0)</f>
        <v>Q2</v>
      </c>
      <c r="W1021" s="8">
        <f>MONTH(SalesDataTable[[#This Row],[Order Date]])</f>
        <v>6</v>
      </c>
      <c r="X1021" s="7" t="str">
        <f>TEXT(SalesDataTable[[#This Row],[Order Date]],"mmm")</f>
        <v>Jun</v>
      </c>
    </row>
    <row r="1022" spans="1:24" ht="15.75">
      <c r="A1022" s="2">
        <v>3989</v>
      </c>
      <c r="B1022" s="11">
        <v>46180</v>
      </c>
      <c r="C1022" s="4">
        <f>YEAR(SalesDataTable[[#This Row],[Order Date]])</f>
        <v>2026</v>
      </c>
      <c r="D1022" s="4" t="str">
        <f>"Q"&amp;ROUNDUP(MONTH(SalesDataTable[[#This Row],[Order Date]])/3,0)</f>
        <v>Q2</v>
      </c>
      <c r="E1022" s="4">
        <f>MONTH(SalesDataTable[[#This Row],[Order Date]])</f>
        <v>6</v>
      </c>
      <c r="F1022" s="4" t="str">
        <f>TEXT(SalesDataTable[[#This Row],[Order Date]],"MMM")</f>
        <v>Jun</v>
      </c>
      <c r="G1022" s="3" t="s">
        <v>6</v>
      </c>
      <c r="H1022" s="3" t="s">
        <v>43</v>
      </c>
      <c r="I1022" s="3" t="s">
        <v>2</v>
      </c>
      <c r="J1022" s="3" t="s">
        <v>3</v>
      </c>
      <c r="K1022" s="3" t="s">
        <v>9</v>
      </c>
      <c r="L1022" s="3" t="s">
        <v>10</v>
      </c>
      <c r="M1022" s="8">
        <v>2</v>
      </c>
      <c r="N1022" s="5">
        <v>92</v>
      </c>
      <c r="O1022" s="6">
        <v>0</v>
      </c>
      <c r="P1022" s="18">
        <v>44.27</v>
      </c>
      <c r="Q1022" s="18">
        <f t="shared" si="60"/>
        <v>184</v>
      </c>
      <c r="R1022" s="18">
        <f t="shared" si="61"/>
        <v>88.54</v>
      </c>
      <c r="S1022" s="18">
        <f t="shared" si="62"/>
        <v>95.46</v>
      </c>
      <c r="T1022" s="7">
        <f t="shared" si="63"/>
        <v>0.51880434782608698</v>
      </c>
      <c r="U1022" s="4">
        <f>YEAR(SalesDataTable[[#This Row],[Order Date]])</f>
        <v>2026</v>
      </c>
      <c r="V1022" s="7" t="str">
        <f>"Q"&amp;ROUNDUP(MONTH(SalesDataTable[[#This Row],[Order Date]])/3,0)</f>
        <v>Q2</v>
      </c>
      <c r="W1022" s="8">
        <f>MONTH(SalesDataTable[[#This Row],[Order Date]])</f>
        <v>6</v>
      </c>
      <c r="X1022" s="7" t="str">
        <f>TEXT(SalesDataTable[[#This Row],[Order Date]],"mmm")</f>
        <v>Jun</v>
      </c>
    </row>
    <row r="1023" spans="1:24" ht="15.75">
      <c r="A1023" s="2">
        <v>4193</v>
      </c>
      <c r="B1023" s="11">
        <v>46180</v>
      </c>
      <c r="C1023" s="4">
        <f>YEAR(SalesDataTable[[#This Row],[Order Date]])</f>
        <v>2026</v>
      </c>
      <c r="D1023" s="4" t="str">
        <f>"Q"&amp;ROUNDUP(MONTH(SalesDataTable[[#This Row],[Order Date]])/3,0)</f>
        <v>Q2</v>
      </c>
      <c r="E1023" s="4">
        <f>MONTH(SalesDataTable[[#This Row],[Order Date]])</f>
        <v>6</v>
      </c>
      <c r="F1023" s="4" t="str">
        <f>TEXT(SalesDataTable[[#This Row],[Order Date]],"MMM")</f>
        <v>Jun</v>
      </c>
      <c r="G1023" s="3" t="s">
        <v>6</v>
      </c>
      <c r="H1023" s="3" t="s">
        <v>27</v>
      </c>
      <c r="I1023" s="3" t="s">
        <v>2</v>
      </c>
      <c r="J1023" s="3" t="s">
        <v>13</v>
      </c>
      <c r="K1023" s="3" t="s">
        <v>23</v>
      </c>
      <c r="L1023" s="3" t="s">
        <v>40</v>
      </c>
      <c r="M1023" s="8">
        <v>1</v>
      </c>
      <c r="N1023" s="5">
        <v>80.89</v>
      </c>
      <c r="O1023" s="6">
        <v>0.1</v>
      </c>
      <c r="P1023" s="18">
        <v>40.32</v>
      </c>
      <c r="Q1023" s="18">
        <f t="shared" si="60"/>
        <v>72.801000000000002</v>
      </c>
      <c r="R1023" s="18">
        <f t="shared" si="61"/>
        <v>40.32</v>
      </c>
      <c r="S1023" s="18">
        <f t="shared" si="62"/>
        <v>32.481000000000002</v>
      </c>
      <c r="T1023" s="7">
        <f t="shared" si="63"/>
        <v>0.44616145382618372</v>
      </c>
      <c r="U1023" s="4">
        <f>YEAR(SalesDataTable[[#This Row],[Order Date]])</f>
        <v>2026</v>
      </c>
      <c r="V1023" s="7" t="str">
        <f>"Q"&amp;ROUNDUP(MONTH(SalesDataTable[[#This Row],[Order Date]])/3,0)</f>
        <v>Q2</v>
      </c>
      <c r="W1023" s="8">
        <f>MONTH(SalesDataTable[[#This Row],[Order Date]])</f>
        <v>6</v>
      </c>
      <c r="X1023" s="7" t="str">
        <f>TEXT(SalesDataTable[[#This Row],[Order Date]],"mmm")</f>
        <v>Jun</v>
      </c>
    </row>
    <row r="1024" spans="1:24" ht="15.75">
      <c r="A1024" s="2">
        <v>4413</v>
      </c>
      <c r="B1024" s="11">
        <v>46180</v>
      </c>
      <c r="C1024" s="4">
        <f>YEAR(SalesDataTable[[#This Row],[Order Date]])</f>
        <v>2026</v>
      </c>
      <c r="D1024" s="4" t="str">
        <f>"Q"&amp;ROUNDUP(MONTH(SalesDataTable[[#This Row],[Order Date]])/3,0)</f>
        <v>Q2</v>
      </c>
      <c r="E1024" s="4">
        <f>MONTH(SalesDataTable[[#This Row],[Order Date]])</f>
        <v>6</v>
      </c>
      <c r="F1024" s="4" t="str">
        <f>TEXT(SalesDataTable[[#This Row],[Order Date]],"MMM")</f>
        <v>Jun</v>
      </c>
      <c r="G1024" s="3" t="s">
        <v>0</v>
      </c>
      <c r="H1024" s="3" t="s">
        <v>1</v>
      </c>
      <c r="I1024" s="3" t="s">
        <v>19</v>
      </c>
      <c r="J1024" s="3" t="s">
        <v>13</v>
      </c>
      <c r="K1024" s="3" t="s">
        <v>23</v>
      </c>
      <c r="L1024" s="3" t="s">
        <v>29</v>
      </c>
      <c r="M1024" s="8">
        <v>1</v>
      </c>
      <c r="N1024" s="5">
        <v>194.73</v>
      </c>
      <c r="O1024" s="6">
        <v>0</v>
      </c>
      <c r="P1024" s="18">
        <v>101.91</v>
      </c>
      <c r="Q1024" s="18">
        <f t="shared" si="60"/>
        <v>194.73</v>
      </c>
      <c r="R1024" s="18">
        <f t="shared" si="61"/>
        <v>101.91</v>
      </c>
      <c r="S1024" s="18">
        <f t="shared" si="62"/>
        <v>92.82</v>
      </c>
      <c r="T1024" s="7">
        <f t="shared" si="63"/>
        <v>0.47665999075643195</v>
      </c>
      <c r="U1024" s="4">
        <f>YEAR(SalesDataTable[[#This Row],[Order Date]])</f>
        <v>2026</v>
      </c>
      <c r="V1024" s="7" t="str">
        <f>"Q"&amp;ROUNDUP(MONTH(SalesDataTable[[#This Row],[Order Date]])/3,0)</f>
        <v>Q2</v>
      </c>
      <c r="W1024" s="8">
        <f>MONTH(SalesDataTable[[#This Row],[Order Date]])</f>
        <v>6</v>
      </c>
      <c r="X1024" s="7" t="str">
        <f>TEXT(SalesDataTable[[#This Row],[Order Date]],"mmm")</f>
        <v>Jun</v>
      </c>
    </row>
    <row r="1025" spans="1:24" ht="15.75">
      <c r="A1025" s="2">
        <v>4598</v>
      </c>
      <c r="B1025" s="11">
        <v>46180</v>
      </c>
      <c r="C1025" s="4">
        <f>YEAR(SalesDataTable[[#This Row],[Order Date]])</f>
        <v>2026</v>
      </c>
      <c r="D1025" s="4" t="str">
        <f>"Q"&amp;ROUNDUP(MONTH(SalesDataTable[[#This Row],[Order Date]])/3,0)</f>
        <v>Q2</v>
      </c>
      <c r="E1025" s="4">
        <f>MONTH(SalesDataTable[[#This Row],[Order Date]])</f>
        <v>6</v>
      </c>
      <c r="F1025" s="4" t="str">
        <f>TEXT(SalesDataTable[[#This Row],[Order Date]],"MMM")</f>
        <v>Jun</v>
      </c>
      <c r="G1025" s="3" t="s">
        <v>20</v>
      </c>
      <c r="H1025" s="3" t="s">
        <v>21</v>
      </c>
      <c r="I1025" s="3" t="s">
        <v>8</v>
      </c>
      <c r="J1025" s="3" t="s">
        <v>16</v>
      </c>
      <c r="K1025" s="3" t="s">
        <v>9</v>
      </c>
      <c r="L1025" s="3" t="s">
        <v>10</v>
      </c>
      <c r="M1025" s="8">
        <v>5</v>
      </c>
      <c r="N1025" s="5">
        <v>93.82</v>
      </c>
      <c r="O1025" s="6">
        <v>0.15</v>
      </c>
      <c r="P1025" s="18">
        <v>46.06</v>
      </c>
      <c r="Q1025" s="18">
        <f t="shared" si="60"/>
        <v>398.73499999999996</v>
      </c>
      <c r="R1025" s="18">
        <f t="shared" si="61"/>
        <v>230.3</v>
      </c>
      <c r="S1025" s="18">
        <f t="shared" si="62"/>
        <v>168.43499999999995</v>
      </c>
      <c r="T1025" s="7">
        <f t="shared" si="63"/>
        <v>0.4224234140469233</v>
      </c>
      <c r="U1025" s="4">
        <f>YEAR(SalesDataTable[[#This Row],[Order Date]])</f>
        <v>2026</v>
      </c>
      <c r="V1025" s="7" t="str">
        <f>"Q"&amp;ROUNDUP(MONTH(SalesDataTable[[#This Row],[Order Date]])/3,0)</f>
        <v>Q2</v>
      </c>
      <c r="W1025" s="8">
        <f>MONTH(SalesDataTable[[#This Row],[Order Date]])</f>
        <v>6</v>
      </c>
      <c r="X1025" s="7" t="str">
        <f>TEXT(SalesDataTable[[#This Row],[Order Date]],"mmm")</f>
        <v>Jun</v>
      </c>
    </row>
    <row r="1026" spans="1:24" ht="15.75">
      <c r="A1026" s="2">
        <v>72</v>
      </c>
      <c r="B1026" s="11">
        <v>46181</v>
      </c>
      <c r="C1026" s="4">
        <f>YEAR(SalesDataTable[[#This Row],[Order Date]])</f>
        <v>2026</v>
      </c>
      <c r="D1026" s="4" t="str">
        <f>"Q"&amp;ROUNDUP(MONTH(SalesDataTable[[#This Row],[Order Date]])/3,0)</f>
        <v>Q2</v>
      </c>
      <c r="E1026" s="4">
        <f>MONTH(SalesDataTable[[#This Row],[Order Date]])</f>
        <v>6</v>
      </c>
      <c r="F1026" s="4" t="str">
        <f>TEXT(SalesDataTable[[#This Row],[Order Date]],"MMM")</f>
        <v>Jun</v>
      </c>
      <c r="G1026" s="3" t="s">
        <v>11</v>
      </c>
      <c r="H1026" s="3" t="s">
        <v>39</v>
      </c>
      <c r="I1026" s="3" t="s">
        <v>19</v>
      </c>
      <c r="J1026" s="3" t="s">
        <v>13</v>
      </c>
      <c r="K1026" s="3" t="s">
        <v>9</v>
      </c>
      <c r="L1026" s="3" t="s">
        <v>17</v>
      </c>
      <c r="M1026" s="8">
        <v>3</v>
      </c>
      <c r="N1026" s="5">
        <v>142.53</v>
      </c>
      <c r="O1026" s="6">
        <v>0</v>
      </c>
      <c r="P1026" s="18">
        <v>80.67</v>
      </c>
      <c r="Q1026" s="18">
        <f t="shared" ref="Q1026:Q1089" si="64">M1026*N1026*(1-O1026)</f>
        <v>427.59000000000003</v>
      </c>
      <c r="R1026" s="18">
        <f t="shared" ref="R1026:R1089" si="65">M1026*P1026</f>
        <v>242.01</v>
      </c>
      <c r="S1026" s="18">
        <f t="shared" ref="S1026:S1089" si="66">Q1026-R1026</f>
        <v>185.58000000000004</v>
      </c>
      <c r="T1026" s="7">
        <f t="shared" ref="T1026:T1089" si="67">IFERROR(S1026/Q1026,0)</f>
        <v>0.43401389181225014</v>
      </c>
      <c r="U1026" s="4">
        <f>YEAR(SalesDataTable[[#This Row],[Order Date]])</f>
        <v>2026</v>
      </c>
      <c r="V1026" s="7" t="str">
        <f>"Q"&amp;ROUNDUP(MONTH(SalesDataTable[[#This Row],[Order Date]])/3,0)</f>
        <v>Q2</v>
      </c>
      <c r="W1026" s="8">
        <f>MONTH(SalesDataTable[[#This Row],[Order Date]])</f>
        <v>6</v>
      </c>
      <c r="X1026" s="7" t="str">
        <f>TEXT(SalesDataTable[[#This Row],[Order Date]],"mmm")</f>
        <v>Jun</v>
      </c>
    </row>
    <row r="1027" spans="1:24" ht="15.75">
      <c r="A1027" s="2">
        <v>176</v>
      </c>
      <c r="B1027" s="11">
        <v>46181</v>
      </c>
      <c r="C1027" s="4">
        <f>YEAR(SalesDataTable[[#This Row],[Order Date]])</f>
        <v>2026</v>
      </c>
      <c r="D1027" s="4" t="str">
        <f>"Q"&amp;ROUNDUP(MONTH(SalesDataTable[[#This Row],[Order Date]])/3,0)</f>
        <v>Q2</v>
      </c>
      <c r="E1027" s="4">
        <f>MONTH(SalesDataTable[[#This Row],[Order Date]])</f>
        <v>6</v>
      </c>
      <c r="F1027" s="4" t="str">
        <f>TEXT(SalesDataTable[[#This Row],[Order Date]],"MMM")</f>
        <v>Jun</v>
      </c>
      <c r="G1027" s="3" t="s">
        <v>6</v>
      </c>
      <c r="H1027" s="3" t="s">
        <v>49</v>
      </c>
      <c r="I1027" s="3" t="s">
        <v>2</v>
      </c>
      <c r="J1027" s="3" t="s">
        <v>3</v>
      </c>
      <c r="K1027" s="3" t="s">
        <v>23</v>
      </c>
      <c r="L1027" s="3" t="s">
        <v>29</v>
      </c>
      <c r="M1027" s="8">
        <v>1</v>
      </c>
      <c r="N1027" s="5">
        <v>196.33</v>
      </c>
      <c r="O1027" s="6">
        <v>0</v>
      </c>
      <c r="P1027" s="18">
        <v>103.27</v>
      </c>
      <c r="Q1027" s="18">
        <f t="shared" si="64"/>
        <v>196.33</v>
      </c>
      <c r="R1027" s="18">
        <f t="shared" si="65"/>
        <v>103.27</v>
      </c>
      <c r="S1027" s="18">
        <f t="shared" si="66"/>
        <v>93.060000000000016</v>
      </c>
      <c r="T1027" s="7">
        <f t="shared" si="67"/>
        <v>0.47399786074466466</v>
      </c>
      <c r="U1027" s="4">
        <f>YEAR(SalesDataTable[[#This Row],[Order Date]])</f>
        <v>2026</v>
      </c>
      <c r="V1027" s="7" t="str">
        <f>"Q"&amp;ROUNDUP(MONTH(SalesDataTable[[#This Row],[Order Date]])/3,0)</f>
        <v>Q2</v>
      </c>
      <c r="W1027" s="8">
        <f>MONTH(SalesDataTable[[#This Row],[Order Date]])</f>
        <v>6</v>
      </c>
      <c r="X1027" s="7" t="str">
        <f>TEXT(SalesDataTable[[#This Row],[Order Date]],"mmm")</f>
        <v>Jun</v>
      </c>
    </row>
    <row r="1028" spans="1:24" ht="15.75">
      <c r="A1028" s="2">
        <v>205</v>
      </c>
      <c r="B1028" s="11">
        <v>46181</v>
      </c>
      <c r="C1028" s="4">
        <f>YEAR(SalesDataTable[[#This Row],[Order Date]])</f>
        <v>2026</v>
      </c>
      <c r="D1028" s="4" t="str">
        <f>"Q"&amp;ROUNDUP(MONTH(SalesDataTable[[#This Row],[Order Date]])/3,0)</f>
        <v>Q2</v>
      </c>
      <c r="E1028" s="4">
        <f>MONTH(SalesDataTable[[#This Row],[Order Date]])</f>
        <v>6</v>
      </c>
      <c r="F1028" s="4" t="str">
        <f>TEXT(SalesDataTable[[#This Row],[Order Date]],"MMM")</f>
        <v>Jun</v>
      </c>
      <c r="G1028" s="3" t="s">
        <v>20</v>
      </c>
      <c r="H1028" s="3" t="s">
        <v>31</v>
      </c>
      <c r="I1028" s="3" t="s">
        <v>2</v>
      </c>
      <c r="J1028" s="3" t="s">
        <v>13</v>
      </c>
      <c r="K1028" s="3" t="s">
        <v>4</v>
      </c>
      <c r="L1028" s="3" t="s">
        <v>26</v>
      </c>
      <c r="M1028" s="8">
        <v>2</v>
      </c>
      <c r="N1028" s="5">
        <v>41.05</v>
      </c>
      <c r="O1028" s="6">
        <v>0</v>
      </c>
      <c r="P1028" s="18">
        <v>16.690000000000001</v>
      </c>
      <c r="Q1028" s="18">
        <f t="shared" si="64"/>
        <v>82.1</v>
      </c>
      <c r="R1028" s="18">
        <f t="shared" si="65"/>
        <v>33.380000000000003</v>
      </c>
      <c r="S1028" s="18">
        <f t="shared" si="66"/>
        <v>48.719999999999992</v>
      </c>
      <c r="T1028" s="7">
        <f t="shared" si="67"/>
        <v>0.59342265529841653</v>
      </c>
      <c r="U1028" s="4">
        <f>YEAR(SalesDataTable[[#This Row],[Order Date]])</f>
        <v>2026</v>
      </c>
      <c r="V1028" s="7" t="str">
        <f>"Q"&amp;ROUNDUP(MONTH(SalesDataTable[[#This Row],[Order Date]])/3,0)</f>
        <v>Q2</v>
      </c>
      <c r="W1028" s="8">
        <f>MONTH(SalesDataTable[[#This Row],[Order Date]])</f>
        <v>6</v>
      </c>
      <c r="X1028" s="7" t="str">
        <f>TEXT(SalesDataTable[[#This Row],[Order Date]],"mmm")</f>
        <v>Jun</v>
      </c>
    </row>
    <row r="1029" spans="1:24" ht="15.75">
      <c r="A1029" s="2">
        <v>896</v>
      </c>
      <c r="B1029" s="11">
        <v>46181</v>
      </c>
      <c r="C1029" s="4">
        <f>YEAR(SalesDataTable[[#This Row],[Order Date]])</f>
        <v>2026</v>
      </c>
      <c r="D1029" s="4" t="str">
        <f>"Q"&amp;ROUNDUP(MONTH(SalesDataTable[[#This Row],[Order Date]])/3,0)</f>
        <v>Q2</v>
      </c>
      <c r="E1029" s="4">
        <f>MONTH(SalesDataTable[[#This Row],[Order Date]])</f>
        <v>6</v>
      </c>
      <c r="F1029" s="4" t="str">
        <f>TEXT(SalesDataTable[[#This Row],[Order Date]],"MMM")</f>
        <v>Jun</v>
      </c>
      <c r="G1029" s="3" t="s">
        <v>20</v>
      </c>
      <c r="H1029" s="3" t="s">
        <v>33</v>
      </c>
      <c r="I1029" s="3" t="s">
        <v>2</v>
      </c>
      <c r="J1029" s="3" t="s">
        <v>13</v>
      </c>
      <c r="K1029" s="3" t="s">
        <v>34</v>
      </c>
      <c r="L1029" s="3" t="s">
        <v>38</v>
      </c>
      <c r="M1029" s="8">
        <v>1</v>
      </c>
      <c r="N1029" s="5">
        <v>123.09</v>
      </c>
      <c r="O1029" s="6">
        <v>0</v>
      </c>
      <c r="P1029" s="18">
        <v>68.03</v>
      </c>
      <c r="Q1029" s="18">
        <f t="shared" si="64"/>
        <v>123.09</v>
      </c>
      <c r="R1029" s="18">
        <f t="shared" si="65"/>
        <v>68.03</v>
      </c>
      <c r="S1029" s="18">
        <f t="shared" si="66"/>
        <v>55.06</v>
      </c>
      <c r="T1029" s="7">
        <f t="shared" si="67"/>
        <v>0.44731497278414167</v>
      </c>
      <c r="U1029" s="4">
        <f>YEAR(SalesDataTable[[#This Row],[Order Date]])</f>
        <v>2026</v>
      </c>
      <c r="V1029" s="7" t="str">
        <f>"Q"&amp;ROUNDUP(MONTH(SalesDataTable[[#This Row],[Order Date]])/3,0)</f>
        <v>Q2</v>
      </c>
      <c r="W1029" s="8">
        <f>MONTH(SalesDataTable[[#This Row],[Order Date]])</f>
        <v>6</v>
      </c>
      <c r="X1029" s="7" t="str">
        <f>TEXT(SalesDataTable[[#This Row],[Order Date]],"mmm")</f>
        <v>Jun</v>
      </c>
    </row>
    <row r="1030" spans="1:24" ht="15.75">
      <c r="A1030" s="2">
        <v>1697</v>
      </c>
      <c r="B1030" s="11">
        <v>46181</v>
      </c>
      <c r="C1030" s="4">
        <f>YEAR(SalesDataTable[[#This Row],[Order Date]])</f>
        <v>2026</v>
      </c>
      <c r="D1030" s="4" t="str">
        <f>"Q"&amp;ROUNDUP(MONTH(SalesDataTable[[#This Row],[Order Date]])/3,0)</f>
        <v>Q2</v>
      </c>
      <c r="E1030" s="4">
        <f>MONTH(SalesDataTable[[#This Row],[Order Date]])</f>
        <v>6</v>
      </c>
      <c r="F1030" s="4" t="str">
        <f>TEXT(SalesDataTable[[#This Row],[Order Date]],"MMM")</f>
        <v>Jun</v>
      </c>
      <c r="G1030" s="3" t="s">
        <v>6</v>
      </c>
      <c r="H1030" s="3" t="s">
        <v>43</v>
      </c>
      <c r="I1030" s="3" t="s">
        <v>2</v>
      </c>
      <c r="J1030" s="3" t="s">
        <v>16</v>
      </c>
      <c r="K1030" s="3" t="s">
        <v>9</v>
      </c>
      <c r="L1030" s="3" t="s">
        <v>17</v>
      </c>
      <c r="M1030" s="8">
        <v>2</v>
      </c>
      <c r="N1030" s="5">
        <v>141.09</v>
      </c>
      <c r="O1030" s="6">
        <v>0</v>
      </c>
      <c r="P1030" s="18">
        <v>81.69</v>
      </c>
      <c r="Q1030" s="18">
        <f t="shared" si="64"/>
        <v>282.18</v>
      </c>
      <c r="R1030" s="18">
        <f t="shared" si="65"/>
        <v>163.38</v>
      </c>
      <c r="S1030" s="18">
        <f t="shared" si="66"/>
        <v>118.80000000000001</v>
      </c>
      <c r="T1030" s="7">
        <f t="shared" si="67"/>
        <v>0.42100786731873274</v>
      </c>
      <c r="U1030" s="4">
        <f>YEAR(SalesDataTable[[#This Row],[Order Date]])</f>
        <v>2026</v>
      </c>
      <c r="V1030" s="7" t="str">
        <f>"Q"&amp;ROUNDUP(MONTH(SalesDataTable[[#This Row],[Order Date]])/3,0)</f>
        <v>Q2</v>
      </c>
      <c r="W1030" s="8">
        <f>MONTH(SalesDataTable[[#This Row],[Order Date]])</f>
        <v>6</v>
      </c>
      <c r="X1030" s="7" t="str">
        <f>TEXT(SalesDataTable[[#This Row],[Order Date]],"mmm")</f>
        <v>Jun</v>
      </c>
    </row>
    <row r="1031" spans="1:24" ht="15.75">
      <c r="A1031" s="2">
        <v>2159</v>
      </c>
      <c r="B1031" s="11">
        <v>46181</v>
      </c>
      <c r="C1031" s="4">
        <f>YEAR(SalesDataTable[[#This Row],[Order Date]])</f>
        <v>2026</v>
      </c>
      <c r="D1031" s="4" t="str">
        <f>"Q"&amp;ROUNDUP(MONTH(SalesDataTable[[#This Row],[Order Date]])/3,0)</f>
        <v>Q2</v>
      </c>
      <c r="E1031" s="4">
        <f>MONTH(SalesDataTable[[#This Row],[Order Date]])</f>
        <v>6</v>
      </c>
      <c r="F1031" s="4" t="str">
        <f>TEXT(SalesDataTable[[#This Row],[Order Date]],"MMM")</f>
        <v>Jun</v>
      </c>
      <c r="G1031" s="3" t="s">
        <v>11</v>
      </c>
      <c r="H1031" s="3" t="s">
        <v>39</v>
      </c>
      <c r="I1031" s="3" t="s">
        <v>19</v>
      </c>
      <c r="J1031" s="3" t="s">
        <v>13</v>
      </c>
      <c r="K1031" s="3" t="s">
        <v>9</v>
      </c>
      <c r="L1031" s="3" t="s">
        <v>37</v>
      </c>
      <c r="M1031" s="8">
        <v>1</v>
      </c>
      <c r="N1031" s="5">
        <v>157.04</v>
      </c>
      <c r="O1031" s="6">
        <v>0</v>
      </c>
      <c r="P1031" s="18">
        <v>77.540000000000006</v>
      </c>
      <c r="Q1031" s="18">
        <f t="shared" si="64"/>
        <v>157.04</v>
      </c>
      <c r="R1031" s="18">
        <f t="shared" si="65"/>
        <v>77.540000000000006</v>
      </c>
      <c r="S1031" s="18">
        <f t="shared" si="66"/>
        <v>79.499999999999986</v>
      </c>
      <c r="T1031" s="7">
        <f t="shared" si="67"/>
        <v>0.5062404482934284</v>
      </c>
      <c r="U1031" s="4">
        <f>YEAR(SalesDataTable[[#This Row],[Order Date]])</f>
        <v>2026</v>
      </c>
      <c r="V1031" s="7" t="str">
        <f>"Q"&amp;ROUNDUP(MONTH(SalesDataTable[[#This Row],[Order Date]])/3,0)</f>
        <v>Q2</v>
      </c>
      <c r="W1031" s="8">
        <f>MONTH(SalesDataTable[[#This Row],[Order Date]])</f>
        <v>6</v>
      </c>
      <c r="X1031" s="7" t="str">
        <f>TEXT(SalesDataTable[[#This Row],[Order Date]],"mmm")</f>
        <v>Jun</v>
      </c>
    </row>
    <row r="1032" spans="1:24" ht="15.75">
      <c r="A1032" s="2">
        <v>2772</v>
      </c>
      <c r="B1032" s="11">
        <v>46181</v>
      </c>
      <c r="C1032" s="4">
        <f>YEAR(SalesDataTable[[#This Row],[Order Date]])</f>
        <v>2026</v>
      </c>
      <c r="D1032" s="4" t="str">
        <f>"Q"&amp;ROUNDUP(MONTH(SalesDataTable[[#This Row],[Order Date]])/3,0)</f>
        <v>Q2</v>
      </c>
      <c r="E1032" s="4">
        <f>MONTH(SalesDataTable[[#This Row],[Order Date]])</f>
        <v>6</v>
      </c>
      <c r="F1032" s="4" t="str">
        <f>TEXT(SalesDataTable[[#This Row],[Order Date]],"MMM")</f>
        <v>Jun</v>
      </c>
      <c r="G1032" s="3" t="s">
        <v>20</v>
      </c>
      <c r="H1032" s="3" t="s">
        <v>31</v>
      </c>
      <c r="I1032" s="3" t="s">
        <v>19</v>
      </c>
      <c r="J1032" s="3" t="s">
        <v>13</v>
      </c>
      <c r="K1032" s="3" t="s">
        <v>14</v>
      </c>
      <c r="L1032" s="3" t="s">
        <v>44</v>
      </c>
      <c r="M1032" s="8">
        <v>6</v>
      </c>
      <c r="N1032" s="5">
        <v>136.46</v>
      </c>
      <c r="O1032" s="6">
        <v>0</v>
      </c>
      <c r="P1032" s="18">
        <v>68.61</v>
      </c>
      <c r="Q1032" s="18">
        <f t="shared" si="64"/>
        <v>818.76</v>
      </c>
      <c r="R1032" s="18">
        <f t="shared" si="65"/>
        <v>411.65999999999997</v>
      </c>
      <c r="S1032" s="18">
        <f t="shared" si="66"/>
        <v>407.1</v>
      </c>
      <c r="T1032" s="7">
        <f t="shared" si="67"/>
        <v>0.49721530118716112</v>
      </c>
      <c r="U1032" s="4">
        <f>YEAR(SalesDataTable[[#This Row],[Order Date]])</f>
        <v>2026</v>
      </c>
      <c r="V1032" s="7" t="str">
        <f>"Q"&amp;ROUNDUP(MONTH(SalesDataTable[[#This Row],[Order Date]])/3,0)</f>
        <v>Q2</v>
      </c>
      <c r="W1032" s="8">
        <f>MONTH(SalesDataTable[[#This Row],[Order Date]])</f>
        <v>6</v>
      </c>
      <c r="X1032" s="7" t="str">
        <f>TEXT(SalesDataTable[[#This Row],[Order Date]],"mmm")</f>
        <v>Jun</v>
      </c>
    </row>
    <row r="1033" spans="1:24" ht="15.75">
      <c r="A1033" s="2">
        <v>3091</v>
      </c>
      <c r="B1033" s="11">
        <v>46181</v>
      </c>
      <c r="C1033" s="4">
        <f>YEAR(SalesDataTable[[#This Row],[Order Date]])</f>
        <v>2026</v>
      </c>
      <c r="D1033" s="4" t="str">
        <f>"Q"&amp;ROUNDUP(MONTH(SalesDataTable[[#This Row],[Order Date]])/3,0)</f>
        <v>Q2</v>
      </c>
      <c r="E1033" s="4">
        <f>MONTH(SalesDataTable[[#This Row],[Order Date]])</f>
        <v>6</v>
      </c>
      <c r="F1033" s="4" t="str">
        <f>TEXT(SalesDataTable[[#This Row],[Order Date]],"MMM")</f>
        <v>Jun</v>
      </c>
      <c r="G1033" s="3" t="s">
        <v>0</v>
      </c>
      <c r="H1033" s="3" t="s">
        <v>1</v>
      </c>
      <c r="I1033" s="3" t="s">
        <v>2</v>
      </c>
      <c r="J1033" s="3" t="s">
        <v>13</v>
      </c>
      <c r="K1033" s="3" t="s">
        <v>34</v>
      </c>
      <c r="L1033" s="3" t="s">
        <v>42</v>
      </c>
      <c r="M1033" s="8">
        <v>1</v>
      </c>
      <c r="N1033" s="5">
        <v>36.1</v>
      </c>
      <c r="O1033" s="6">
        <v>0</v>
      </c>
      <c r="P1033" s="18">
        <v>13.65</v>
      </c>
      <c r="Q1033" s="18">
        <f t="shared" si="64"/>
        <v>36.1</v>
      </c>
      <c r="R1033" s="18">
        <f t="shared" si="65"/>
        <v>13.65</v>
      </c>
      <c r="S1033" s="18">
        <f t="shared" si="66"/>
        <v>22.450000000000003</v>
      </c>
      <c r="T1033" s="7">
        <f t="shared" si="67"/>
        <v>0.62188365650969535</v>
      </c>
      <c r="U1033" s="4">
        <f>YEAR(SalesDataTable[[#This Row],[Order Date]])</f>
        <v>2026</v>
      </c>
      <c r="V1033" s="7" t="str">
        <f>"Q"&amp;ROUNDUP(MONTH(SalesDataTable[[#This Row],[Order Date]])/3,0)</f>
        <v>Q2</v>
      </c>
      <c r="W1033" s="8">
        <f>MONTH(SalesDataTable[[#This Row],[Order Date]])</f>
        <v>6</v>
      </c>
      <c r="X1033" s="7" t="str">
        <f>TEXT(SalesDataTable[[#This Row],[Order Date]],"mmm")</f>
        <v>Jun</v>
      </c>
    </row>
    <row r="1034" spans="1:24" ht="15.75">
      <c r="A1034" s="2">
        <v>4241</v>
      </c>
      <c r="B1034" s="11">
        <v>46181</v>
      </c>
      <c r="C1034" s="4">
        <f>YEAR(SalesDataTable[[#This Row],[Order Date]])</f>
        <v>2026</v>
      </c>
      <c r="D1034" s="4" t="str">
        <f>"Q"&amp;ROUNDUP(MONTH(SalesDataTable[[#This Row],[Order Date]])/3,0)</f>
        <v>Q2</v>
      </c>
      <c r="E1034" s="4">
        <f>MONTH(SalesDataTable[[#This Row],[Order Date]])</f>
        <v>6</v>
      </c>
      <c r="F1034" s="4" t="str">
        <f>TEXT(SalesDataTable[[#This Row],[Order Date]],"MMM")</f>
        <v>Jun</v>
      </c>
      <c r="G1034" s="3" t="s">
        <v>20</v>
      </c>
      <c r="H1034" s="3" t="s">
        <v>47</v>
      </c>
      <c r="I1034" s="3" t="s">
        <v>2</v>
      </c>
      <c r="J1034" s="3" t="s">
        <v>13</v>
      </c>
      <c r="K1034" s="3" t="s">
        <v>9</v>
      </c>
      <c r="L1034" s="3" t="s">
        <v>10</v>
      </c>
      <c r="M1034" s="8">
        <v>3</v>
      </c>
      <c r="N1034" s="5">
        <v>92.73</v>
      </c>
      <c r="O1034" s="6">
        <v>0</v>
      </c>
      <c r="P1034" s="18">
        <v>44.68</v>
      </c>
      <c r="Q1034" s="18">
        <f t="shared" si="64"/>
        <v>278.19</v>
      </c>
      <c r="R1034" s="18">
        <f t="shared" si="65"/>
        <v>134.04</v>
      </c>
      <c r="S1034" s="18">
        <f t="shared" si="66"/>
        <v>144.15</v>
      </c>
      <c r="T1034" s="7">
        <f t="shared" si="67"/>
        <v>0.51817103418526911</v>
      </c>
      <c r="U1034" s="4">
        <f>YEAR(SalesDataTable[[#This Row],[Order Date]])</f>
        <v>2026</v>
      </c>
      <c r="V1034" s="7" t="str">
        <f>"Q"&amp;ROUNDUP(MONTH(SalesDataTable[[#This Row],[Order Date]])/3,0)</f>
        <v>Q2</v>
      </c>
      <c r="W1034" s="8">
        <f>MONTH(SalesDataTable[[#This Row],[Order Date]])</f>
        <v>6</v>
      </c>
      <c r="X1034" s="7" t="str">
        <f>TEXT(SalesDataTable[[#This Row],[Order Date]],"mmm")</f>
        <v>Jun</v>
      </c>
    </row>
    <row r="1035" spans="1:24" ht="15.75">
      <c r="A1035" s="2">
        <v>5185</v>
      </c>
      <c r="B1035" s="11">
        <v>46181</v>
      </c>
      <c r="C1035" s="4">
        <f>YEAR(SalesDataTable[[#This Row],[Order Date]])</f>
        <v>2026</v>
      </c>
      <c r="D1035" s="4" t="str">
        <f>"Q"&amp;ROUNDUP(MONTH(SalesDataTable[[#This Row],[Order Date]])/3,0)</f>
        <v>Q2</v>
      </c>
      <c r="E1035" s="4">
        <f>MONTH(SalesDataTable[[#This Row],[Order Date]])</f>
        <v>6</v>
      </c>
      <c r="F1035" s="4" t="str">
        <f>TEXT(SalesDataTable[[#This Row],[Order Date]],"MMM")</f>
        <v>Jun</v>
      </c>
      <c r="G1035" s="3" t="s">
        <v>6</v>
      </c>
      <c r="H1035" s="3" t="s">
        <v>43</v>
      </c>
      <c r="I1035" s="3" t="s">
        <v>2</v>
      </c>
      <c r="J1035" s="3" t="s">
        <v>13</v>
      </c>
      <c r="K1035" s="3" t="s">
        <v>14</v>
      </c>
      <c r="L1035" s="3" t="s">
        <v>48</v>
      </c>
      <c r="M1035" s="8">
        <v>3</v>
      </c>
      <c r="N1035" s="5">
        <v>164.31</v>
      </c>
      <c r="O1035" s="6">
        <v>0.05</v>
      </c>
      <c r="P1035" s="18">
        <v>86</v>
      </c>
      <c r="Q1035" s="18">
        <f t="shared" si="64"/>
        <v>468.2835</v>
      </c>
      <c r="R1035" s="18">
        <f t="shared" si="65"/>
        <v>258</v>
      </c>
      <c r="S1035" s="18">
        <f t="shared" si="66"/>
        <v>210.2835</v>
      </c>
      <c r="T1035" s="7">
        <f t="shared" si="67"/>
        <v>0.44905169624810615</v>
      </c>
      <c r="U1035" s="4">
        <f>YEAR(SalesDataTable[[#This Row],[Order Date]])</f>
        <v>2026</v>
      </c>
      <c r="V1035" s="7" t="str">
        <f>"Q"&amp;ROUNDUP(MONTH(SalesDataTable[[#This Row],[Order Date]])/3,0)</f>
        <v>Q2</v>
      </c>
      <c r="W1035" s="8">
        <f>MONTH(SalesDataTable[[#This Row],[Order Date]])</f>
        <v>6</v>
      </c>
      <c r="X1035" s="7" t="str">
        <f>TEXT(SalesDataTable[[#This Row],[Order Date]],"mmm")</f>
        <v>Jun</v>
      </c>
    </row>
    <row r="1036" spans="1:24" ht="15.75">
      <c r="A1036" s="2">
        <v>1437</v>
      </c>
      <c r="B1036" s="11">
        <v>46182</v>
      </c>
      <c r="C1036" s="4">
        <f>YEAR(SalesDataTable[[#This Row],[Order Date]])</f>
        <v>2026</v>
      </c>
      <c r="D1036" s="4" t="str">
        <f>"Q"&amp;ROUNDUP(MONTH(SalesDataTable[[#This Row],[Order Date]])/3,0)</f>
        <v>Q2</v>
      </c>
      <c r="E1036" s="4">
        <f>MONTH(SalesDataTable[[#This Row],[Order Date]])</f>
        <v>6</v>
      </c>
      <c r="F1036" s="4" t="str">
        <f>TEXT(SalesDataTable[[#This Row],[Order Date]],"MMM")</f>
        <v>Jun</v>
      </c>
      <c r="G1036" s="3" t="s">
        <v>20</v>
      </c>
      <c r="H1036" s="3" t="s">
        <v>33</v>
      </c>
      <c r="I1036" s="3" t="s">
        <v>28</v>
      </c>
      <c r="J1036" s="3" t="s">
        <v>13</v>
      </c>
      <c r="K1036" s="3" t="s">
        <v>14</v>
      </c>
      <c r="L1036" s="3" t="s">
        <v>15</v>
      </c>
      <c r="M1036" s="8">
        <v>2</v>
      </c>
      <c r="N1036" s="5">
        <v>36.85</v>
      </c>
      <c r="O1036" s="6">
        <v>0.1</v>
      </c>
      <c r="P1036" s="18">
        <v>13.92</v>
      </c>
      <c r="Q1036" s="18">
        <f t="shared" si="64"/>
        <v>66.33</v>
      </c>
      <c r="R1036" s="18">
        <f t="shared" si="65"/>
        <v>27.84</v>
      </c>
      <c r="S1036" s="18">
        <f t="shared" si="66"/>
        <v>38.489999999999995</v>
      </c>
      <c r="T1036" s="7">
        <f t="shared" si="67"/>
        <v>0.58028041610131154</v>
      </c>
      <c r="U1036" s="4">
        <f>YEAR(SalesDataTable[[#This Row],[Order Date]])</f>
        <v>2026</v>
      </c>
      <c r="V1036" s="7" t="str">
        <f>"Q"&amp;ROUNDUP(MONTH(SalesDataTable[[#This Row],[Order Date]])/3,0)</f>
        <v>Q2</v>
      </c>
      <c r="W1036" s="8">
        <f>MONTH(SalesDataTable[[#This Row],[Order Date]])</f>
        <v>6</v>
      </c>
      <c r="X1036" s="7" t="str">
        <f>TEXT(SalesDataTable[[#This Row],[Order Date]],"mmm")</f>
        <v>Jun</v>
      </c>
    </row>
    <row r="1037" spans="1:24" ht="15.75">
      <c r="A1037" s="2">
        <v>2316</v>
      </c>
      <c r="B1037" s="11">
        <v>46182</v>
      </c>
      <c r="C1037" s="4">
        <f>YEAR(SalesDataTable[[#This Row],[Order Date]])</f>
        <v>2026</v>
      </c>
      <c r="D1037" s="4" t="str">
        <f>"Q"&amp;ROUNDUP(MONTH(SalesDataTable[[#This Row],[Order Date]])/3,0)</f>
        <v>Q2</v>
      </c>
      <c r="E1037" s="4">
        <f>MONTH(SalesDataTable[[#This Row],[Order Date]])</f>
        <v>6</v>
      </c>
      <c r="F1037" s="4" t="str">
        <f>TEXT(SalesDataTable[[#This Row],[Order Date]],"MMM")</f>
        <v>Jun</v>
      </c>
      <c r="G1037" s="3" t="s">
        <v>6</v>
      </c>
      <c r="H1037" s="3" t="s">
        <v>41</v>
      </c>
      <c r="I1037" s="3" t="s">
        <v>28</v>
      </c>
      <c r="J1037" s="3" t="s">
        <v>13</v>
      </c>
      <c r="K1037" s="3" t="s">
        <v>34</v>
      </c>
      <c r="L1037" s="3" t="s">
        <v>42</v>
      </c>
      <c r="M1037" s="8">
        <v>1</v>
      </c>
      <c r="N1037" s="5">
        <v>35.619999999999997</v>
      </c>
      <c r="O1037" s="6">
        <v>0</v>
      </c>
      <c r="P1037" s="18">
        <v>14.05</v>
      </c>
      <c r="Q1037" s="18">
        <f t="shared" si="64"/>
        <v>35.619999999999997</v>
      </c>
      <c r="R1037" s="18">
        <f t="shared" si="65"/>
        <v>14.05</v>
      </c>
      <c r="S1037" s="18">
        <f t="shared" si="66"/>
        <v>21.569999999999997</v>
      </c>
      <c r="T1037" s="7">
        <f t="shared" si="67"/>
        <v>0.60555867490174053</v>
      </c>
      <c r="U1037" s="4">
        <f>YEAR(SalesDataTable[[#This Row],[Order Date]])</f>
        <v>2026</v>
      </c>
      <c r="V1037" s="7" t="str">
        <f>"Q"&amp;ROUNDUP(MONTH(SalesDataTable[[#This Row],[Order Date]])/3,0)</f>
        <v>Q2</v>
      </c>
      <c r="W1037" s="8">
        <f>MONTH(SalesDataTable[[#This Row],[Order Date]])</f>
        <v>6</v>
      </c>
      <c r="X1037" s="7" t="str">
        <f>TEXT(SalesDataTable[[#This Row],[Order Date]],"mmm")</f>
        <v>Jun</v>
      </c>
    </row>
    <row r="1038" spans="1:24" ht="15.75">
      <c r="A1038" s="2">
        <v>2329</v>
      </c>
      <c r="B1038" s="11">
        <v>46182</v>
      </c>
      <c r="C1038" s="4">
        <f>YEAR(SalesDataTable[[#This Row],[Order Date]])</f>
        <v>2026</v>
      </c>
      <c r="D1038" s="4" t="str">
        <f>"Q"&amp;ROUNDUP(MONTH(SalesDataTable[[#This Row],[Order Date]])/3,0)</f>
        <v>Q2</v>
      </c>
      <c r="E1038" s="4">
        <f>MONTH(SalesDataTable[[#This Row],[Order Date]])</f>
        <v>6</v>
      </c>
      <c r="F1038" s="4" t="str">
        <f>TEXT(SalesDataTable[[#This Row],[Order Date]],"MMM")</f>
        <v>Jun</v>
      </c>
      <c r="G1038" s="3" t="s">
        <v>20</v>
      </c>
      <c r="H1038" s="3" t="s">
        <v>33</v>
      </c>
      <c r="I1038" s="3" t="s">
        <v>2</v>
      </c>
      <c r="J1038" s="3" t="s">
        <v>13</v>
      </c>
      <c r="K1038" s="3" t="s">
        <v>9</v>
      </c>
      <c r="L1038" s="3" t="s">
        <v>37</v>
      </c>
      <c r="M1038" s="8">
        <v>3</v>
      </c>
      <c r="N1038" s="5">
        <v>157.43</v>
      </c>
      <c r="O1038" s="6">
        <v>0.15</v>
      </c>
      <c r="P1038" s="18">
        <v>77.56</v>
      </c>
      <c r="Q1038" s="18">
        <f t="shared" si="64"/>
        <v>401.44650000000001</v>
      </c>
      <c r="R1038" s="18">
        <f t="shared" si="65"/>
        <v>232.68</v>
      </c>
      <c r="S1038" s="18">
        <f t="shared" si="66"/>
        <v>168.76650000000001</v>
      </c>
      <c r="T1038" s="7">
        <f t="shared" si="67"/>
        <v>0.42039599299034863</v>
      </c>
      <c r="U1038" s="4">
        <f>YEAR(SalesDataTable[[#This Row],[Order Date]])</f>
        <v>2026</v>
      </c>
      <c r="V1038" s="7" t="str">
        <f>"Q"&amp;ROUNDUP(MONTH(SalesDataTable[[#This Row],[Order Date]])/3,0)</f>
        <v>Q2</v>
      </c>
      <c r="W1038" s="8">
        <f>MONTH(SalesDataTable[[#This Row],[Order Date]])</f>
        <v>6</v>
      </c>
      <c r="X1038" s="7" t="str">
        <f>TEXT(SalesDataTable[[#This Row],[Order Date]],"mmm")</f>
        <v>Jun</v>
      </c>
    </row>
    <row r="1039" spans="1:24" ht="15.75">
      <c r="A1039" s="2">
        <v>3036</v>
      </c>
      <c r="B1039" s="11">
        <v>46182</v>
      </c>
      <c r="C1039" s="4">
        <f>YEAR(SalesDataTable[[#This Row],[Order Date]])</f>
        <v>2026</v>
      </c>
      <c r="D1039" s="4" t="str">
        <f>"Q"&amp;ROUNDUP(MONTH(SalesDataTable[[#This Row],[Order Date]])/3,0)</f>
        <v>Q2</v>
      </c>
      <c r="E1039" s="4">
        <f>MONTH(SalesDataTable[[#This Row],[Order Date]])</f>
        <v>6</v>
      </c>
      <c r="F1039" s="4" t="str">
        <f>TEXT(SalesDataTable[[#This Row],[Order Date]],"MMM")</f>
        <v>Jun</v>
      </c>
      <c r="G1039" s="3" t="s">
        <v>6</v>
      </c>
      <c r="H1039" s="3" t="s">
        <v>43</v>
      </c>
      <c r="I1039" s="3" t="s">
        <v>19</v>
      </c>
      <c r="J1039" s="3" t="s">
        <v>13</v>
      </c>
      <c r="K1039" s="3" t="s">
        <v>4</v>
      </c>
      <c r="L1039" s="3" t="s">
        <v>5</v>
      </c>
      <c r="M1039" s="8">
        <v>1</v>
      </c>
      <c r="N1039" s="5">
        <v>81.2</v>
      </c>
      <c r="O1039" s="6">
        <v>0.1</v>
      </c>
      <c r="P1039" s="18">
        <v>41.64</v>
      </c>
      <c r="Q1039" s="18">
        <f t="shared" si="64"/>
        <v>73.08</v>
      </c>
      <c r="R1039" s="18">
        <f t="shared" si="65"/>
        <v>41.64</v>
      </c>
      <c r="S1039" s="18">
        <f t="shared" si="66"/>
        <v>31.439999999999998</v>
      </c>
      <c r="T1039" s="7">
        <f t="shared" si="67"/>
        <v>0.43021346469622329</v>
      </c>
      <c r="U1039" s="4">
        <f>YEAR(SalesDataTable[[#This Row],[Order Date]])</f>
        <v>2026</v>
      </c>
      <c r="V1039" s="7" t="str">
        <f>"Q"&amp;ROUNDUP(MONTH(SalesDataTable[[#This Row],[Order Date]])/3,0)</f>
        <v>Q2</v>
      </c>
      <c r="W1039" s="8">
        <f>MONTH(SalesDataTable[[#This Row],[Order Date]])</f>
        <v>6</v>
      </c>
      <c r="X1039" s="7" t="str">
        <f>TEXT(SalesDataTable[[#This Row],[Order Date]],"mmm")</f>
        <v>Jun</v>
      </c>
    </row>
    <row r="1040" spans="1:24" ht="15.75">
      <c r="A1040" s="2">
        <v>3429</v>
      </c>
      <c r="B1040" s="11">
        <v>46182</v>
      </c>
      <c r="C1040" s="4">
        <f>YEAR(SalesDataTable[[#This Row],[Order Date]])</f>
        <v>2026</v>
      </c>
      <c r="D1040" s="4" t="str">
        <f>"Q"&amp;ROUNDUP(MONTH(SalesDataTable[[#This Row],[Order Date]])/3,0)</f>
        <v>Q2</v>
      </c>
      <c r="E1040" s="4">
        <f>MONTH(SalesDataTable[[#This Row],[Order Date]])</f>
        <v>6</v>
      </c>
      <c r="F1040" s="4" t="str">
        <f>TEXT(SalesDataTable[[#This Row],[Order Date]],"MMM")</f>
        <v>Jun</v>
      </c>
      <c r="G1040" s="3" t="s">
        <v>20</v>
      </c>
      <c r="H1040" s="3" t="s">
        <v>47</v>
      </c>
      <c r="I1040" s="3" t="s">
        <v>2</v>
      </c>
      <c r="J1040" s="3" t="s">
        <v>3</v>
      </c>
      <c r="K1040" s="3" t="s">
        <v>9</v>
      </c>
      <c r="L1040" s="3" t="s">
        <v>10</v>
      </c>
      <c r="M1040" s="8">
        <v>4</v>
      </c>
      <c r="N1040" s="5">
        <v>93.58</v>
      </c>
      <c r="O1040" s="6">
        <v>0.1</v>
      </c>
      <c r="P1040" s="18">
        <v>44.56</v>
      </c>
      <c r="Q1040" s="18">
        <f t="shared" si="64"/>
        <v>336.88799999999998</v>
      </c>
      <c r="R1040" s="18">
        <f t="shared" si="65"/>
        <v>178.24</v>
      </c>
      <c r="S1040" s="18">
        <f t="shared" si="66"/>
        <v>158.64799999999997</v>
      </c>
      <c r="T1040" s="7">
        <f t="shared" si="67"/>
        <v>0.4709220868656645</v>
      </c>
      <c r="U1040" s="4">
        <f>YEAR(SalesDataTable[[#This Row],[Order Date]])</f>
        <v>2026</v>
      </c>
      <c r="V1040" s="7" t="str">
        <f>"Q"&amp;ROUNDUP(MONTH(SalesDataTable[[#This Row],[Order Date]])/3,0)</f>
        <v>Q2</v>
      </c>
      <c r="W1040" s="8">
        <f>MONTH(SalesDataTable[[#This Row],[Order Date]])</f>
        <v>6</v>
      </c>
      <c r="X1040" s="7" t="str">
        <f>TEXT(SalesDataTable[[#This Row],[Order Date]],"mmm")</f>
        <v>Jun</v>
      </c>
    </row>
    <row r="1041" spans="1:24" ht="15.75">
      <c r="A1041" s="2">
        <v>3615</v>
      </c>
      <c r="B1041" s="11">
        <v>46182</v>
      </c>
      <c r="C1041" s="4">
        <f>YEAR(SalesDataTable[[#This Row],[Order Date]])</f>
        <v>2026</v>
      </c>
      <c r="D1041" s="4" t="str">
        <f>"Q"&amp;ROUNDUP(MONTH(SalesDataTable[[#This Row],[Order Date]])/3,0)</f>
        <v>Q2</v>
      </c>
      <c r="E1041" s="4">
        <f>MONTH(SalesDataTable[[#This Row],[Order Date]])</f>
        <v>6</v>
      </c>
      <c r="F1041" s="4" t="str">
        <f>TEXT(SalesDataTable[[#This Row],[Order Date]],"MMM")</f>
        <v>Jun</v>
      </c>
      <c r="G1041" s="3" t="s">
        <v>6</v>
      </c>
      <c r="H1041" s="3" t="s">
        <v>49</v>
      </c>
      <c r="I1041" s="3" t="s">
        <v>2</v>
      </c>
      <c r="J1041" s="3" t="s">
        <v>13</v>
      </c>
      <c r="K1041" s="3" t="s">
        <v>9</v>
      </c>
      <c r="L1041" s="3" t="s">
        <v>37</v>
      </c>
      <c r="M1041" s="8">
        <v>4</v>
      </c>
      <c r="N1041" s="5">
        <v>155.22</v>
      </c>
      <c r="O1041" s="6">
        <v>0</v>
      </c>
      <c r="P1041" s="18">
        <v>77.209999999999994</v>
      </c>
      <c r="Q1041" s="18">
        <f t="shared" si="64"/>
        <v>620.88</v>
      </c>
      <c r="R1041" s="18">
        <f t="shared" si="65"/>
        <v>308.83999999999997</v>
      </c>
      <c r="S1041" s="18">
        <f t="shared" si="66"/>
        <v>312.04000000000002</v>
      </c>
      <c r="T1041" s="7">
        <f t="shared" si="67"/>
        <v>0.50257698750161062</v>
      </c>
      <c r="U1041" s="4">
        <f>YEAR(SalesDataTable[[#This Row],[Order Date]])</f>
        <v>2026</v>
      </c>
      <c r="V1041" s="7" t="str">
        <f>"Q"&amp;ROUNDUP(MONTH(SalesDataTable[[#This Row],[Order Date]])/3,0)</f>
        <v>Q2</v>
      </c>
      <c r="W1041" s="8">
        <f>MONTH(SalesDataTable[[#This Row],[Order Date]])</f>
        <v>6</v>
      </c>
      <c r="X1041" s="7" t="str">
        <f>TEXT(SalesDataTable[[#This Row],[Order Date]],"mmm")</f>
        <v>Jun</v>
      </c>
    </row>
    <row r="1042" spans="1:24" ht="15.75">
      <c r="A1042" s="2">
        <v>3661</v>
      </c>
      <c r="B1042" s="11">
        <v>46182</v>
      </c>
      <c r="C1042" s="4">
        <f>YEAR(SalesDataTable[[#This Row],[Order Date]])</f>
        <v>2026</v>
      </c>
      <c r="D1042" s="4" t="str">
        <f>"Q"&amp;ROUNDUP(MONTH(SalesDataTable[[#This Row],[Order Date]])/3,0)</f>
        <v>Q2</v>
      </c>
      <c r="E1042" s="4">
        <f>MONTH(SalesDataTable[[#This Row],[Order Date]])</f>
        <v>6</v>
      </c>
      <c r="F1042" s="4" t="str">
        <f>TEXT(SalesDataTable[[#This Row],[Order Date]],"MMM")</f>
        <v>Jun</v>
      </c>
      <c r="G1042" s="3" t="s">
        <v>20</v>
      </c>
      <c r="H1042" s="3" t="s">
        <v>33</v>
      </c>
      <c r="I1042" s="3" t="s">
        <v>2</v>
      </c>
      <c r="J1042" s="3" t="s">
        <v>13</v>
      </c>
      <c r="K1042" s="3" t="s">
        <v>4</v>
      </c>
      <c r="L1042" s="3" t="s">
        <v>30</v>
      </c>
      <c r="M1042" s="8">
        <v>4</v>
      </c>
      <c r="N1042" s="5">
        <v>100.33</v>
      </c>
      <c r="O1042" s="6">
        <v>0</v>
      </c>
      <c r="P1042" s="18">
        <v>49.99</v>
      </c>
      <c r="Q1042" s="18">
        <f t="shared" si="64"/>
        <v>401.32</v>
      </c>
      <c r="R1042" s="18">
        <f t="shared" si="65"/>
        <v>199.96</v>
      </c>
      <c r="S1042" s="18">
        <f t="shared" si="66"/>
        <v>201.35999999999999</v>
      </c>
      <c r="T1042" s="7">
        <f t="shared" si="67"/>
        <v>0.5017442439948171</v>
      </c>
      <c r="U1042" s="4">
        <f>YEAR(SalesDataTable[[#This Row],[Order Date]])</f>
        <v>2026</v>
      </c>
      <c r="V1042" s="7" t="str">
        <f>"Q"&amp;ROUNDUP(MONTH(SalesDataTable[[#This Row],[Order Date]])/3,0)</f>
        <v>Q2</v>
      </c>
      <c r="W1042" s="8">
        <f>MONTH(SalesDataTable[[#This Row],[Order Date]])</f>
        <v>6</v>
      </c>
      <c r="X1042" s="7" t="str">
        <f>TEXT(SalesDataTable[[#This Row],[Order Date]],"mmm")</f>
        <v>Jun</v>
      </c>
    </row>
    <row r="1043" spans="1:24" ht="15.75">
      <c r="A1043" s="2">
        <v>3831</v>
      </c>
      <c r="B1043" s="11">
        <v>46182</v>
      </c>
      <c r="C1043" s="4">
        <f>YEAR(SalesDataTable[[#This Row],[Order Date]])</f>
        <v>2026</v>
      </c>
      <c r="D1043" s="4" t="str">
        <f>"Q"&amp;ROUNDUP(MONTH(SalesDataTable[[#This Row],[Order Date]])/3,0)</f>
        <v>Q2</v>
      </c>
      <c r="E1043" s="4">
        <f>MONTH(SalesDataTable[[#This Row],[Order Date]])</f>
        <v>6</v>
      </c>
      <c r="F1043" s="4" t="str">
        <f>TEXT(SalesDataTable[[#This Row],[Order Date]],"MMM")</f>
        <v>Jun</v>
      </c>
      <c r="G1043" s="3" t="s">
        <v>11</v>
      </c>
      <c r="H1043" s="3" t="s">
        <v>18</v>
      </c>
      <c r="I1043" s="3" t="s">
        <v>2</v>
      </c>
      <c r="J1043" s="3" t="s">
        <v>16</v>
      </c>
      <c r="K1043" s="3" t="s">
        <v>14</v>
      </c>
      <c r="L1043" s="3" t="s">
        <v>44</v>
      </c>
      <c r="M1043" s="8">
        <v>2</v>
      </c>
      <c r="N1043" s="5">
        <v>134.28</v>
      </c>
      <c r="O1043" s="6">
        <v>0</v>
      </c>
      <c r="P1043" s="18">
        <v>69.12</v>
      </c>
      <c r="Q1043" s="18">
        <f t="shared" si="64"/>
        <v>268.56</v>
      </c>
      <c r="R1043" s="18">
        <f t="shared" si="65"/>
        <v>138.24</v>
      </c>
      <c r="S1043" s="18">
        <f t="shared" si="66"/>
        <v>130.32</v>
      </c>
      <c r="T1043" s="7">
        <f t="shared" si="67"/>
        <v>0.48525469168900803</v>
      </c>
      <c r="U1043" s="4">
        <f>YEAR(SalesDataTable[[#This Row],[Order Date]])</f>
        <v>2026</v>
      </c>
      <c r="V1043" s="7" t="str">
        <f>"Q"&amp;ROUNDUP(MONTH(SalesDataTable[[#This Row],[Order Date]])/3,0)</f>
        <v>Q2</v>
      </c>
      <c r="W1043" s="8">
        <f>MONTH(SalesDataTable[[#This Row],[Order Date]])</f>
        <v>6</v>
      </c>
      <c r="X1043" s="7" t="str">
        <f>TEXT(SalesDataTable[[#This Row],[Order Date]],"mmm")</f>
        <v>Jun</v>
      </c>
    </row>
    <row r="1044" spans="1:24" ht="15.75">
      <c r="A1044" s="2">
        <v>4394</v>
      </c>
      <c r="B1044" s="11">
        <v>46182</v>
      </c>
      <c r="C1044" s="4">
        <f>YEAR(SalesDataTable[[#This Row],[Order Date]])</f>
        <v>2026</v>
      </c>
      <c r="D1044" s="4" t="str">
        <f>"Q"&amp;ROUNDUP(MONTH(SalesDataTable[[#This Row],[Order Date]])/3,0)</f>
        <v>Q2</v>
      </c>
      <c r="E1044" s="4">
        <f>MONTH(SalesDataTable[[#This Row],[Order Date]])</f>
        <v>6</v>
      </c>
      <c r="F1044" s="4" t="str">
        <f>TEXT(SalesDataTable[[#This Row],[Order Date]],"MMM")</f>
        <v>Jun</v>
      </c>
      <c r="G1044" s="3" t="s">
        <v>11</v>
      </c>
      <c r="H1044" s="3" t="s">
        <v>12</v>
      </c>
      <c r="I1044" s="3" t="s">
        <v>2</v>
      </c>
      <c r="J1044" s="3" t="s">
        <v>13</v>
      </c>
      <c r="K1044" s="3" t="s">
        <v>34</v>
      </c>
      <c r="L1044" s="3" t="s">
        <v>45</v>
      </c>
      <c r="M1044" s="8">
        <v>2</v>
      </c>
      <c r="N1044" s="5">
        <v>51.16</v>
      </c>
      <c r="O1044" s="6">
        <v>0</v>
      </c>
      <c r="P1044" s="18">
        <v>21.57</v>
      </c>
      <c r="Q1044" s="18">
        <f t="shared" si="64"/>
        <v>102.32</v>
      </c>
      <c r="R1044" s="18">
        <f t="shared" si="65"/>
        <v>43.14</v>
      </c>
      <c r="S1044" s="18">
        <f t="shared" si="66"/>
        <v>59.179999999999993</v>
      </c>
      <c r="T1044" s="7">
        <f t="shared" si="67"/>
        <v>0.57838154808444098</v>
      </c>
      <c r="U1044" s="4">
        <f>YEAR(SalesDataTable[[#This Row],[Order Date]])</f>
        <v>2026</v>
      </c>
      <c r="V1044" s="7" t="str">
        <f>"Q"&amp;ROUNDUP(MONTH(SalesDataTable[[#This Row],[Order Date]])/3,0)</f>
        <v>Q2</v>
      </c>
      <c r="W1044" s="8">
        <f>MONTH(SalesDataTable[[#This Row],[Order Date]])</f>
        <v>6</v>
      </c>
      <c r="X1044" s="7" t="str">
        <f>TEXT(SalesDataTable[[#This Row],[Order Date]],"mmm")</f>
        <v>Jun</v>
      </c>
    </row>
    <row r="1045" spans="1:24" ht="15.75">
      <c r="A1045" s="2">
        <v>372</v>
      </c>
      <c r="B1045" s="11">
        <v>46183</v>
      </c>
      <c r="C1045" s="4">
        <f>YEAR(SalesDataTable[[#This Row],[Order Date]])</f>
        <v>2026</v>
      </c>
      <c r="D1045" s="4" t="str">
        <f>"Q"&amp;ROUNDUP(MONTH(SalesDataTable[[#This Row],[Order Date]])/3,0)</f>
        <v>Q2</v>
      </c>
      <c r="E1045" s="4">
        <f>MONTH(SalesDataTable[[#This Row],[Order Date]])</f>
        <v>6</v>
      </c>
      <c r="F1045" s="4" t="str">
        <f>TEXT(SalesDataTable[[#This Row],[Order Date]],"MMM")</f>
        <v>Jun</v>
      </c>
      <c r="G1045" s="3" t="s">
        <v>6</v>
      </c>
      <c r="H1045" s="3" t="s">
        <v>43</v>
      </c>
      <c r="I1045" s="3" t="s">
        <v>2</v>
      </c>
      <c r="J1045" s="3" t="s">
        <v>3</v>
      </c>
      <c r="K1045" s="3" t="s">
        <v>34</v>
      </c>
      <c r="L1045" s="3" t="s">
        <v>42</v>
      </c>
      <c r="M1045" s="8">
        <v>3</v>
      </c>
      <c r="N1045" s="5">
        <v>35.94</v>
      </c>
      <c r="O1045" s="6">
        <v>0.1</v>
      </c>
      <c r="P1045" s="18">
        <v>14.04</v>
      </c>
      <c r="Q1045" s="18">
        <f t="shared" si="64"/>
        <v>97.037999999999997</v>
      </c>
      <c r="R1045" s="18">
        <f t="shared" si="65"/>
        <v>42.12</v>
      </c>
      <c r="S1045" s="18">
        <f t="shared" si="66"/>
        <v>54.917999999999999</v>
      </c>
      <c r="T1045" s="7">
        <f t="shared" si="67"/>
        <v>0.56594323873121866</v>
      </c>
      <c r="U1045" s="4">
        <f>YEAR(SalesDataTable[[#This Row],[Order Date]])</f>
        <v>2026</v>
      </c>
      <c r="V1045" s="7" t="str">
        <f>"Q"&amp;ROUNDUP(MONTH(SalesDataTable[[#This Row],[Order Date]])/3,0)</f>
        <v>Q2</v>
      </c>
      <c r="W1045" s="8">
        <f>MONTH(SalesDataTable[[#This Row],[Order Date]])</f>
        <v>6</v>
      </c>
      <c r="X1045" s="7" t="str">
        <f>TEXT(SalesDataTable[[#This Row],[Order Date]],"mmm")</f>
        <v>Jun</v>
      </c>
    </row>
    <row r="1046" spans="1:24" ht="15.75">
      <c r="A1046" s="2">
        <v>532</v>
      </c>
      <c r="B1046" s="11">
        <v>46183</v>
      </c>
      <c r="C1046" s="4">
        <f>YEAR(SalesDataTable[[#This Row],[Order Date]])</f>
        <v>2026</v>
      </c>
      <c r="D1046" s="4" t="str">
        <f>"Q"&amp;ROUNDUP(MONTH(SalesDataTable[[#This Row],[Order Date]])/3,0)</f>
        <v>Q2</v>
      </c>
      <c r="E1046" s="4">
        <f>MONTH(SalesDataTable[[#This Row],[Order Date]])</f>
        <v>6</v>
      </c>
      <c r="F1046" s="4" t="str">
        <f>TEXT(SalesDataTable[[#This Row],[Order Date]],"MMM")</f>
        <v>Jun</v>
      </c>
      <c r="G1046" s="3" t="s">
        <v>11</v>
      </c>
      <c r="H1046" s="3" t="s">
        <v>39</v>
      </c>
      <c r="I1046" s="3" t="s">
        <v>19</v>
      </c>
      <c r="J1046" s="3" t="s">
        <v>3</v>
      </c>
      <c r="K1046" s="3" t="s">
        <v>9</v>
      </c>
      <c r="L1046" s="3" t="s">
        <v>17</v>
      </c>
      <c r="M1046" s="8">
        <v>1</v>
      </c>
      <c r="N1046" s="5">
        <v>145.34</v>
      </c>
      <c r="O1046" s="6">
        <v>0.05</v>
      </c>
      <c r="P1046" s="18">
        <v>77.89</v>
      </c>
      <c r="Q1046" s="18">
        <f t="shared" si="64"/>
        <v>138.07300000000001</v>
      </c>
      <c r="R1046" s="18">
        <f t="shared" si="65"/>
        <v>77.89</v>
      </c>
      <c r="S1046" s="18">
        <f t="shared" si="66"/>
        <v>60.183000000000007</v>
      </c>
      <c r="T1046" s="7">
        <f t="shared" si="67"/>
        <v>0.43587812244247609</v>
      </c>
      <c r="U1046" s="4">
        <f>YEAR(SalesDataTable[[#This Row],[Order Date]])</f>
        <v>2026</v>
      </c>
      <c r="V1046" s="7" t="str">
        <f>"Q"&amp;ROUNDUP(MONTH(SalesDataTable[[#This Row],[Order Date]])/3,0)</f>
        <v>Q2</v>
      </c>
      <c r="W1046" s="8">
        <f>MONTH(SalesDataTable[[#This Row],[Order Date]])</f>
        <v>6</v>
      </c>
      <c r="X1046" s="7" t="str">
        <f>TEXT(SalesDataTable[[#This Row],[Order Date]],"mmm")</f>
        <v>Jun</v>
      </c>
    </row>
    <row r="1047" spans="1:24" ht="15.75">
      <c r="A1047" s="2">
        <v>910</v>
      </c>
      <c r="B1047" s="11">
        <v>46183</v>
      </c>
      <c r="C1047" s="4">
        <f>YEAR(SalesDataTable[[#This Row],[Order Date]])</f>
        <v>2026</v>
      </c>
      <c r="D1047" s="4" t="str">
        <f>"Q"&amp;ROUNDUP(MONTH(SalesDataTable[[#This Row],[Order Date]])/3,0)</f>
        <v>Q2</v>
      </c>
      <c r="E1047" s="4">
        <f>MONTH(SalesDataTable[[#This Row],[Order Date]])</f>
        <v>6</v>
      </c>
      <c r="F1047" s="4" t="str">
        <f>TEXT(SalesDataTable[[#This Row],[Order Date]],"MMM")</f>
        <v>Jun</v>
      </c>
      <c r="G1047" s="3" t="s">
        <v>11</v>
      </c>
      <c r="H1047" s="3" t="s">
        <v>52</v>
      </c>
      <c r="I1047" s="3" t="s">
        <v>2</v>
      </c>
      <c r="J1047" s="3" t="s">
        <v>16</v>
      </c>
      <c r="K1047" s="3" t="s">
        <v>14</v>
      </c>
      <c r="L1047" s="3" t="s">
        <v>15</v>
      </c>
      <c r="M1047" s="8">
        <v>1</v>
      </c>
      <c r="N1047" s="5">
        <v>35.950000000000003</v>
      </c>
      <c r="O1047" s="6">
        <v>0.1</v>
      </c>
      <c r="P1047" s="18">
        <v>13.63</v>
      </c>
      <c r="Q1047" s="18">
        <f t="shared" si="64"/>
        <v>32.355000000000004</v>
      </c>
      <c r="R1047" s="18">
        <f t="shared" si="65"/>
        <v>13.63</v>
      </c>
      <c r="S1047" s="18">
        <f t="shared" si="66"/>
        <v>18.725000000000001</v>
      </c>
      <c r="T1047" s="7">
        <f t="shared" si="67"/>
        <v>0.57873589862463293</v>
      </c>
      <c r="U1047" s="4">
        <f>YEAR(SalesDataTable[[#This Row],[Order Date]])</f>
        <v>2026</v>
      </c>
      <c r="V1047" s="7" t="str">
        <f>"Q"&amp;ROUNDUP(MONTH(SalesDataTable[[#This Row],[Order Date]])/3,0)</f>
        <v>Q2</v>
      </c>
      <c r="W1047" s="8">
        <f>MONTH(SalesDataTable[[#This Row],[Order Date]])</f>
        <v>6</v>
      </c>
      <c r="X1047" s="7" t="str">
        <f>TEXT(SalesDataTable[[#This Row],[Order Date]],"mmm")</f>
        <v>Jun</v>
      </c>
    </row>
    <row r="1048" spans="1:24" ht="15.75">
      <c r="A1048" s="2">
        <v>938</v>
      </c>
      <c r="B1048" s="11">
        <v>46183</v>
      </c>
      <c r="C1048" s="4">
        <f>YEAR(SalesDataTable[[#This Row],[Order Date]])</f>
        <v>2026</v>
      </c>
      <c r="D1048" s="4" t="str">
        <f>"Q"&amp;ROUNDUP(MONTH(SalesDataTable[[#This Row],[Order Date]])/3,0)</f>
        <v>Q2</v>
      </c>
      <c r="E1048" s="4">
        <f>MONTH(SalesDataTable[[#This Row],[Order Date]])</f>
        <v>6</v>
      </c>
      <c r="F1048" s="4" t="str">
        <f>TEXT(SalesDataTable[[#This Row],[Order Date]],"MMM")</f>
        <v>Jun</v>
      </c>
      <c r="G1048" s="3" t="s">
        <v>20</v>
      </c>
      <c r="H1048" s="3" t="s">
        <v>47</v>
      </c>
      <c r="I1048" s="3" t="s">
        <v>19</v>
      </c>
      <c r="J1048" s="3" t="s">
        <v>16</v>
      </c>
      <c r="K1048" s="3" t="s">
        <v>34</v>
      </c>
      <c r="L1048" s="3" t="s">
        <v>45</v>
      </c>
      <c r="M1048" s="8">
        <v>1</v>
      </c>
      <c r="N1048" s="5">
        <v>51.09</v>
      </c>
      <c r="O1048" s="6">
        <v>0</v>
      </c>
      <c r="P1048" s="18">
        <v>22.4</v>
      </c>
      <c r="Q1048" s="18">
        <f t="shared" si="64"/>
        <v>51.09</v>
      </c>
      <c r="R1048" s="18">
        <f t="shared" si="65"/>
        <v>22.4</v>
      </c>
      <c r="S1048" s="18">
        <f t="shared" si="66"/>
        <v>28.690000000000005</v>
      </c>
      <c r="T1048" s="7">
        <f t="shared" si="67"/>
        <v>0.56155803484047762</v>
      </c>
      <c r="U1048" s="4">
        <f>YEAR(SalesDataTable[[#This Row],[Order Date]])</f>
        <v>2026</v>
      </c>
      <c r="V1048" s="7" t="str">
        <f>"Q"&amp;ROUNDUP(MONTH(SalesDataTable[[#This Row],[Order Date]])/3,0)</f>
        <v>Q2</v>
      </c>
      <c r="W1048" s="8">
        <f>MONTH(SalesDataTable[[#This Row],[Order Date]])</f>
        <v>6</v>
      </c>
      <c r="X1048" s="7" t="str">
        <f>TEXT(SalesDataTable[[#This Row],[Order Date]],"mmm")</f>
        <v>Jun</v>
      </c>
    </row>
    <row r="1049" spans="1:24" ht="15.75">
      <c r="A1049" s="2">
        <v>1079</v>
      </c>
      <c r="B1049" s="11">
        <v>46183</v>
      </c>
      <c r="C1049" s="4">
        <f>YEAR(SalesDataTable[[#This Row],[Order Date]])</f>
        <v>2026</v>
      </c>
      <c r="D1049" s="4" t="str">
        <f>"Q"&amp;ROUNDUP(MONTH(SalesDataTable[[#This Row],[Order Date]])/3,0)</f>
        <v>Q2</v>
      </c>
      <c r="E1049" s="4">
        <f>MONTH(SalesDataTable[[#This Row],[Order Date]])</f>
        <v>6</v>
      </c>
      <c r="F1049" s="4" t="str">
        <f>TEXT(SalesDataTable[[#This Row],[Order Date]],"MMM")</f>
        <v>Jun</v>
      </c>
      <c r="G1049" s="3" t="s">
        <v>6</v>
      </c>
      <c r="H1049" s="3" t="s">
        <v>49</v>
      </c>
      <c r="I1049" s="3" t="s">
        <v>19</v>
      </c>
      <c r="J1049" s="3" t="s">
        <v>3</v>
      </c>
      <c r="K1049" s="3" t="s">
        <v>23</v>
      </c>
      <c r="L1049" s="3" t="s">
        <v>29</v>
      </c>
      <c r="M1049" s="8">
        <v>2</v>
      </c>
      <c r="N1049" s="5">
        <v>198.69</v>
      </c>
      <c r="O1049" s="6">
        <v>0.15</v>
      </c>
      <c r="P1049" s="18">
        <v>104.25</v>
      </c>
      <c r="Q1049" s="18">
        <f t="shared" si="64"/>
        <v>337.77299999999997</v>
      </c>
      <c r="R1049" s="18">
        <f t="shared" si="65"/>
        <v>208.5</v>
      </c>
      <c r="S1049" s="18">
        <f t="shared" si="66"/>
        <v>129.27299999999997</v>
      </c>
      <c r="T1049" s="7">
        <f t="shared" si="67"/>
        <v>0.38272153191640534</v>
      </c>
      <c r="U1049" s="4">
        <f>YEAR(SalesDataTable[[#This Row],[Order Date]])</f>
        <v>2026</v>
      </c>
      <c r="V1049" s="7" t="str">
        <f>"Q"&amp;ROUNDUP(MONTH(SalesDataTable[[#This Row],[Order Date]])/3,0)</f>
        <v>Q2</v>
      </c>
      <c r="W1049" s="8">
        <f>MONTH(SalesDataTable[[#This Row],[Order Date]])</f>
        <v>6</v>
      </c>
      <c r="X1049" s="7" t="str">
        <f>TEXT(SalesDataTable[[#This Row],[Order Date]],"mmm")</f>
        <v>Jun</v>
      </c>
    </row>
    <row r="1050" spans="1:24" ht="15.75">
      <c r="A1050" s="2">
        <v>1662</v>
      </c>
      <c r="B1050" s="11">
        <v>46183</v>
      </c>
      <c r="C1050" s="4">
        <f>YEAR(SalesDataTable[[#This Row],[Order Date]])</f>
        <v>2026</v>
      </c>
      <c r="D1050" s="4" t="str">
        <f>"Q"&amp;ROUNDUP(MONTH(SalesDataTable[[#This Row],[Order Date]])/3,0)</f>
        <v>Q2</v>
      </c>
      <c r="E1050" s="4">
        <f>MONTH(SalesDataTable[[#This Row],[Order Date]])</f>
        <v>6</v>
      </c>
      <c r="F1050" s="4" t="str">
        <f>TEXT(SalesDataTable[[#This Row],[Order Date]],"MMM")</f>
        <v>Jun</v>
      </c>
      <c r="G1050" s="3" t="s">
        <v>6</v>
      </c>
      <c r="H1050" s="3" t="s">
        <v>27</v>
      </c>
      <c r="I1050" s="3" t="s">
        <v>19</v>
      </c>
      <c r="J1050" s="3" t="s">
        <v>13</v>
      </c>
      <c r="K1050" s="3" t="s">
        <v>4</v>
      </c>
      <c r="L1050" s="3" t="s">
        <v>5</v>
      </c>
      <c r="M1050" s="8">
        <v>3</v>
      </c>
      <c r="N1050" s="5">
        <v>83.45</v>
      </c>
      <c r="O1050" s="6">
        <v>0</v>
      </c>
      <c r="P1050" s="18">
        <v>43.73</v>
      </c>
      <c r="Q1050" s="18">
        <f t="shared" si="64"/>
        <v>250.35000000000002</v>
      </c>
      <c r="R1050" s="18">
        <f t="shared" si="65"/>
        <v>131.19</v>
      </c>
      <c r="S1050" s="18">
        <f t="shared" si="66"/>
        <v>119.16000000000003</v>
      </c>
      <c r="T1050" s="7">
        <f t="shared" si="67"/>
        <v>0.47597363690832839</v>
      </c>
      <c r="U1050" s="4">
        <f>YEAR(SalesDataTable[[#This Row],[Order Date]])</f>
        <v>2026</v>
      </c>
      <c r="V1050" s="7" t="str">
        <f>"Q"&amp;ROUNDUP(MONTH(SalesDataTable[[#This Row],[Order Date]])/3,0)</f>
        <v>Q2</v>
      </c>
      <c r="W1050" s="8">
        <f>MONTH(SalesDataTable[[#This Row],[Order Date]])</f>
        <v>6</v>
      </c>
      <c r="X1050" s="7" t="str">
        <f>TEXT(SalesDataTable[[#This Row],[Order Date]],"mmm")</f>
        <v>Jun</v>
      </c>
    </row>
    <row r="1051" spans="1:24" ht="15.75">
      <c r="A1051" s="2">
        <v>2748</v>
      </c>
      <c r="B1051" s="11">
        <v>46183</v>
      </c>
      <c r="C1051" s="4">
        <f>YEAR(SalesDataTable[[#This Row],[Order Date]])</f>
        <v>2026</v>
      </c>
      <c r="D1051" s="4" t="str">
        <f>"Q"&amp;ROUNDUP(MONTH(SalesDataTable[[#This Row],[Order Date]])/3,0)</f>
        <v>Q2</v>
      </c>
      <c r="E1051" s="4">
        <f>MONTH(SalesDataTable[[#This Row],[Order Date]])</f>
        <v>6</v>
      </c>
      <c r="F1051" s="4" t="str">
        <f>TEXT(SalesDataTable[[#This Row],[Order Date]],"MMM")</f>
        <v>Jun</v>
      </c>
      <c r="G1051" s="3" t="s">
        <v>11</v>
      </c>
      <c r="H1051" s="3" t="s">
        <v>12</v>
      </c>
      <c r="I1051" s="3" t="s">
        <v>2</v>
      </c>
      <c r="J1051" s="3" t="s">
        <v>13</v>
      </c>
      <c r="K1051" s="3" t="s">
        <v>34</v>
      </c>
      <c r="L1051" s="3" t="s">
        <v>35</v>
      </c>
      <c r="M1051" s="8">
        <v>2</v>
      </c>
      <c r="N1051" s="5">
        <v>40.86</v>
      </c>
      <c r="O1051" s="6">
        <v>0</v>
      </c>
      <c r="P1051" s="18">
        <v>14.59</v>
      </c>
      <c r="Q1051" s="18">
        <f t="shared" si="64"/>
        <v>81.72</v>
      </c>
      <c r="R1051" s="18">
        <f t="shared" si="65"/>
        <v>29.18</v>
      </c>
      <c r="S1051" s="18">
        <f t="shared" si="66"/>
        <v>52.54</v>
      </c>
      <c r="T1051" s="7">
        <f t="shared" si="67"/>
        <v>0.64292706803720023</v>
      </c>
      <c r="U1051" s="4">
        <f>YEAR(SalesDataTable[[#This Row],[Order Date]])</f>
        <v>2026</v>
      </c>
      <c r="V1051" s="7" t="str">
        <f>"Q"&amp;ROUNDUP(MONTH(SalesDataTable[[#This Row],[Order Date]])/3,0)</f>
        <v>Q2</v>
      </c>
      <c r="W1051" s="8">
        <f>MONTH(SalesDataTable[[#This Row],[Order Date]])</f>
        <v>6</v>
      </c>
      <c r="X1051" s="7" t="str">
        <f>TEXT(SalesDataTable[[#This Row],[Order Date]],"mmm")</f>
        <v>Jun</v>
      </c>
    </row>
    <row r="1052" spans="1:24" ht="15.75">
      <c r="A1052" s="2">
        <v>3354</v>
      </c>
      <c r="B1052" s="11">
        <v>46183</v>
      </c>
      <c r="C1052" s="4">
        <f>YEAR(SalesDataTable[[#This Row],[Order Date]])</f>
        <v>2026</v>
      </c>
      <c r="D1052" s="4" t="str">
        <f>"Q"&amp;ROUNDUP(MONTH(SalesDataTable[[#This Row],[Order Date]])/3,0)</f>
        <v>Q2</v>
      </c>
      <c r="E1052" s="4">
        <f>MONTH(SalesDataTable[[#This Row],[Order Date]])</f>
        <v>6</v>
      </c>
      <c r="F1052" s="4" t="str">
        <f>TEXT(SalesDataTable[[#This Row],[Order Date]],"MMM")</f>
        <v>Jun</v>
      </c>
      <c r="G1052" s="3" t="s">
        <v>6</v>
      </c>
      <c r="H1052" s="3" t="s">
        <v>27</v>
      </c>
      <c r="I1052" s="3" t="s">
        <v>19</v>
      </c>
      <c r="J1052" s="3" t="s">
        <v>13</v>
      </c>
      <c r="K1052" s="3" t="s">
        <v>23</v>
      </c>
      <c r="L1052" s="3" t="s">
        <v>40</v>
      </c>
      <c r="M1052" s="8">
        <v>1</v>
      </c>
      <c r="N1052" s="5">
        <v>82.21</v>
      </c>
      <c r="O1052" s="6">
        <v>0.05</v>
      </c>
      <c r="P1052" s="18">
        <v>39.04</v>
      </c>
      <c r="Q1052" s="18">
        <f t="shared" si="64"/>
        <v>78.099499999999992</v>
      </c>
      <c r="R1052" s="18">
        <f t="shared" si="65"/>
        <v>39.04</v>
      </c>
      <c r="S1052" s="18">
        <f t="shared" si="66"/>
        <v>39.059499999999993</v>
      </c>
      <c r="T1052" s="7">
        <f t="shared" si="67"/>
        <v>0.50012484074802011</v>
      </c>
      <c r="U1052" s="4">
        <f>YEAR(SalesDataTable[[#This Row],[Order Date]])</f>
        <v>2026</v>
      </c>
      <c r="V1052" s="7" t="str">
        <f>"Q"&amp;ROUNDUP(MONTH(SalesDataTable[[#This Row],[Order Date]])/3,0)</f>
        <v>Q2</v>
      </c>
      <c r="W1052" s="8">
        <f>MONTH(SalesDataTable[[#This Row],[Order Date]])</f>
        <v>6</v>
      </c>
      <c r="X1052" s="7" t="str">
        <f>TEXT(SalesDataTable[[#This Row],[Order Date]],"mmm")</f>
        <v>Jun</v>
      </c>
    </row>
    <row r="1053" spans="1:24" ht="15.75">
      <c r="A1053" s="2">
        <v>3532</v>
      </c>
      <c r="B1053" s="11">
        <v>46183</v>
      </c>
      <c r="C1053" s="4">
        <f>YEAR(SalesDataTable[[#This Row],[Order Date]])</f>
        <v>2026</v>
      </c>
      <c r="D1053" s="4" t="str">
        <f>"Q"&amp;ROUNDUP(MONTH(SalesDataTable[[#This Row],[Order Date]])/3,0)</f>
        <v>Q2</v>
      </c>
      <c r="E1053" s="4">
        <f>MONTH(SalesDataTable[[#This Row],[Order Date]])</f>
        <v>6</v>
      </c>
      <c r="F1053" s="4" t="str">
        <f>TEXT(SalesDataTable[[#This Row],[Order Date]],"MMM")</f>
        <v>Jun</v>
      </c>
      <c r="G1053" s="3" t="s">
        <v>11</v>
      </c>
      <c r="H1053" s="3" t="s">
        <v>39</v>
      </c>
      <c r="I1053" s="3" t="s">
        <v>28</v>
      </c>
      <c r="J1053" s="3" t="s">
        <v>16</v>
      </c>
      <c r="K1053" s="3" t="s">
        <v>34</v>
      </c>
      <c r="L1053" s="3" t="s">
        <v>42</v>
      </c>
      <c r="M1053" s="8">
        <v>1</v>
      </c>
      <c r="N1053" s="5">
        <v>35.93</v>
      </c>
      <c r="O1053" s="6">
        <v>0.1</v>
      </c>
      <c r="P1053" s="18">
        <v>13.52</v>
      </c>
      <c r="Q1053" s="18">
        <f t="shared" si="64"/>
        <v>32.337000000000003</v>
      </c>
      <c r="R1053" s="18">
        <f t="shared" si="65"/>
        <v>13.52</v>
      </c>
      <c r="S1053" s="18">
        <f t="shared" si="66"/>
        <v>18.817000000000004</v>
      </c>
      <c r="T1053" s="7">
        <f t="shared" si="67"/>
        <v>0.58190308315551853</v>
      </c>
      <c r="U1053" s="4">
        <f>YEAR(SalesDataTable[[#This Row],[Order Date]])</f>
        <v>2026</v>
      </c>
      <c r="V1053" s="7" t="str">
        <f>"Q"&amp;ROUNDUP(MONTH(SalesDataTable[[#This Row],[Order Date]])/3,0)</f>
        <v>Q2</v>
      </c>
      <c r="W1053" s="8">
        <f>MONTH(SalesDataTable[[#This Row],[Order Date]])</f>
        <v>6</v>
      </c>
      <c r="X1053" s="7" t="str">
        <f>TEXT(SalesDataTable[[#This Row],[Order Date]],"mmm")</f>
        <v>Jun</v>
      </c>
    </row>
    <row r="1054" spans="1:24" ht="15.75">
      <c r="A1054" s="2">
        <v>3636</v>
      </c>
      <c r="B1054" s="11">
        <v>46183</v>
      </c>
      <c r="C1054" s="4">
        <f>YEAR(SalesDataTable[[#This Row],[Order Date]])</f>
        <v>2026</v>
      </c>
      <c r="D1054" s="4" t="str">
        <f>"Q"&amp;ROUNDUP(MONTH(SalesDataTable[[#This Row],[Order Date]])/3,0)</f>
        <v>Q2</v>
      </c>
      <c r="E1054" s="4">
        <f>MONTH(SalesDataTable[[#This Row],[Order Date]])</f>
        <v>6</v>
      </c>
      <c r="F1054" s="4" t="str">
        <f>TEXT(SalesDataTable[[#This Row],[Order Date]],"MMM")</f>
        <v>Jun</v>
      </c>
      <c r="G1054" s="3" t="s">
        <v>0</v>
      </c>
      <c r="H1054" s="3" t="s">
        <v>1</v>
      </c>
      <c r="I1054" s="3" t="s">
        <v>28</v>
      </c>
      <c r="J1054" s="3" t="s">
        <v>13</v>
      </c>
      <c r="K1054" s="3" t="s">
        <v>14</v>
      </c>
      <c r="L1054" s="3" t="s">
        <v>48</v>
      </c>
      <c r="M1054" s="8">
        <v>2</v>
      </c>
      <c r="N1054" s="5">
        <v>164.77</v>
      </c>
      <c r="O1054" s="6">
        <v>0</v>
      </c>
      <c r="P1054" s="18">
        <v>89.07</v>
      </c>
      <c r="Q1054" s="18">
        <f t="shared" si="64"/>
        <v>329.54</v>
      </c>
      <c r="R1054" s="18">
        <f t="shared" si="65"/>
        <v>178.14</v>
      </c>
      <c r="S1054" s="18">
        <f t="shared" si="66"/>
        <v>151.40000000000003</v>
      </c>
      <c r="T1054" s="7">
        <f t="shared" si="67"/>
        <v>0.45942829398555568</v>
      </c>
      <c r="U1054" s="4">
        <f>YEAR(SalesDataTable[[#This Row],[Order Date]])</f>
        <v>2026</v>
      </c>
      <c r="V1054" s="7" t="str">
        <f>"Q"&amp;ROUNDUP(MONTH(SalesDataTable[[#This Row],[Order Date]])/3,0)</f>
        <v>Q2</v>
      </c>
      <c r="W1054" s="8">
        <f>MONTH(SalesDataTable[[#This Row],[Order Date]])</f>
        <v>6</v>
      </c>
      <c r="X1054" s="7" t="str">
        <f>TEXT(SalesDataTable[[#This Row],[Order Date]],"mmm")</f>
        <v>Jun</v>
      </c>
    </row>
    <row r="1055" spans="1:24" ht="15.75">
      <c r="A1055" s="2">
        <v>3810</v>
      </c>
      <c r="B1055" s="11">
        <v>46183</v>
      </c>
      <c r="C1055" s="4">
        <f>YEAR(SalesDataTable[[#This Row],[Order Date]])</f>
        <v>2026</v>
      </c>
      <c r="D1055" s="4" t="str">
        <f>"Q"&amp;ROUNDUP(MONTH(SalesDataTable[[#This Row],[Order Date]])/3,0)</f>
        <v>Q2</v>
      </c>
      <c r="E1055" s="4">
        <f>MONTH(SalesDataTable[[#This Row],[Order Date]])</f>
        <v>6</v>
      </c>
      <c r="F1055" s="4" t="str">
        <f>TEXT(SalesDataTable[[#This Row],[Order Date]],"MMM")</f>
        <v>Jun</v>
      </c>
      <c r="G1055" s="3" t="s">
        <v>11</v>
      </c>
      <c r="H1055" s="3" t="s">
        <v>12</v>
      </c>
      <c r="I1055" s="3" t="s">
        <v>8</v>
      </c>
      <c r="J1055" s="3" t="s">
        <v>16</v>
      </c>
      <c r="K1055" s="3" t="s">
        <v>14</v>
      </c>
      <c r="L1055" s="3" t="s">
        <v>32</v>
      </c>
      <c r="M1055" s="8">
        <v>4</v>
      </c>
      <c r="N1055" s="5">
        <v>47.36</v>
      </c>
      <c r="O1055" s="6">
        <v>0.1</v>
      </c>
      <c r="P1055" s="18">
        <v>18.87</v>
      </c>
      <c r="Q1055" s="18">
        <f t="shared" si="64"/>
        <v>170.49600000000001</v>
      </c>
      <c r="R1055" s="18">
        <f t="shared" si="65"/>
        <v>75.48</v>
      </c>
      <c r="S1055" s="18">
        <f t="shared" si="66"/>
        <v>95.016000000000005</v>
      </c>
      <c r="T1055" s="7">
        <f t="shared" si="67"/>
        <v>0.55729166666666663</v>
      </c>
      <c r="U1055" s="4">
        <f>YEAR(SalesDataTable[[#This Row],[Order Date]])</f>
        <v>2026</v>
      </c>
      <c r="V1055" s="7" t="str">
        <f>"Q"&amp;ROUNDUP(MONTH(SalesDataTable[[#This Row],[Order Date]])/3,0)</f>
        <v>Q2</v>
      </c>
      <c r="W1055" s="8">
        <f>MONTH(SalesDataTable[[#This Row],[Order Date]])</f>
        <v>6</v>
      </c>
      <c r="X1055" s="7" t="str">
        <f>TEXT(SalesDataTable[[#This Row],[Order Date]],"mmm")</f>
        <v>Jun</v>
      </c>
    </row>
    <row r="1056" spans="1:24" ht="15.75">
      <c r="A1056" s="2">
        <v>4137</v>
      </c>
      <c r="B1056" s="11">
        <v>46183</v>
      </c>
      <c r="C1056" s="4">
        <f>YEAR(SalesDataTable[[#This Row],[Order Date]])</f>
        <v>2026</v>
      </c>
      <c r="D1056" s="4" t="str">
        <f>"Q"&amp;ROUNDUP(MONTH(SalesDataTable[[#This Row],[Order Date]])/3,0)</f>
        <v>Q2</v>
      </c>
      <c r="E1056" s="4">
        <f>MONTH(SalesDataTable[[#This Row],[Order Date]])</f>
        <v>6</v>
      </c>
      <c r="F1056" s="4" t="str">
        <f>TEXT(SalesDataTable[[#This Row],[Order Date]],"MMM")</f>
        <v>Jun</v>
      </c>
      <c r="G1056" s="3" t="s">
        <v>20</v>
      </c>
      <c r="H1056" s="3" t="s">
        <v>33</v>
      </c>
      <c r="I1056" s="3" t="s">
        <v>2</v>
      </c>
      <c r="J1056" s="3" t="s">
        <v>3</v>
      </c>
      <c r="K1056" s="3" t="s">
        <v>9</v>
      </c>
      <c r="L1056" s="3" t="s">
        <v>10</v>
      </c>
      <c r="M1056" s="8">
        <v>1</v>
      </c>
      <c r="N1056" s="5">
        <v>90.7</v>
      </c>
      <c r="O1056" s="6">
        <v>0</v>
      </c>
      <c r="P1056" s="18">
        <v>44.18</v>
      </c>
      <c r="Q1056" s="18">
        <f t="shared" si="64"/>
        <v>90.7</v>
      </c>
      <c r="R1056" s="18">
        <f t="shared" si="65"/>
        <v>44.18</v>
      </c>
      <c r="S1056" s="18">
        <f t="shared" si="66"/>
        <v>46.52</v>
      </c>
      <c r="T1056" s="7">
        <f t="shared" si="67"/>
        <v>0.51289966923925034</v>
      </c>
      <c r="U1056" s="4">
        <f>YEAR(SalesDataTable[[#This Row],[Order Date]])</f>
        <v>2026</v>
      </c>
      <c r="V1056" s="7" t="str">
        <f>"Q"&amp;ROUNDUP(MONTH(SalesDataTable[[#This Row],[Order Date]])/3,0)</f>
        <v>Q2</v>
      </c>
      <c r="W1056" s="8">
        <f>MONTH(SalesDataTable[[#This Row],[Order Date]])</f>
        <v>6</v>
      </c>
      <c r="X1056" s="7" t="str">
        <f>TEXT(SalesDataTable[[#This Row],[Order Date]],"mmm")</f>
        <v>Jun</v>
      </c>
    </row>
    <row r="1057" spans="1:24" ht="15.75">
      <c r="A1057" s="2">
        <v>4303</v>
      </c>
      <c r="B1057" s="11">
        <v>46183</v>
      </c>
      <c r="C1057" s="4">
        <f>YEAR(SalesDataTable[[#This Row],[Order Date]])</f>
        <v>2026</v>
      </c>
      <c r="D1057" s="4" t="str">
        <f>"Q"&amp;ROUNDUP(MONTH(SalesDataTable[[#This Row],[Order Date]])/3,0)</f>
        <v>Q2</v>
      </c>
      <c r="E1057" s="4">
        <f>MONTH(SalesDataTable[[#This Row],[Order Date]])</f>
        <v>6</v>
      </c>
      <c r="F1057" s="4" t="str">
        <f>TEXT(SalesDataTable[[#This Row],[Order Date]],"MMM")</f>
        <v>Jun</v>
      </c>
      <c r="G1057" s="3" t="s">
        <v>11</v>
      </c>
      <c r="H1057" s="3" t="s">
        <v>39</v>
      </c>
      <c r="I1057" s="3" t="s">
        <v>28</v>
      </c>
      <c r="J1057" s="3" t="s">
        <v>3</v>
      </c>
      <c r="K1057" s="3" t="s">
        <v>14</v>
      </c>
      <c r="L1057" s="3" t="s">
        <v>32</v>
      </c>
      <c r="M1057" s="8">
        <v>1</v>
      </c>
      <c r="N1057" s="5">
        <v>45.59</v>
      </c>
      <c r="O1057" s="6">
        <v>0</v>
      </c>
      <c r="P1057" s="18">
        <v>18.57</v>
      </c>
      <c r="Q1057" s="18">
        <f t="shared" si="64"/>
        <v>45.59</v>
      </c>
      <c r="R1057" s="18">
        <f t="shared" si="65"/>
        <v>18.57</v>
      </c>
      <c r="S1057" s="18">
        <f t="shared" si="66"/>
        <v>27.020000000000003</v>
      </c>
      <c r="T1057" s="7">
        <f t="shared" si="67"/>
        <v>0.59267383198069756</v>
      </c>
      <c r="U1057" s="4">
        <f>YEAR(SalesDataTable[[#This Row],[Order Date]])</f>
        <v>2026</v>
      </c>
      <c r="V1057" s="7" t="str">
        <f>"Q"&amp;ROUNDUP(MONTH(SalesDataTable[[#This Row],[Order Date]])/3,0)</f>
        <v>Q2</v>
      </c>
      <c r="W1057" s="8">
        <f>MONTH(SalesDataTable[[#This Row],[Order Date]])</f>
        <v>6</v>
      </c>
      <c r="X1057" s="7" t="str">
        <f>TEXT(SalesDataTable[[#This Row],[Order Date]],"mmm")</f>
        <v>Jun</v>
      </c>
    </row>
    <row r="1058" spans="1:24" ht="15.75">
      <c r="A1058" s="2">
        <v>4991</v>
      </c>
      <c r="B1058" s="11">
        <v>46183</v>
      </c>
      <c r="C1058" s="4">
        <f>YEAR(SalesDataTable[[#This Row],[Order Date]])</f>
        <v>2026</v>
      </c>
      <c r="D1058" s="4" t="str">
        <f>"Q"&amp;ROUNDUP(MONTH(SalesDataTable[[#This Row],[Order Date]])/3,0)</f>
        <v>Q2</v>
      </c>
      <c r="E1058" s="4">
        <f>MONTH(SalesDataTable[[#This Row],[Order Date]])</f>
        <v>6</v>
      </c>
      <c r="F1058" s="4" t="str">
        <f>TEXT(SalesDataTable[[#This Row],[Order Date]],"MMM")</f>
        <v>Jun</v>
      </c>
      <c r="G1058" s="3" t="s">
        <v>20</v>
      </c>
      <c r="H1058" s="3" t="s">
        <v>21</v>
      </c>
      <c r="I1058" s="3" t="s">
        <v>2</v>
      </c>
      <c r="J1058" s="3" t="s">
        <v>13</v>
      </c>
      <c r="K1058" s="3" t="s">
        <v>9</v>
      </c>
      <c r="L1058" s="3" t="s">
        <v>17</v>
      </c>
      <c r="M1058" s="8">
        <v>3</v>
      </c>
      <c r="N1058" s="5">
        <v>146.55000000000001</v>
      </c>
      <c r="O1058" s="6">
        <v>0.1</v>
      </c>
      <c r="P1058" s="18">
        <v>79.59</v>
      </c>
      <c r="Q1058" s="18">
        <f t="shared" si="64"/>
        <v>395.68500000000006</v>
      </c>
      <c r="R1058" s="18">
        <f t="shared" si="65"/>
        <v>238.77</v>
      </c>
      <c r="S1058" s="18">
        <f t="shared" si="66"/>
        <v>156.91500000000005</v>
      </c>
      <c r="T1058" s="7">
        <f t="shared" si="67"/>
        <v>0.39656544978960545</v>
      </c>
      <c r="U1058" s="4">
        <f>YEAR(SalesDataTable[[#This Row],[Order Date]])</f>
        <v>2026</v>
      </c>
      <c r="V1058" s="7" t="str">
        <f>"Q"&amp;ROUNDUP(MONTH(SalesDataTable[[#This Row],[Order Date]])/3,0)</f>
        <v>Q2</v>
      </c>
      <c r="W1058" s="8">
        <f>MONTH(SalesDataTable[[#This Row],[Order Date]])</f>
        <v>6</v>
      </c>
      <c r="X1058" s="7" t="str">
        <f>TEXT(SalesDataTable[[#This Row],[Order Date]],"mmm")</f>
        <v>Jun</v>
      </c>
    </row>
    <row r="1059" spans="1:24" ht="15.75">
      <c r="A1059" s="2">
        <v>39</v>
      </c>
      <c r="B1059" s="11">
        <v>46184</v>
      </c>
      <c r="C1059" s="4">
        <f>YEAR(SalesDataTable[[#This Row],[Order Date]])</f>
        <v>2026</v>
      </c>
      <c r="D1059" s="4" t="str">
        <f>"Q"&amp;ROUNDUP(MONTH(SalesDataTable[[#This Row],[Order Date]])/3,0)</f>
        <v>Q2</v>
      </c>
      <c r="E1059" s="4">
        <f>MONTH(SalesDataTable[[#This Row],[Order Date]])</f>
        <v>6</v>
      </c>
      <c r="F1059" s="4" t="str">
        <f>TEXT(SalesDataTable[[#This Row],[Order Date]],"MMM")</f>
        <v>Jun</v>
      </c>
      <c r="G1059" s="3" t="s">
        <v>20</v>
      </c>
      <c r="H1059" s="3" t="s">
        <v>33</v>
      </c>
      <c r="I1059" s="3" t="s">
        <v>28</v>
      </c>
      <c r="J1059" s="3" t="s">
        <v>16</v>
      </c>
      <c r="K1059" s="3" t="s">
        <v>4</v>
      </c>
      <c r="L1059" s="3" t="s">
        <v>26</v>
      </c>
      <c r="M1059" s="8">
        <v>4</v>
      </c>
      <c r="N1059" s="5">
        <v>40.33</v>
      </c>
      <c r="O1059" s="6">
        <v>0.1</v>
      </c>
      <c r="P1059" s="18">
        <v>17.170000000000002</v>
      </c>
      <c r="Q1059" s="18">
        <f t="shared" si="64"/>
        <v>145.18799999999999</v>
      </c>
      <c r="R1059" s="18">
        <f t="shared" si="65"/>
        <v>68.680000000000007</v>
      </c>
      <c r="S1059" s="18">
        <f t="shared" si="66"/>
        <v>76.507999999999981</v>
      </c>
      <c r="T1059" s="7">
        <f t="shared" si="67"/>
        <v>0.52695815081136177</v>
      </c>
      <c r="U1059" s="4">
        <f>YEAR(SalesDataTable[[#This Row],[Order Date]])</f>
        <v>2026</v>
      </c>
      <c r="V1059" s="7" t="str">
        <f>"Q"&amp;ROUNDUP(MONTH(SalesDataTable[[#This Row],[Order Date]])/3,0)</f>
        <v>Q2</v>
      </c>
      <c r="W1059" s="8">
        <f>MONTH(SalesDataTable[[#This Row],[Order Date]])</f>
        <v>6</v>
      </c>
      <c r="X1059" s="7" t="str">
        <f>TEXT(SalesDataTable[[#This Row],[Order Date]],"mmm")</f>
        <v>Jun</v>
      </c>
    </row>
    <row r="1060" spans="1:24" ht="15.75">
      <c r="A1060" s="2">
        <v>206</v>
      </c>
      <c r="B1060" s="11">
        <v>46184</v>
      </c>
      <c r="C1060" s="4">
        <f>YEAR(SalesDataTable[[#This Row],[Order Date]])</f>
        <v>2026</v>
      </c>
      <c r="D1060" s="4" t="str">
        <f>"Q"&amp;ROUNDUP(MONTH(SalesDataTable[[#This Row],[Order Date]])/3,0)</f>
        <v>Q2</v>
      </c>
      <c r="E1060" s="4">
        <f>MONTH(SalesDataTable[[#This Row],[Order Date]])</f>
        <v>6</v>
      </c>
      <c r="F1060" s="4" t="str">
        <f>TEXT(SalesDataTable[[#This Row],[Order Date]],"MMM")</f>
        <v>Jun</v>
      </c>
      <c r="G1060" s="3" t="s">
        <v>0</v>
      </c>
      <c r="H1060" s="3" t="s">
        <v>1</v>
      </c>
      <c r="I1060" s="3" t="s">
        <v>19</v>
      </c>
      <c r="J1060" s="3" t="s">
        <v>13</v>
      </c>
      <c r="K1060" s="3" t="s">
        <v>4</v>
      </c>
      <c r="L1060" s="3" t="s">
        <v>22</v>
      </c>
      <c r="M1060" s="8">
        <v>2</v>
      </c>
      <c r="N1060" s="5">
        <v>51.83</v>
      </c>
      <c r="O1060" s="6">
        <v>0.1</v>
      </c>
      <c r="P1060" s="18">
        <v>23.1</v>
      </c>
      <c r="Q1060" s="18">
        <f t="shared" si="64"/>
        <v>93.293999999999997</v>
      </c>
      <c r="R1060" s="18">
        <f t="shared" si="65"/>
        <v>46.2</v>
      </c>
      <c r="S1060" s="18">
        <f t="shared" si="66"/>
        <v>47.093999999999994</v>
      </c>
      <c r="T1060" s="7">
        <f t="shared" si="67"/>
        <v>0.50479130490706792</v>
      </c>
      <c r="U1060" s="4">
        <f>YEAR(SalesDataTable[[#This Row],[Order Date]])</f>
        <v>2026</v>
      </c>
      <c r="V1060" s="7" t="str">
        <f>"Q"&amp;ROUNDUP(MONTH(SalesDataTable[[#This Row],[Order Date]])/3,0)</f>
        <v>Q2</v>
      </c>
      <c r="W1060" s="8">
        <f>MONTH(SalesDataTable[[#This Row],[Order Date]])</f>
        <v>6</v>
      </c>
      <c r="X1060" s="7" t="str">
        <f>TEXT(SalesDataTable[[#This Row],[Order Date]],"mmm")</f>
        <v>Jun</v>
      </c>
    </row>
    <row r="1061" spans="1:24" ht="15.75">
      <c r="A1061" s="2">
        <v>397</v>
      </c>
      <c r="B1061" s="11">
        <v>46184</v>
      </c>
      <c r="C1061" s="4">
        <f>YEAR(SalesDataTable[[#This Row],[Order Date]])</f>
        <v>2026</v>
      </c>
      <c r="D1061" s="4" t="str">
        <f>"Q"&amp;ROUNDUP(MONTH(SalesDataTable[[#This Row],[Order Date]])/3,0)</f>
        <v>Q2</v>
      </c>
      <c r="E1061" s="4">
        <f>MONTH(SalesDataTable[[#This Row],[Order Date]])</f>
        <v>6</v>
      </c>
      <c r="F1061" s="4" t="str">
        <f>TEXT(SalesDataTable[[#This Row],[Order Date]],"MMM")</f>
        <v>Jun</v>
      </c>
      <c r="G1061" s="3" t="s">
        <v>20</v>
      </c>
      <c r="H1061" s="3" t="s">
        <v>33</v>
      </c>
      <c r="I1061" s="3" t="s">
        <v>2</v>
      </c>
      <c r="J1061" s="3" t="s">
        <v>16</v>
      </c>
      <c r="K1061" s="3" t="s">
        <v>23</v>
      </c>
      <c r="L1061" s="3" t="s">
        <v>51</v>
      </c>
      <c r="M1061" s="8">
        <v>2</v>
      </c>
      <c r="N1061" s="5">
        <v>121.19</v>
      </c>
      <c r="O1061" s="6">
        <v>0.05</v>
      </c>
      <c r="P1061" s="18">
        <v>58.91</v>
      </c>
      <c r="Q1061" s="18">
        <f t="shared" si="64"/>
        <v>230.261</v>
      </c>
      <c r="R1061" s="18">
        <f t="shared" si="65"/>
        <v>117.82</v>
      </c>
      <c r="S1061" s="18">
        <f t="shared" si="66"/>
        <v>112.441</v>
      </c>
      <c r="T1061" s="7">
        <f t="shared" si="67"/>
        <v>0.48831977625390321</v>
      </c>
      <c r="U1061" s="4">
        <f>YEAR(SalesDataTable[[#This Row],[Order Date]])</f>
        <v>2026</v>
      </c>
      <c r="V1061" s="7" t="str">
        <f>"Q"&amp;ROUNDUP(MONTH(SalesDataTable[[#This Row],[Order Date]])/3,0)</f>
        <v>Q2</v>
      </c>
      <c r="W1061" s="8">
        <f>MONTH(SalesDataTable[[#This Row],[Order Date]])</f>
        <v>6</v>
      </c>
      <c r="X1061" s="7" t="str">
        <f>TEXT(SalesDataTable[[#This Row],[Order Date]],"mmm")</f>
        <v>Jun</v>
      </c>
    </row>
    <row r="1062" spans="1:24" ht="15.75">
      <c r="A1062" s="2">
        <v>763</v>
      </c>
      <c r="B1062" s="11">
        <v>46184</v>
      </c>
      <c r="C1062" s="4">
        <f>YEAR(SalesDataTable[[#This Row],[Order Date]])</f>
        <v>2026</v>
      </c>
      <c r="D1062" s="4" t="str">
        <f>"Q"&amp;ROUNDUP(MONTH(SalesDataTable[[#This Row],[Order Date]])/3,0)</f>
        <v>Q2</v>
      </c>
      <c r="E1062" s="4">
        <f>MONTH(SalesDataTable[[#This Row],[Order Date]])</f>
        <v>6</v>
      </c>
      <c r="F1062" s="4" t="str">
        <f>TEXT(SalesDataTable[[#This Row],[Order Date]],"MMM")</f>
        <v>Jun</v>
      </c>
      <c r="G1062" s="3" t="s">
        <v>20</v>
      </c>
      <c r="H1062" s="3" t="s">
        <v>47</v>
      </c>
      <c r="I1062" s="3" t="s">
        <v>19</v>
      </c>
      <c r="J1062" s="3" t="s">
        <v>13</v>
      </c>
      <c r="K1062" s="3" t="s">
        <v>9</v>
      </c>
      <c r="L1062" s="3" t="s">
        <v>37</v>
      </c>
      <c r="M1062" s="8">
        <v>1</v>
      </c>
      <c r="N1062" s="5">
        <v>154.09</v>
      </c>
      <c r="O1062" s="6">
        <v>0</v>
      </c>
      <c r="P1062" s="18">
        <v>77.37</v>
      </c>
      <c r="Q1062" s="18">
        <f t="shared" si="64"/>
        <v>154.09</v>
      </c>
      <c r="R1062" s="18">
        <f t="shared" si="65"/>
        <v>77.37</v>
      </c>
      <c r="S1062" s="18">
        <f t="shared" si="66"/>
        <v>76.72</v>
      </c>
      <c r="T1062" s="7">
        <f t="shared" si="67"/>
        <v>0.49789084301382308</v>
      </c>
      <c r="U1062" s="4">
        <f>YEAR(SalesDataTable[[#This Row],[Order Date]])</f>
        <v>2026</v>
      </c>
      <c r="V1062" s="7" t="str">
        <f>"Q"&amp;ROUNDUP(MONTH(SalesDataTable[[#This Row],[Order Date]])/3,0)</f>
        <v>Q2</v>
      </c>
      <c r="W1062" s="8">
        <f>MONTH(SalesDataTable[[#This Row],[Order Date]])</f>
        <v>6</v>
      </c>
      <c r="X1062" s="7" t="str">
        <f>TEXT(SalesDataTable[[#This Row],[Order Date]],"mmm")</f>
        <v>Jun</v>
      </c>
    </row>
    <row r="1063" spans="1:24" ht="15.75">
      <c r="A1063" s="2">
        <v>1059</v>
      </c>
      <c r="B1063" s="11">
        <v>46184</v>
      </c>
      <c r="C1063" s="4">
        <f>YEAR(SalesDataTable[[#This Row],[Order Date]])</f>
        <v>2026</v>
      </c>
      <c r="D1063" s="4" t="str">
        <f>"Q"&amp;ROUNDUP(MONTH(SalesDataTable[[#This Row],[Order Date]])/3,0)</f>
        <v>Q2</v>
      </c>
      <c r="E1063" s="4">
        <f>MONTH(SalesDataTable[[#This Row],[Order Date]])</f>
        <v>6</v>
      </c>
      <c r="F1063" s="4" t="str">
        <f>TEXT(SalesDataTable[[#This Row],[Order Date]],"MMM")</f>
        <v>Jun</v>
      </c>
      <c r="G1063" s="3" t="s">
        <v>0</v>
      </c>
      <c r="H1063" s="3" t="s">
        <v>1</v>
      </c>
      <c r="I1063" s="3" t="s">
        <v>2</v>
      </c>
      <c r="J1063" s="3" t="s">
        <v>13</v>
      </c>
      <c r="K1063" s="3" t="s">
        <v>4</v>
      </c>
      <c r="L1063" s="3" t="s">
        <v>5</v>
      </c>
      <c r="M1063" s="8">
        <v>1</v>
      </c>
      <c r="N1063" s="5">
        <v>80.64</v>
      </c>
      <c r="O1063" s="6">
        <v>0.05</v>
      </c>
      <c r="P1063" s="18">
        <v>43.85</v>
      </c>
      <c r="Q1063" s="18">
        <f t="shared" si="64"/>
        <v>76.60799999999999</v>
      </c>
      <c r="R1063" s="18">
        <f t="shared" si="65"/>
        <v>43.85</v>
      </c>
      <c r="S1063" s="18">
        <f t="shared" si="66"/>
        <v>32.757999999999988</v>
      </c>
      <c r="T1063" s="7">
        <f t="shared" si="67"/>
        <v>0.42760547201336668</v>
      </c>
      <c r="U1063" s="4">
        <f>YEAR(SalesDataTable[[#This Row],[Order Date]])</f>
        <v>2026</v>
      </c>
      <c r="V1063" s="7" t="str">
        <f>"Q"&amp;ROUNDUP(MONTH(SalesDataTable[[#This Row],[Order Date]])/3,0)</f>
        <v>Q2</v>
      </c>
      <c r="W1063" s="8">
        <f>MONTH(SalesDataTable[[#This Row],[Order Date]])</f>
        <v>6</v>
      </c>
      <c r="X1063" s="7" t="str">
        <f>TEXT(SalesDataTable[[#This Row],[Order Date]],"mmm")</f>
        <v>Jun</v>
      </c>
    </row>
    <row r="1064" spans="1:24" ht="15.75">
      <c r="A1064" s="2">
        <v>1332</v>
      </c>
      <c r="B1064" s="11">
        <v>46184</v>
      </c>
      <c r="C1064" s="4">
        <f>YEAR(SalesDataTable[[#This Row],[Order Date]])</f>
        <v>2026</v>
      </c>
      <c r="D1064" s="4" t="str">
        <f>"Q"&amp;ROUNDUP(MONTH(SalesDataTable[[#This Row],[Order Date]])/3,0)</f>
        <v>Q2</v>
      </c>
      <c r="E1064" s="4">
        <f>MONTH(SalesDataTable[[#This Row],[Order Date]])</f>
        <v>6</v>
      </c>
      <c r="F1064" s="4" t="str">
        <f>TEXT(SalesDataTable[[#This Row],[Order Date]],"MMM")</f>
        <v>Jun</v>
      </c>
      <c r="G1064" s="3" t="s">
        <v>6</v>
      </c>
      <c r="H1064" s="3" t="s">
        <v>43</v>
      </c>
      <c r="I1064" s="3" t="s">
        <v>28</v>
      </c>
      <c r="J1064" s="3" t="s">
        <v>3</v>
      </c>
      <c r="K1064" s="3" t="s">
        <v>9</v>
      </c>
      <c r="L1064" s="3" t="s">
        <v>10</v>
      </c>
      <c r="M1064" s="8">
        <v>1</v>
      </c>
      <c r="N1064" s="5">
        <v>94.01</v>
      </c>
      <c r="O1064" s="6">
        <v>0.15</v>
      </c>
      <c r="P1064" s="18">
        <v>46.12</v>
      </c>
      <c r="Q1064" s="18">
        <f t="shared" si="64"/>
        <v>79.908500000000004</v>
      </c>
      <c r="R1064" s="18">
        <f t="shared" si="65"/>
        <v>46.12</v>
      </c>
      <c r="S1064" s="18">
        <f t="shared" si="66"/>
        <v>33.788500000000006</v>
      </c>
      <c r="T1064" s="7">
        <f t="shared" si="67"/>
        <v>0.42283987310486376</v>
      </c>
      <c r="U1064" s="4">
        <f>YEAR(SalesDataTable[[#This Row],[Order Date]])</f>
        <v>2026</v>
      </c>
      <c r="V1064" s="7" t="str">
        <f>"Q"&amp;ROUNDUP(MONTH(SalesDataTable[[#This Row],[Order Date]])/3,0)</f>
        <v>Q2</v>
      </c>
      <c r="W1064" s="8">
        <f>MONTH(SalesDataTable[[#This Row],[Order Date]])</f>
        <v>6</v>
      </c>
      <c r="X1064" s="7" t="str">
        <f>TEXT(SalesDataTable[[#This Row],[Order Date]],"mmm")</f>
        <v>Jun</v>
      </c>
    </row>
    <row r="1065" spans="1:24" ht="15.75">
      <c r="A1065" s="2">
        <v>1447</v>
      </c>
      <c r="B1065" s="11">
        <v>46184</v>
      </c>
      <c r="C1065" s="4">
        <f>YEAR(SalesDataTable[[#This Row],[Order Date]])</f>
        <v>2026</v>
      </c>
      <c r="D1065" s="4" t="str">
        <f>"Q"&amp;ROUNDUP(MONTH(SalesDataTable[[#This Row],[Order Date]])/3,0)</f>
        <v>Q2</v>
      </c>
      <c r="E1065" s="4">
        <f>MONTH(SalesDataTable[[#This Row],[Order Date]])</f>
        <v>6</v>
      </c>
      <c r="F1065" s="4" t="str">
        <f>TEXT(SalesDataTable[[#This Row],[Order Date]],"MMM")</f>
        <v>Jun</v>
      </c>
      <c r="G1065" s="3" t="s">
        <v>6</v>
      </c>
      <c r="H1065" s="3" t="s">
        <v>27</v>
      </c>
      <c r="I1065" s="3" t="s">
        <v>2</v>
      </c>
      <c r="J1065" s="3" t="s">
        <v>3</v>
      </c>
      <c r="K1065" s="3" t="s">
        <v>4</v>
      </c>
      <c r="L1065" s="3" t="s">
        <v>22</v>
      </c>
      <c r="M1065" s="8">
        <v>1</v>
      </c>
      <c r="N1065" s="5">
        <v>51.09</v>
      </c>
      <c r="O1065" s="6">
        <v>0</v>
      </c>
      <c r="P1065" s="18">
        <v>22.78</v>
      </c>
      <c r="Q1065" s="18">
        <f t="shared" si="64"/>
        <v>51.09</v>
      </c>
      <c r="R1065" s="18">
        <f t="shared" si="65"/>
        <v>22.78</v>
      </c>
      <c r="S1065" s="18">
        <f t="shared" si="66"/>
        <v>28.310000000000002</v>
      </c>
      <c r="T1065" s="7">
        <f t="shared" si="67"/>
        <v>0.55412018007437858</v>
      </c>
      <c r="U1065" s="4">
        <f>YEAR(SalesDataTable[[#This Row],[Order Date]])</f>
        <v>2026</v>
      </c>
      <c r="V1065" s="7" t="str">
        <f>"Q"&amp;ROUNDUP(MONTH(SalesDataTable[[#This Row],[Order Date]])/3,0)</f>
        <v>Q2</v>
      </c>
      <c r="W1065" s="8">
        <f>MONTH(SalesDataTable[[#This Row],[Order Date]])</f>
        <v>6</v>
      </c>
      <c r="X1065" s="7" t="str">
        <f>TEXT(SalesDataTable[[#This Row],[Order Date]],"mmm")</f>
        <v>Jun</v>
      </c>
    </row>
    <row r="1066" spans="1:24" ht="15.75">
      <c r="A1066" s="2">
        <v>2990</v>
      </c>
      <c r="B1066" s="11">
        <v>46184</v>
      </c>
      <c r="C1066" s="4">
        <f>YEAR(SalesDataTable[[#This Row],[Order Date]])</f>
        <v>2026</v>
      </c>
      <c r="D1066" s="4" t="str">
        <f>"Q"&amp;ROUNDUP(MONTH(SalesDataTable[[#This Row],[Order Date]])/3,0)</f>
        <v>Q2</v>
      </c>
      <c r="E1066" s="4">
        <f>MONTH(SalesDataTable[[#This Row],[Order Date]])</f>
        <v>6</v>
      </c>
      <c r="F1066" s="4" t="str">
        <f>TEXT(SalesDataTable[[#This Row],[Order Date]],"MMM")</f>
        <v>Jun</v>
      </c>
      <c r="G1066" s="3" t="s">
        <v>6</v>
      </c>
      <c r="H1066" s="3" t="s">
        <v>27</v>
      </c>
      <c r="I1066" s="3" t="s">
        <v>28</v>
      </c>
      <c r="J1066" s="3" t="s">
        <v>3</v>
      </c>
      <c r="K1066" s="3" t="s">
        <v>9</v>
      </c>
      <c r="L1066" s="3" t="s">
        <v>17</v>
      </c>
      <c r="M1066" s="8">
        <v>1</v>
      </c>
      <c r="N1066" s="5">
        <v>146.66</v>
      </c>
      <c r="O1066" s="6">
        <v>0</v>
      </c>
      <c r="P1066" s="18">
        <v>78.709999999999994</v>
      </c>
      <c r="Q1066" s="18">
        <f t="shared" si="64"/>
        <v>146.66</v>
      </c>
      <c r="R1066" s="18">
        <f t="shared" si="65"/>
        <v>78.709999999999994</v>
      </c>
      <c r="S1066" s="18">
        <f t="shared" si="66"/>
        <v>67.95</v>
      </c>
      <c r="T1066" s="7">
        <f t="shared" si="67"/>
        <v>0.4633165143870176</v>
      </c>
      <c r="U1066" s="4">
        <f>YEAR(SalesDataTable[[#This Row],[Order Date]])</f>
        <v>2026</v>
      </c>
      <c r="V1066" s="7" t="str">
        <f>"Q"&amp;ROUNDUP(MONTH(SalesDataTable[[#This Row],[Order Date]])/3,0)</f>
        <v>Q2</v>
      </c>
      <c r="W1066" s="8">
        <f>MONTH(SalesDataTable[[#This Row],[Order Date]])</f>
        <v>6</v>
      </c>
      <c r="X1066" s="7" t="str">
        <f>TEXT(SalesDataTable[[#This Row],[Order Date]],"mmm")</f>
        <v>Jun</v>
      </c>
    </row>
    <row r="1067" spans="1:24" ht="15.75">
      <c r="A1067" s="2">
        <v>3769</v>
      </c>
      <c r="B1067" s="11">
        <v>46184</v>
      </c>
      <c r="C1067" s="4">
        <f>YEAR(SalesDataTable[[#This Row],[Order Date]])</f>
        <v>2026</v>
      </c>
      <c r="D1067" s="4" t="str">
        <f>"Q"&amp;ROUNDUP(MONTH(SalesDataTable[[#This Row],[Order Date]])/3,0)</f>
        <v>Q2</v>
      </c>
      <c r="E1067" s="4">
        <f>MONTH(SalesDataTable[[#This Row],[Order Date]])</f>
        <v>6</v>
      </c>
      <c r="F1067" s="4" t="str">
        <f>TEXT(SalesDataTable[[#This Row],[Order Date]],"MMM")</f>
        <v>Jun</v>
      </c>
      <c r="G1067" s="3" t="s">
        <v>6</v>
      </c>
      <c r="H1067" s="3" t="s">
        <v>43</v>
      </c>
      <c r="I1067" s="3" t="s">
        <v>19</v>
      </c>
      <c r="J1067" s="3" t="s">
        <v>13</v>
      </c>
      <c r="K1067" s="3" t="s">
        <v>23</v>
      </c>
      <c r="L1067" s="3" t="s">
        <v>29</v>
      </c>
      <c r="M1067" s="8">
        <v>2</v>
      </c>
      <c r="N1067" s="5">
        <v>199.03</v>
      </c>
      <c r="O1067" s="6">
        <v>0</v>
      </c>
      <c r="P1067" s="18">
        <v>104.7</v>
      </c>
      <c r="Q1067" s="18">
        <f t="shared" si="64"/>
        <v>398.06</v>
      </c>
      <c r="R1067" s="18">
        <f t="shared" si="65"/>
        <v>209.4</v>
      </c>
      <c r="S1067" s="18">
        <f t="shared" si="66"/>
        <v>188.66</v>
      </c>
      <c r="T1067" s="7">
        <f t="shared" si="67"/>
        <v>0.47394865095714211</v>
      </c>
      <c r="U1067" s="4">
        <f>YEAR(SalesDataTable[[#This Row],[Order Date]])</f>
        <v>2026</v>
      </c>
      <c r="V1067" s="7" t="str">
        <f>"Q"&amp;ROUNDUP(MONTH(SalesDataTable[[#This Row],[Order Date]])/3,0)</f>
        <v>Q2</v>
      </c>
      <c r="W1067" s="8">
        <f>MONTH(SalesDataTable[[#This Row],[Order Date]])</f>
        <v>6</v>
      </c>
      <c r="X1067" s="7" t="str">
        <f>TEXT(SalesDataTable[[#This Row],[Order Date]],"mmm")</f>
        <v>Jun</v>
      </c>
    </row>
    <row r="1068" spans="1:24" ht="15.75">
      <c r="A1068" s="2">
        <v>4152</v>
      </c>
      <c r="B1068" s="11">
        <v>46184</v>
      </c>
      <c r="C1068" s="4">
        <f>YEAR(SalesDataTable[[#This Row],[Order Date]])</f>
        <v>2026</v>
      </c>
      <c r="D1068" s="4" t="str">
        <f>"Q"&amp;ROUNDUP(MONTH(SalesDataTable[[#This Row],[Order Date]])/3,0)</f>
        <v>Q2</v>
      </c>
      <c r="E1068" s="4">
        <f>MONTH(SalesDataTable[[#This Row],[Order Date]])</f>
        <v>6</v>
      </c>
      <c r="F1068" s="4" t="str">
        <f>TEXT(SalesDataTable[[#This Row],[Order Date]],"MMM")</f>
        <v>Jun</v>
      </c>
      <c r="G1068" s="3" t="s">
        <v>11</v>
      </c>
      <c r="H1068" s="3" t="s">
        <v>12</v>
      </c>
      <c r="I1068" s="3" t="s">
        <v>2</v>
      </c>
      <c r="J1068" s="3" t="s">
        <v>3</v>
      </c>
      <c r="K1068" s="3" t="s">
        <v>4</v>
      </c>
      <c r="L1068" s="3" t="s">
        <v>26</v>
      </c>
      <c r="M1068" s="8">
        <v>5</v>
      </c>
      <c r="N1068" s="5">
        <v>41.18</v>
      </c>
      <c r="O1068" s="6">
        <v>0.05</v>
      </c>
      <c r="P1068" s="18">
        <v>16.87</v>
      </c>
      <c r="Q1068" s="18">
        <f t="shared" si="64"/>
        <v>195.60499999999999</v>
      </c>
      <c r="R1068" s="18">
        <f t="shared" si="65"/>
        <v>84.350000000000009</v>
      </c>
      <c r="S1068" s="18">
        <f t="shared" si="66"/>
        <v>111.25499999999998</v>
      </c>
      <c r="T1068" s="7">
        <f t="shared" si="67"/>
        <v>0.56877380435060443</v>
      </c>
      <c r="U1068" s="4">
        <f>YEAR(SalesDataTable[[#This Row],[Order Date]])</f>
        <v>2026</v>
      </c>
      <c r="V1068" s="7" t="str">
        <f>"Q"&amp;ROUNDUP(MONTH(SalesDataTable[[#This Row],[Order Date]])/3,0)</f>
        <v>Q2</v>
      </c>
      <c r="W1068" s="8">
        <f>MONTH(SalesDataTable[[#This Row],[Order Date]])</f>
        <v>6</v>
      </c>
      <c r="X1068" s="7" t="str">
        <f>TEXT(SalesDataTable[[#This Row],[Order Date]],"mmm")</f>
        <v>Jun</v>
      </c>
    </row>
    <row r="1069" spans="1:24" ht="15.75">
      <c r="A1069" s="2">
        <v>4242</v>
      </c>
      <c r="B1069" s="11">
        <v>46184</v>
      </c>
      <c r="C1069" s="4">
        <f>YEAR(SalesDataTable[[#This Row],[Order Date]])</f>
        <v>2026</v>
      </c>
      <c r="D1069" s="4" t="str">
        <f>"Q"&amp;ROUNDUP(MONTH(SalesDataTable[[#This Row],[Order Date]])/3,0)</f>
        <v>Q2</v>
      </c>
      <c r="E1069" s="4">
        <f>MONTH(SalesDataTable[[#This Row],[Order Date]])</f>
        <v>6</v>
      </c>
      <c r="F1069" s="4" t="str">
        <f>TEXT(SalesDataTable[[#This Row],[Order Date]],"MMM")</f>
        <v>Jun</v>
      </c>
      <c r="G1069" s="3" t="s">
        <v>6</v>
      </c>
      <c r="H1069" s="3" t="s">
        <v>43</v>
      </c>
      <c r="I1069" s="3" t="s">
        <v>19</v>
      </c>
      <c r="J1069" s="3" t="s">
        <v>16</v>
      </c>
      <c r="K1069" s="3" t="s">
        <v>9</v>
      </c>
      <c r="L1069" s="3" t="s">
        <v>17</v>
      </c>
      <c r="M1069" s="8">
        <v>2</v>
      </c>
      <c r="N1069" s="5">
        <v>141.18</v>
      </c>
      <c r="O1069" s="6">
        <v>0</v>
      </c>
      <c r="P1069" s="18">
        <v>78.66</v>
      </c>
      <c r="Q1069" s="18">
        <f t="shared" si="64"/>
        <v>282.36</v>
      </c>
      <c r="R1069" s="18">
        <f t="shared" si="65"/>
        <v>157.32</v>
      </c>
      <c r="S1069" s="18">
        <f t="shared" si="66"/>
        <v>125.04000000000002</v>
      </c>
      <c r="T1069" s="7">
        <f t="shared" si="67"/>
        <v>0.44283892902677441</v>
      </c>
      <c r="U1069" s="4">
        <f>YEAR(SalesDataTable[[#This Row],[Order Date]])</f>
        <v>2026</v>
      </c>
      <c r="V1069" s="7" t="str">
        <f>"Q"&amp;ROUNDUP(MONTH(SalesDataTable[[#This Row],[Order Date]])/3,0)</f>
        <v>Q2</v>
      </c>
      <c r="W1069" s="8">
        <f>MONTH(SalesDataTable[[#This Row],[Order Date]])</f>
        <v>6</v>
      </c>
      <c r="X1069" s="7" t="str">
        <f>TEXT(SalesDataTable[[#This Row],[Order Date]],"mmm")</f>
        <v>Jun</v>
      </c>
    </row>
    <row r="1070" spans="1:24" ht="15.75">
      <c r="A1070" s="2">
        <v>4780</v>
      </c>
      <c r="B1070" s="11">
        <v>46184</v>
      </c>
      <c r="C1070" s="4">
        <f>YEAR(SalesDataTable[[#This Row],[Order Date]])</f>
        <v>2026</v>
      </c>
      <c r="D1070" s="4" t="str">
        <f>"Q"&amp;ROUNDUP(MONTH(SalesDataTable[[#This Row],[Order Date]])/3,0)</f>
        <v>Q2</v>
      </c>
      <c r="E1070" s="4">
        <f>MONTH(SalesDataTable[[#This Row],[Order Date]])</f>
        <v>6</v>
      </c>
      <c r="F1070" s="4" t="str">
        <f>TEXT(SalesDataTable[[#This Row],[Order Date]],"MMM")</f>
        <v>Jun</v>
      </c>
      <c r="G1070" s="3" t="s">
        <v>6</v>
      </c>
      <c r="H1070" s="3" t="s">
        <v>43</v>
      </c>
      <c r="I1070" s="3" t="s">
        <v>19</v>
      </c>
      <c r="J1070" s="3" t="s">
        <v>3</v>
      </c>
      <c r="K1070" s="3" t="s">
        <v>4</v>
      </c>
      <c r="L1070" s="3" t="s">
        <v>5</v>
      </c>
      <c r="M1070" s="8">
        <v>1</v>
      </c>
      <c r="N1070" s="5">
        <v>82.47</v>
      </c>
      <c r="O1070" s="6">
        <v>0.1</v>
      </c>
      <c r="P1070" s="18">
        <v>42.73</v>
      </c>
      <c r="Q1070" s="18">
        <f t="shared" si="64"/>
        <v>74.222999999999999</v>
      </c>
      <c r="R1070" s="18">
        <f t="shared" si="65"/>
        <v>42.73</v>
      </c>
      <c r="S1070" s="18">
        <f t="shared" si="66"/>
        <v>31.493000000000002</v>
      </c>
      <c r="T1070" s="7">
        <f t="shared" si="67"/>
        <v>0.42430243994449163</v>
      </c>
      <c r="U1070" s="4">
        <f>YEAR(SalesDataTable[[#This Row],[Order Date]])</f>
        <v>2026</v>
      </c>
      <c r="V1070" s="7" t="str">
        <f>"Q"&amp;ROUNDUP(MONTH(SalesDataTable[[#This Row],[Order Date]])/3,0)</f>
        <v>Q2</v>
      </c>
      <c r="W1070" s="8">
        <f>MONTH(SalesDataTable[[#This Row],[Order Date]])</f>
        <v>6</v>
      </c>
      <c r="X1070" s="7" t="str">
        <f>TEXT(SalesDataTable[[#This Row],[Order Date]],"mmm")</f>
        <v>Jun</v>
      </c>
    </row>
    <row r="1071" spans="1:24" ht="15.75">
      <c r="A1071" s="2">
        <v>63</v>
      </c>
      <c r="B1071" s="11">
        <v>46185</v>
      </c>
      <c r="C1071" s="4">
        <f>YEAR(SalesDataTable[[#This Row],[Order Date]])</f>
        <v>2026</v>
      </c>
      <c r="D1071" s="4" t="str">
        <f>"Q"&amp;ROUNDUP(MONTH(SalesDataTable[[#This Row],[Order Date]])/3,0)</f>
        <v>Q2</v>
      </c>
      <c r="E1071" s="4">
        <f>MONTH(SalesDataTable[[#This Row],[Order Date]])</f>
        <v>6</v>
      </c>
      <c r="F1071" s="4" t="str">
        <f>TEXT(SalesDataTable[[#This Row],[Order Date]],"MMM")</f>
        <v>Jun</v>
      </c>
      <c r="G1071" s="3" t="s">
        <v>6</v>
      </c>
      <c r="H1071" s="3" t="s">
        <v>7</v>
      </c>
      <c r="I1071" s="3" t="s">
        <v>28</v>
      </c>
      <c r="J1071" s="3" t="s">
        <v>3</v>
      </c>
      <c r="K1071" s="3" t="s">
        <v>14</v>
      </c>
      <c r="L1071" s="3" t="s">
        <v>48</v>
      </c>
      <c r="M1071" s="8">
        <v>1</v>
      </c>
      <c r="N1071" s="5">
        <v>166.91</v>
      </c>
      <c r="O1071" s="6">
        <v>0</v>
      </c>
      <c r="P1071" s="18">
        <v>85.58</v>
      </c>
      <c r="Q1071" s="18">
        <f t="shared" si="64"/>
        <v>166.91</v>
      </c>
      <c r="R1071" s="18">
        <f t="shared" si="65"/>
        <v>85.58</v>
      </c>
      <c r="S1071" s="18">
        <f t="shared" si="66"/>
        <v>81.33</v>
      </c>
      <c r="T1071" s="7">
        <f t="shared" si="67"/>
        <v>0.48726858786172189</v>
      </c>
      <c r="U1071" s="4">
        <f>YEAR(SalesDataTable[[#This Row],[Order Date]])</f>
        <v>2026</v>
      </c>
      <c r="V1071" s="7" t="str">
        <f>"Q"&amp;ROUNDUP(MONTH(SalesDataTable[[#This Row],[Order Date]])/3,0)</f>
        <v>Q2</v>
      </c>
      <c r="W1071" s="8">
        <f>MONTH(SalesDataTable[[#This Row],[Order Date]])</f>
        <v>6</v>
      </c>
      <c r="X1071" s="7" t="str">
        <f>TEXT(SalesDataTable[[#This Row],[Order Date]],"mmm")</f>
        <v>Jun</v>
      </c>
    </row>
    <row r="1072" spans="1:24" ht="15.75">
      <c r="A1072" s="2">
        <v>190</v>
      </c>
      <c r="B1072" s="11">
        <v>46185</v>
      </c>
      <c r="C1072" s="4">
        <f>YEAR(SalesDataTable[[#This Row],[Order Date]])</f>
        <v>2026</v>
      </c>
      <c r="D1072" s="4" t="str">
        <f>"Q"&amp;ROUNDUP(MONTH(SalesDataTable[[#This Row],[Order Date]])/3,0)</f>
        <v>Q2</v>
      </c>
      <c r="E1072" s="4">
        <f>MONTH(SalesDataTable[[#This Row],[Order Date]])</f>
        <v>6</v>
      </c>
      <c r="F1072" s="4" t="str">
        <f>TEXT(SalesDataTable[[#This Row],[Order Date]],"MMM")</f>
        <v>Jun</v>
      </c>
      <c r="G1072" s="3" t="s">
        <v>0</v>
      </c>
      <c r="H1072" s="3" t="s">
        <v>1</v>
      </c>
      <c r="I1072" s="3" t="s">
        <v>19</v>
      </c>
      <c r="J1072" s="3" t="s">
        <v>16</v>
      </c>
      <c r="K1072" s="3" t="s">
        <v>14</v>
      </c>
      <c r="L1072" s="3" t="s">
        <v>32</v>
      </c>
      <c r="M1072" s="8">
        <v>1</v>
      </c>
      <c r="N1072" s="5">
        <v>45.99</v>
      </c>
      <c r="O1072" s="6">
        <v>0</v>
      </c>
      <c r="P1072" s="18">
        <v>18.579999999999998</v>
      </c>
      <c r="Q1072" s="18">
        <f t="shared" si="64"/>
        <v>45.99</v>
      </c>
      <c r="R1072" s="18">
        <f t="shared" si="65"/>
        <v>18.579999999999998</v>
      </c>
      <c r="S1072" s="18">
        <f t="shared" si="66"/>
        <v>27.410000000000004</v>
      </c>
      <c r="T1072" s="7">
        <f t="shared" si="67"/>
        <v>0.59599913024570561</v>
      </c>
      <c r="U1072" s="4">
        <f>YEAR(SalesDataTable[[#This Row],[Order Date]])</f>
        <v>2026</v>
      </c>
      <c r="V1072" s="7" t="str">
        <f>"Q"&amp;ROUNDUP(MONTH(SalesDataTable[[#This Row],[Order Date]])/3,0)</f>
        <v>Q2</v>
      </c>
      <c r="W1072" s="8">
        <f>MONTH(SalesDataTable[[#This Row],[Order Date]])</f>
        <v>6</v>
      </c>
      <c r="X1072" s="7" t="str">
        <f>TEXT(SalesDataTable[[#This Row],[Order Date]],"mmm")</f>
        <v>Jun</v>
      </c>
    </row>
    <row r="1073" spans="1:24" ht="15.75">
      <c r="A1073" s="2">
        <v>268</v>
      </c>
      <c r="B1073" s="11">
        <v>46185</v>
      </c>
      <c r="C1073" s="4">
        <f>YEAR(SalesDataTable[[#This Row],[Order Date]])</f>
        <v>2026</v>
      </c>
      <c r="D1073" s="4" t="str">
        <f>"Q"&amp;ROUNDUP(MONTH(SalesDataTable[[#This Row],[Order Date]])/3,0)</f>
        <v>Q2</v>
      </c>
      <c r="E1073" s="4">
        <f>MONTH(SalesDataTable[[#This Row],[Order Date]])</f>
        <v>6</v>
      </c>
      <c r="F1073" s="4" t="str">
        <f>TEXT(SalesDataTable[[#This Row],[Order Date]],"MMM")</f>
        <v>Jun</v>
      </c>
      <c r="G1073" s="3" t="s">
        <v>20</v>
      </c>
      <c r="H1073" s="3" t="s">
        <v>47</v>
      </c>
      <c r="I1073" s="3" t="s">
        <v>19</v>
      </c>
      <c r="J1073" s="3" t="s">
        <v>16</v>
      </c>
      <c r="K1073" s="3" t="s">
        <v>34</v>
      </c>
      <c r="L1073" s="3" t="s">
        <v>42</v>
      </c>
      <c r="M1073" s="8">
        <v>1</v>
      </c>
      <c r="N1073" s="5">
        <v>37.01</v>
      </c>
      <c r="O1073" s="6">
        <v>0.05</v>
      </c>
      <c r="P1073" s="18">
        <v>14.18</v>
      </c>
      <c r="Q1073" s="18">
        <f t="shared" si="64"/>
        <v>35.159499999999994</v>
      </c>
      <c r="R1073" s="18">
        <f t="shared" si="65"/>
        <v>14.18</v>
      </c>
      <c r="S1073" s="18">
        <f t="shared" si="66"/>
        <v>20.979499999999994</v>
      </c>
      <c r="T1073" s="7">
        <f t="shared" si="67"/>
        <v>0.59669506107879799</v>
      </c>
      <c r="U1073" s="4">
        <f>YEAR(SalesDataTable[[#This Row],[Order Date]])</f>
        <v>2026</v>
      </c>
      <c r="V1073" s="7" t="str">
        <f>"Q"&amp;ROUNDUP(MONTH(SalesDataTable[[#This Row],[Order Date]])/3,0)</f>
        <v>Q2</v>
      </c>
      <c r="W1073" s="8">
        <f>MONTH(SalesDataTable[[#This Row],[Order Date]])</f>
        <v>6</v>
      </c>
      <c r="X1073" s="7" t="str">
        <f>TEXT(SalesDataTable[[#This Row],[Order Date]],"mmm")</f>
        <v>Jun</v>
      </c>
    </row>
    <row r="1074" spans="1:24" ht="15.75">
      <c r="A1074" s="2">
        <v>691</v>
      </c>
      <c r="B1074" s="11">
        <v>46185</v>
      </c>
      <c r="C1074" s="4">
        <f>YEAR(SalesDataTable[[#This Row],[Order Date]])</f>
        <v>2026</v>
      </c>
      <c r="D1074" s="4" t="str">
        <f>"Q"&amp;ROUNDUP(MONTH(SalesDataTable[[#This Row],[Order Date]])/3,0)</f>
        <v>Q2</v>
      </c>
      <c r="E1074" s="4">
        <f>MONTH(SalesDataTable[[#This Row],[Order Date]])</f>
        <v>6</v>
      </c>
      <c r="F1074" s="4" t="str">
        <f>TEXT(SalesDataTable[[#This Row],[Order Date]],"MMM")</f>
        <v>Jun</v>
      </c>
      <c r="G1074" s="3" t="s">
        <v>20</v>
      </c>
      <c r="H1074" s="3" t="s">
        <v>33</v>
      </c>
      <c r="I1074" s="3" t="s">
        <v>28</v>
      </c>
      <c r="J1074" s="3" t="s">
        <v>16</v>
      </c>
      <c r="K1074" s="3" t="s">
        <v>9</v>
      </c>
      <c r="L1074" s="3" t="s">
        <v>17</v>
      </c>
      <c r="M1074" s="8">
        <v>5</v>
      </c>
      <c r="N1074" s="5">
        <v>140.9</v>
      </c>
      <c r="O1074" s="6">
        <v>0</v>
      </c>
      <c r="P1074" s="18">
        <v>80.16</v>
      </c>
      <c r="Q1074" s="18">
        <f t="shared" si="64"/>
        <v>704.5</v>
      </c>
      <c r="R1074" s="18">
        <f t="shared" si="65"/>
        <v>400.79999999999995</v>
      </c>
      <c r="S1074" s="18">
        <f t="shared" si="66"/>
        <v>303.70000000000005</v>
      </c>
      <c r="T1074" s="7">
        <f t="shared" si="67"/>
        <v>0.43108587650816188</v>
      </c>
      <c r="U1074" s="4">
        <f>YEAR(SalesDataTable[[#This Row],[Order Date]])</f>
        <v>2026</v>
      </c>
      <c r="V1074" s="7" t="str">
        <f>"Q"&amp;ROUNDUP(MONTH(SalesDataTable[[#This Row],[Order Date]])/3,0)</f>
        <v>Q2</v>
      </c>
      <c r="W1074" s="8">
        <f>MONTH(SalesDataTable[[#This Row],[Order Date]])</f>
        <v>6</v>
      </c>
      <c r="X1074" s="7" t="str">
        <f>TEXT(SalesDataTable[[#This Row],[Order Date]],"mmm")</f>
        <v>Jun</v>
      </c>
    </row>
    <row r="1075" spans="1:24" ht="15.75">
      <c r="A1075" s="2">
        <v>810</v>
      </c>
      <c r="B1075" s="11">
        <v>46185</v>
      </c>
      <c r="C1075" s="4">
        <f>YEAR(SalesDataTable[[#This Row],[Order Date]])</f>
        <v>2026</v>
      </c>
      <c r="D1075" s="4" t="str">
        <f>"Q"&amp;ROUNDUP(MONTH(SalesDataTable[[#This Row],[Order Date]])/3,0)</f>
        <v>Q2</v>
      </c>
      <c r="E1075" s="4">
        <f>MONTH(SalesDataTable[[#This Row],[Order Date]])</f>
        <v>6</v>
      </c>
      <c r="F1075" s="4" t="str">
        <f>TEXT(SalesDataTable[[#This Row],[Order Date]],"MMM")</f>
        <v>Jun</v>
      </c>
      <c r="G1075" s="3" t="s">
        <v>6</v>
      </c>
      <c r="H1075" s="3" t="s">
        <v>43</v>
      </c>
      <c r="I1075" s="3" t="s">
        <v>19</v>
      </c>
      <c r="J1075" s="3" t="s">
        <v>13</v>
      </c>
      <c r="K1075" s="3" t="s">
        <v>34</v>
      </c>
      <c r="L1075" s="3" t="s">
        <v>42</v>
      </c>
      <c r="M1075" s="8">
        <v>3</v>
      </c>
      <c r="N1075" s="5">
        <v>36.659999999999997</v>
      </c>
      <c r="O1075" s="6">
        <v>0</v>
      </c>
      <c r="P1075" s="18">
        <v>13.55</v>
      </c>
      <c r="Q1075" s="18">
        <f t="shared" si="64"/>
        <v>109.97999999999999</v>
      </c>
      <c r="R1075" s="18">
        <f t="shared" si="65"/>
        <v>40.650000000000006</v>
      </c>
      <c r="S1075" s="18">
        <f t="shared" si="66"/>
        <v>69.329999999999984</v>
      </c>
      <c r="T1075" s="7">
        <f t="shared" si="67"/>
        <v>0.63038734315330047</v>
      </c>
      <c r="U1075" s="4">
        <f>YEAR(SalesDataTable[[#This Row],[Order Date]])</f>
        <v>2026</v>
      </c>
      <c r="V1075" s="7" t="str">
        <f>"Q"&amp;ROUNDUP(MONTH(SalesDataTable[[#This Row],[Order Date]])/3,0)</f>
        <v>Q2</v>
      </c>
      <c r="W1075" s="8">
        <f>MONTH(SalesDataTable[[#This Row],[Order Date]])</f>
        <v>6</v>
      </c>
      <c r="X1075" s="7" t="str">
        <f>TEXT(SalesDataTable[[#This Row],[Order Date]],"mmm")</f>
        <v>Jun</v>
      </c>
    </row>
    <row r="1076" spans="1:24" ht="15.75">
      <c r="A1076" s="2">
        <v>855</v>
      </c>
      <c r="B1076" s="11">
        <v>46185</v>
      </c>
      <c r="C1076" s="4">
        <f>YEAR(SalesDataTable[[#This Row],[Order Date]])</f>
        <v>2026</v>
      </c>
      <c r="D1076" s="4" t="str">
        <f>"Q"&amp;ROUNDUP(MONTH(SalesDataTable[[#This Row],[Order Date]])/3,0)</f>
        <v>Q2</v>
      </c>
      <c r="E1076" s="4">
        <f>MONTH(SalesDataTable[[#This Row],[Order Date]])</f>
        <v>6</v>
      </c>
      <c r="F1076" s="4" t="str">
        <f>TEXT(SalesDataTable[[#This Row],[Order Date]],"MMM")</f>
        <v>Jun</v>
      </c>
      <c r="G1076" s="3" t="s">
        <v>6</v>
      </c>
      <c r="H1076" s="3" t="s">
        <v>27</v>
      </c>
      <c r="I1076" s="3" t="s">
        <v>2</v>
      </c>
      <c r="J1076" s="3" t="s">
        <v>16</v>
      </c>
      <c r="K1076" s="3" t="s">
        <v>14</v>
      </c>
      <c r="L1076" s="3" t="s">
        <v>15</v>
      </c>
      <c r="M1076" s="8">
        <v>1</v>
      </c>
      <c r="N1076" s="5">
        <v>36.299999999999997</v>
      </c>
      <c r="O1076" s="6">
        <v>0.1</v>
      </c>
      <c r="P1076" s="18">
        <v>13.69</v>
      </c>
      <c r="Q1076" s="18">
        <f t="shared" si="64"/>
        <v>32.67</v>
      </c>
      <c r="R1076" s="18">
        <f t="shared" si="65"/>
        <v>13.69</v>
      </c>
      <c r="S1076" s="18">
        <f t="shared" si="66"/>
        <v>18.980000000000004</v>
      </c>
      <c r="T1076" s="7">
        <f t="shared" si="67"/>
        <v>0.58096112641567199</v>
      </c>
      <c r="U1076" s="4">
        <f>YEAR(SalesDataTable[[#This Row],[Order Date]])</f>
        <v>2026</v>
      </c>
      <c r="V1076" s="7" t="str">
        <f>"Q"&amp;ROUNDUP(MONTH(SalesDataTable[[#This Row],[Order Date]])/3,0)</f>
        <v>Q2</v>
      </c>
      <c r="W1076" s="8">
        <f>MONTH(SalesDataTable[[#This Row],[Order Date]])</f>
        <v>6</v>
      </c>
      <c r="X1076" s="7" t="str">
        <f>TEXT(SalesDataTable[[#This Row],[Order Date]],"mmm")</f>
        <v>Jun</v>
      </c>
    </row>
    <row r="1077" spans="1:24" ht="15.75">
      <c r="A1077" s="2">
        <v>1612</v>
      </c>
      <c r="B1077" s="11">
        <v>46185</v>
      </c>
      <c r="C1077" s="4">
        <f>YEAR(SalesDataTable[[#This Row],[Order Date]])</f>
        <v>2026</v>
      </c>
      <c r="D1077" s="4" t="str">
        <f>"Q"&amp;ROUNDUP(MONTH(SalesDataTable[[#This Row],[Order Date]])/3,0)</f>
        <v>Q2</v>
      </c>
      <c r="E1077" s="4">
        <f>MONTH(SalesDataTable[[#This Row],[Order Date]])</f>
        <v>6</v>
      </c>
      <c r="F1077" s="4" t="str">
        <f>TEXT(SalesDataTable[[#This Row],[Order Date]],"MMM")</f>
        <v>Jun</v>
      </c>
      <c r="G1077" s="3" t="s">
        <v>11</v>
      </c>
      <c r="H1077" s="3" t="s">
        <v>52</v>
      </c>
      <c r="I1077" s="3" t="s">
        <v>2</v>
      </c>
      <c r="J1077" s="3" t="s">
        <v>13</v>
      </c>
      <c r="K1077" s="3" t="s">
        <v>23</v>
      </c>
      <c r="L1077" s="3" t="s">
        <v>51</v>
      </c>
      <c r="M1077" s="8">
        <v>2</v>
      </c>
      <c r="N1077" s="5">
        <v>120.64</v>
      </c>
      <c r="O1077" s="6">
        <v>0</v>
      </c>
      <c r="P1077" s="18">
        <v>61.66</v>
      </c>
      <c r="Q1077" s="18">
        <f t="shared" si="64"/>
        <v>241.28</v>
      </c>
      <c r="R1077" s="18">
        <f t="shared" si="65"/>
        <v>123.32</v>
      </c>
      <c r="S1077" s="18">
        <f t="shared" si="66"/>
        <v>117.96000000000001</v>
      </c>
      <c r="T1077" s="7">
        <f t="shared" si="67"/>
        <v>0.48889257294429711</v>
      </c>
      <c r="U1077" s="4">
        <f>YEAR(SalesDataTable[[#This Row],[Order Date]])</f>
        <v>2026</v>
      </c>
      <c r="V1077" s="7" t="str">
        <f>"Q"&amp;ROUNDUP(MONTH(SalesDataTable[[#This Row],[Order Date]])/3,0)</f>
        <v>Q2</v>
      </c>
      <c r="W1077" s="8">
        <f>MONTH(SalesDataTable[[#This Row],[Order Date]])</f>
        <v>6</v>
      </c>
      <c r="X1077" s="7" t="str">
        <f>TEXT(SalesDataTable[[#This Row],[Order Date]],"mmm")</f>
        <v>Jun</v>
      </c>
    </row>
    <row r="1078" spans="1:24" ht="15.75">
      <c r="A1078" s="2">
        <v>1704</v>
      </c>
      <c r="B1078" s="11">
        <v>46185</v>
      </c>
      <c r="C1078" s="4">
        <f>YEAR(SalesDataTable[[#This Row],[Order Date]])</f>
        <v>2026</v>
      </c>
      <c r="D1078" s="4" t="str">
        <f>"Q"&amp;ROUNDUP(MONTH(SalesDataTable[[#This Row],[Order Date]])/3,0)</f>
        <v>Q2</v>
      </c>
      <c r="E1078" s="4">
        <f>MONTH(SalesDataTable[[#This Row],[Order Date]])</f>
        <v>6</v>
      </c>
      <c r="F1078" s="4" t="str">
        <f>TEXT(SalesDataTable[[#This Row],[Order Date]],"MMM")</f>
        <v>Jun</v>
      </c>
      <c r="G1078" s="3" t="s">
        <v>11</v>
      </c>
      <c r="H1078" s="3" t="s">
        <v>52</v>
      </c>
      <c r="I1078" s="3" t="s">
        <v>2</v>
      </c>
      <c r="J1078" s="3" t="s">
        <v>3</v>
      </c>
      <c r="K1078" s="3" t="s">
        <v>14</v>
      </c>
      <c r="L1078" s="3" t="s">
        <v>32</v>
      </c>
      <c r="M1078" s="8">
        <v>1</v>
      </c>
      <c r="N1078" s="5">
        <v>47.07</v>
      </c>
      <c r="O1078" s="6">
        <v>0</v>
      </c>
      <c r="P1078" s="18">
        <v>18.7</v>
      </c>
      <c r="Q1078" s="18">
        <f t="shared" si="64"/>
        <v>47.07</v>
      </c>
      <c r="R1078" s="18">
        <f t="shared" si="65"/>
        <v>18.7</v>
      </c>
      <c r="S1078" s="18">
        <f t="shared" si="66"/>
        <v>28.37</v>
      </c>
      <c r="T1078" s="7">
        <f t="shared" si="67"/>
        <v>0.60271935415338862</v>
      </c>
      <c r="U1078" s="4">
        <f>YEAR(SalesDataTable[[#This Row],[Order Date]])</f>
        <v>2026</v>
      </c>
      <c r="V1078" s="7" t="str">
        <f>"Q"&amp;ROUNDUP(MONTH(SalesDataTable[[#This Row],[Order Date]])/3,0)</f>
        <v>Q2</v>
      </c>
      <c r="W1078" s="8">
        <f>MONTH(SalesDataTable[[#This Row],[Order Date]])</f>
        <v>6</v>
      </c>
      <c r="X1078" s="7" t="str">
        <f>TEXT(SalesDataTable[[#This Row],[Order Date]],"mmm")</f>
        <v>Jun</v>
      </c>
    </row>
    <row r="1079" spans="1:24" ht="15.75">
      <c r="A1079" s="2">
        <v>1857</v>
      </c>
      <c r="B1079" s="11">
        <v>46185</v>
      </c>
      <c r="C1079" s="4">
        <f>YEAR(SalesDataTable[[#This Row],[Order Date]])</f>
        <v>2026</v>
      </c>
      <c r="D1079" s="4" t="str">
        <f>"Q"&amp;ROUNDUP(MONTH(SalesDataTable[[#This Row],[Order Date]])/3,0)</f>
        <v>Q2</v>
      </c>
      <c r="E1079" s="4">
        <f>MONTH(SalesDataTable[[#This Row],[Order Date]])</f>
        <v>6</v>
      </c>
      <c r="F1079" s="4" t="str">
        <f>TEXT(SalesDataTable[[#This Row],[Order Date]],"MMM")</f>
        <v>Jun</v>
      </c>
      <c r="G1079" s="3" t="s">
        <v>11</v>
      </c>
      <c r="H1079" s="3" t="s">
        <v>18</v>
      </c>
      <c r="I1079" s="3" t="s">
        <v>28</v>
      </c>
      <c r="J1079" s="3" t="s">
        <v>16</v>
      </c>
      <c r="K1079" s="3" t="s">
        <v>9</v>
      </c>
      <c r="L1079" s="3" t="s">
        <v>37</v>
      </c>
      <c r="M1079" s="8">
        <v>2</v>
      </c>
      <c r="N1079" s="5">
        <v>154.94</v>
      </c>
      <c r="O1079" s="6">
        <v>0.05</v>
      </c>
      <c r="P1079" s="18">
        <v>77.260000000000005</v>
      </c>
      <c r="Q1079" s="18">
        <f t="shared" si="64"/>
        <v>294.38599999999997</v>
      </c>
      <c r="R1079" s="18">
        <f t="shared" si="65"/>
        <v>154.52000000000001</v>
      </c>
      <c r="S1079" s="18">
        <f t="shared" si="66"/>
        <v>139.86599999999996</v>
      </c>
      <c r="T1079" s="7">
        <f t="shared" si="67"/>
        <v>0.47511090880680457</v>
      </c>
      <c r="U1079" s="4">
        <f>YEAR(SalesDataTable[[#This Row],[Order Date]])</f>
        <v>2026</v>
      </c>
      <c r="V1079" s="7" t="str">
        <f>"Q"&amp;ROUNDUP(MONTH(SalesDataTable[[#This Row],[Order Date]])/3,0)</f>
        <v>Q2</v>
      </c>
      <c r="W1079" s="8">
        <f>MONTH(SalesDataTable[[#This Row],[Order Date]])</f>
        <v>6</v>
      </c>
      <c r="X1079" s="7" t="str">
        <f>TEXT(SalesDataTable[[#This Row],[Order Date]],"mmm")</f>
        <v>Jun</v>
      </c>
    </row>
    <row r="1080" spans="1:24" ht="15.75">
      <c r="A1080" s="2">
        <v>1888</v>
      </c>
      <c r="B1080" s="11">
        <v>46185</v>
      </c>
      <c r="C1080" s="4">
        <f>YEAR(SalesDataTable[[#This Row],[Order Date]])</f>
        <v>2026</v>
      </c>
      <c r="D1080" s="4" t="str">
        <f>"Q"&amp;ROUNDUP(MONTH(SalesDataTable[[#This Row],[Order Date]])/3,0)</f>
        <v>Q2</v>
      </c>
      <c r="E1080" s="4">
        <f>MONTH(SalesDataTable[[#This Row],[Order Date]])</f>
        <v>6</v>
      </c>
      <c r="F1080" s="4" t="str">
        <f>TEXT(SalesDataTable[[#This Row],[Order Date]],"MMM")</f>
        <v>Jun</v>
      </c>
      <c r="G1080" s="3" t="s">
        <v>6</v>
      </c>
      <c r="H1080" s="3" t="s">
        <v>43</v>
      </c>
      <c r="I1080" s="3" t="s">
        <v>2</v>
      </c>
      <c r="J1080" s="3" t="s">
        <v>3</v>
      </c>
      <c r="K1080" s="3" t="s">
        <v>14</v>
      </c>
      <c r="L1080" s="3" t="s">
        <v>32</v>
      </c>
      <c r="M1080" s="8">
        <v>1</v>
      </c>
      <c r="N1080" s="5">
        <v>45.97</v>
      </c>
      <c r="O1080" s="6">
        <v>0.05</v>
      </c>
      <c r="P1080" s="18">
        <v>18.41</v>
      </c>
      <c r="Q1080" s="18">
        <f t="shared" si="64"/>
        <v>43.671499999999995</v>
      </c>
      <c r="R1080" s="18">
        <f t="shared" si="65"/>
        <v>18.41</v>
      </c>
      <c r="S1080" s="18">
        <f t="shared" si="66"/>
        <v>25.261499999999995</v>
      </c>
      <c r="T1080" s="7">
        <f t="shared" si="67"/>
        <v>0.57844360738696854</v>
      </c>
      <c r="U1080" s="4">
        <f>YEAR(SalesDataTable[[#This Row],[Order Date]])</f>
        <v>2026</v>
      </c>
      <c r="V1080" s="7" t="str">
        <f>"Q"&amp;ROUNDUP(MONTH(SalesDataTable[[#This Row],[Order Date]])/3,0)</f>
        <v>Q2</v>
      </c>
      <c r="W1080" s="8">
        <f>MONTH(SalesDataTable[[#This Row],[Order Date]])</f>
        <v>6</v>
      </c>
      <c r="X1080" s="7" t="str">
        <f>TEXT(SalesDataTable[[#This Row],[Order Date]],"mmm")</f>
        <v>Jun</v>
      </c>
    </row>
    <row r="1081" spans="1:24" ht="15.75">
      <c r="A1081" s="2">
        <v>2683</v>
      </c>
      <c r="B1081" s="11">
        <v>46185</v>
      </c>
      <c r="C1081" s="4">
        <f>YEAR(SalesDataTable[[#This Row],[Order Date]])</f>
        <v>2026</v>
      </c>
      <c r="D1081" s="4" t="str">
        <f>"Q"&amp;ROUNDUP(MONTH(SalesDataTable[[#This Row],[Order Date]])/3,0)</f>
        <v>Q2</v>
      </c>
      <c r="E1081" s="4">
        <f>MONTH(SalesDataTable[[#This Row],[Order Date]])</f>
        <v>6</v>
      </c>
      <c r="F1081" s="4" t="str">
        <f>TEXT(SalesDataTable[[#This Row],[Order Date]],"MMM")</f>
        <v>Jun</v>
      </c>
      <c r="G1081" s="3" t="s">
        <v>20</v>
      </c>
      <c r="H1081" s="3" t="s">
        <v>33</v>
      </c>
      <c r="I1081" s="3" t="s">
        <v>2</v>
      </c>
      <c r="J1081" s="3" t="s">
        <v>3</v>
      </c>
      <c r="K1081" s="3" t="s">
        <v>23</v>
      </c>
      <c r="L1081" s="3" t="s">
        <v>29</v>
      </c>
      <c r="M1081" s="8">
        <v>1</v>
      </c>
      <c r="N1081" s="5">
        <v>198.64</v>
      </c>
      <c r="O1081" s="6">
        <v>0.05</v>
      </c>
      <c r="P1081" s="18">
        <v>101.89</v>
      </c>
      <c r="Q1081" s="18">
        <f t="shared" si="64"/>
        <v>188.70799999999997</v>
      </c>
      <c r="R1081" s="18">
        <f t="shared" si="65"/>
        <v>101.89</v>
      </c>
      <c r="S1081" s="18">
        <f t="shared" si="66"/>
        <v>86.817999999999969</v>
      </c>
      <c r="T1081" s="7">
        <f t="shared" si="67"/>
        <v>0.46006528605040581</v>
      </c>
      <c r="U1081" s="4">
        <f>YEAR(SalesDataTable[[#This Row],[Order Date]])</f>
        <v>2026</v>
      </c>
      <c r="V1081" s="7" t="str">
        <f>"Q"&amp;ROUNDUP(MONTH(SalesDataTable[[#This Row],[Order Date]])/3,0)</f>
        <v>Q2</v>
      </c>
      <c r="W1081" s="8">
        <f>MONTH(SalesDataTable[[#This Row],[Order Date]])</f>
        <v>6</v>
      </c>
      <c r="X1081" s="7" t="str">
        <f>TEXT(SalesDataTable[[#This Row],[Order Date]],"mmm")</f>
        <v>Jun</v>
      </c>
    </row>
    <row r="1082" spans="1:24" ht="15.75">
      <c r="A1082" s="2">
        <v>4211</v>
      </c>
      <c r="B1082" s="11">
        <v>46185</v>
      </c>
      <c r="C1082" s="4">
        <f>YEAR(SalesDataTable[[#This Row],[Order Date]])</f>
        <v>2026</v>
      </c>
      <c r="D1082" s="4" t="str">
        <f>"Q"&amp;ROUNDUP(MONTH(SalesDataTable[[#This Row],[Order Date]])/3,0)</f>
        <v>Q2</v>
      </c>
      <c r="E1082" s="4">
        <f>MONTH(SalesDataTable[[#This Row],[Order Date]])</f>
        <v>6</v>
      </c>
      <c r="F1082" s="4" t="str">
        <f>TEXT(SalesDataTable[[#This Row],[Order Date]],"MMM")</f>
        <v>Jun</v>
      </c>
      <c r="G1082" s="3" t="s">
        <v>11</v>
      </c>
      <c r="H1082" s="3" t="s">
        <v>18</v>
      </c>
      <c r="I1082" s="3" t="s">
        <v>2</v>
      </c>
      <c r="J1082" s="3" t="s">
        <v>13</v>
      </c>
      <c r="K1082" s="3" t="s">
        <v>14</v>
      </c>
      <c r="L1082" s="3" t="s">
        <v>48</v>
      </c>
      <c r="M1082" s="8">
        <v>5</v>
      </c>
      <c r="N1082" s="5">
        <v>168.57</v>
      </c>
      <c r="O1082" s="6">
        <v>0</v>
      </c>
      <c r="P1082" s="18">
        <v>88.65</v>
      </c>
      <c r="Q1082" s="18">
        <f t="shared" si="64"/>
        <v>842.84999999999991</v>
      </c>
      <c r="R1082" s="18">
        <f t="shared" si="65"/>
        <v>443.25</v>
      </c>
      <c r="S1082" s="18">
        <f t="shared" si="66"/>
        <v>399.59999999999991</v>
      </c>
      <c r="T1082" s="7">
        <f t="shared" si="67"/>
        <v>0.47410571276027758</v>
      </c>
      <c r="U1082" s="4">
        <f>YEAR(SalesDataTable[[#This Row],[Order Date]])</f>
        <v>2026</v>
      </c>
      <c r="V1082" s="7" t="str">
        <f>"Q"&amp;ROUNDUP(MONTH(SalesDataTable[[#This Row],[Order Date]])/3,0)</f>
        <v>Q2</v>
      </c>
      <c r="W1082" s="8">
        <f>MONTH(SalesDataTable[[#This Row],[Order Date]])</f>
        <v>6</v>
      </c>
      <c r="X1082" s="7" t="str">
        <f>TEXT(SalesDataTable[[#This Row],[Order Date]],"mmm")</f>
        <v>Jun</v>
      </c>
    </row>
    <row r="1083" spans="1:24" ht="15.75">
      <c r="A1083" s="2">
        <v>4353</v>
      </c>
      <c r="B1083" s="11">
        <v>46185</v>
      </c>
      <c r="C1083" s="4">
        <f>YEAR(SalesDataTable[[#This Row],[Order Date]])</f>
        <v>2026</v>
      </c>
      <c r="D1083" s="4" t="str">
        <f>"Q"&amp;ROUNDUP(MONTH(SalesDataTable[[#This Row],[Order Date]])/3,0)</f>
        <v>Q2</v>
      </c>
      <c r="E1083" s="4">
        <f>MONTH(SalesDataTable[[#This Row],[Order Date]])</f>
        <v>6</v>
      </c>
      <c r="F1083" s="4" t="str">
        <f>TEXT(SalesDataTable[[#This Row],[Order Date]],"MMM")</f>
        <v>Jun</v>
      </c>
      <c r="G1083" s="3" t="s">
        <v>6</v>
      </c>
      <c r="H1083" s="3" t="s">
        <v>27</v>
      </c>
      <c r="I1083" s="3" t="s">
        <v>19</v>
      </c>
      <c r="J1083" s="3" t="s">
        <v>13</v>
      </c>
      <c r="K1083" s="3" t="s">
        <v>14</v>
      </c>
      <c r="L1083" s="3" t="s">
        <v>15</v>
      </c>
      <c r="M1083" s="8">
        <v>1</v>
      </c>
      <c r="N1083" s="5">
        <v>36.65</v>
      </c>
      <c r="O1083" s="6">
        <v>0</v>
      </c>
      <c r="P1083" s="18">
        <v>13.97</v>
      </c>
      <c r="Q1083" s="18">
        <f t="shared" si="64"/>
        <v>36.65</v>
      </c>
      <c r="R1083" s="18">
        <f t="shared" si="65"/>
        <v>13.97</v>
      </c>
      <c r="S1083" s="18">
        <f t="shared" si="66"/>
        <v>22.68</v>
      </c>
      <c r="T1083" s="7">
        <f t="shared" si="67"/>
        <v>0.61882673942701227</v>
      </c>
      <c r="U1083" s="4">
        <f>YEAR(SalesDataTable[[#This Row],[Order Date]])</f>
        <v>2026</v>
      </c>
      <c r="V1083" s="7" t="str">
        <f>"Q"&amp;ROUNDUP(MONTH(SalesDataTable[[#This Row],[Order Date]])/3,0)</f>
        <v>Q2</v>
      </c>
      <c r="W1083" s="8">
        <f>MONTH(SalesDataTable[[#This Row],[Order Date]])</f>
        <v>6</v>
      </c>
      <c r="X1083" s="7" t="str">
        <f>TEXT(SalesDataTable[[#This Row],[Order Date]],"mmm")</f>
        <v>Jun</v>
      </c>
    </row>
    <row r="1084" spans="1:24" ht="15.75">
      <c r="A1084" s="2">
        <v>5020</v>
      </c>
      <c r="B1084" s="11">
        <v>46185</v>
      </c>
      <c r="C1084" s="4">
        <f>YEAR(SalesDataTable[[#This Row],[Order Date]])</f>
        <v>2026</v>
      </c>
      <c r="D1084" s="4" t="str">
        <f>"Q"&amp;ROUNDUP(MONTH(SalesDataTable[[#This Row],[Order Date]])/3,0)</f>
        <v>Q2</v>
      </c>
      <c r="E1084" s="4">
        <f>MONTH(SalesDataTable[[#This Row],[Order Date]])</f>
        <v>6</v>
      </c>
      <c r="F1084" s="4" t="str">
        <f>TEXT(SalesDataTable[[#This Row],[Order Date]],"MMM")</f>
        <v>Jun</v>
      </c>
      <c r="G1084" s="3" t="s">
        <v>11</v>
      </c>
      <c r="H1084" s="3" t="s">
        <v>25</v>
      </c>
      <c r="I1084" s="3" t="s">
        <v>19</v>
      </c>
      <c r="J1084" s="3" t="s">
        <v>3</v>
      </c>
      <c r="K1084" s="3" t="s">
        <v>14</v>
      </c>
      <c r="L1084" s="3" t="s">
        <v>15</v>
      </c>
      <c r="M1084" s="8">
        <v>2</v>
      </c>
      <c r="N1084" s="5">
        <v>35.450000000000003</v>
      </c>
      <c r="O1084" s="6">
        <v>0.05</v>
      </c>
      <c r="P1084" s="18">
        <v>13.39</v>
      </c>
      <c r="Q1084" s="18">
        <f t="shared" si="64"/>
        <v>67.355000000000004</v>
      </c>
      <c r="R1084" s="18">
        <f t="shared" si="65"/>
        <v>26.78</v>
      </c>
      <c r="S1084" s="18">
        <f t="shared" si="66"/>
        <v>40.575000000000003</v>
      </c>
      <c r="T1084" s="7">
        <f t="shared" si="67"/>
        <v>0.60240516665429444</v>
      </c>
      <c r="U1084" s="4">
        <f>YEAR(SalesDataTable[[#This Row],[Order Date]])</f>
        <v>2026</v>
      </c>
      <c r="V1084" s="7" t="str">
        <f>"Q"&amp;ROUNDUP(MONTH(SalesDataTable[[#This Row],[Order Date]])/3,0)</f>
        <v>Q2</v>
      </c>
      <c r="W1084" s="8">
        <f>MONTH(SalesDataTable[[#This Row],[Order Date]])</f>
        <v>6</v>
      </c>
      <c r="X1084" s="7" t="str">
        <f>TEXT(SalesDataTable[[#This Row],[Order Date]],"mmm")</f>
        <v>Jun</v>
      </c>
    </row>
    <row r="1085" spans="1:24" ht="15.75">
      <c r="A1085" s="2">
        <v>564</v>
      </c>
      <c r="B1085" s="11">
        <v>46186</v>
      </c>
      <c r="C1085" s="4">
        <f>YEAR(SalesDataTable[[#This Row],[Order Date]])</f>
        <v>2026</v>
      </c>
      <c r="D1085" s="4" t="str">
        <f>"Q"&amp;ROUNDUP(MONTH(SalesDataTable[[#This Row],[Order Date]])/3,0)</f>
        <v>Q2</v>
      </c>
      <c r="E1085" s="4">
        <f>MONTH(SalesDataTable[[#This Row],[Order Date]])</f>
        <v>6</v>
      </c>
      <c r="F1085" s="4" t="str">
        <f>TEXT(SalesDataTable[[#This Row],[Order Date]],"MMM")</f>
        <v>Jun</v>
      </c>
      <c r="G1085" s="3" t="s">
        <v>11</v>
      </c>
      <c r="H1085" s="3" t="s">
        <v>25</v>
      </c>
      <c r="I1085" s="3" t="s">
        <v>19</v>
      </c>
      <c r="J1085" s="3" t="s">
        <v>13</v>
      </c>
      <c r="K1085" s="3" t="s">
        <v>14</v>
      </c>
      <c r="L1085" s="3" t="s">
        <v>32</v>
      </c>
      <c r="M1085" s="8">
        <v>3</v>
      </c>
      <c r="N1085" s="5">
        <v>45.82</v>
      </c>
      <c r="O1085" s="6">
        <v>0.1</v>
      </c>
      <c r="P1085" s="18">
        <v>18.61</v>
      </c>
      <c r="Q1085" s="18">
        <f t="shared" si="64"/>
        <v>123.71400000000001</v>
      </c>
      <c r="R1085" s="18">
        <f t="shared" si="65"/>
        <v>55.83</v>
      </c>
      <c r="S1085" s="18">
        <f t="shared" si="66"/>
        <v>67.884000000000015</v>
      </c>
      <c r="T1085" s="7">
        <f t="shared" si="67"/>
        <v>0.54871720258014456</v>
      </c>
      <c r="U1085" s="4">
        <f>YEAR(SalesDataTable[[#This Row],[Order Date]])</f>
        <v>2026</v>
      </c>
      <c r="V1085" s="7" t="str">
        <f>"Q"&amp;ROUNDUP(MONTH(SalesDataTable[[#This Row],[Order Date]])/3,0)</f>
        <v>Q2</v>
      </c>
      <c r="W1085" s="8">
        <f>MONTH(SalesDataTable[[#This Row],[Order Date]])</f>
        <v>6</v>
      </c>
      <c r="X1085" s="7" t="str">
        <f>TEXT(SalesDataTable[[#This Row],[Order Date]],"mmm")</f>
        <v>Jun</v>
      </c>
    </row>
    <row r="1086" spans="1:24" ht="15.75">
      <c r="A1086" s="2">
        <v>736</v>
      </c>
      <c r="B1086" s="11">
        <v>46186</v>
      </c>
      <c r="C1086" s="4">
        <f>YEAR(SalesDataTable[[#This Row],[Order Date]])</f>
        <v>2026</v>
      </c>
      <c r="D1086" s="4" t="str">
        <f>"Q"&amp;ROUNDUP(MONTH(SalesDataTable[[#This Row],[Order Date]])/3,0)</f>
        <v>Q2</v>
      </c>
      <c r="E1086" s="4">
        <f>MONTH(SalesDataTable[[#This Row],[Order Date]])</f>
        <v>6</v>
      </c>
      <c r="F1086" s="4" t="str">
        <f>TEXT(SalesDataTable[[#This Row],[Order Date]],"MMM")</f>
        <v>Jun</v>
      </c>
      <c r="G1086" s="3" t="s">
        <v>20</v>
      </c>
      <c r="H1086" s="3" t="s">
        <v>47</v>
      </c>
      <c r="I1086" s="3" t="s">
        <v>19</v>
      </c>
      <c r="J1086" s="3" t="s">
        <v>16</v>
      </c>
      <c r="K1086" s="3" t="s">
        <v>9</v>
      </c>
      <c r="L1086" s="3" t="s">
        <v>37</v>
      </c>
      <c r="M1086" s="8">
        <v>1</v>
      </c>
      <c r="N1086" s="5">
        <v>152.78</v>
      </c>
      <c r="O1086" s="6">
        <v>0</v>
      </c>
      <c r="P1086" s="18">
        <v>78.540000000000006</v>
      </c>
      <c r="Q1086" s="18">
        <f t="shared" si="64"/>
        <v>152.78</v>
      </c>
      <c r="R1086" s="18">
        <f t="shared" si="65"/>
        <v>78.540000000000006</v>
      </c>
      <c r="S1086" s="18">
        <f t="shared" si="66"/>
        <v>74.239999999999995</v>
      </c>
      <c r="T1086" s="7">
        <f t="shared" si="67"/>
        <v>0.48592747741851022</v>
      </c>
      <c r="U1086" s="4">
        <f>YEAR(SalesDataTable[[#This Row],[Order Date]])</f>
        <v>2026</v>
      </c>
      <c r="V1086" s="7" t="str">
        <f>"Q"&amp;ROUNDUP(MONTH(SalesDataTable[[#This Row],[Order Date]])/3,0)</f>
        <v>Q2</v>
      </c>
      <c r="W1086" s="8">
        <f>MONTH(SalesDataTable[[#This Row],[Order Date]])</f>
        <v>6</v>
      </c>
      <c r="X1086" s="7" t="str">
        <f>TEXT(SalesDataTable[[#This Row],[Order Date]],"mmm")</f>
        <v>Jun</v>
      </c>
    </row>
    <row r="1087" spans="1:24" ht="15.75">
      <c r="A1087" s="2">
        <v>1300</v>
      </c>
      <c r="B1087" s="11">
        <v>46186</v>
      </c>
      <c r="C1087" s="4">
        <f>YEAR(SalesDataTable[[#This Row],[Order Date]])</f>
        <v>2026</v>
      </c>
      <c r="D1087" s="4" t="str">
        <f>"Q"&amp;ROUNDUP(MONTH(SalesDataTable[[#This Row],[Order Date]])/3,0)</f>
        <v>Q2</v>
      </c>
      <c r="E1087" s="4">
        <f>MONTH(SalesDataTable[[#This Row],[Order Date]])</f>
        <v>6</v>
      </c>
      <c r="F1087" s="4" t="str">
        <f>TEXT(SalesDataTable[[#This Row],[Order Date]],"MMM")</f>
        <v>Jun</v>
      </c>
      <c r="G1087" s="3" t="s">
        <v>6</v>
      </c>
      <c r="H1087" s="3" t="s">
        <v>27</v>
      </c>
      <c r="I1087" s="3" t="s">
        <v>2</v>
      </c>
      <c r="J1087" s="3" t="s">
        <v>13</v>
      </c>
      <c r="K1087" s="3" t="s">
        <v>4</v>
      </c>
      <c r="L1087" s="3" t="s">
        <v>22</v>
      </c>
      <c r="M1087" s="8">
        <v>1</v>
      </c>
      <c r="N1087" s="5">
        <v>49.76</v>
      </c>
      <c r="O1087" s="6">
        <v>0.05</v>
      </c>
      <c r="P1087" s="18">
        <v>22.58</v>
      </c>
      <c r="Q1087" s="18">
        <f t="shared" si="64"/>
        <v>47.271999999999998</v>
      </c>
      <c r="R1087" s="18">
        <f t="shared" si="65"/>
        <v>22.58</v>
      </c>
      <c r="S1087" s="18">
        <f t="shared" si="66"/>
        <v>24.692</v>
      </c>
      <c r="T1087" s="7">
        <f t="shared" si="67"/>
        <v>0.52233880521238796</v>
      </c>
      <c r="U1087" s="4">
        <f>YEAR(SalesDataTable[[#This Row],[Order Date]])</f>
        <v>2026</v>
      </c>
      <c r="V1087" s="7" t="str">
        <f>"Q"&amp;ROUNDUP(MONTH(SalesDataTable[[#This Row],[Order Date]])/3,0)</f>
        <v>Q2</v>
      </c>
      <c r="W1087" s="8">
        <f>MONTH(SalesDataTable[[#This Row],[Order Date]])</f>
        <v>6</v>
      </c>
      <c r="X1087" s="7" t="str">
        <f>TEXT(SalesDataTable[[#This Row],[Order Date]],"mmm")</f>
        <v>Jun</v>
      </c>
    </row>
    <row r="1088" spans="1:24" ht="15.75">
      <c r="A1088" s="2">
        <v>1948</v>
      </c>
      <c r="B1088" s="11">
        <v>46186</v>
      </c>
      <c r="C1088" s="4">
        <f>YEAR(SalesDataTable[[#This Row],[Order Date]])</f>
        <v>2026</v>
      </c>
      <c r="D1088" s="4" t="str">
        <f>"Q"&amp;ROUNDUP(MONTH(SalesDataTable[[#This Row],[Order Date]])/3,0)</f>
        <v>Q2</v>
      </c>
      <c r="E1088" s="4">
        <f>MONTH(SalesDataTable[[#This Row],[Order Date]])</f>
        <v>6</v>
      </c>
      <c r="F1088" s="4" t="str">
        <f>TEXT(SalesDataTable[[#This Row],[Order Date]],"MMM")</f>
        <v>Jun</v>
      </c>
      <c r="G1088" s="3" t="s">
        <v>20</v>
      </c>
      <c r="H1088" s="3" t="s">
        <v>33</v>
      </c>
      <c r="I1088" s="3" t="s">
        <v>19</v>
      </c>
      <c r="J1088" s="3" t="s">
        <v>13</v>
      </c>
      <c r="K1088" s="3" t="s">
        <v>9</v>
      </c>
      <c r="L1088" s="3" t="s">
        <v>37</v>
      </c>
      <c r="M1088" s="8">
        <v>1</v>
      </c>
      <c r="N1088" s="5">
        <v>157.6</v>
      </c>
      <c r="O1088" s="6">
        <v>0.05</v>
      </c>
      <c r="P1088" s="18">
        <v>79.34</v>
      </c>
      <c r="Q1088" s="18">
        <f t="shared" si="64"/>
        <v>149.72</v>
      </c>
      <c r="R1088" s="18">
        <f t="shared" si="65"/>
        <v>79.34</v>
      </c>
      <c r="S1088" s="18">
        <f t="shared" si="66"/>
        <v>70.38</v>
      </c>
      <c r="T1088" s="7">
        <f t="shared" si="67"/>
        <v>0.47007747795885652</v>
      </c>
      <c r="U1088" s="4">
        <f>YEAR(SalesDataTable[[#This Row],[Order Date]])</f>
        <v>2026</v>
      </c>
      <c r="V1088" s="7" t="str">
        <f>"Q"&amp;ROUNDUP(MONTH(SalesDataTable[[#This Row],[Order Date]])/3,0)</f>
        <v>Q2</v>
      </c>
      <c r="W1088" s="8">
        <f>MONTH(SalesDataTable[[#This Row],[Order Date]])</f>
        <v>6</v>
      </c>
      <c r="X1088" s="7" t="str">
        <f>TEXT(SalesDataTable[[#This Row],[Order Date]],"mmm")</f>
        <v>Jun</v>
      </c>
    </row>
    <row r="1089" spans="1:24" ht="15.75">
      <c r="A1089" s="2">
        <v>2272</v>
      </c>
      <c r="B1089" s="11">
        <v>46186</v>
      </c>
      <c r="C1089" s="4">
        <f>YEAR(SalesDataTable[[#This Row],[Order Date]])</f>
        <v>2026</v>
      </c>
      <c r="D1089" s="4" t="str">
        <f>"Q"&amp;ROUNDUP(MONTH(SalesDataTable[[#This Row],[Order Date]])/3,0)</f>
        <v>Q2</v>
      </c>
      <c r="E1089" s="4">
        <f>MONTH(SalesDataTable[[#This Row],[Order Date]])</f>
        <v>6</v>
      </c>
      <c r="F1089" s="4" t="str">
        <f>TEXT(SalesDataTable[[#This Row],[Order Date]],"MMM")</f>
        <v>Jun</v>
      </c>
      <c r="G1089" s="3" t="s">
        <v>20</v>
      </c>
      <c r="H1089" s="3" t="s">
        <v>33</v>
      </c>
      <c r="I1089" s="3" t="s">
        <v>2</v>
      </c>
      <c r="J1089" s="3" t="s">
        <v>3</v>
      </c>
      <c r="K1089" s="3" t="s">
        <v>34</v>
      </c>
      <c r="L1089" s="3" t="s">
        <v>38</v>
      </c>
      <c r="M1089" s="8">
        <v>1</v>
      </c>
      <c r="N1089" s="5">
        <v>125.01</v>
      </c>
      <c r="O1089" s="6">
        <v>0.15</v>
      </c>
      <c r="P1089" s="18">
        <v>70.39</v>
      </c>
      <c r="Q1089" s="18">
        <f t="shared" si="64"/>
        <v>106.2585</v>
      </c>
      <c r="R1089" s="18">
        <f t="shared" si="65"/>
        <v>70.39</v>
      </c>
      <c r="S1089" s="18">
        <f t="shared" si="66"/>
        <v>35.868499999999997</v>
      </c>
      <c r="T1089" s="7">
        <f t="shared" si="67"/>
        <v>0.33755887764272974</v>
      </c>
      <c r="U1089" s="4">
        <f>YEAR(SalesDataTable[[#This Row],[Order Date]])</f>
        <v>2026</v>
      </c>
      <c r="V1089" s="7" t="str">
        <f>"Q"&amp;ROUNDUP(MONTH(SalesDataTable[[#This Row],[Order Date]])/3,0)</f>
        <v>Q2</v>
      </c>
      <c r="W1089" s="8">
        <f>MONTH(SalesDataTable[[#This Row],[Order Date]])</f>
        <v>6</v>
      </c>
      <c r="X1089" s="7" t="str">
        <f>TEXT(SalesDataTable[[#This Row],[Order Date]],"mmm")</f>
        <v>Jun</v>
      </c>
    </row>
    <row r="1090" spans="1:24" ht="15.75">
      <c r="A1090" s="2">
        <v>2680</v>
      </c>
      <c r="B1090" s="11">
        <v>46186</v>
      </c>
      <c r="C1090" s="4">
        <f>YEAR(SalesDataTable[[#This Row],[Order Date]])</f>
        <v>2026</v>
      </c>
      <c r="D1090" s="4" t="str">
        <f>"Q"&amp;ROUNDUP(MONTH(SalesDataTable[[#This Row],[Order Date]])/3,0)</f>
        <v>Q2</v>
      </c>
      <c r="E1090" s="4">
        <f>MONTH(SalesDataTable[[#This Row],[Order Date]])</f>
        <v>6</v>
      </c>
      <c r="F1090" s="4" t="str">
        <f>TEXT(SalesDataTable[[#This Row],[Order Date]],"MMM")</f>
        <v>Jun</v>
      </c>
      <c r="G1090" s="3" t="s">
        <v>6</v>
      </c>
      <c r="H1090" s="3" t="s">
        <v>49</v>
      </c>
      <c r="I1090" s="3" t="s">
        <v>2</v>
      </c>
      <c r="J1090" s="3" t="s">
        <v>3</v>
      </c>
      <c r="K1090" s="3" t="s">
        <v>9</v>
      </c>
      <c r="L1090" s="3" t="s">
        <v>10</v>
      </c>
      <c r="M1090" s="8">
        <v>1</v>
      </c>
      <c r="N1090" s="5">
        <v>93.59</v>
      </c>
      <c r="O1090" s="6">
        <v>0.15</v>
      </c>
      <c r="P1090" s="18">
        <v>46.48</v>
      </c>
      <c r="Q1090" s="18">
        <f t="shared" ref="Q1090:Q1153" si="68">M1090*N1090*(1-O1090)</f>
        <v>79.551500000000004</v>
      </c>
      <c r="R1090" s="18">
        <f t="shared" ref="R1090:R1153" si="69">M1090*P1090</f>
        <v>46.48</v>
      </c>
      <c r="S1090" s="18">
        <f t="shared" ref="S1090:S1153" si="70">Q1090-R1090</f>
        <v>33.071500000000007</v>
      </c>
      <c r="T1090" s="7">
        <f t="shared" ref="T1090:T1153" si="71">IFERROR(S1090/Q1090,0)</f>
        <v>0.41572440494522422</v>
      </c>
      <c r="U1090" s="4">
        <f>YEAR(SalesDataTable[[#This Row],[Order Date]])</f>
        <v>2026</v>
      </c>
      <c r="V1090" s="7" t="str">
        <f>"Q"&amp;ROUNDUP(MONTH(SalesDataTable[[#This Row],[Order Date]])/3,0)</f>
        <v>Q2</v>
      </c>
      <c r="W1090" s="8">
        <f>MONTH(SalesDataTable[[#This Row],[Order Date]])</f>
        <v>6</v>
      </c>
      <c r="X1090" s="7" t="str">
        <f>TEXT(SalesDataTable[[#This Row],[Order Date]],"mmm")</f>
        <v>Jun</v>
      </c>
    </row>
    <row r="1091" spans="1:24" ht="15.75">
      <c r="A1091" s="2">
        <v>4178</v>
      </c>
      <c r="B1091" s="11">
        <v>46186</v>
      </c>
      <c r="C1091" s="4">
        <f>YEAR(SalesDataTable[[#This Row],[Order Date]])</f>
        <v>2026</v>
      </c>
      <c r="D1091" s="4" t="str">
        <f>"Q"&amp;ROUNDUP(MONTH(SalesDataTable[[#This Row],[Order Date]])/3,0)</f>
        <v>Q2</v>
      </c>
      <c r="E1091" s="4">
        <f>MONTH(SalesDataTable[[#This Row],[Order Date]])</f>
        <v>6</v>
      </c>
      <c r="F1091" s="4" t="str">
        <f>TEXT(SalesDataTable[[#This Row],[Order Date]],"MMM")</f>
        <v>Jun</v>
      </c>
      <c r="G1091" s="3" t="s">
        <v>11</v>
      </c>
      <c r="H1091" s="3" t="s">
        <v>12</v>
      </c>
      <c r="I1091" s="3" t="s">
        <v>19</v>
      </c>
      <c r="J1091" s="3" t="s">
        <v>3</v>
      </c>
      <c r="K1091" s="3" t="s">
        <v>9</v>
      </c>
      <c r="L1091" s="3" t="s">
        <v>17</v>
      </c>
      <c r="M1091" s="8">
        <v>4</v>
      </c>
      <c r="N1091" s="5">
        <v>143.9</v>
      </c>
      <c r="O1091" s="6">
        <v>0.05</v>
      </c>
      <c r="P1091" s="18">
        <v>79.709999999999994</v>
      </c>
      <c r="Q1091" s="18">
        <f t="shared" si="68"/>
        <v>546.82000000000005</v>
      </c>
      <c r="R1091" s="18">
        <f t="shared" si="69"/>
        <v>318.83999999999997</v>
      </c>
      <c r="S1091" s="18">
        <f t="shared" si="70"/>
        <v>227.98000000000008</v>
      </c>
      <c r="T1091" s="7">
        <f t="shared" si="71"/>
        <v>0.41691964448996022</v>
      </c>
      <c r="U1091" s="4">
        <f>YEAR(SalesDataTable[[#This Row],[Order Date]])</f>
        <v>2026</v>
      </c>
      <c r="V1091" s="7" t="str">
        <f>"Q"&amp;ROUNDUP(MONTH(SalesDataTable[[#This Row],[Order Date]])/3,0)</f>
        <v>Q2</v>
      </c>
      <c r="W1091" s="8">
        <f>MONTH(SalesDataTable[[#This Row],[Order Date]])</f>
        <v>6</v>
      </c>
      <c r="X1091" s="7" t="str">
        <f>TEXT(SalesDataTable[[#This Row],[Order Date]],"mmm")</f>
        <v>Jun</v>
      </c>
    </row>
    <row r="1092" spans="1:24" ht="15.75">
      <c r="A1092" s="2">
        <v>4272</v>
      </c>
      <c r="B1092" s="11">
        <v>46186</v>
      </c>
      <c r="C1092" s="4">
        <f>YEAR(SalesDataTable[[#This Row],[Order Date]])</f>
        <v>2026</v>
      </c>
      <c r="D1092" s="4" t="str">
        <f>"Q"&amp;ROUNDUP(MONTH(SalesDataTable[[#This Row],[Order Date]])/3,0)</f>
        <v>Q2</v>
      </c>
      <c r="E1092" s="4">
        <f>MONTH(SalesDataTable[[#This Row],[Order Date]])</f>
        <v>6</v>
      </c>
      <c r="F1092" s="4" t="str">
        <f>TEXT(SalesDataTable[[#This Row],[Order Date]],"MMM")</f>
        <v>Jun</v>
      </c>
      <c r="G1092" s="3" t="s">
        <v>20</v>
      </c>
      <c r="H1092" s="3" t="s">
        <v>31</v>
      </c>
      <c r="I1092" s="3" t="s">
        <v>28</v>
      </c>
      <c r="J1092" s="3" t="s">
        <v>3</v>
      </c>
      <c r="K1092" s="3" t="s">
        <v>23</v>
      </c>
      <c r="L1092" s="3" t="s">
        <v>29</v>
      </c>
      <c r="M1092" s="8">
        <v>4</v>
      </c>
      <c r="N1092" s="5">
        <v>190.97</v>
      </c>
      <c r="O1092" s="6">
        <v>0</v>
      </c>
      <c r="P1092" s="18">
        <v>103.36</v>
      </c>
      <c r="Q1092" s="18">
        <f t="shared" si="68"/>
        <v>763.88</v>
      </c>
      <c r="R1092" s="18">
        <f t="shared" si="69"/>
        <v>413.44</v>
      </c>
      <c r="S1092" s="18">
        <f t="shared" si="70"/>
        <v>350.44</v>
      </c>
      <c r="T1092" s="7">
        <f t="shared" si="71"/>
        <v>0.45876315651673039</v>
      </c>
      <c r="U1092" s="4">
        <f>YEAR(SalesDataTable[[#This Row],[Order Date]])</f>
        <v>2026</v>
      </c>
      <c r="V1092" s="7" t="str">
        <f>"Q"&amp;ROUNDUP(MONTH(SalesDataTable[[#This Row],[Order Date]])/3,0)</f>
        <v>Q2</v>
      </c>
      <c r="W1092" s="8">
        <f>MONTH(SalesDataTable[[#This Row],[Order Date]])</f>
        <v>6</v>
      </c>
      <c r="X1092" s="7" t="str">
        <f>TEXT(SalesDataTable[[#This Row],[Order Date]],"mmm")</f>
        <v>Jun</v>
      </c>
    </row>
    <row r="1093" spans="1:24" ht="15.75">
      <c r="A1093" s="2">
        <v>4713</v>
      </c>
      <c r="B1093" s="11">
        <v>46186</v>
      </c>
      <c r="C1093" s="4">
        <f>YEAR(SalesDataTable[[#This Row],[Order Date]])</f>
        <v>2026</v>
      </c>
      <c r="D1093" s="4" t="str">
        <f>"Q"&amp;ROUNDUP(MONTH(SalesDataTable[[#This Row],[Order Date]])/3,0)</f>
        <v>Q2</v>
      </c>
      <c r="E1093" s="4">
        <f>MONTH(SalesDataTable[[#This Row],[Order Date]])</f>
        <v>6</v>
      </c>
      <c r="F1093" s="4" t="str">
        <f>TEXT(SalesDataTable[[#This Row],[Order Date]],"MMM")</f>
        <v>Jun</v>
      </c>
      <c r="G1093" s="3" t="s">
        <v>20</v>
      </c>
      <c r="H1093" s="3" t="s">
        <v>47</v>
      </c>
      <c r="I1093" s="3" t="s">
        <v>19</v>
      </c>
      <c r="J1093" s="3" t="s">
        <v>16</v>
      </c>
      <c r="K1093" s="3" t="s">
        <v>34</v>
      </c>
      <c r="L1093" s="3" t="s">
        <v>42</v>
      </c>
      <c r="M1093" s="8">
        <v>1</v>
      </c>
      <c r="N1093" s="5">
        <v>35.78</v>
      </c>
      <c r="O1093" s="6">
        <v>0</v>
      </c>
      <c r="P1093" s="18">
        <v>14</v>
      </c>
      <c r="Q1093" s="18">
        <f t="shared" si="68"/>
        <v>35.78</v>
      </c>
      <c r="R1093" s="18">
        <f t="shared" si="69"/>
        <v>14</v>
      </c>
      <c r="S1093" s="18">
        <f t="shared" si="70"/>
        <v>21.78</v>
      </c>
      <c r="T1093" s="7">
        <f t="shared" si="71"/>
        <v>0.60871995528228062</v>
      </c>
      <c r="U1093" s="4">
        <f>YEAR(SalesDataTable[[#This Row],[Order Date]])</f>
        <v>2026</v>
      </c>
      <c r="V1093" s="7" t="str">
        <f>"Q"&amp;ROUNDUP(MONTH(SalesDataTable[[#This Row],[Order Date]])/3,0)</f>
        <v>Q2</v>
      </c>
      <c r="W1093" s="8">
        <f>MONTH(SalesDataTable[[#This Row],[Order Date]])</f>
        <v>6</v>
      </c>
      <c r="X1093" s="7" t="str">
        <f>TEXT(SalesDataTable[[#This Row],[Order Date]],"mmm")</f>
        <v>Jun</v>
      </c>
    </row>
    <row r="1094" spans="1:24" ht="15.75">
      <c r="A1094" s="2">
        <v>5166</v>
      </c>
      <c r="B1094" s="11">
        <v>46186</v>
      </c>
      <c r="C1094" s="4">
        <f>YEAR(SalesDataTable[[#This Row],[Order Date]])</f>
        <v>2026</v>
      </c>
      <c r="D1094" s="4" t="str">
        <f>"Q"&amp;ROUNDUP(MONTH(SalesDataTable[[#This Row],[Order Date]])/3,0)</f>
        <v>Q2</v>
      </c>
      <c r="E1094" s="4">
        <f>MONTH(SalesDataTable[[#This Row],[Order Date]])</f>
        <v>6</v>
      </c>
      <c r="F1094" s="4" t="str">
        <f>TEXT(SalesDataTable[[#This Row],[Order Date]],"MMM")</f>
        <v>Jun</v>
      </c>
      <c r="G1094" s="3" t="s">
        <v>20</v>
      </c>
      <c r="H1094" s="3" t="s">
        <v>31</v>
      </c>
      <c r="I1094" s="3" t="s">
        <v>28</v>
      </c>
      <c r="J1094" s="3" t="s">
        <v>13</v>
      </c>
      <c r="K1094" s="3" t="s">
        <v>23</v>
      </c>
      <c r="L1094" s="3" t="s">
        <v>51</v>
      </c>
      <c r="M1094" s="8">
        <v>3</v>
      </c>
      <c r="N1094" s="5">
        <v>125.25</v>
      </c>
      <c r="O1094" s="6">
        <v>0.05</v>
      </c>
      <c r="P1094" s="18">
        <v>58.95</v>
      </c>
      <c r="Q1094" s="18">
        <f t="shared" si="68"/>
        <v>356.96249999999998</v>
      </c>
      <c r="R1094" s="18">
        <f t="shared" si="69"/>
        <v>176.85000000000002</v>
      </c>
      <c r="S1094" s="18">
        <f t="shared" si="70"/>
        <v>180.11249999999995</v>
      </c>
      <c r="T1094" s="7">
        <f t="shared" si="71"/>
        <v>0.50456980775291516</v>
      </c>
      <c r="U1094" s="4">
        <f>YEAR(SalesDataTable[[#This Row],[Order Date]])</f>
        <v>2026</v>
      </c>
      <c r="V1094" s="7" t="str">
        <f>"Q"&amp;ROUNDUP(MONTH(SalesDataTable[[#This Row],[Order Date]])/3,0)</f>
        <v>Q2</v>
      </c>
      <c r="W1094" s="8">
        <f>MONTH(SalesDataTable[[#This Row],[Order Date]])</f>
        <v>6</v>
      </c>
      <c r="X1094" s="7" t="str">
        <f>TEXT(SalesDataTable[[#This Row],[Order Date]],"mmm")</f>
        <v>Jun</v>
      </c>
    </row>
    <row r="1095" spans="1:24" ht="15.75">
      <c r="A1095" s="2">
        <v>486</v>
      </c>
      <c r="B1095" s="11">
        <v>46187</v>
      </c>
      <c r="C1095" s="4">
        <f>YEAR(SalesDataTable[[#This Row],[Order Date]])</f>
        <v>2026</v>
      </c>
      <c r="D1095" s="4" t="str">
        <f>"Q"&amp;ROUNDUP(MONTH(SalesDataTable[[#This Row],[Order Date]])/3,0)</f>
        <v>Q2</v>
      </c>
      <c r="E1095" s="4">
        <f>MONTH(SalesDataTable[[#This Row],[Order Date]])</f>
        <v>6</v>
      </c>
      <c r="F1095" s="4" t="str">
        <f>TEXT(SalesDataTable[[#This Row],[Order Date]],"MMM")</f>
        <v>Jun</v>
      </c>
      <c r="G1095" s="3" t="s">
        <v>0</v>
      </c>
      <c r="H1095" s="3" t="s">
        <v>36</v>
      </c>
      <c r="I1095" s="3" t="s">
        <v>8</v>
      </c>
      <c r="J1095" s="3" t="s">
        <v>16</v>
      </c>
      <c r="K1095" s="3" t="s">
        <v>9</v>
      </c>
      <c r="L1095" s="3" t="s">
        <v>46</v>
      </c>
      <c r="M1095" s="8">
        <v>8</v>
      </c>
      <c r="N1095" s="5">
        <v>72.36</v>
      </c>
      <c r="O1095" s="6">
        <v>0.1</v>
      </c>
      <c r="P1095" s="18">
        <v>32.229999999999997</v>
      </c>
      <c r="Q1095" s="18">
        <f t="shared" si="68"/>
        <v>520.99199999999996</v>
      </c>
      <c r="R1095" s="18">
        <f t="shared" si="69"/>
        <v>257.83999999999997</v>
      </c>
      <c r="S1095" s="18">
        <f t="shared" si="70"/>
        <v>263.15199999999999</v>
      </c>
      <c r="T1095" s="7">
        <f t="shared" si="71"/>
        <v>0.5050979669553467</v>
      </c>
      <c r="U1095" s="4">
        <f>YEAR(SalesDataTable[[#This Row],[Order Date]])</f>
        <v>2026</v>
      </c>
      <c r="V1095" s="7" t="str">
        <f>"Q"&amp;ROUNDUP(MONTH(SalesDataTable[[#This Row],[Order Date]])/3,0)</f>
        <v>Q2</v>
      </c>
      <c r="W1095" s="8">
        <f>MONTH(SalesDataTable[[#This Row],[Order Date]])</f>
        <v>6</v>
      </c>
      <c r="X1095" s="7" t="str">
        <f>TEXT(SalesDataTable[[#This Row],[Order Date]],"mmm")</f>
        <v>Jun</v>
      </c>
    </row>
    <row r="1096" spans="1:24" ht="15.75">
      <c r="A1096" s="2">
        <v>1507</v>
      </c>
      <c r="B1096" s="11">
        <v>46187</v>
      </c>
      <c r="C1096" s="4">
        <f>YEAR(SalesDataTable[[#This Row],[Order Date]])</f>
        <v>2026</v>
      </c>
      <c r="D1096" s="4" t="str">
        <f>"Q"&amp;ROUNDUP(MONTH(SalesDataTable[[#This Row],[Order Date]])/3,0)</f>
        <v>Q2</v>
      </c>
      <c r="E1096" s="4">
        <f>MONTH(SalesDataTable[[#This Row],[Order Date]])</f>
        <v>6</v>
      </c>
      <c r="F1096" s="4" t="str">
        <f>TEXT(SalesDataTable[[#This Row],[Order Date]],"MMM")</f>
        <v>Jun</v>
      </c>
      <c r="G1096" s="3" t="s">
        <v>0</v>
      </c>
      <c r="H1096" s="3" t="s">
        <v>50</v>
      </c>
      <c r="I1096" s="3" t="s">
        <v>19</v>
      </c>
      <c r="J1096" s="3" t="s">
        <v>3</v>
      </c>
      <c r="K1096" s="3" t="s">
        <v>14</v>
      </c>
      <c r="L1096" s="3" t="s">
        <v>48</v>
      </c>
      <c r="M1096" s="8">
        <v>1</v>
      </c>
      <c r="N1096" s="5">
        <v>162.51</v>
      </c>
      <c r="O1096" s="6">
        <v>0</v>
      </c>
      <c r="P1096" s="18">
        <v>88.29</v>
      </c>
      <c r="Q1096" s="18">
        <f t="shared" si="68"/>
        <v>162.51</v>
      </c>
      <c r="R1096" s="18">
        <f t="shared" si="69"/>
        <v>88.29</v>
      </c>
      <c r="S1096" s="18">
        <f t="shared" si="70"/>
        <v>74.219999999999985</v>
      </c>
      <c r="T1096" s="7">
        <f t="shared" si="71"/>
        <v>0.45671035628576695</v>
      </c>
      <c r="U1096" s="4">
        <f>YEAR(SalesDataTable[[#This Row],[Order Date]])</f>
        <v>2026</v>
      </c>
      <c r="V1096" s="7" t="str">
        <f>"Q"&amp;ROUNDUP(MONTH(SalesDataTable[[#This Row],[Order Date]])/3,0)</f>
        <v>Q2</v>
      </c>
      <c r="W1096" s="8">
        <f>MONTH(SalesDataTable[[#This Row],[Order Date]])</f>
        <v>6</v>
      </c>
      <c r="X1096" s="7" t="str">
        <f>TEXT(SalesDataTable[[#This Row],[Order Date]],"mmm")</f>
        <v>Jun</v>
      </c>
    </row>
    <row r="1097" spans="1:24" ht="15.75">
      <c r="A1097" s="2">
        <v>1821</v>
      </c>
      <c r="B1097" s="11">
        <v>46187</v>
      </c>
      <c r="C1097" s="4">
        <f>YEAR(SalesDataTable[[#This Row],[Order Date]])</f>
        <v>2026</v>
      </c>
      <c r="D1097" s="4" t="str">
        <f>"Q"&amp;ROUNDUP(MONTH(SalesDataTable[[#This Row],[Order Date]])/3,0)</f>
        <v>Q2</v>
      </c>
      <c r="E1097" s="4">
        <f>MONTH(SalesDataTable[[#This Row],[Order Date]])</f>
        <v>6</v>
      </c>
      <c r="F1097" s="4" t="str">
        <f>TEXT(SalesDataTable[[#This Row],[Order Date]],"MMM")</f>
        <v>Jun</v>
      </c>
      <c r="G1097" s="3" t="s">
        <v>0</v>
      </c>
      <c r="H1097" s="3" t="s">
        <v>50</v>
      </c>
      <c r="I1097" s="3" t="s">
        <v>19</v>
      </c>
      <c r="J1097" s="3" t="s">
        <v>16</v>
      </c>
      <c r="K1097" s="3" t="s">
        <v>9</v>
      </c>
      <c r="L1097" s="3" t="s">
        <v>46</v>
      </c>
      <c r="M1097" s="8">
        <v>3</v>
      </c>
      <c r="N1097" s="5">
        <v>70.52</v>
      </c>
      <c r="O1097" s="6">
        <v>0</v>
      </c>
      <c r="P1097" s="18">
        <v>33.119999999999997</v>
      </c>
      <c r="Q1097" s="18">
        <f t="shared" si="68"/>
        <v>211.56</v>
      </c>
      <c r="R1097" s="18">
        <f t="shared" si="69"/>
        <v>99.359999999999985</v>
      </c>
      <c r="S1097" s="18">
        <f t="shared" si="70"/>
        <v>112.20000000000002</v>
      </c>
      <c r="T1097" s="7">
        <f t="shared" si="71"/>
        <v>0.53034600113442998</v>
      </c>
      <c r="U1097" s="4">
        <f>YEAR(SalesDataTable[[#This Row],[Order Date]])</f>
        <v>2026</v>
      </c>
      <c r="V1097" s="7" t="str">
        <f>"Q"&amp;ROUNDUP(MONTH(SalesDataTable[[#This Row],[Order Date]])/3,0)</f>
        <v>Q2</v>
      </c>
      <c r="W1097" s="8">
        <f>MONTH(SalesDataTable[[#This Row],[Order Date]])</f>
        <v>6</v>
      </c>
      <c r="X1097" s="7" t="str">
        <f>TEXT(SalesDataTable[[#This Row],[Order Date]],"mmm")</f>
        <v>Jun</v>
      </c>
    </row>
    <row r="1098" spans="1:24" ht="15.75">
      <c r="A1098" s="2">
        <v>2588</v>
      </c>
      <c r="B1098" s="11">
        <v>46187</v>
      </c>
      <c r="C1098" s="4">
        <f>YEAR(SalesDataTable[[#This Row],[Order Date]])</f>
        <v>2026</v>
      </c>
      <c r="D1098" s="4" t="str">
        <f>"Q"&amp;ROUNDUP(MONTH(SalesDataTable[[#This Row],[Order Date]])/3,0)</f>
        <v>Q2</v>
      </c>
      <c r="E1098" s="4">
        <f>MONTH(SalesDataTable[[#This Row],[Order Date]])</f>
        <v>6</v>
      </c>
      <c r="F1098" s="4" t="str">
        <f>TEXT(SalesDataTable[[#This Row],[Order Date]],"MMM")</f>
        <v>Jun</v>
      </c>
      <c r="G1098" s="3" t="s">
        <v>20</v>
      </c>
      <c r="H1098" s="3" t="s">
        <v>33</v>
      </c>
      <c r="I1098" s="3" t="s">
        <v>28</v>
      </c>
      <c r="J1098" s="3" t="s">
        <v>3</v>
      </c>
      <c r="K1098" s="3" t="s">
        <v>9</v>
      </c>
      <c r="L1098" s="3" t="s">
        <v>10</v>
      </c>
      <c r="M1098" s="8">
        <v>1</v>
      </c>
      <c r="N1098" s="5">
        <v>90.28</v>
      </c>
      <c r="O1098" s="6">
        <v>0</v>
      </c>
      <c r="P1098" s="18">
        <v>46.04</v>
      </c>
      <c r="Q1098" s="18">
        <f t="shared" si="68"/>
        <v>90.28</v>
      </c>
      <c r="R1098" s="18">
        <f t="shared" si="69"/>
        <v>46.04</v>
      </c>
      <c r="S1098" s="18">
        <f t="shared" si="70"/>
        <v>44.24</v>
      </c>
      <c r="T1098" s="7">
        <f t="shared" si="71"/>
        <v>0.4900310146211786</v>
      </c>
      <c r="U1098" s="4">
        <f>YEAR(SalesDataTable[[#This Row],[Order Date]])</f>
        <v>2026</v>
      </c>
      <c r="V1098" s="7" t="str">
        <f>"Q"&amp;ROUNDUP(MONTH(SalesDataTable[[#This Row],[Order Date]])/3,0)</f>
        <v>Q2</v>
      </c>
      <c r="W1098" s="8">
        <f>MONTH(SalesDataTable[[#This Row],[Order Date]])</f>
        <v>6</v>
      </c>
      <c r="X1098" s="7" t="str">
        <f>TEXT(SalesDataTable[[#This Row],[Order Date]],"mmm")</f>
        <v>Jun</v>
      </c>
    </row>
    <row r="1099" spans="1:24" ht="15.75">
      <c r="A1099" s="2">
        <v>2815</v>
      </c>
      <c r="B1099" s="11">
        <v>46187</v>
      </c>
      <c r="C1099" s="4">
        <f>YEAR(SalesDataTable[[#This Row],[Order Date]])</f>
        <v>2026</v>
      </c>
      <c r="D1099" s="4" t="str">
        <f>"Q"&amp;ROUNDUP(MONTH(SalesDataTable[[#This Row],[Order Date]])/3,0)</f>
        <v>Q2</v>
      </c>
      <c r="E1099" s="4">
        <f>MONTH(SalesDataTable[[#This Row],[Order Date]])</f>
        <v>6</v>
      </c>
      <c r="F1099" s="4" t="str">
        <f>TEXT(SalesDataTable[[#This Row],[Order Date]],"MMM")</f>
        <v>Jun</v>
      </c>
      <c r="G1099" s="3" t="s">
        <v>20</v>
      </c>
      <c r="H1099" s="3" t="s">
        <v>47</v>
      </c>
      <c r="I1099" s="3" t="s">
        <v>28</v>
      </c>
      <c r="J1099" s="3" t="s">
        <v>13</v>
      </c>
      <c r="K1099" s="3" t="s">
        <v>23</v>
      </c>
      <c r="L1099" s="3" t="s">
        <v>24</v>
      </c>
      <c r="M1099" s="8">
        <v>2</v>
      </c>
      <c r="N1099" s="5">
        <v>342.25</v>
      </c>
      <c r="O1099" s="6">
        <v>0</v>
      </c>
      <c r="P1099" s="18">
        <v>196.86</v>
      </c>
      <c r="Q1099" s="18">
        <f t="shared" si="68"/>
        <v>684.5</v>
      </c>
      <c r="R1099" s="18">
        <f t="shared" si="69"/>
        <v>393.72</v>
      </c>
      <c r="S1099" s="18">
        <f t="shared" si="70"/>
        <v>290.77999999999997</v>
      </c>
      <c r="T1099" s="7">
        <f t="shared" si="71"/>
        <v>0.42480642804967128</v>
      </c>
      <c r="U1099" s="4">
        <f>YEAR(SalesDataTable[[#This Row],[Order Date]])</f>
        <v>2026</v>
      </c>
      <c r="V1099" s="7" t="str">
        <f>"Q"&amp;ROUNDUP(MONTH(SalesDataTable[[#This Row],[Order Date]])/3,0)</f>
        <v>Q2</v>
      </c>
      <c r="W1099" s="8">
        <f>MONTH(SalesDataTable[[#This Row],[Order Date]])</f>
        <v>6</v>
      </c>
      <c r="X1099" s="7" t="str">
        <f>TEXT(SalesDataTable[[#This Row],[Order Date]],"mmm")</f>
        <v>Jun</v>
      </c>
    </row>
    <row r="1100" spans="1:24" ht="15.75">
      <c r="A1100" s="2">
        <v>3258</v>
      </c>
      <c r="B1100" s="11">
        <v>46187</v>
      </c>
      <c r="C1100" s="4">
        <f>YEAR(SalesDataTable[[#This Row],[Order Date]])</f>
        <v>2026</v>
      </c>
      <c r="D1100" s="4" t="str">
        <f>"Q"&amp;ROUNDUP(MONTH(SalesDataTable[[#This Row],[Order Date]])/3,0)</f>
        <v>Q2</v>
      </c>
      <c r="E1100" s="4">
        <f>MONTH(SalesDataTable[[#This Row],[Order Date]])</f>
        <v>6</v>
      </c>
      <c r="F1100" s="4" t="str">
        <f>TEXT(SalesDataTable[[#This Row],[Order Date]],"MMM")</f>
        <v>Jun</v>
      </c>
      <c r="G1100" s="3" t="s">
        <v>6</v>
      </c>
      <c r="H1100" s="3" t="s">
        <v>7</v>
      </c>
      <c r="I1100" s="3" t="s">
        <v>2</v>
      </c>
      <c r="J1100" s="3" t="s">
        <v>16</v>
      </c>
      <c r="K1100" s="3" t="s">
        <v>4</v>
      </c>
      <c r="L1100" s="3" t="s">
        <v>22</v>
      </c>
      <c r="M1100" s="8">
        <v>6</v>
      </c>
      <c r="N1100" s="5">
        <v>50.92</v>
      </c>
      <c r="O1100" s="6">
        <v>0.05</v>
      </c>
      <c r="P1100" s="18">
        <v>22.87</v>
      </c>
      <c r="Q1100" s="18">
        <f t="shared" si="68"/>
        <v>290.24399999999997</v>
      </c>
      <c r="R1100" s="18">
        <f t="shared" si="69"/>
        <v>137.22</v>
      </c>
      <c r="S1100" s="18">
        <f t="shared" si="70"/>
        <v>153.02399999999997</v>
      </c>
      <c r="T1100" s="7">
        <f t="shared" si="71"/>
        <v>0.52722536899987593</v>
      </c>
      <c r="U1100" s="4">
        <f>YEAR(SalesDataTable[[#This Row],[Order Date]])</f>
        <v>2026</v>
      </c>
      <c r="V1100" s="7" t="str">
        <f>"Q"&amp;ROUNDUP(MONTH(SalesDataTable[[#This Row],[Order Date]])/3,0)</f>
        <v>Q2</v>
      </c>
      <c r="W1100" s="8">
        <f>MONTH(SalesDataTable[[#This Row],[Order Date]])</f>
        <v>6</v>
      </c>
      <c r="X1100" s="7" t="str">
        <f>TEXT(SalesDataTable[[#This Row],[Order Date]],"mmm")</f>
        <v>Jun</v>
      </c>
    </row>
    <row r="1101" spans="1:24" ht="15.75">
      <c r="A1101" s="2">
        <v>3361</v>
      </c>
      <c r="B1101" s="11">
        <v>46187</v>
      </c>
      <c r="C1101" s="4">
        <f>YEAR(SalesDataTable[[#This Row],[Order Date]])</f>
        <v>2026</v>
      </c>
      <c r="D1101" s="4" t="str">
        <f>"Q"&amp;ROUNDUP(MONTH(SalesDataTable[[#This Row],[Order Date]])/3,0)</f>
        <v>Q2</v>
      </c>
      <c r="E1101" s="4">
        <f>MONTH(SalesDataTable[[#This Row],[Order Date]])</f>
        <v>6</v>
      </c>
      <c r="F1101" s="4" t="str">
        <f>TEXT(SalesDataTable[[#This Row],[Order Date]],"MMM")</f>
        <v>Jun</v>
      </c>
      <c r="G1101" s="3" t="s">
        <v>0</v>
      </c>
      <c r="H1101" s="3" t="s">
        <v>1</v>
      </c>
      <c r="I1101" s="3" t="s">
        <v>19</v>
      </c>
      <c r="J1101" s="3" t="s">
        <v>3</v>
      </c>
      <c r="K1101" s="3" t="s">
        <v>14</v>
      </c>
      <c r="L1101" s="3" t="s">
        <v>15</v>
      </c>
      <c r="M1101" s="8">
        <v>5</v>
      </c>
      <c r="N1101" s="5">
        <v>36.72</v>
      </c>
      <c r="O1101" s="6">
        <v>0.15</v>
      </c>
      <c r="P1101" s="18">
        <v>13.2</v>
      </c>
      <c r="Q1101" s="18">
        <f t="shared" si="68"/>
        <v>156.06</v>
      </c>
      <c r="R1101" s="18">
        <f t="shared" si="69"/>
        <v>66</v>
      </c>
      <c r="S1101" s="18">
        <f t="shared" si="70"/>
        <v>90.06</v>
      </c>
      <c r="T1101" s="7">
        <f t="shared" si="71"/>
        <v>0.57708573625528647</v>
      </c>
      <c r="U1101" s="4">
        <f>YEAR(SalesDataTable[[#This Row],[Order Date]])</f>
        <v>2026</v>
      </c>
      <c r="V1101" s="7" t="str">
        <f>"Q"&amp;ROUNDUP(MONTH(SalesDataTable[[#This Row],[Order Date]])/3,0)</f>
        <v>Q2</v>
      </c>
      <c r="W1101" s="8">
        <f>MONTH(SalesDataTable[[#This Row],[Order Date]])</f>
        <v>6</v>
      </c>
      <c r="X1101" s="7" t="str">
        <f>TEXT(SalesDataTable[[#This Row],[Order Date]],"mmm")</f>
        <v>Jun</v>
      </c>
    </row>
    <row r="1102" spans="1:24" ht="15.75">
      <c r="A1102" s="2">
        <v>3629</v>
      </c>
      <c r="B1102" s="11">
        <v>46187</v>
      </c>
      <c r="C1102" s="4">
        <f>YEAR(SalesDataTable[[#This Row],[Order Date]])</f>
        <v>2026</v>
      </c>
      <c r="D1102" s="4" t="str">
        <f>"Q"&amp;ROUNDUP(MONTH(SalesDataTable[[#This Row],[Order Date]])/3,0)</f>
        <v>Q2</v>
      </c>
      <c r="E1102" s="4">
        <f>MONTH(SalesDataTable[[#This Row],[Order Date]])</f>
        <v>6</v>
      </c>
      <c r="F1102" s="4" t="str">
        <f>TEXT(SalesDataTable[[#This Row],[Order Date]],"MMM")</f>
        <v>Jun</v>
      </c>
      <c r="G1102" s="3" t="s">
        <v>0</v>
      </c>
      <c r="H1102" s="3" t="s">
        <v>50</v>
      </c>
      <c r="I1102" s="3" t="s">
        <v>2</v>
      </c>
      <c r="J1102" s="3" t="s">
        <v>13</v>
      </c>
      <c r="K1102" s="3" t="s">
        <v>23</v>
      </c>
      <c r="L1102" s="3" t="s">
        <v>24</v>
      </c>
      <c r="M1102" s="8">
        <v>4</v>
      </c>
      <c r="N1102" s="5">
        <v>348.96</v>
      </c>
      <c r="O1102" s="6">
        <v>0.15</v>
      </c>
      <c r="P1102" s="18">
        <v>197.02</v>
      </c>
      <c r="Q1102" s="18">
        <f t="shared" si="68"/>
        <v>1186.4639999999999</v>
      </c>
      <c r="R1102" s="18">
        <f t="shared" si="69"/>
        <v>788.08</v>
      </c>
      <c r="S1102" s="18">
        <f t="shared" si="70"/>
        <v>398.3839999999999</v>
      </c>
      <c r="T1102" s="7">
        <f t="shared" si="71"/>
        <v>0.3357741996385899</v>
      </c>
      <c r="U1102" s="4">
        <f>YEAR(SalesDataTable[[#This Row],[Order Date]])</f>
        <v>2026</v>
      </c>
      <c r="V1102" s="7" t="str">
        <f>"Q"&amp;ROUNDUP(MONTH(SalesDataTable[[#This Row],[Order Date]])/3,0)</f>
        <v>Q2</v>
      </c>
      <c r="W1102" s="8">
        <f>MONTH(SalesDataTable[[#This Row],[Order Date]])</f>
        <v>6</v>
      </c>
      <c r="X1102" s="7" t="str">
        <f>TEXT(SalesDataTable[[#This Row],[Order Date]],"mmm")</f>
        <v>Jun</v>
      </c>
    </row>
    <row r="1103" spans="1:24" ht="15.75">
      <c r="A1103" s="2">
        <v>3750</v>
      </c>
      <c r="B1103" s="11">
        <v>46187</v>
      </c>
      <c r="C1103" s="4">
        <f>YEAR(SalesDataTable[[#This Row],[Order Date]])</f>
        <v>2026</v>
      </c>
      <c r="D1103" s="4" t="str">
        <f>"Q"&amp;ROUNDUP(MONTH(SalesDataTable[[#This Row],[Order Date]])/3,0)</f>
        <v>Q2</v>
      </c>
      <c r="E1103" s="4">
        <f>MONTH(SalesDataTable[[#This Row],[Order Date]])</f>
        <v>6</v>
      </c>
      <c r="F1103" s="4" t="str">
        <f>TEXT(SalesDataTable[[#This Row],[Order Date]],"MMM")</f>
        <v>Jun</v>
      </c>
      <c r="G1103" s="3" t="s">
        <v>0</v>
      </c>
      <c r="H1103" s="3" t="s">
        <v>1</v>
      </c>
      <c r="I1103" s="3" t="s">
        <v>2</v>
      </c>
      <c r="J1103" s="3" t="s">
        <v>3</v>
      </c>
      <c r="K1103" s="3" t="s">
        <v>9</v>
      </c>
      <c r="L1103" s="3" t="s">
        <v>46</v>
      </c>
      <c r="M1103" s="8">
        <v>1</v>
      </c>
      <c r="N1103" s="5">
        <v>71.28</v>
      </c>
      <c r="O1103" s="6">
        <v>0</v>
      </c>
      <c r="P1103" s="18">
        <v>31.92</v>
      </c>
      <c r="Q1103" s="18">
        <f t="shared" si="68"/>
        <v>71.28</v>
      </c>
      <c r="R1103" s="18">
        <f t="shared" si="69"/>
        <v>31.92</v>
      </c>
      <c r="S1103" s="18">
        <f t="shared" si="70"/>
        <v>39.36</v>
      </c>
      <c r="T1103" s="7">
        <f t="shared" si="71"/>
        <v>0.55218855218855212</v>
      </c>
      <c r="U1103" s="4">
        <f>YEAR(SalesDataTable[[#This Row],[Order Date]])</f>
        <v>2026</v>
      </c>
      <c r="V1103" s="7" t="str">
        <f>"Q"&amp;ROUNDUP(MONTH(SalesDataTable[[#This Row],[Order Date]])/3,0)</f>
        <v>Q2</v>
      </c>
      <c r="W1103" s="8">
        <f>MONTH(SalesDataTable[[#This Row],[Order Date]])</f>
        <v>6</v>
      </c>
      <c r="X1103" s="7" t="str">
        <f>TEXT(SalesDataTable[[#This Row],[Order Date]],"mmm")</f>
        <v>Jun</v>
      </c>
    </row>
    <row r="1104" spans="1:24" ht="15.75">
      <c r="A1104" s="2">
        <v>5088</v>
      </c>
      <c r="B1104" s="11">
        <v>46187</v>
      </c>
      <c r="C1104" s="4">
        <f>YEAR(SalesDataTable[[#This Row],[Order Date]])</f>
        <v>2026</v>
      </c>
      <c r="D1104" s="4" t="str">
        <f>"Q"&amp;ROUNDUP(MONTH(SalesDataTable[[#This Row],[Order Date]])/3,0)</f>
        <v>Q2</v>
      </c>
      <c r="E1104" s="4">
        <f>MONTH(SalesDataTable[[#This Row],[Order Date]])</f>
        <v>6</v>
      </c>
      <c r="F1104" s="4" t="str">
        <f>TEXT(SalesDataTable[[#This Row],[Order Date]],"MMM")</f>
        <v>Jun</v>
      </c>
      <c r="G1104" s="3" t="s">
        <v>6</v>
      </c>
      <c r="H1104" s="3" t="s">
        <v>43</v>
      </c>
      <c r="I1104" s="3" t="s">
        <v>2</v>
      </c>
      <c r="J1104" s="3" t="s">
        <v>13</v>
      </c>
      <c r="K1104" s="3" t="s">
        <v>14</v>
      </c>
      <c r="L1104" s="3" t="s">
        <v>48</v>
      </c>
      <c r="M1104" s="8">
        <v>1</v>
      </c>
      <c r="N1104" s="5">
        <v>160.99</v>
      </c>
      <c r="O1104" s="6">
        <v>0.05</v>
      </c>
      <c r="P1104" s="18">
        <v>89.15</v>
      </c>
      <c r="Q1104" s="18">
        <f t="shared" si="68"/>
        <v>152.94050000000001</v>
      </c>
      <c r="R1104" s="18">
        <f t="shared" si="69"/>
        <v>89.15</v>
      </c>
      <c r="S1104" s="18">
        <f t="shared" si="70"/>
        <v>63.790500000000009</v>
      </c>
      <c r="T1104" s="7">
        <f t="shared" si="71"/>
        <v>0.41709357560619981</v>
      </c>
      <c r="U1104" s="4">
        <f>YEAR(SalesDataTable[[#This Row],[Order Date]])</f>
        <v>2026</v>
      </c>
      <c r="V1104" s="7" t="str">
        <f>"Q"&amp;ROUNDUP(MONTH(SalesDataTable[[#This Row],[Order Date]])/3,0)</f>
        <v>Q2</v>
      </c>
      <c r="W1104" s="8">
        <f>MONTH(SalesDataTable[[#This Row],[Order Date]])</f>
        <v>6</v>
      </c>
      <c r="X1104" s="7" t="str">
        <f>TEXT(SalesDataTable[[#This Row],[Order Date]],"mmm")</f>
        <v>Jun</v>
      </c>
    </row>
    <row r="1105" spans="1:24" ht="15.75">
      <c r="A1105" s="2">
        <v>1450</v>
      </c>
      <c r="B1105" s="11">
        <v>46188</v>
      </c>
      <c r="C1105" s="4">
        <f>YEAR(SalesDataTable[[#This Row],[Order Date]])</f>
        <v>2026</v>
      </c>
      <c r="D1105" s="4" t="str">
        <f>"Q"&amp;ROUNDUP(MONTH(SalesDataTable[[#This Row],[Order Date]])/3,0)</f>
        <v>Q2</v>
      </c>
      <c r="E1105" s="4">
        <f>MONTH(SalesDataTable[[#This Row],[Order Date]])</f>
        <v>6</v>
      </c>
      <c r="F1105" s="4" t="str">
        <f>TEXT(SalesDataTable[[#This Row],[Order Date]],"MMM")</f>
        <v>Jun</v>
      </c>
      <c r="G1105" s="3" t="s">
        <v>6</v>
      </c>
      <c r="H1105" s="3" t="s">
        <v>49</v>
      </c>
      <c r="I1105" s="3" t="s">
        <v>2</v>
      </c>
      <c r="J1105" s="3" t="s">
        <v>3</v>
      </c>
      <c r="K1105" s="3" t="s">
        <v>34</v>
      </c>
      <c r="L1105" s="3" t="s">
        <v>38</v>
      </c>
      <c r="M1105" s="8">
        <v>1</v>
      </c>
      <c r="N1105" s="5">
        <v>124.19</v>
      </c>
      <c r="O1105" s="6">
        <v>0.05</v>
      </c>
      <c r="P1105" s="18">
        <v>67.209999999999994</v>
      </c>
      <c r="Q1105" s="18">
        <f t="shared" si="68"/>
        <v>117.98049999999999</v>
      </c>
      <c r="R1105" s="18">
        <f t="shared" si="69"/>
        <v>67.209999999999994</v>
      </c>
      <c r="S1105" s="18">
        <f t="shared" si="70"/>
        <v>50.770499999999998</v>
      </c>
      <c r="T1105" s="7">
        <f t="shared" si="71"/>
        <v>0.43032958836417884</v>
      </c>
      <c r="U1105" s="4">
        <f>YEAR(SalesDataTable[[#This Row],[Order Date]])</f>
        <v>2026</v>
      </c>
      <c r="V1105" s="7" t="str">
        <f>"Q"&amp;ROUNDUP(MONTH(SalesDataTable[[#This Row],[Order Date]])/3,0)</f>
        <v>Q2</v>
      </c>
      <c r="W1105" s="8">
        <f>MONTH(SalesDataTable[[#This Row],[Order Date]])</f>
        <v>6</v>
      </c>
      <c r="X1105" s="7" t="str">
        <f>TEXT(SalesDataTable[[#This Row],[Order Date]],"mmm")</f>
        <v>Jun</v>
      </c>
    </row>
    <row r="1106" spans="1:24" ht="15.75">
      <c r="A1106" s="2">
        <v>2330</v>
      </c>
      <c r="B1106" s="11">
        <v>46188</v>
      </c>
      <c r="C1106" s="4">
        <f>YEAR(SalesDataTable[[#This Row],[Order Date]])</f>
        <v>2026</v>
      </c>
      <c r="D1106" s="4" t="str">
        <f>"Q"&amp;ROUNDUP(MONTH(SalesDataTable[[#This Row],[Order Date]])/3,0)</f>
        <v>Q2</v>
      </c>
      <c r="E1106" s="4">
        <f>MONTH(SalesDataTable[[#This Row],[Order Date]])</f>
        <v>6</v>
      </c>
      <c r="F1106" s="4" t="str">
        <f>TEXT(SalesDataTable[[#This Row],[Order Date]],"MMM")</f>
        <v>Jun</v>
      </c>
      <c r="G1106" s="3" t="s">
        <v>6</v>
      </c>
      <c r="H1106" s="3" t="s">
        <v>7</v>
      </c>
      <c r="I1106" s="3" t="s">
        <v>2</v>
      </c>
      <c r="J1106" s="3" t="s">
        <v>13</v>
      </c>
      <c r="K1106" s="3" t="s">
        <v>14</v>
      </c>
      <c r="L1106" s="3" t="s">
        <v>15</v>
      </c>
      <c r="M1106" s="8">
        <v>2</v>
      </c>
      <c r="N1106" s="5">
        <v>36.11</v>
      </c>
      <c r="O1106" s="6">
        <v>0.05</v>
      </c>
      <c r="P1106" s="18">
        <v>13.29</v>
      </c>
      <c r="Q1106" s="18">
        <f t="shared" si="68"/>
        <v>68.608999999999995</v>
      </c>
      <c r="R1106" s="18">
        <f t="shared" si="69"/>
        <v>26.58</v>
      </c>
      <c r="S1106" s="18">
        <f t="shared" si="70"/>
        <v>42.028999999999996</v>
      </c>
      <c r="T1106" s="7">
        <f t="shared" si="71"/>
        <v>0.6125872698917052</v>
      </c>
      <c r="U1106" s="4">
        <f>YEAR(SalesDataTable[[#This Row],[Order Date]])</f>
        <v>2026</v>
      </c>
      <c r="V1106" s="7" t="str">
        <f>"Q"&amp;ROUNDUP(MONTH(SalesDataTable[[#This Row],[Order Date]])/3,0)</f>
        <v>Q2</v>
      </c>
      <c r="W1106" s="8">
        <f>MONTH(SalesDataTable[[#This Row],[Order Date]])</f>
        <v>6</v>
      </c>
      <c r="X1106" s="7" t="str">
        <f>TEXT(SalesDataTable[[#This Row],[Order Date]],"mmm")</f>
        <v>Jun</v>
      </c>
    </row>
    <row r="1107" spans="1:24" ht="15.75">
      <c r="A1107" s="2">
        <v>4655</v>
      </c>
      <c r="B1107" s="11">
        <v>46188</v>
      </c>
      <c r="C1107" s="4">
        <f>YEAR(SalesDataTable[[#This Row],[Order Date]])</f>
        <v>2026</v>
      </c>
      <c r="D1107" s="4" t="str">
        <f>"Q"&amp;ROUNDUP(MONTH(SalesDataTable[[#This Row],[Order Date]])/3,0)</f>
        <v>Q2</v>
      </c>
      <c r="E1107" s="4">
        <f>MONTH(SalesDataTable[[#This Row],[Order Date]])</f>
        <v>6</v>
      </c>
      <c r="F1107" s="4" t="str">
        <f>TEXT(SalesDataTable[[#This Row],[Order Date]],"MMM")</f>
        <v>Jun</v>
      </c>
      <c r="G1107" s="3" t="s">
        <v>0</v>
      </c>
      <c r="H1107" s="3" t="s">
        <v>1</v>
      </c>
      <c r="I1107" s="3" t="s">
        <v>8</v>
      </c>
      <c r="J1107" s="3" t="s">
        <v>16</v>
      </c>
      <c r="K1107" s="3" t="s">
        <v>34</v>
      </c>
      <c r="L1107" s="3" t="s">
        <v>35</v>
      </c>
      <c r="M1107" s="8">
        <v>4</v>
      </c>
      <c r="N1107" s="5">
        <v>40.909999999999997</v>
      </c>
      <c r="O1107" s="6">
        <v>0.05</v>
      </c>
      <c r="P1107" s="18">
        <v>14.42</v>
      </c>
      <c r="Q1107" s="18">
        <f t="shared" si="68"/>
        <v>155.45799999999997</v>
      </c>
      <c r="R1107" s="18">
        <f t="shared" si="69"/>
        <v>57.68</v>
      </c>
      <c r="S1107" s="18">
        <f t="shared" si="70"/>
        <v>97.777999999999963</v>
      </c>
      <c r="T1107" s="7">
        <f t="shared" si="71"/>
        <v>0.62896730949838531</v>
      </c>
      <c r="U1107" s="4">
        <f>YEAR(SalesDataTable[[#This Row],[Order Date]])</f>
        <v>2026</v>
      </c>
      <c r="V1107" s="7" t="str">
        <f>"Q"&amp;ROUNDUP(MONTH(SalesDataTable[[#This Row],[Order Date]])/3,0)</f>
        <v>Q2</v>
      </c>
      <c r="W1107" s="8">
        <f>MONTH(SalesDataTable[[#This Row],[Order Date]])</f>
        <v>6</v>
      </c>
      <c r="X1107" s="7" t="str">
        <f>TEXT(SalesDataTable[[#This Row],[Order Date]],"mmm")</f>
        <v>Jun</v>
      </c>
    </row>
    <row r="1108" spans="1:24" ht="15.75">
      <c r="A1108" s="2">
        <v>137</v>
      </c>
      <c r="B1108" s="11">
        <v>46189</v>
      </c>
      <c r="C1108" s="4">
        <f>YEAR(SalesDataTable[[#This Row],[Order Date]])</f>
        <v>2026</v>
      </c>
      <c r="D1108" s="4" t="str">
        <f>"Q"&amp;ROUNDUP(MONTH(SalesDataTable[[#This Row],[Order Date]])/3,0)</f>
        <v>Q2</v>
      </c>
      <c r="E1108" s="4">
        <f>MONTH(SalesDataTable[[#This Row],[Order Date]])</f>
        <v>6</v>
      </c>
      <c r="F1108" s="4" t="str">
        <f>TEXT(SalesDataTable[[#This Row],[Order Date]],"MMM")</f>
        <v>Jun</v>
      </c>
      <c r="G1108" s="3" t="s">
        <v>6</v>
      </c>
      <c r="H1108" s="3" t="s">
        <v>27</v>
      </c>
      <c r="I1108" s="3" t="s">
        <v>2</v>
      </c>
      <c r="J1108" s="3" t="s">
        <v>3</v>
      </c>
      <c r="K1108" s="3" t="s">
        <v>9</v>
      </c>
      <c r="L1108" s="3" t="s">
        <v>17</v>
      </c>
      <c r="M1108" s="8">
        <v>5</v>
      </c>
      <c r="N1108" s="5">
        <v>141.66999999999999</v>
      </c>
      <c r="O1108" s="6">
        <v>0.1</v>
      </c>
      <c r="P1108" s="18">
        <v>80.59</v>
      </c>
      <c r="Q1108" s="18">
        <f t="shared" si="68"/>
        <v>637.51499999999999</v>
      </c>
      <c r="R1108" s="18">
        <f t="shared" si="69"/>
        <v>402.95000000000005</v>
      </c>
      <c r="S1108" s="18">
        <f t="shared" si="70"/>
        <v>234.56499999999994</v>
      </c>
      <c r="T1108" s="7">
        <f t="shared" si="71"/>
        <v>0.36793644071119885</v>
      </c>
      <c r="U1108" s="4">
        <f>YEAR(SalesDataTable[[#This Row],[Order Date]])</f>
        <v>2026</v>
      </c>
      <c r="V1108" s="7" t="str">
        <f>"Q"&amp;ROUNDUP(MONTH(SalesDataTable[[#This Row],[Order Date]])/3,0)</f>
        <v>Q2</v>
      </c>
      <c r="W1108" s="8">
        <f>MONTH(SalesDataTable[[#This Row],[Order Date]])</f>
        <v>6</v>
      </c>
      <c r="X1108" s="7" t="str">
        <f>TEXT(SalesDataTable[[#This Row],[Order Date]],"mmm")</f>
        <v>Jun</v>
      </c>
    </row>
    <row r="1109" spans="1:24" ht="15.75">
      <c r="A1109" s="2">
        <v>141</v>
      </c>
      <c r="B1109" s="11">
        <v>46189</v>
      </c>
      <c r="C1109" s="4">
        <f>YEAR(SalesDataTable[[#This Row],[Order Date]])</f>
        <v>2026</v>
      </c>
      <c r="D1109" s="4" t="str">
        <f>"Q"&amp;ROUNDUP(MONTH(SalesDataTable[[#This Row],[Order Date]])/3,0)</f>
        <v>Q2</v>
      </c>
      <c r="E1109" s="4">
        <f>MONTH(SalesDataTable[[#This Row],[Order Date]])</f>
        <v>6</v>
      </c>
      <c r="F1109" s="4" t="str">
        <f>TEXT(SalesDataTable[[#This Row],[Order Date]],"MMM")</f>
        <v>Jun</v>
      </c>
      <c r="G1109" s="3" t="s">
        <v>20</v>
      </c>
      <c r="H1109" s="3" t="s">
        <v>31</v>
      </c>
      <c r="I1109" s="3" t="s">
        <v>2</v>
      </c>
      <c r="J1109" s="3" t="s">
        <v>3</v>
      </c>
      <c r="K1109" s="3" t="s">
        <v>14</v>
      </c>
      <c r="L1109" s="3" t="s">
        <v>32</v>
      </c>
      <c r="M1109" s="8">
        <v>1</v>
      </c>
      <c r="N1109" s="5">
        <v>47.53</v>
      </c>
      <c r="O1109" s="6">
        <v>0.05</v>
      </c>
      <c r="P1109" s="18">
        <v>18.5</v>
      </c>
      <c r="Q1109" s="18">
        <f t="shared" si="68"/>
        <v>45.153500000000001</v>
      </c>
      <c r="R1109" s="18">
        <f t="shared" si="69"/>
        <v>18.5</v>
      </c>
      <c r="S1109" s="18">
        <f t="shared" si="70"/>
        <v>26.653500000000001</v>
      </c>
      <c r="T1109" s="7">
        <f t="shared" si="71"/>
        <v>0.59028646727274736</v>
      </c>
      <c r="U1109" s="4">
        <f>YEAR(SalesDataTable[[#This Row],[Order Date]])</f>
        <v>2026</v>
      </c>
      <c r="V1109" s="7" t="str">
        <f>"Q"&amp;ROUNDUP(MONTH(SalesDataTable[[#This Row],[Order Date]])/3,0)</f>
        <v>Q2</v>
      </c>
      <c r="W1109" s="8">
        <f>MONTH(SalesDataTable[[#This Row],[Order Date]])</f>
        <v>6</v>
      </c>
      <c r="X1109" s="7" t="str">
        <f>TEXT(SalesDataTable[[#This Row],[Order Date]],"mmm")</f>
        <v>Jun</v>
      </c>
    </row>
    <row r="1110" spans="1:24" ht="15.75">
      <c r="A1110" s="2">
        <v>335</v>
      </c>
      <c r="B1110" s="11">
        <v>46189</v>
      </c>
      <c r="C1110" s="4">
        <f>YEAR(SalesDataTable[[#This Row],[Order Date]])</f>
        <v>2026</v>
      </c>
      <c r="D1110" s="4" t="str">
        <f>"Q"&amp;ROUNDUP(MONTH(SalesDataTable[[#This Row],[Order Date]])/3,0)</f>
        <v>Q2</v>
      </c>
      <c r="E1110" s="4">
        <f>MONTH(SalesDataTable[[#This Row],[Order Date]])</f>
        <v>6</v>
      </c>
      <c r="F1110" s="4" t="str">
        <f>TEXT(SalesDataTable[[#This Row],[Order Date]],"MMM")</f>
        <v>Jun</v>
      </c>
      <c r="G1110" s="3" t="s">
        <v>20</v>
      </c>
      <c r="H1110" s="3" t="s">
        <v>33</v>
      </c>
      <c r="I1110" s="3" t="s">
        <v>2</v>
      </c>
      <c r="J1110" s="3" t="s">
        <v>3</v>
      </c>
      <c r="K1110" s="3" t="s">
        <v>14</v>
      </c>
      <c r="L1110" s="3" t="s">
        <v>48</v>
      </c>
      <c r="M1110" s="8">
        <v>3</v>
      </c>
      <c r="N1110" s="5">
        <v>163.65</v>
      </c>
      <c r="O1110" s="6">
        <v>0.15</v>
      </c>
      <c r="P1110" s="18">
        <v>85.8</v>
      </c>
      <c r="Q1110" s="18">
        <f t="shared" si="68"/>
        <v>417.3075</v>
      </c>
      <c r="R1110" s="18">
        <f t="shared" si="69"/>
        <v>257.39999999999998</v>
      </c>
      <c r="S1110" s="18">
        <f t="shared" si="70"/>
        <v>159.90750000000003</v>
      </c>
      <c r="T1110" s="7">
        <f t="shared" si="71"/>
        <v>0.38318865584730688</v>
      </c>
      <c r="U1110" s="4">
        <f>YEAR(SalesDataTable[[#This Row],[Order Date]])</f>
        <v>2026</v>
      </c>
      <c r="V1110" s="7" t="str">
        <f>"Q"&amp;ROUNDUP(MONTH(SalesDataTable[[#This Row],[Order Date]])/3,0)</f>
        <v>Q2</v>
      </c>
      <c r="W1110" s="8">
        <f>MONTH(SalesDataTable[[#This Row],[Order Date]])</f>
        <v>6</v>
      </c>
      <c r="X1110" s="7" t="str">
        <f>TEXT(SalesDataTable[[#This Row],[Order Date]],"mmm")</f>
        <v>Jun</v>
      </c>
    </row>
    <row r="1111" spans="1:24" ht="15.75">
      <c r="A1111" s="2">
        <v>498</v>
      </c>
      <c r="B1111" s="11">
        <v>46189</v>
      </c>
      <c r="C1111" s="4">
        <f>YEAR(SalesDataTable[[#This Row],[Order Date]])</f>
        <v>2026</v>
      </c>
      <c r="D1111" s="4" t="str">
        <f>"Q"&amp;ROUNDUP(MONTH(SalesDataTable[[#This Row],[Order Date]])/3,0)</f>
        <v>Q2</v>
      </c>
      <c r="E1111" s="4">
        <f>MONTH(SalesDataTable[[#This Row],[Order Date]])</f>
        <v>6</v>
      </c>
      <c r="F1111" s="4" t="str">
        <f>TEXT(SalesDataTable[[#This Row],[Order Date]],"MMM")</f>
        <v>Jun</v>
      </c>
      <c r="G1111" s="3" t="s">
        <v>0</v>
      </c>
      <c r="H1111" s="3" t="s">
        <v>50</v>
      </c>
      <c r="I1111" s="3" t="s">
        <v>8</v>
      </c>
      <c r="J1111" s="3" t="s">
        <v>16</v>
      </c>
      <c r="K1111" s="3" t="s">
        <v>14</v>
      </c>
      <c r="L1111" s="3" t="s">
        <v>44</v>
      </c>
      <c r="M1111" s="8">
        <v>5</v>
      </c>
      <c r="N1111" s="5">
        <v>130.94999999999999</v>
      </c>
      <c r="O1111" s="6">
        <v>0.15</v>
      </c>
      <c r="P1111" s="18">
        <v>68.47</v>
      </c>
      <c r="Q1111" s="18">
        <f t="shared" si="68"/>
        <v>556.53750000000002</v>
      </c>
      <c r="R1111" s="18">
        <f t="shared" si="69"/>
        <v>342.35</v>
      </c>
      <c r="S1111" s="18">
        <f t="shared" si="70"/>
        <v>214.1875</v>
      </c>
      <c r="T1111" s="7">
        <f t="shared" si="71"/>
        <v>0.38485726478449339</v>
      </c>
      <c r="U1111" s="4">
        <f>YEAR(SalesDataTable[[#This Row],[Order Date]])</f>
        <v>2026</v>
      </c>
      <c r="V1111" s="7" t="str">
        <f>"Q"&amp;ROUNDUP(MONTH(SalesDataTable[[#This Row],[Order Date]])/3,0)</f>
        <v>Q2</v>
      </c>
      <c r="W1111" s="8">
        <f>MONTH(SalesDataTable[[#This Row],[Order Date]])</f>
        <v>6</v>
      </c>
      <c r="X1111" s="7" t="str">
        <f>TEXT(SalesDataTable[[#This Row],[Order Date]],"mmm")</f>
        <v>Jun</v>
      </c>
    </row>
    <row r="1112" spans="1:24" ht="15.75">
      <c r="A1112" s="2">
        <v>2611</v>
      </c>
      <c r="B1112" s="11">
        <v>46189</v>
      </c>
      <c r="C1112" s="4">
        <f>YEAR(SalesDataTable[[#This Row],[Order Date]])</f>
        <v>2026</v>
      </c>
      <c r="D1112" s="4" t="str">
        <f>"Q"&amp;ROUNDUP(MONTH(SalesDataTable[[#This Row],[Order Date]])/3,0)</f>
        <v>Q2</v>
      </c>
      <c r="E1112" s="4">
        <f>MONTH(SalesDataTable[[#This Row],[Order Date]])</f>
        <v>6</v>
      </c>
      <c r="F1112" s="4" t="str">
        <f>TEXT(SalesDataTable[[#This Row],[Order Date]],"MMM")</f>
        <v>Jun</v>
      </c>
      <c r="G1112" s="3" t="s">
        <v>20</v>
      </c>
      <c r="H1112" s="3" t="s">
        <v>47</v>
      </c>
      <c r="I1112" s="3" t="s">
        <v>2</v>
      </c>
      <c r="J1112" s="3" t="s">
        <v>3</v>
      </c>
      <c r="K1112" s="3" t="s">
        <v>14</v>
      </c>
      <c r="L1112" s="3" t="s">
        <v>48</v>
      </c>
      <c r="M1112" s="8">
        <v>5</v>
      </c>
      <c r="N1112" s="5">
        <v>160.82</v>
      </c>
      <c r="O1112" s="6">
        <v>0</v>
      </c>
      <c r="P1112" s="18">
        <v>90.14</v>
      </c>
      <c r="Q1112" s="18">
        <f t="shared" si="68"/>
        <v>804.09999999999991</v>
      </c>
      <c r="R1112" s="18">
        <f t="shared" si="69"/>
        <v>450.7</v>
      </c>
      <c r="S1112" s="18">
        <f t="shared" si="70"/>
        <v>353.39999999999992</v>
      </c>
      <c r="T1112" s="7">
        <f t="shared" si="71"/>
        <v>0.43949757492849145</v>
      </c>
      <c r="U1112" s="4">
        <f>YEAR(SalesDataTable[[#This Row],[Order Date]])</f>
        <v>2026</v>
      </c>
      <c r="V1112" s="7" t="str">
        <f>"Q"&amp;ROUNDUP(MONTH(SalesDataTable[[#This Row],[Order Date]])/3,0)</f>
        <v>Q2</v>
      </c>
      <c r="W1112" s="8">
        <f>MONTH(SalesDataTable[[#This Row],[Order Date]])</f>
        <v>6</v>
      </c>
      <c r="X1112" s="7" t="str">
        <f>TEXT(SalesDataTable[[#This Row],[Order Date]],"mmm")</f>
        <v>Jun</v>
      </c>
    </row>
    <row r="1113" spans="1:24" ht="15.75">
      <c r="A1113" s="2">
        <v>3197</v>
      </c>
      <c r="B1113" s="11">
        <v>46189</v>
      </c>
      <c r="C1113" s="4">
        <f>YEAR(SalesDataTable[[#This Row],[Order Date]])</f>
        <v>2026</v>
      </c>
      <c r="D1113" s="4" t="str">
        <f>"Q"&amp;ROUNDUP(MONTH(SalesDataTable[[#This Row],[Order Date]])/3,0)</f>
        <v>Q2</v>
      </c>
      <c r="E1113" s="4">
        <f>MONTH(SalesDataTable[[#This Row],[Order Date]])</f>
        <v>6</v>
      </c>
      <c r="F1113" s="4" t="str">
        <f>TEXT(SalesDataTable[[#This Row],[Order Date]],"MMM")</f>
        <v>Jun</v>
      </c>
      <c r="G1113" s="3" t="s">
        <v>6</v>
      </c>
      <c r="H1113" s="3" t="s">
        <v>43</v>
      </c>
      <c r="I1113" s="3" t="s">
        <v>19</v>
      </c>
      <c r="J1113" s="3" t="s">
        <v>13</v>
      </c>
      <c r="K1113" s="3" t="s">
        <v>4</v>
      </c>
      <c r="L1113" s="3" t="s">
        <v>26</v>
      </c>
      <c r="M1113" s="8">
        <v>3</v>
      </c>
      <c r="N1113" s="5">
        <v>40.51</v>
      </c>
      <c r="O1113" s="6">
        <v>0</v>
      </c>
      <c r="P1113" s="18">
        <v>16.940000000000001</v>
      </c>
      <c r="Q1113" s="18">
        <f t="shared" si="68"/>
        <v>121.53</v>
      </c>
      <c r="R1113" s="18">
        <f t="shared" si="69"/>
        <v>50.820000000000007</v>
      </c>
      <c r="S1113" s="18">
        <f t="shared" si="70"/>
        <v>70.709999999999994</v>
      </c>
      <c r="T1113" s="7">
        <f t="shared" si="71"/>
        <v>0.58183164650703523</v>
      </c>
      <c r="U1113" s="4">
        <f>YEAR(SalesDataTable[[#This Row],[Order Date]])</f>
        <v>2026</v>
      </c>
      <c r="V1113" s="7" t="str">
        <f>"Q"&amp;ROUNDUP(MONTH(SalesDataTable[[#This Row],[Order Date]])/3,0)</f>
        <v>Q2</v>
      </c>
      <c r="W1113" s="8">
        <f>MONTH(SalesDataTable[[#This Row],[Order Date]])</f>
        <v>6</v>
      </c>
      <c r="X1113" s="7" t="str">
        <f>TEXT(SalesDataTable[[#This Row],[Order Date]],"mmm")</f>
        <v>Jun</v>
      </c>
    </row>
    <row r="1114" spans="1:24" ht="15.75">
      <c r="A1114" s="2">
        <v>4668</v>
      </c>
      <c r="B1114" s="11">
        <v>46189</v>
      </c>
      <c r="C1114" s="4">
        <f>YEAR(SalesDataTable[[#This Row],[Order Date]])</f>
        <v>2026</v>
      </c>
      <c r="D1114" s="4" t="str">
        <f>"Q"&amp;ROUNDUP(MONTH(SalesDataTable[[#This Row],[Order Date]])/3,0)</f>
        <v>Q2</v>
      </c>
      <c r="E1114" s="4">
        <f>MONTH(SalesDataTable[[#This Row],[Order Date]])</f>
        <v>6</v>
      </c>
      <c r="F1114" s="4" t="str">
        <f>TEXT(SalesDataTable[[#This Row],[Order Date]],"MMM")</f>
        <v>Jun</v>
      </c>
      <c r="G1114" s="3" t="s">
        <v>6</v>
      </c>
      <c r="H1114" s="3" t="s">
        <v>41</v>
      </c>
      <c r="I1114" s="3" t="s">
        <v>2</v>
      </c>
      <c r="J1114" s="3" t="s">
        <v>16</v>
      </c>
      <c r="K1114" s="3" t="s">
        <v>4</v>
      </c>
      <c r="L1114" s="3" t="s">
        <v>5</v>
      </c>
      <c r="M1114" s="8">
        <v>1</v>
      </c>
      <c r="N1114" s="5">
        <v>81.08</v>
      </c>
      <c r="O1114" s="6">
        <v>0</v>
      </c>
      <c r="P1114" s="18">
        <v>41.52</v>
      </c>
      <c r="Q1114" s="18">
        <f t="shared" si="68"/>
        <v>81.08</v>
      </c>
      <c r="R1114" s="18">
        <f t="shared" si="69"/>
        <v>41.52</v>
      </c>
      <c r="S1114" s="18">
        <f t="shared" si="70"/>
        <v>39.559999999999995</v>
      </c>
      <c r="T1114" s="7">
        <f t="shared" si="71"/>
        <v>0.48791317217562896</v>
      </c>
      <c r="U1114" s="4">
        <f>YEAR(SalesDataTable[[#This Row],[Order Date]])</f>
        <v>2026</v>
      </c>
      <c r="V1114" s="7" t="str">
        <f>"Q"&amp;ROUNDUP(MONTH(SalesDataTable[[#This Row],[Order Date]])/3,0)</f>
        <v>Q2</v>
      </c>
      <c r="W1114" s="8">
        <f>MONTH(SalesDataTable[[#This Row],[Order Date]])</f>
        <v>6</v>
      </c>
      <c r="X1114" s="7" t="str">
        <f>TEXT(SalesDataTable[[#This Row],[Order Date]],"mmm")</f>
        <v>Jun</v>
      </c>
    </row>
    <row r="1115" spans="1:24" ht="15.75">
      <c r="A1115" s="2">
        <v>4994</v>
      </c>
      <c r="B1115" s="11">
        <v>46189</v>
      </c>
      <c r="C1115" s="4">
        <f>YEAR(SalesDataTable[[#This Row],[Order Date]])</f>
        <v>2026</v>
      </c>
      <c r="D1115" s="4" t="str">
        <f>"Q"&amp;ROUNDUP(MONTH(SalesDataTable[[#This Row],[Order Date]])/3,0)</f>
        <v>Q2</v>
      </c>
      <c r="E1115" s="4">
        <f>MONTH(SalesDataTable[[#This Row],[Order Date]])</f>
        <v>6</v>
      </c>
      <c r="F1115" s="4" t="str">
        <f>TEXT(SalesDataTable[[#This Row],[Order Date]],"MMM")</f>
        <v>Jun</v>
      </c>
      <c r="G1115" s="3" t="s">
        <v>11</v>
      </c>
      <c r="H1115" s="3" t="s">
        <v>39</v>
      </c>
      <c r="I1115" s="3" t="s">
        <v>8</v>
      </c>
      <c r="J1115" s="3" t="s">
        <v>16</v>
      </c>
      <c r="K1115" s="3" t="s">
        <v>9</v>
      </c>
      <c r="L1115" s="3" t="s">
        <v>37</v>
      </c>
      <c r="M1115" s="8">
        <v>4</v>
      </c>
      <c r="N1115" s="5">
        <v>150.43</v>
      </c>
      <c r="O1115" s="6">
        <v>0.1</v>
      </c>
      <c r="P1115" s="18">
        <v>77.650000000000006</v>
      </c>
      <c r="Q1115" s="18">
        <f t="shared" si="68"/>
        <v>541.548</v>
      </c>
      <c r="R1115" s="18">
        <f t="shared" si="69"/>
        <v>310.60000000000002</v>
      </c>
      <c r="S1115" s="18">
        <f t="shared" si="70"/>
        <v>230.94799999999998</v>
      </c>
      <c r="T1115" s="7">
        <f t="shared" si="71"/>
        <v>0.42645896577957998</v>
      </c>
      <c r="U1115" s="4">
        <f>YEAR(SalesDataTable[[#This Row],[Order Date]])</f>
        <v>2026</v>
      </c>
      <c r="V1115" s="7" t="str">
        <f>"Q"&amp;ROUNDUP(MONTH(SalesDataTable[[#This Row],[Order Date]])/3,0)</f>
        <v>Q2</v>
      </c>
      <c r="W1115" s="8">
        <f>MONTH(SalesDataTable[[#This Row],[Order Date]])</f>
        <v>6</v>
      </c>
      <c r="X1115" s="7" t="str">
        <f>TEXT(SalesDataTable[[#This Row],[Order Date]],"mmm")</f>
        <v>Jun</v>
      </c>
    </row>
    <row r="1116" spans="1:24" ht="15.75">
      <c r="A1116" s="2">
        <v>512</v>
      </c>
      <c r="B1116" s="11">
        <v>46190</v>
      </c>
      <c r="C1116" s="4">
        <f>YEAR(SalesDataTable[[#This Row],[Order Date]])</f>
        <v>2026</v>
      </c>
      <c r="D1116" s="4" t="str">
        <f>"Q"&amp;ROUNDUP(MONTH(SalesDataTable[[#This Row],[Order Date]])/3,0)</f>
        <v>Q2</v>
      </c>
      <c r="E1116" s="4">
        <f>MONTH(SalesDataTable[[#This Row],[Order Date]])</f>
        <v>6</v>
      </c>
      <c r="F1116" s="4" t="str">
        <f>TEXT(SalesDataTable[[#This Row],[Order Date]],"MMM")</f>
        <v>Jun</v>
      </c>
      <c r="G1116" s="3" t="s">
        <v>6</v>
      </c>
      <c r="H1116" s="3" t="s">
        <v>43</v>
      </c>
      <c r="I1116" s="3" t="s">
        <v>28</v>
      </c>
      <c r="J1116" s="3" t="s">
        <v>3</v>
      </c>
      <c r="K1116" s="3" t="s">
        <v>23</v>
      </c>
      <c r="L1116" s="3" t="s">
        <v>29</v>
      </c>
      <c r="M1116" s="8">
        <v>1</v>
      </c>
      <c r="N1116" s="5">
        <v>192.42</v>
      </c>
      <c r="O1116" s="6">
        <v>0</v>
      </c>
      <c r="P1116" s="18">
        <v>103.31</v>
      </c>
      <c r="Q1116" s="18">
        <f t="shared" si="68"/>
        <v>192.42</v>
      </c>
      <c r="R1116" s="18">
        <f t="shared" si="69"/>
        <v>103.31</v>
      </c>
      <c r="S1116" s="18">
        <f t="shared" si="70"/>
        <v>89.109999999999985</v>
      </c>
      <c r="T1116" s="7">
        <f t="shared" si="71"/>
        <v>0.46310154869556175</v>
      </c>
      <c r="U1116" s="4">
        <f>YEAR(SalesDataTable[[#This Row],[Order Date]])</f>
        <v>2026</v>
      </c>
      <c r="V1116" s="7" t="str">
        <f>"Q"&amp;ROUNDUP(MONTH(SalesDataTable[[#This Row],[Order Date]])/3,0)</f>
        <v>Q2</v>
      </c>
      <c r="W1116" s="8">
        <f>MONTH(SalesDataTable[[#This Row],[Order Date]])</f>
        <v>6</v>
      </c>
      <c r="X1116" s="7" t="str">
        <f>TEXT(SalesDataTable[[#This Row],[Order Date]],"mmm")</f>
        <v>Jun</v>
      </c>
    </row>
    <row r="1117" spans="1:24" ht="15.75">
      <c r="A1117" s="2">
        <v>717</v>
      </c>
      <c r="B1117" s="11">
        <v>46190</v>
      </c>
      <c r="C1117" s="4">
        <f>YEAR(SalesDataTable[[#This Row],[Order Date]])</f>
        <v>2026</v>
      </c>
      <c r="D1117" s="4" t="str">
        <f>"Q"&amp;ROUNDUP(MONTH(SalesDataTable[[#This Row],[Order Date]])/3,0)</f>
        <v>Q2</v>
      </c>
      <c r="E1117" s="4">
        <f>MONTH(SalesDataTable[[#This Row],[Order Date]])</f>
        <v>6</v>
      </c>
      <c r="F1117" s="4" t="str">
        <f>TEXT(SalesDataTable[[#This Row],[Order Date]],"MMM")</f>
        <v>Jun</v>
      </c>
      <c r="G1117" s="3" t="s">
        <v>20</v>
      </c>
      <c r="H1117" s="3" t="s">
        <v>31</v>
      </c>
      <c r="I1117" s="3" t="s">
        <v>8</v>
      </c>
      <c r="J1117" s="3" t="s">
        <v>16</v>
      </c>
      <c r="K1117" s="3" t="s">
        <v>23</v>
      </c>
      <c r="L1117" s="3" t="s">
        <v>24</v>
      </c>
      <c r="M1117" s="8">
        <v>10</v>
      </c>
      <c r="N1117" s="5">
        <v>333.14</v>
      </c>
      <c r="O1117" s="6">
        <v>0.15</v>
      </c>
      <c r="P1117" s="18">
        <v>194.52</v>
      </c>
      <c r="Q1117" s="18">
        <f t="shared" si="68"/>
        <v>2831.6899999999996</v>
      </c>
      <c r="R1117" s="18">
        <f t="shared" si="69"/>
        <v>1945.2</v>
      </c>
      <c r="S1117" s="18">
        <f t="shared" si="70"/>
        <v>886.48999999999955</v>
      </c>
      <c r="T1117" s="7">
        <f t="shared" si="71"/>
        <v>0.31306039856057677</v>
      </c>
      <c r="U1117" s="4">
        <f>YEAR(SalesDataTable[[#This Row],[Order Date]])</f>
        <v>2026</v>
      </c>
      <c r="V1117" s="7" t="str">
        <f>"Q"&amp;ROUNDUP(MONTH(SalesDataTable[[#This Row],[Order Date]])/3,0)</f>
        <v>Q2</v>
      </c>
      <c r="W1117" s="8">
        <f>MONTH(SalesDataTable[[#This Row],[Order Date]])</f>
        <v>6</v>
      </c>
      <c r="X1117" s="7" t="str">
        <f>TEXT(SalesDataTable[[#This Row],[Order Date]],"mmm")</f>
        <v>Jun</v>
      </c>
    </row>
    <row r="1118" spans="1:24" ht="15.75">
      <c r="A1118" s="2">
        <v>952</v>
      </c>
      <c r="B1118" s="11">
        <v>46190</v>
      </c>
      <c r="C1118" s="4">
        <f>YEAR(SalesDataTable[[#This Row],[Order Date]])</f>
        <v>2026</v>
      </c>
      <c r="D1118" s="4" t="str">
        <f>"Q"&amp;ROUNDUP(MONTH(SalesDataTable[[#This Row],[Order Date]])/3,0)</f>
        <v>Q2</v>
      </c>
      <c r="E1118" s="4">
        <f>MONTH(SalesDataTable[[#This Row],[Order Date]])</f>
        <v>6</v>
      </c>
      <c r="F1118" s="4" t="str">
        <f>TEXT(SalesDataTable[[#This Row],[Order Date]],"MMM")</f>
        <v>Jun</v>
      </c>
      <c r="G1118" s="3" t="s">
        <v>0</v>
      </c>
      <c r="H1118" s="3" t="s">
        <v>1</v>
      </c>
      <c r="I1118" s="3" t="s">
        <v>2</v>
      </c>
      <c r="J1118" s="3" t="s">
        <v>16</v>
      </c>
      <c r="K1118" s="3" t="s">
        <v>23</v>
      </c>
      <c r="L1118" s="3" t="s">
        <v>40</v>
      </c>
      <c r="M1118" s="8">
        <v>1</v>
      </c>
      <c r="N1118" s="5">
        <v>79.900000000000006</v>
      </c>
      <c r="O1118" s="6">
        <v>0.05</v>
      </c>
      <c r="P1118" s="18">
        <v>40.19</v>
      </c>
      <c r="Q1118" s="18">
        <f t="shared" si="68"/>
        <v>75.905000000000001</v>
      </c>
      <c r="R1118" s="18">
        <f t="shared" si="69"/>
        <v>40.19</v>
      </c>
      <c r="S1118" s="18">
        <f t="shared" si="70"/>
        <v>35.715000000000003</v>
      </c>
      <c r="T1118" s="7">
        <f t="shared" si="71"/>
        <v>0.47052236348066667</v>
      </c>
      <c r="U1118" s="4">
        <f>YEAR(SalesDataTable[[#This Row],[Order Date]])</f>
        <v>2026</v>
      </c>
      <c r="V1118" s="7" t="str">
        <f>"Q"&amp;ROUNDUP(MONTH(SalesDataTable[[#This Row],[Order Date]])/3,0)</f>
        <v>Q2</v>
      </c>
      <c r="W1118" s="8">
        <f>MONTH(SalesDataTable[[#This Row],[Order Date]])</f>
        <v>6</v>
      </c>
      <c r="X1118" s="7" t="str">
        <f>TEXT(SalesDataTable[[#This Row],[Order Date]],"mmm")</f>
        <v>Jun</v>
      </c>
    </row>
    <row r="1119" spans="1:24" ht="15.75">
      <c r="A1119" s="2">
        <v>1081</v>
      </c>
      <c r="B1119" s="11">
        <v>46190</v>
      </c>
      <c r="C1119" s="4">
        <f>YEAR(SalesDataTable[[#This Row],[Order Date]])</f>
        <v>2026</v>
      </c>
      <c r="D1119" s="4" t="str">
        <f>"Q"&amp;ROUNDUP(MONTH(SalesDataTable[[#This Row],[Order Date]])/3,0)</f>
        <v>Q2</v>
      </c>
      <c r="E1119" s="4">
        <f>MONTH(SalesDataTable[[#This Row],[Order Date]])</f>
        <v>6</v>
      </c>
      <c r="F1119" s="4" t="str">
        <f>TEXT(SalesDataTable[[#This Row],[Order Date]],"MMM")</f>
        <v>Jun</v>
      </c>
      <c r="G1119" s="3" t="s">
        <v>20</v>
      </c>
      <c r="H1119" s="3" t="s">
        <v>47</v>
      </c>
      <c r="I1119" s="3" t="s">
        <v>2</v>
      </c>
      <c r="J1119" s="3" t="s">
        <v>3</v>
      </c>
      <c r="K1119" s="3" t="s">
        <v>4</v>
      </c>
      <c r="L1119" s="3" t="s">
        <v>22</v>
      </c>
      <c r="M1119" s="8">
        <v>1</v>
      </c>
      <c r="N1119" s="5">
        <v>51.12</v>
      </c>
      <c r="O1119" s="6">
        <v>0</v>
      </c>
      <c r="P1119" s="18">
        <v>22.43</v>
      </c>
      <c r="Q1119" s="18">
        <f t="shared" si="68"/>
        <v>51.12</v>
      </c>
      <c r="R1119" s="18">
        <f t="shared" si="69"/>
        <v>22.43</v>
      </c>
      <c r="S1119" s="18">
        <f t="shared" si="70"/>
        <v>28.689999999999998</v>
      </c>
      <c r="T1119" s="7">
        <f t="shared" si="71"/>
        <v>0.56122848200312991</v>
      </c>
      <c r="U1119" s="4">
        <f>YEAR(SalesDataTable[[#This Row],[Order Date]])</f>
        <v>2026</v>
      </c>
      <c r="V1119" s="7" t="str">
        <f>"Q"&amp;ROUNDUP(MONTH(SalesDataTable[[#This Row],[Order Date]])/3,0)</f>
        <v>Q2</v>
      </c>
      <c r="W1119" s="8">
        <f>MONTH(SalesDataTable[[#This Row],[Order Date]])</f>
        <v>6</v>
      </c>
      <c r="X1119" s="7" t="str">
        <f>TEXT(SalesDataTable[[#This Row],[Order Date]],"mmm")</f>
        <v>Jun</v>
      </c>
    </row>
    <row r="1120" spans="1:24" ht="15.75">
      <c r="A1120" s="2">
        <v>2043</v>
      </c>
      <c r="B1120" s="11">
        <v>46190</v>
      </c>
      <c r="C1120" s="4">
        <f>YEAR(SalesDataTable[[#This Row],[Order Date]])</f>
        <v>2026</v>
      </c>
      <c r="D1120" s="4" t="str">
        <f>"Q"&amp;ROUNDUP(MONTH(SalesDataTable[[#This Row],[Order Date]])/3,0)</f>
        <v>Q2</v>
      </c>
      <c r="E1120" s="4">
        <f>MONTH(SalesDataTable[[#This Row],[Order Date]])</f>
        <v>6</v>
      </c>
      <c r="F1120" s="4" t="str">
        <f>TEXT(SalesDataTable[[#This Row],[Order Date]],"MMM")</f>
        <v>Jun</v>
      </c>
      <c r="G1120" s="3" t="s">
        <v>6</v>
      </c>
      <c r="H1120" s="3" t="s">
        <v>27</v>
      </c>
      <c r="I1120" s="3" t="s">
        <v>2</v>
      </c>
      <c r="J1120" s="3" t="s">
        <v>13</v>
      </c>
      <c r="K1120" s="3" t="s">
        <v>9</v>
      </c>
      <c r="L1120" s="3" t="s">
        <v>10</v>
      </c>
      <c r="M1120" s="8">
        <v>2</v>
      </c>
      <c r="N1120" s="5">
        <v>90.33</v>
      </c>
      <c r="O1120" s="6">
        <v>0</v>
      </c>
      <c r="P1120" s="18">
        <v>46.3</v>
      </c>
      <c r="Q1120" s="18">
        <f t="shared" si="68"/>
        <v>180.66</v>
      </c>
      <c r="R1120" s="18">
        <f t="shared" si="69"/>
        <v>92.6</v>
      </c>
      <c r="S1120" s="18">
        <f t="shared" si="70"/>
        <v>88.06</v>
      </c>
      <c r="T1120" s="7">
        <f t="shared" si="71"/>
        <v>0.48743496069965686</v>
      </c>
      <c r="U1120" s="4">
        <f>YEAR(SalesDataTable[[#This Row],[Order Date]])</f>
        <v>2026</v>
      </c>
      <c r="V1120" s="7" t="str">
        <f>"Q"&amp;ROUNDUP(MONTH(SalesDataTable[[#This Row],[Order Date]])/3,0)</f>
        <v>Q2</v>
      </c>
      <c r="W1120" s="8">
        <f>MONTH(SalesDataTable[[#This Row],[Order Date]])</f>
        <v>6</v>
      </c>
      <c r="X1120" s="7" t="str">
        <f>TEXT(SalesDataTable[[#This Row],[Order Date]],"mmm")</f>
        <v>Jun</v>
      </c>
    </row>
    <row r="1121" spans="1:24" ht="15.75">
      <c r="A1121" s="2">
        <v>4040</v>
      </c>
      <c r="B1121" s="11">
        <v>46190</v>
      </c>
      <c r="C1121" s="4">
        <f>YEAR(SalesDataTable[[#This Row],[Order Date]])</f>
        <v>2026</v>
      </c>
      <c r="D1121" s="4" t="str">
        <f>"Q"&amp;ROUNDUP(MONTH(SalesDataTable[[#This Row],[Order Date]])/3,0)</f>
        <v>Q2</v>
      </c>
      <c r="E1121" s="4">
        <f>MONTH(SalesDataTable[[#This Row],[Order Date]])</f>
        <v>6</v>
      </c>
      <c r="F1121" s="4" t="str">
        <f>TEXT(SalesDataTable[[#This Row],[Order Date]],"MMM")</f>
        <v>Jun</v>
      </c>
      <c r="G1121" s="3" t="s">
        <v>20</v>
      </c>
      <c r="H1121" s="3" t="s">
        <v>31</v>
      </c>
      <c r="I1121" s="3" t="s">
        <v>2</v>
      </c>
      <c r="J1121" s="3" t="s">
        <v>16</v>
      </c>
      <c r="K1121" s="3" t="s">
        <v>14</v>
      </c>
      <c r="L1121" s="3" t="s">
        <v>15</v>
      </c>
      <c r="M1121" s="8">
        <v>2</v>
      </c>
      <c r="N1121" s="5">
        <v>36.799999999999997</v>
      </c>
      <c r="O1121" s="6">
        <v>0.05</v>
      </c>
      <c r="P1121" s="18">
        <v>13.94</v>
      </c>
      <c r="Q1121" s="18">
        <f t="shared" si="68"/>
        <v>69.919999999999987</v>
      </c>
      <c r="R1121" s="18">
        <f t="shared" si="69"/>
        <v>27.88</v>
      </c>
      <c r="S1121" s="18">
        <f t="shared" si="70"/>
        <v>42.039999999999992</v>
      </c>
      <c r="T1121" s="7">
        <f t="shared" si="71"/>
        <v>0.60125858123569798</v>
      </c>
      <c r="U1121" s="4">
        <f>YEAR(SalesDataTable[[#This Row],[Order Date]])</f>
        <v>2026</v>
      </c>
      <c r="V1121" s="7" t="str">
        <f>"Q"&amp;ROUNDUP(MONTH(SalesDataTable[[#This Row],[Order Date]])/3,0)</f>
        <v>Q2</v>
      </c>
      <c r="W1121" s="8">
        <f>MONTH(SalesDataTable[[#This Row],[Order Date]])</f>
        <v>6</v>
      </c>
      <c r="X1121" s="7" t="str">
        <f>TEXT(SalesDataTable[[#This Row],[Order Date]],"mmm")</f>
        <v>Jun</v>
      </c>
    </row>
    <row r="1122" spans="1:24" ht="15.75">
      <c r="A1122" s="2">
        <v>2295</v>
      </c>
      <c r="B1122" s="11">
        <v>46191</v>
      </c>
      <c r="C1122" s="4">
        <f>YEAR(SalesDataTable[[#This Row],[Order Date]])</f>
        <v>2026</v>
      </c>
      <c r="D1122" s="4" t="str">
        <f>"Q"&amp;ROUNDUP(MONTH(SalesDataTable[[#This Row],[Order Date]])/3,0)</f>
        <v>Q2</v>
      </c>
      <c r="E1122" s="4">
        <f>MONTH(SalesDataTable[[#This Row],[Order Date]])</f>
        <v>6</v>
      </c>
      <c r="F1122" s="4" t="str">
        <f>TEXT(SalesDataTable[[#This Row],[Order Date]],"MMM")</f>
        <v>Jun</v>
      </c>
      <c r="G1122" s="3" t="s">
        <v>6</v>
      </c>
      <c r="H1122" s="3" t="s">
        <v>41</v>
      </c>
      <c r="I1122" s="3" t="s">
        <v>28</v>
      </c>
      <c r="J1122" s="3" t="s">
        <v>13</v>
      </c>
      <c r="K1122" s="3" t="s">
        <v>14</v>
      </c>
      <c r="L1122" s="3" t="s">
        <v>32</v>
      </c>
      <c r="M1122" s="8">
        <v>1</v>
      </c>
      <c r="N1122" s="5">
        <v>45.7</v>
      </c>
      <c r="O1122" s="6">
        <v>0.1</v>
      </c>
      <c r="P1122" s="18">
        <v>18.600000000000001</v>
      </c>
      <c r="Q1122" s="18">
        <f t="shared" si="68"/>
        <v>41.13</v>
      </c>
      <c r="R1122" s="18">
        <f t="shared" si="69"/>
        <v>18.600000000000001</v>
      </c>
      <c r="S1122" s="18">
        <f t="shared" si="70"/>
        <v>22.53</v>
      </c>
      <c r="T1122" s="7">
        <f t="shared" si="71"/>
        <v>0.5477753464624362</v>
      </c>
      <c r="U1122" s="4">
        <f>YEAR(SalesDataTable[[#This Row],[Order Date]])</f>
        <v>2026</v>
      </c>
      <c r="V1122" s="7" t="str">
        <f>"Q"&amp;ROUNDUP(MONTH(SalesDataTable[[#This Row],[Order Date]])/3,0)</f>
        <v>Q2</v>
      </c>
      <c r="W1122" s="8">
        <f>MONTH(SalesDataTable[[#This Row],[Order Date]])</f>
        <v>6</v>
      </c>
      <c r="X1122" s="7" t="str">
        <f>TEXT(SalesDataTable[[#This Row],[Order Date]],"mmm")</f>
        <v>Jun</v>
      </c>
    </row>
    <row r="1123" spans="1:24" ht="15.75">
      <c r="A1123" s="2">
        <v>2670</v>
      </c>
      <c r="B1123" s="11">
        <v>46191</v>
      </c>
      <c r="C1123" s="4">
        <f>YEAR(SalesDataTable[[#This Row],[Order Date]])</f>
        <v>2026</v>
      </c>
      <c r="D1123" s="4" t="str">
        <f>"Q"&amp;ROUNDUP(MONTH(SalesDataTable[[#This Row],[Order Date]])/3,0)</f>
        <v>Q2</v>
      </c>
      <c r="E1123" s="4">
        <f>MONTH(SalesDataTable[[#This Row],[Order Date]])</f>
        <v>6</v>
      </c>
      <c r="F1123" s="4" t="str">
        <f>TEXT(SalesDataTable[[#This Row],[Order Date]],"MMM")</f>
        <v>Jun</v>
      </c>
      <c r="G1123" s="3" t="s">
        <v>11</v>
      </c>
      <c r="H1123" s="3" t="s">
        <v>25</v>
      </c>
      <c r="I1123" s="3" t="s">
        <v>28</v>
      </c>
      <c r="J1123" s="3" t="s">
        <v>3</v>
      </c>
      <c r="K1123" s="3" t="s">
        <v>14</v>
      </c>
      <c r="L1123" s="3" t="s">
        <v>48</v>
      </c>
      <c r="M1123" s="8">
        <v>3</v>
      </c>
      <c r="N1123" s="5">
        <v>162.30000000000001</v>
      </c>
      <c r="O1123" s="6">
        <v>0.1</v>
      </c>
      <c r="P1123" s="18">
        <v>86.43</v>
      </c>
      <c r="Q1123" s="18">
        <f t="shared" si="68"/>
        <v>438.21000000000004</v>
      </c>
      <c r="R1123" s="18">
        <f t="shared" si="69"/>
        <v>259.29000000000002</v>
      </c>
      <c r="S1123" s="18">
        <f t="shared" si="70"/>
        <v>178.92000000000002</v>
      </c>
      <c r="T1123" s="7">
        <f t="shared" si="71"/>
        <v>0.40829739166153217</v>
      </c>
      <c r="U1123" s="4">
        <f>YEAR(SalesDataTable[[#This Row],[Order Date]])</f>
        <v>2026</v>
      </c>
      <c r="V1123" s="7" t="str">
        <f>"Q"&amp;ROUNDUP(MONTH(SalesDataTable[[#This Row],[Order Date]])/3,0)</f>
        <v>Q2</v>
      </c>
      <c r="W1123" s="8">
        <f>MONTH(SalesDataTable[[#This Row],[Order Date]])</f>
        <v>6</v>
      </c>
      <c r="X1123" s="7" t="str">
        <f>TEXT(SalesDataTable[[#This Row],[Order Date]],"mmm")</f>
        <v>Jun</v>
      </c>
    </row>
    <row r="1124" spans="1:24" ht="15.75">
      <c r="A1124" s="2">
        <v>2777</v>
      </c>
      <c r="B1124" s="11">
        <v>46191</v>
      </c>
      <c r="C1124" s="4">
        <f>YEAR(SalesDataTable[[#This Row],[Order Date]])</f>
        <v>2026</v>
      </c>
      <c r="D1124" s="4" t="str">
        <f>"Q"&amp;ROUNDUP(MONTH(SalesDataTable[[#This Row],[Order Date]])/3,0)</f>
        <v>Q2</v>
      </c>
      <c r="E1124" s="4">
        <f>MONTH(SalesDataTable[[#This Row],[Order Date]])</f>
        <v>6</v>
      </c>
      <c r="F1124" s="4" t="str">
        <f>TEXT(SalesDataTable[[#This Row],[Order Date]],"MMM")</f>
        <v>Jun</v>
      </c>
      <c r="G1124" s="3" t="s">
        <v>6</v>
      </c>
      <c r="H1124" s="3" t="s">
        <v>49</v>
      </c>
      <c r="I1124" s="3" t="s">
        <v>8</v>
      </c>
      <c r="J1124" s="3" t="s">
        <v>16</v>
      </c>
      <c r="K1124" s="3" t="s">
        <v>9</v>
      </c>
      <c r="L1124" s="3" t="s">
        <v>46</v>
      </c>
      <c r="M1124" s="8">
        <v>5</v>
      </c>
      <c r="N1124" s="5">
        <v>72.37</v>
      </c>
      <c r="O1124" s="6">
        <v>0.2</v>
      </c>
      <c r="P1124" s="18">
        <v>32.840000000000003</v>
      </c>
      <c r="Q1124" s="18">
        <f t="shared" si="68"/>
        <v>289.48</v>
      </c>
      <c r="R1124" s="18">
        <f t="shared" si="69"/>
        <v>164.20000000000002</v>
      </c>
      <c r="S1124" s="18">
        <f t="shared" si="70"/>
        <v>125.28</v>
      </c>
      <c r="T1124" s="7">
        <f t="shared" si="71"/>
        <v>0.43277601215973466</v>
      </c>
      <c r="U1124" s="4">
        <f>YEAR(SalesDataTable[[#This Row],[Order Date]])</f>
        <v>2026</v>
      </c>
      <c r="V1124" s="7" t="str">
        <f>"Q"&amp;ROUNDUP(MONTH(SalesDataTable[[#This Row],[Order Date]])/3,0)</f>
        <v>Q2</v>
      </c>
      <c r="W1124" s="8">
        <f>MONTH(SalesDataTable[[#This Row],[Order Date]])</f>
        <v>6</v>
      </c>
      <c r="X1124" s="7" t="str">
        <f>TEXT(SalesDataTable[[#This Row],[Order Date]],"mmm")</f>
        <v>Jun</v>
      </c>
    </row>
    <row r="1125" spans="1:24" ht="15.75">
      <c r="A1125" s="2">
        <v>2780</v>
      </c>
      <c r="B1125" s="11">
        <v>46191</v>
      </c>
      <c r="C1125" s="4">
        <f>YEAR(SalesDataTable[[#This Row],[Order Date]])</f>
        <v>2026</v>
      </c>
      <c r="D1125" s="4" t="str">
        <f>"Q"&amp;ROUNDUP(MONTH(SalesDataTable[[#This Row],[Order Date]])/3,0)</f>
        <v>Q2</v>
      </c>
      <c r="E1125" s="4">
        <f>MONTH(SalesDataTable[[#This Row],[Order Date]])</f>
        <v>6</v>
      </c>
      <c r="F1125" s="4" t="str">
        <f>TEXT(SalesDataTable[[#This Row],[Order Date]],"MMM")</f>
        <v>Jun</v>
      </c>
      <c r="G1125" s="3" t="s">
        <v>11</v>
      </c>
      <c r="H1125" s="3" t="s">
        <v>18</v>
      </c>
      <c r="I1125" s="3" t="s">
        <v>2</v>
      </c>
      <c r="J1125" s="3" t="s">
        <v>13</v>
      </c>
      <c r="K1125" s="3" t="s">
        <v>34</v>
      </c>
      <c r="L1125" s="3" t="s">
        <v>42</v>
      </c>
      <c r="M1125" s="8">
        <v>2</v>
      </c>
      <c r="N1125" s="5">
        <v>35.61</v>
      </c>
      <c r="O1125" s="6">
        <v>0.15</v>
      </c>
      <c r="P1125" s="18">
        <v>13.96</v>
      </c>
      <c r="Q1125" s="18">
        <f t="shared" si="68"/>
        <v>60.536999999999999</v>
      </c>
      <c r="R1125" s="18">
        <f t="shared" si="69"/>
        <v>27.92</v>
      </c>
      <c r="S1125" s="18">
        <f t="shared" si="70"/>
        <v>32.616999999999997</v>
      </c>
      <c r="T1125" s="7">
        <f t="shared" si="71"/>
        <v>0.53879445628293432</v>
      </c>
      <c r="U1125" s="4">
        <f>YEAR(SalesDataTable[[#This Row],[Order Date]])</f>
        <v>2026</v>
      </c>
      <c r="V1125" s="7" t="str">
        <f>"Q"&amp;ROUNDUP(MONTH(SalesDataTable[[#This Row],[Order Date]])/3,0)</f>
        <v>Q2</v>
      </c>
      <c r="W1125" s="8">
        <f>MONTH(SalesDataTable[[#This Row],[Order Date]])</f>
        <v>6</v>
      </c>
      <c r="X1125" s="7" t="str">
        <f>TEXT(SalesDataTable[[#This Row],[Order Date]],"mmm")</f>
        <v>Jun</v>
      </c>
    </row>
    <row r="1126" spans="1:24" ht="15.75">
      <c r="A1126" s="2">
        <v>3209</v>
      </c>
      <c r="B1126" s="11">
        <v>46191</v>
      </c>
      <c r="C1126" s="4">
        <f>YEAR(SalesDataTable[[#This Row],[Order Date]])</f>
        <v>2026</v>
      </c>
      <c r="D1126" s="4" t="str">
        <f>"Q"&amp;ROUNDUP(MONTH(SalesDataTable[[#This Row],[Order Date]])/3,0)</f>
        <v>Q2</v>
      </c>
      <c r="E1126" s="4">
        <f>MONTH(SalesDataTable[[#This Row],[Order Date]])</f>
        <v>6</v>
      </c>
      <c r="F1126" s="4" t="str">
        <f>TEXT(SalesDataTable[[#This Row],[Order Date]],"MMM")</f>
        <v>Jun</v>
      </c>
      <c r="G1126" s="3" t="s">
        <v>20</v>
      </c>
      <c r="H1126" s="3" t="s">
        <v>47</v>
      </c>
      <c r="I1126" s="3" t="s">
        <v>2</v>
      </c>
      <c r="J1126" s="3" t="s">
        <v>3</v>
      </c>
      <c r="K1126" s="3" t="s">
        <v>14</v>
      </c>
      <c r="L1126" s="3" t="s">
        <v>44</v>
      </c>
      <c r="M1126" s="8">
        <v>2</v>
      </c>
      <c r="N1126" s="5">
        <v>133.12</v>
      </c>
      <c r="O1126" s="6">
        <v>0</v>
      </c>
      <c r="P1126" s="18">
        <v>67.02</v>
      </c>
      <c r="Q1126" s="18">
        <f t="shared" si="68"/>
        <v>266.24</v>
      </c>
      <c r="R1126" s="18">
        <f t="shared" si="69"/>
        <v>134.04</v>
      </c>
      <c r="S1126" s="18">
        <f t="shared" si="70"/>
        <v>132.20000000000002</v>
      </c>
      <c r="T1126" s="7">
        <f t="shared" si="71"/>
        <v>0.4965444711538462</v>
      </c>
      <c r="U1126" s="4">
        <f>YEAR(SalesDataTable[[#This Row],[Order Date]])</f>
        <v>2026</v>
      </c>
      <c r="V1126" s="7" t="str">
        <f>"Q"&amp;ROUNDUP(MONTH(SalesDataTable[[#This Row],[Order Date]])/3,0)</f>
        <v>Q2</v>
      </c>
      <c r="W1126" s="8">
        <f>MONTH(SalesDataTable[[#This Row],[Order Date]])</f>
        <v>6</v>
      </c>
      <c r="X1126" s="7" t="str">
        <f>TEXT(SalesDataTable[[#This Row],[Order Date]],"mmm")</f>
        <v>Jun</v>
      </c>
    </row>
    <row r="1127" spans="1:24" ht="15.75">
      <c r="A1127" s="2">
        <v>3414</v>
      </c>
      <c r="B1127" s="11">
        <v>46191</v>
      </c>
      <c r="C1127" s="4">
        <f>YEAR(SalesDataTable[[#This Row],[Order Date]])</f>
        <v>2026</v>
      </c>
      <c r="D1127" s="4" t="str">
        <f>"Q"&amp;ROUNDUP(MONTH(SalesDataTable[[#This Row],[Order Date]])/3,0)</f>
        <v>Q2</v>
      </c>
      <c r="E1127" s="4">
        <f>MONTH(SalesDataTable[[#This Row],[Order Date]])</f>
        <v>6</v>
      </c>
      <c r="F1127" s="4" t="str">
        <f>TEXT(SalesDataTable[[#This Row],[Order Date]],"MMM")</f>
        <v>Jun</v>
      </c>
      <c r="G1127" s="3" t="s">
        <v>0</v>
      </c>
      <c r="H1127" s="3" t="s">
        <v>50</v>
      </c>
      <c r="I1127" s="3" t="s">
        <v>28</v>
      </c>
      <c r="J1127" s="3" t="s">
        <v>3</v>
      </c>
      <c r="K1127" s="3" t="s">
        <v>4</v>
      </c>
      <c r="L1127" s="3" t="s">
        <v>22</v>
      </c>
      <c r="M1127" s="8">
        <v>1</v>
      </c>
      <c r="N1127" s="5">
        <v>51.23</v>
      </c>
      <c r="O1127" s="6">
        <v>0.05</v>
      </c>
      <c r="P1127" s="18">
        <v>23.12</v>
      </c>
      <c r="Q1127" s="18">
        <f t="shared" si="68"/>
        <v>48.668499999999995</v>
      </c>
      <c r="R1127" s="18">
        <f t="shared" si="69"/>
        <v>23.12</v>
      </c>
      <c r="S1127" s="18">
        <f t="shared" si="70"/>
        <v>25.548499999999994</v>
      </c>
      <c r="T1127" s="7">
        <f t="shared" si="71"/>
        <v>0.5249494025909982</v>
      </c>
      <c r="U1127" s="4">
        <f>YEAR(SalesDataTable[[#This Row],[Order Date]])</f>
        <v>2026</v>
      </c>
      <c r="V1127" s="7" t="str">
        <f>"Q"&amp;ROUNDUP(MONTH(SalesDataTable[[#This Row],[Order Date]])/3,0)</f>
        <v>Q2</v>
      </c>
      <c r="W1127" s="8">
        <f>MONTH(SalesDataTable[[#This Row],[Order Date]])</f>
        <v>6</v>
      </c>
      <c r="X1127" s="7" t="str">
        <f>TEXT(SalesDataTable[[#This Row],[Order Date]],"mmm")</f>
        <v>Jun</v>
      </c>
    </row>
    <row r="1128" spans="1:24" ht="15.75">
      <c r="A1128" s="2">
        <v>3846</v>
      </c>
      <c r="B1128" s="11">
        <v>46191</v>
      </c>
      <c r="C1128" s="4">
        <f>YEAR(SalesDataTable[[#This Row],[Order Date]])</f>
        <v>2026</v>
      </c>
      <c r="D1128" s="4" t="str">
        <f>"Q"&amp;ROUNDUP(MONTH(SalesDataTable[[#This Row],[Order Date]])/3,0)</f>
        <v>Q2</v>
      </c>
      <c r="E1128" s="4">
        <f>MONTH(SalesDataTable[[#This Row],[Order Date]])</f>
        <v>6</v>
      </c>
      <c r="F1128" s="4" t="str">
        <f>TEXT(SalesDataTable[[#This Row],[Order Date]],"MMM")</f>
        <v>Jun</v>
      </c>
      <c r="G1128" s="3" t="s">
        <v>6</v>
      </c>
      <c r="H1128" s="3" t="s">
        <v>43</v>
      </c>
      <c r="I1128" s="3" t="s">
        <v>2</v>
      </c>
      <c r="J1128" s="3" t="s">
        <v>16</v>
      </c>
      <c r="K1128" s="3" t="s">
        <v>9</v>
      </c>
      <c r="L1128" s="3" t="s">
        <v>10</v>
      </c>
      <c r="M1128" s="8">
        <v>1</v>
      </c>
      <c r="N1128" s="5">
        <v>93.5</v>
      </c>
      <c r="O1128" s="6">
        <v>0</v>
      </c>
      <c r="P1128" s="18">
        <v>46.63</v>
      </c>
      <c r="Q1128" s="18">
        <f t="shared" si="68"/>
        <v>93.5</v>
      </c>
      <c r="R1128" s="18">
        <f t="shared" si="69"/>
        <v>46.63</v>
      </c>
      <c r="S1128" s="18">
        <f t="shared" si="70"/>
        <v>46.87</v>
      </c>
      <c r="T1128" s="7">
        <f t="shared" si="71"/>
        <v>0.50128342245989299</v>
      </c>
      <c r="U1128" s="4">
        <f>YEAR(SalesDataTable[[#This Row],[Order Date]])</f>
        <v>2026</v>
      </c>
      <c r="V1128" s="7" t="str">
        <f>"Q"&amp;ROUNDUP(MONTH(SalesDataTable[[#This Row],[Order Date]])/3,0)</f>
        <v>Q2</v>
      </c>
      <c r="W1128" s="8">
        <f>MONTH(SalesDataTable[[#This Row],[Order Date]])</f>
        <v>6</v>
      </c>
      <c r="X1128" s="7" t="str">
        <f>TEXT(SalesDataTable[[#This Row],[Order Date]],"mmm")</f>
        <v>Jun</v>
      </c>
    </row>
    <row r="1129" spans="1:24" ht="15.75">
      <c r="A1129" s="2">
        <v>4120</v>
      </c>
      <c r="B1129" s="11">
        <v>46191</v>
      </c>
      <c r="C1129" s="4">
        <f>YEAR(SalesDataTable[[#This Row],[Order Date]])</f>
        <v>2026</v>
      </c>
      <c r="D1129" s="4" t="str">
        <f>"Q"&amp;ROUNDUP(MONTH(SalesDataTable[[#This Row],[Order Date]])/3,0)</f>
        <v>Q2</v>
      </c>
      <c r="E1129" s="4">
        <f>MONTH(SalesDataTable[[#This Row],[Order Date]])</f>
        <v>6</v>
      </c>
      <c r="F1129" s="4" t="str">
        <f>TEXT(SalesDataTable[[#This Row],[Order Date]],"MMM")</f>
        <v>Jun</v>
      </c>
      <c r="G1129" s="3" t="s">
        <v>20</v>
      </c>
      <c r="H1129" s="3" t="s">
        <v>21</v>
      </c>
      <c r="I1129" s="3" t="s">
        <v>19</v>
      </c>
      <c r="J1129" s="3" t="s">
        <v>3</v>
      </c>
      <c r="K1129" s="3" t="s">
        <v>34</v>
      </c>
      <c r="L1129" s="3" t="s">
        <v>35</v>
      </c>
      <c r="M1129" s="8">
        <v>3</v>
      </c>
      <c r="N1129" s="5">
        <v>41.16</v>
      </c>
      <c r="O1129" s="6">
        <v>0</v>
      </c>
      <c r="P1129" s="18">
        <v>14.79</v>
      </c>
      <c r="Q1129" s="18">
        <f t="shared" si="68"/>
        <v>123.47999999999999</v>
      </c>
      <c r="R1129" s="18">
        <f t="shared" si="69"/>
        <v>44.37</v>
      </c>
      <c r="S1129" s="18">
        <f t="shared" si="70"/>
        <v>79.109999999999985</v>
      </c>
      <c r="T1129" s="7">
        <f t="shared" si="71"/>
        <v>0.64067055393586003</v>
      </c>
      <c r="U1129" s="4">
        <f>YEAR(SalesDataTable[[#This Row],[Order Date]])</f>
        <v>2026</v>
      </c>
      <c r="V1129" s="7" t="str">
        <f>"Q"&amp;ROUNDUP(MONTH(SalesDataTable[[#This Row],[Order Date]])/3,0)</f>
        <v>Q2</v>
      </c>
      <c r="W1129" s="8">
        <f>MONTH(SalesDataTable[[#This Row],[Order Date]])</f>
        <v>6</v>
      </c>
      <c r="X1129" s="7" t="str">
        <f>TEXT(SalesDataTable[[#This Row],[Order Date]],"mmm")</f>
        <v>Jun</v>
      </c>
    </row>
    <row r="1130" spans="1:24" ht="15.75">
      <c r="A1130" s="2">
        <v>4217</v>
      </c>
      <c r="B1130" s="11">
        <v>46191</v>
      </c>
      <c r="C1130" s="4">
        <f>YEAR(SalesDataTable[[#This Row],[Order Date]])</f>
        <v>2026</v>
      </c>
      <c r="D1130" s="4" t="str">
        <f>"Q"&amp;ROUNDUP(MONTH(SalesDataTable[[#This Row],[Order Date]])/3,0)</f>
        <v>Q2</v>
      </c>
      <c r="E1130" s="4">
        <f>MONTH(SalesDataTable[[#This Row],[Order Date]])</f>
        <v>6</v>
      </c>
      <c r="F1130" s="4" t="str">
        <f>TEXT(SalesDataTable[[#This Row],[Order Date]],"MMM")</f>
        <v>Jun</v>
      </c>
      <c r="G1130" s="3" t="s">
        <v>6</v>
      </c>
      <c r="H1130" s="3" t="s">
        <v>43</v>
      </c>
      <c r="I1130" s="3" t="s">
        <v>28</v>
      </c>
      <c r="J1130" s="3" t="s">
        <v>13</v>
      </c>
      <c r="K1130" s="3" t="s">
        <v>34</v>
      </c>
      <c r="L1130" s="3" t="s">
        <v>35</v>
      </c>
      <c r="M1130" s="8">
        <v>1</v>
      </c>
      <c r="N1130" s="5">
        <v>39.74</v>
      </c>
      <c r="O1130" s="6">
        <v>0.05</v>
      </c>
      <c r="P1130" s="18">
        <v>14.39</v>
      </c>
      <c r="Q1130" s="18">
        <f t="shared" si="68"/>
        <v>37.753</v>
      </c>
      <c r="R1130" s="18">
        <f t="shared" si="69"/>
        <v>14.39</v>
      </c>
      <c r="S1130" s="18">
        <f t="shared" si="70"/>
        <v>23.363</v>
      </c>
      <c r="T1130" s="7">
        <f t="shared" si="71"/>
        <v>0.6188382380208195</v>
      </c>
      <c r="U1130" s="4">
        <f>YEAR(SalesDataTable[[#This Row],[Order Date]])</f>
        <v>2026</v>
      </c>
      <c r="V1130" s="7" t="str">
        <f>"Q"&amp;ROUNDUP(MONTH(SalesDataTable[[#This Row],[Order Date]])/3,0)</f>
        <v>Q2</v>
      </c>
      <c r="W1130" s="8">
        <f>MONTH(SalesDataTable[[#This Row],[Order Date]])</f>
        <v>6</v>
      </c>
      <c r="X1130" s="7" t="str">
        <f>TEXT(SalesDataTable[[#This Row],[Order Date]],"mmm")</f>
        <v>Jun</v>
      </c>
    </row>
    <row r="1131" spans="1:24" ht="15.75">
      <c r="A1131" s="2">
        <v>4786</v>
      </c>
      <c r="B1131" s="11">
        <v>46191</v>
      </c>
      <c r="C1131" s="4">
        <f>YEAR(SalesDataTable[[#This Row],[Order Date]])</f>
        <v>2026</v>
      </c>
      <c r="D1131" s="4" t="str">
        <f>"Q"&amp;ROUNDUP(MONTH(SalesDataTable[[#This Row],[Order Date]])/3,0)</f>
        <v>Q2</v>
      </c>
      <c r="E1131" s="4">
        <f>MONTH(SalesDataTable[[#This Row],[Order Date]])</f>
        <v>6</v>
      </c>
      <c r="F1131" s="4" t="str">
        <f>TEXT(SalesDataTable[[#This Row],[Order Date]],"MMM")</f>
        <v>Jun</v>
      </c>
      <c r="G1131" s="3" t="s">
        <v>20</v>
      </c>
      <c r="H1131" s="3" t="s">
        <v>31</v>
      </c>
      <c r="I1131" s="3" t="s">
        <v>2</v>
      </c>
      <c r="J1131" s="3" t="s">
        <v>3</v>
      </c>
      <c r="K1131" s="3" t="s">
        <v>14</v>
      </c>
      <c r="L1131" s="3" t="s">
        <v>32</v>
      </c>
      <c r="M1131" s="8">
        <v>3</v>
      </c>
      <c r="N1131" s="5">
        <v>46.79</v>
      </c>
      <c r="O1131" s="6">
        <v>0.1</v>
      </c>
      <c r="P1131" s="18">
        <v>18.25</v>
      </c>
      <c r="Q1131" s="18">
        <f t="shared" si="68"/>
        <v>126.33300000000001</v>
      </c>
      <c r="R1131" s="18">
        <f t="shared" si="69"/>
        <v>54.75</v>
      </c>
      <c r="S1131" s="18">
        <f t="shared" si="70"/>
        <v>71.583000000000013</v>
      </c>
      <c r="T1131" s="7">
        <f t="shared" si="71"/>
        <v>0.56662154781411034</v>
      </c>
      <c r="U1131" s="4">
        <f>YEAR(SalesDataTable[[#This Row],[Order Date]])</f>
        <v>2026</v>
      </c>
      <c r="V1131" s="7" t="str">
        <f>"Q"&amp;ROUNDUP(MONTH(SalesDataTable[[#This Row],[Order Date]])/3,0)</f>
        <v>Q2</v>
      </c>
      <c r="W1131" s="8">
        <f>MONTH(SalesDataTable[[#This Row],[Order Date]])</f>
        <v>6</v>
      </c>
      <c r="X1131" s="7" t="str">
        <f>TEXT(SalesDataTable[[#This Row],[Order Date]],"mmm")</f>
        <v>Jun</v>
      </c>
    </row>
    <row r="1132" spans="1:24" ht="15.75">
      <c r="A1132" s="2">
        <v>23</v>
      </c>
      <c r="B1132" s="11">
        <v>46192</v>
      </c>
      <c r="C1132" s="4">
        <f>YEAR(SalesDataTable[[#This Row],[Order Date]])</f>
        <v>2026</v>
      </c>
      <c r="D1132" s="4" t="str">
        <f>"Q"&amp;ROUNDUP(MONTH(SalesDataTable[[#This Row],[Order Date]])/3,0)</f>
        <v>Q2</v>
      </c>
      <c r="E1132" s="4">
        <f>MONTH(SalesDataTable[[#This Row],[Order Date]])</f>
        <v>6</v>
      </c>
      <c r="F1132" s="4" t="str">
        <f>TEXT(SalesDataTable[[#This Row],[Order Date]],"MMM")</f>
        <v>Jun</v>
      </c>
      <c r="G1132" s="3" t="s">
        <v>20</v>
      </c>
      <c r="H1132" s="3" t="s">
        <v>47</v>
      </c>
      <c r="I1132" s="3" t="s">
        <v>8</v>
      </c>
      <c r="J1132" s="3" t="s">
        <v>16</v>
      </c>
      <c r="K1132" s="3" t="s">
        <v>9</v>
      </c>
      <c r="L1132" s="3" t="s">
        <v>10</v>
      </c>
      <c r="M1132" s="8">
        <v>4</v>
      </c>
      <c r="N1132" s="5">
        <v>91.74</v>
      </c>
      <c r="O1132" s="6">
        <v>0.2</v>
      </c>
      <c r="P1132" s="18">
        <v>44.74</v>
      </c>
      <c r="Q1132" s="18">
        <f t="shared" si="68"/>
        <v>293.56799999999998</v>
      </c>
      <c r="R1132" s="18">
        <f t="shared" si="69"/>
        <v>178.96</v>
      </c>
      <c r="S1132" s="18">
        <f t="shared" si="70"/>
        <v>114.60799999999998</v>
      </c>
      <c r="T1132" s="7">
        <f t="shared" si="71"/>
        <v>0.39039677349029861</v>
      </c>
      <c r="U1132" s="4">
        <f>YEAR(SalesDataTable[[#This Row],[Order Date]])</f>
        <v>2026</v>
      </c>
      <c r="V1132" s="7" t="str">
        <f>"Q"&amp;ROUNDUP(MONTH(SalesDataTable[[#This Row],[Order Date]])/3,0)</f>
        <v>Q2</v>
      </c>
      <c r="W1132" s="8">
        <f>MONTH(SalesDataTable[[#This Row],[Order Date]])</f>
        <v>6</v>
      </c>
      <c r="X1132" s="7" t="str">
        <f>TEXT(SalesDataTable[[#This Row],[Order Date]],"mmm")</f>
        <v>Jun</v>
      </c>
    </row>
    <row r="1133" spans="1:24" ht="15.75">
      <c r="A1133" s="2">
        <v>99</v>
      </c>
      <c r="B1133" s="11">
        <v>46192</v>
      </c>
      <c r="C1133" s="4">
        <f>YEAR(SalesDataTable[[#This Row],[Order Date]])</f>
        <v>2026</v>
      </c>
      <c r="D1133" s="4" t="str">
        <f>"Q"&amp;ROUNDUP(MONTH(SalesDataTable[[#This Row],[Order Date]])/3,0)</f>
        <v>Q2</v>
      </c>
      <c r="E1133" s="4">
        <f>MONTH(SalesDataTable[[#This Row],[Order Date]])</f>
        <v>6</v>
      </c>
      <c r="F1133" s="4" t="str">
        <f>TEXT(SalesDataTable[[#This Row],[Order Date]],"MMM")</f>
        <v>Jun</v>
      </c>
      <c r="G1133" s="3" t="s">
        <v>20</v>
      </c>
      <c r="H1133" s="3" t="s">
        <v>47</v>
      </c>
      <c r="I1133" s="3" t="s">
        <v>2</v>
      </c>
      <c r="J1133" s="3" t="s">
        <v>13</v>
      </c>
      <c r="K1133" s="3" t="s">
        <v>34</v>
      </c>
      <c r="L1133" s="3" t="s">
        <v>42</v>
      </c>
      <c r="M1133" s="8">
        <v>1</v>
      </c>
      <c r="N1133" s="5">
        <v>36.28</v>
      </c>
      <c r="O1133" s="6">
        <v>0.1</v>
      </c>
      <c r="P1133" s="18">
        <v>13.8</v>
      </c>
      <c r="Q1133" s="18">
        <f t="shared" si="68"/>
        <v>32.652000000000001</v>
      </c>
      <c r="R1133" s="18">
        <f t="shared" si="69"/>
        <v>13.8</v>
      </c>
      <c r="S1133" s="18">
        <f t="shared" si="70"/>
        <v>18.852</v>
      </c>
      <c r="T1133" s="7">
        <f t="shared" si="71"/>
        <v>0.5773612642410878</v>
      </c>
      <c r="U1133" s="4">
        <f>YEAR(SalesDataTable[[#This Row],[Order Date]])</f>
        <v>2026</v>
      </c>
      <c r="V1133" s="7" t="str">
        <f>"Q"&amp;ROUNDUP(MONTH(SalesDataTable[[#This Row],[Order Date]])/3,0)</f>
        <v>Q2</v>
      </c>
      <c r="W1133" s="8">
        <f>MONTH(SalesDataTable[[#This Row],[Order Date]])</f>
        <v>6</v>
      </c>
      <c r="X1133" s="7" t="str">
        <f>TEXT(SalesDataTable[[#This Row],[Order Date]],"mmm")</f>
        <v>Jun</v>
      </c>
    </row>
    <row r="1134" spans="1:24" ht="15.75">
      <c r="A1134" s="2">
        <v>269</v>
      </c>
      <c r="B1134" s="11">
        <v>46192</v>
      </c>
      <c r="C1134" s="4">
        <f>YEAR(SalesDataTable[[#This Row],[Order Date]])</f>
        <v>2026</v>
      </c>
      <c r="D1134" s="4" t="str">
        <f>"Q"&amp;ROUNDUP(MONTH(SalesDataTable[[#This Row],[Order Date]])/3,0)</f>
        <v>Q2</v>
      </c>
      <c r="E1134" s="4">
        <f>MONTH(SalesDataTable[[#This Row],[Order Date]])</f>
        <v>6</v>
      </c>
      <c r="F1134" s="4" t="str">
        <f>TEXT(SalesDataTable[[#This Row],[Order Date]],"MMM")</f>
        <v>Jun</v>
      </c>
      <c r="G1134" s="3" t="s">
        <v>20</v>
      </c>
      <c r="H1134" s="3" t="s">
        <v>47</v>
      </c>
      <c r="I1134" s="3" t="s">
        <v>8</v>
      </c>
      <c r="J1134" s="3" t="s">
        <v>3</v>
      </c>
      <c r="K1134" s="3" t="s">
        <v>9</v>
      </c>
      <c r="L1134" s="3" t="s">
        <v>46</v>
      </c>
      <c r="M1134" s="8">
        <v>3</v>
      </c>
      <c r="N1134" s="5">
        <v>73.02</v>
      </c>
      <c r="O1134" s="6">
        <v>0.1</v>
      </c>
      <c r="P1134" s="18">
        <v>32.69</v>
      </c>
      <c r="Q1134" s="18">
        <f t="shared" si="68"/>
        <v>197.154</v>
      </c>
      <c r="R1134" s="18">
        <f t="shared" si="69"/>
        <v>98.07</v>
      </c>
      <c r="S1134" s="18">
        <f t="shared" si="70"/>
        <v>99.084000000000003</v>
      </c>
      <c r="T1134" s="7">
        <f t="shared" si="71"/>
        <v>0.50257159377948202</v>
      </c>
      <c r="U1134" s="4">
        <f>YEAR(SalesDataTable[[#This Row],[Order Date]])</f>
        <v>2026</v>
      </c>
      <c r="V1134" s="7" t="str">
        <f>"Q"&amp;ROUNDUP(MONTH(SalesDataTable[[#This Row],[Order Date]])/3,0)</f>
        <v>Q2</v>
      </c>
      <c r="W1134" s="8">
        <f>MONTH(SalesDataTable[[#This Row],[Order Date]])</f>
        <v>6</v>
      </c>
      <c r="X1134" s="7" t="str">
        <f>TEXT(SalesDataTable[[#This Row],[Order Date]],"mmm")</f>
        <v>Jun</v>
      </c>
    </row>
    <row r="1135" spans="1:24" ht="15.75">
      <c r="A1135" s="2">
        <v>1772</v>
      </c>
      <c r="B1135" s="11">
        <v>46192</v>
      </c>
      <c r="C1135" s="4">
        <f>YEAR(SalesDataTable[[#This Row],[Order Date]])</f>
        <v>2026</v>
      </c>
      <c r="D1135" s="4" t="str">
        <f>"Q"&amp;ROUNDUP(MONTH(SalesDataTable[[#This Row],[Order Date]])/3,0)</f>
        <v>Q2</v>
      </c>
      <c r="E1135" s="4">
        <f>MONTH(SalesDataTable[[#This Row],[Order Date]])</f>
        <v>6</v>
      </c>
      <c r="F1135" s="4" t="str">
        <f>TEXT(SalesDataTable[[#This Row],[Order Date]],"MMM")</f>
        <v>Jun</v>
      </c>
      <c r="G1135" s="3" t="s">
        <v>20</v>
      </c>
      <c r="H1135" s="3" t="s">
        <v>21</v>
      </c>
      <c r="I1135" s="3" t="s">
        <v>2</v>
      </c>
      <c r="J1135" s="3" t="s">
        <v>13</v>
      </c>
      <c r="K1135" s="3" t="s">
        <v>9</v>
      </c>
      <c r="L1135" s="3" t="s">
        <v>37</v>
      </c>
      <c r="M1135" s="8">
        <v>4</v>
      </c>
      <c r="N1135" s="5">
        <v>153.38</v>
      </c>
      <c r="O1135" s="6">
        <v>0</v>
      </c>
      <c r="P1135" s="18">
        <v>76.92</v>
      </c>
      <c r="Q1135" s="18">
        <f t="shared" si="68"/>
        <v>613.52</v>
      </c>
      <c r="R1135" s="18">
        <f t="shared" si="69"/>
        <v>307.68</v>
      </c>
      <c r="S1135" s="18">
        <f t="shared" si="70"/>
        <v>305.83999999999997</v>
      </c>
      <c r="T1135" s="7">
        <f t="shared" si="71"/>
        <v>0.49850045638283996</v>
      </c>
      <c r="U1135" s="4">
        <f>YEAR(SalesDataTable[[#This Row],[Order Date]])</f>
        <v>2026</v>
      </c>
      <c r="V1135" s="7" t="str">
        <f>"Q"&amp;ROUNDUP(MONTH(SalesDataTable[[#This Row],[Order Date]])/3,0)</f>
        <v>Q2</v>
      </c>
      <c r="W1135" s="8">
        <f>MONTH(SalesDataTable[[#This Row],[Order Date]])</f>
        <v>6</v>
      </c>
      <c r="X1135" s="7" t="str">
        <f>TEXT(SalesDataTable[[#This Row],[Order Date]],"mmm")</f>
        <v>Jun</v>
      </c>
    </row>
    <row r="1136" spans="1:24" ht="15.75">
      <c r="A1136" s="2">
        <v>1906</v>
      </c>
      <c r="B1136" s="11">
        <v>46192</v>
      </c>
      <c r="C1136" s="4">
        <f>YEAR(SalesDataTable[[#This Row],[Order Date]])</f>
        <v>2026</v>
      </c>
      <c r="D1136" s="4" t="str">
        <f>"Q"&amp;ROUNDUP(MONTH(SalesDataTable[[#This Row],[Order Date]])/3,0)</f>
        <v>Q2</v>
      </c>
      <c r="E1136" s="4">
        <f>MONTH(SalesDataTable[[#This Row],[Order Date]])</f>
        <v>6</v>
      </c>
      <c r="F1136" s="4" t="str">
        <f>TEXT(SalesDataTable[[#This Row],[Order Date]],"MMM")</f>
        <v>Jun</v>
      </c>
      <c r="G1136" s="3" t="s">
        <v>20</v>
      </c>
      <c r="H1136" s="3" t="s">
        <v>33</v>
      </c>
      <c r="I1136" s="3" t="s">
        <v>28</v>
      </c>
      <c r="J1136" s="3" t="s">
        <v>3</v>
      </c>
      <c r="K1136" s="3" t="s">
        <v>23</v>
      </c>
      <c r="L1136" s="3" t="s">
        <v>51</v>
      </c>
      <c r="M1136" s="8">
        <v>2</v>
      </c>
      <c r="N1136" s="5">
        <v>125.5</v>
      </c>
      <c r="O1136" s="6">
        <v>0</v>
      </c>
      <c r="P1136" s="18">
        <v>61.67</v>
      </c>
      <c r="Q1136" s="18">
        <f t="shared" si="68"/>
        <v>251</v>
      </c>
      <c r="R1136" s="18">
        <f t="shared" si="69"/>
        <v>123.34</v>
      </c>
      <c r="S1136" s="18">
        <f t="shared" si="70"/>
        <v>127.66</v>
      </c>
      <c r="T1136" s="7">
        <f t="shared" si="71"/>
        <v>0.50860557768924297</v>
      </c>
      <c r="U1136" s="4">
        <f>YEAR(SalesDataTable[[#This Row],[Order Date]])</f>
        <v>2026</v>
      </c>
      <c r="V1136" s="7" t="str">
        <f>"Q"&amp;ROUNDUP(MONTH(SalesDataTable[[#This Row],[Order Date]])/3,0)</f>
        <v>Q2</v>
      </c>
      <c r="W1136" s="8">
        <f>MONTH(SalesDataTable[[#This Row],[Order Date]])</f>
        <v>6</v>
      </c>
      <c r="X1136" s="7" t="str">
        <f>TEXT(SalesDataTable[[#This Row],[Order Date]],"mmm")</f>
        <v>Jun</v>
      </c>
    </row>
    <row r="1137" spans="1:24" ht="15.75">
      <c r="A1137" s="2">
        <v>2473</v>
      </c>
      <c r="B1137" s="11">
        <v>46192</v>
      </c>
      <c r="C1137" s="4">
        <f>YEAR(SalesDataTable[[#This Row],[Order Date]])</f>
        <v>2026</v>
      </c>
      <c r="D1137" s="4" t="str">
        <f>"Q"&amp;ROUNDUP(MONTH(SalesDataTable[[#This Row],[Order Date]])/3,0)</f>
        <v>Q2</v>
      </c>
      <c r="E1137" s="4">
        <f>MONTH(SalesDataTable[[#This Row],[Order Date]])</f>
        <v>6</v>
      </c>
      <c r="F1137" s="4" t="str">
        <f>TEXT(SalesDataTable[[#This Row],[Order Date]],"MMM")</f>
        <v>Jun</v>
      </c>
      <c r="G1137" s="3" t="s">
        <v>0</v>
      </c>
      <c r="H1137" s="3" t="s">
        <v>1</v>
      </c>
      <c r="I1137" s="3" t="s">
        <v>8</v>
      </c>
      <c r="J1137" s="3" t="s">
        <v>3</v>
      </c>
      <c r="K1137" s="3" t="s">
        <v>4</v>
      </c>
      <c r="L1137" s="3" t="s">
        <v>5</v>
      </c>
      <c r="M1137" s="8">
        <v>3</v>
      </c>
      <c r="N1137" s="5">
        <v>80.75</v>
      </c>
      <c r="O1137" s="6">
        <v>0.15</v>
      </c>
      <c r="P1137" s="18">
        <v>42.81</v>
      </c>
      <c r="Q1137" s="18">
        <f t="shared" si="68"/>
        <v>205.91249999999999</v>
      </c>
      <c r="R1137" s="18">
        <f t="shared" si="69"/>
        <v>128.43</v>
      </c>
      <c r="S1137" s="18">
        <f t="shared" si="70"/>
        <v>77.482499999999987</v>
      </c>
      <c r="T1137" s="7">
        <f t="shared" si="71"/>
        <v>0.37628847204516475</v>
      </c>
      <c r="U1137" s="4">
        <f>YEAR(SalesDataTable[[#This Row],[Order Date]])</f>
        <v>2026</v>
      </c>
      <c r="V1137" s="7" t="str">
        <f>"Q"&amp;ROUNDUP(MONTH(SalesDataTable[[#This Row],[Order Date]])/3,0)</f>
        <v>Q2</v>
      </c>
      <c r="W1137" s="8">
        <f>MONTH(SalesDataTable[[#This Row],[Order Date]])</f>
        <v>6</v>
      </c>
      <c r="X1137" s="7" t="str">
        <f>TEXT(SalesDataTable[[#This Row],[Order Date]],"mmm")</f>
        <v>Jun</v>
      </c>
    </row>
    <row r="1138" spans="1:24" ht="15.75">
      <c r="A1138" s="2">
        <v>2549</v>
      </c>
      <c r="B1138" s="11">
        <v>46192</v>
      </c>
      <c r="C1138" s="4">
        <f>YEAR(SalesDataTable[[#This Row],[Order Date]])</f>
        <v>2026</v>
      </c>
      <c r="D1138" s="4" t="str">
        <f>"Q"&amp;ROUNDUP(MONTH(SalesDataTable[[#This Row],[Order Date]])/3,0)</f>
        <v>Q2</v>
      </c>
      <c r="E1138" s="4">
        <f>MONTH(SalesDataTable[[#This Row],[Order Date]])</f>
        <v>6</v>
      </c>
      <c r="F1138" s="4" t="str">
        <f>TEXT(SalesDataTable[[#This Row],[Order Date]],"MMM")</f>
        <v>Jun</v>
      </c>
      <c r="G1138" s="3" t="s">
        <v>20</v>
      </c>
      <c r="H1138" s="3" t="s">
        <v>47</v>
      </c>
      <c r="I1138" s="3" t="s">
        <v>8</v>
      </c>
      <c r="J1138" s="3" t="s">
        <v>3</v>
      </c>
      <c r="K1138" s="3" t="s">
        <v>34</v>
      </c>
      <c r="L1138" s="3" t="s">
        <v>42</v>
      </c>
      <c r="M1138" s="8">
        <v>8</v>
      </c>
      <c r="N1138" s="5">
        <v>36.15</v>
      </c>
      <c r="O1138" s="6">
        <v>0.05</v>
      </c>
      <c r="P1138" s="18">
        <v>13.55</v>
      </c>
      <c r="Q1138" s="18">
        <f t="shared" si="68"/>
        <v>274.73999999999995</v>
      </c>
      <c r="R1138" s="18">
        <f t="shared" si="69"/>
        <v>108.4</v>
      </c>
      <c r="S1138" s="18">
        <f t="shared" si="70"/>
        <v>166.33999999999995</v>
      </c>
      <c r="T1138" s="7">
        <f t="shared" si="71"/>
        <v>0.60544514814005956</v>
      </c>
      <c r="U1138" s="4">
        <f>YEAR(SalesDataTable[[#This Row],[Order Date]])</f>
        <v>2026</v>
      </c>
      <c r="V1138" s="7" t="str">
        <f>"Q"&amp;ROUNDUP(MONTH(SalesDataTable[[#This Row],[Order Date]])/3,0)</f>
        <v>Q2</v>
      </c>
      <c r="W1138" s="8">
        <f>MONTH(SalesDataTable[[#This Row],[Order Date]])</f>
        <v>6</v>
      </c>
      <c r="X1138" s="7" t="str">
        <f>TEXT(SalesDataTable[[#This Row],[Order Date]],"mmm")</f>
        <v>Jun</v>
      </c>
    </row>
    <row r="1139" spans="1:24" ht="15.75">
      <c r="A1139" s="2">
        <v>3341</v>
      </c>
      <c r="B1139" s="11">
        <v>46192</v>
      </c>
      <c r="C1139" s="4">
        <f>YEAR(SalesDataTable[[#This Row],[Order Date]])</f>
        <v>2026</v>
      </c>
      <c r="D1139" s="4" t="str">
        <f>"Q"&amp;ROUNDUP(MONTH(SalesDataTable[[#This Row],[Order Date]])/3,0)</f>
        <v>Q2</v>
      </c>
      <c r="E1139" s="4">
        <f>MONTH(SalesDataTable[[#This Row],[Order Date]])</f>
        <v>6</v>
      </c>
      <c r="F1139" s="4" t="str">
        <f>TEXT(SalesDataTable[[#This Row],[Order Date]],"MMM")</f>
        <v>Jun</v>
      </c>
      <c r="G1139" s="3" t="s">
        <v>0</v>
      </c>
      <c r="H1139" s="3" t="s">
        <v>50</v>
      </c>
      <c r="I1139" s="3" t="s">
        <v>2</v>
      </c>
      <c r="J1139" s="3" t="s">
        <v>13</v>
      </c>
      <c r="K1139" s="3" t="s">
        <v>9</v>
      </c>
      <c r="L1139" s="3" t="s">
        <v>17</v>
      </c>
      <c r="M1139" s="8">
        <v>2</v>
      </c>
      <c r="N1139" s="5">
        <v>143.1</v>
      </c>
      <c r="O1139" s="6">
        <v>0</v>
      </c>
      <c r="P1139" s="18">
        <v>78.11</v>
      </c>
      <c r="Q1139" s="18">
        <f t="shared" si="68"/>
        <v>286.2</v>
      </c>
      <c r="R1139" s="18">
        <f t="shared" si="69"/>
        <v>156.22</v>
      </c>
      <c r="S1139" s="18">
        <f t="shared" si="70"/>
        <v>129.97999999999999</v>
      </c>
      <c r="T1139" s="7">
        <f t="shared" si="71"/>
        <v>0.45415793151642209</v>
      </c>
      <c r="U1139" s="4">
        <f>YEAR(SalesDataTable[[#This Row],[Order Date]])</f>
        <v>2026</v>
      </c>
      <c r="V1139" s="7" t="str">
        <f>"Q"&amp;ROUNDUP(MONTH(SalesDataTable[[#This Row],[Order Date]])/3,0)</f>
        <v>Q2</v>
      </c>
      <c r="W1139" s="8">
        <f>MONTH(SalesDataTable[[#This Row],[Order Date]])</f>
        <v>6</v>
      </c>
      <c r="X1139" s="7" t="str">
        <f>TEXT(SalesDataTable[[#This Row],[Order Date]],"mmm")</f>
        <v>Jun</v>
      </c>
    </row>
    <row r="1140" spans="1:24" ht="15.75">
      <c r="A1140" s="2">
        <v>3351</v>
      </c>
      <c r="B1140" s="11">
        <v>46192</v>
      </c>
      <c r="C1140" s="4">
        <f>YEAR(SalesDataTable[[#This Row],[Order Date]])</f>
        <v>2026</v>
      </c>
      <c r="D1140" s="4" t="str">
        <f>"Q"&amp;ROUNDUP(MONTH(SalesDataTable[[#This Row],[Order Date]])/3,0)</f>
        <v>Q2</v>
      </c>
      <c r="E1140" s="4">
        <f>MONTH(SalesDataTable[[#This Row],[Order Date]])</f>
        <v>6</v>
      </c>
      <c r="F1140" s="4" t="str">
        <f>TEXT(SalesDataTable[[#This Row],[Order Date]],"MMM")</f>
        <v>Jun</v>
      </c>
      <c r="G1140" s="3" t="s">
        <v>6</v>
      </c>
      <c r="H1140" s="3" t="s">
        <v>7</v>
      </c>
      <c r="I1140" s="3" t="s">
        <v>28</v>
      </c>
      <c r="J1140" s="3" t="s">
        <v>13</v>
      </c>
      <c r="K1140" s="3" t="s">
        <v>23</v>
      </c>
      <c r="L1140" s="3" t="s">
        <v>51</v>
      </c>
      <c r="M1140" s="8">
        <v>4</v>
      </c>
      <c r="N1140" s="5">
        <v>123.89</v>
      </c>
      <c r="O1140" s="6">
        <v>0</v>
      </c>
      <c r="P1140" s="18">
        <v>59.42</v>
      </c>
      <c r="Q1140" s="18">
        <f t="shared" si="68"/>
        <v>495.56</v>
      </c>
      <c r="R1140" s="18">
        <f t="shared" si="69"/>
        <v>237.68</v>
      </c>
      <c r="S1140" s="18">
        <f t="shared" si="70"/>
        <v>257.88</v>
      </c>
      <c r="T1140" s="7">
        <f t="shared" si="71"/>
        <v>0.5203809831301961</v>
      </c>
      <c r="U1140" s="4">
        <f>YEAR(SalesDataTable[[#This Row],[Order Date]])</f>
        <v>2026</v>
      </c>
      <c r="V1140" s="7" t="str">
        <f>"Q"&amp;ROUNDUP(MONTH(SalesDataTable[[#This Row],[Order Date]])/3,0)</f>
        <v>Q2</v>
      </c>
      <c r="W1140" s="8">
        <f>MONTH(SalesDataTable[[#This Row],[Order Date]])</f>
        <v>6</v>
      </c>
      <c r="X1140" s="7" t="str">
        <f>TEXT(SalesDataTable[[#This Row],[Order Date]],"mmm")</f>
        <v>Jun</v>
      </c>
    </row>
    <row r="1141" spans="1:24" ht="15.75">
      <c r="A1141" s="2">
        <v>3366</v>
      </c>
      <c r="B1141" s="11">
        <v>46192</v>
      </c>
      <c r="C1141" s="4">
        <f>YEAR(SalesDataTable[[#This Row],[Order Date]])</f>
        <v>2026</v>
      </c>
      <c r="D1141" s="4" t="str">
        <f>"Q"&amp;ROUNDUP(MONTH(SalesDataTable[[#This Row],[Order Date]])/3,0)</f>
        <v>Q2</v>
      </c>
      <c r="E1141" s="4">
        <f>MONTH(SalesDataTable[[#This Row],[Order Date]])</f>
        <v>6</v>
      </c>
      <c r="F1141" s="4" t="str">
        <f>TEXT(SalesDataTable[[#This Row],[Order Date]],"MMM")</f>
        <v>Jun</v>
      </c>
      <c r="G1141" s="3" t="s">
        <v>6</v>
      </c>
      <c r="H1141" s="3" t="s">
        <v>41</v>
      </c>
      <c r="I1141" s="3" t="s">
        <v>2</v>
      </c>
      <c r="J1141" s="3" t="s">
        <v>16</v>
      </c>
      <c r="K1141" s="3" t="s">
        <v>14</v>
      </c>
      <c r="L1141" s="3" t="s">
        <v>44</v>
      </c>
      <c r="M1141" s="8">
        <v>1</v>
      </c>
      <c r="N1141" s="5">
        <v>135.41999999999999</v>
      </c>
      <c r="O1141" s="6">
        <v>0.05</v>
      </c>
      <c r="P1141" s="18">
        <v>68.180000000000007</v>
      </c>
      <c r="Q1141" s="18">
        <f t="shared" si="68"/>
        <v>128.64899999999997</v>
      </c>
      <c r="R1141" s="18">
        <f t="shared" si="69"/>
        <v>68.180000000000007</v>
      </c>
      <c r="S1141" s="18">
        <f t="shared" si="70"/>
        <v>60.468999999999966</v>
      </c>
      <c r="T1141" s="7">
        <f t="shared" si="71"/>
        <v>0.47003085915941811</v>
      </c>
      <c r="U1141" s="4">
        <f>YEAR(SalesDataTable[[#This Row],[Order Date]])</f>
        <v>2026</v>
      </c>
      <c r="V1141" s="7" t="str">
        <f>"Q"&amp;ROUNDUP(MONTH(SalesDataTable[[#This Row],[Order Date]])/3,0)</f>
        <v>Q2</v>
      </c>
      <c r="W1141" s="8">
        <f>MONTH(SalesDataTable[[#This Row],[Order Date]])</f>
        <v>6</v>
      </c>
      <c r="X1141" s="7" t="str">
        <f>TEXT(SalesDataTable[[#This Row],[Order Date]],"mmm")</f>
        <v>Jun</v>
      </c>
    </row>
    <row r="1142" spans="1:24" ht="15.75">
      <c r="A1142" s="2">
        <v>3691</v>
      </c>
      <c r="B1142" s="11">
        <v>46192</v>
      </c>
      <c r="C1142" s="4">
        <f>YEAR(SalesDataTable[[#This Row],[Order Date]])</f>
        <v>2026</v>
      </c>
      <c r="D1142" s="4" t="str">
        <f>"Q"&amp;ROUNDUP(MONTH(SalesDataTable[[#This Row],[Order Date]])/3,0)</f>
        <v>Q2</v>
      </c>
      <c r="E1142" s="4">
        <f>MONTH(SalesDataTable[[#This Row],[Order Date]])</f>
        <v>6</v>
      </c>
      <c r="F1142" s="4" t="str">
        <f>TEXT(SalesDataTable[[#This Row],[Order Date]],"MMM")</f>
        <v>Jun</v>
      </c>
      <c r="G1142" s="3" t="s">
        <v>6</v>
      </c>
      <c r="H1142" s="3" t="s">
        <v>27</v>
      </c>
      <c r="I1142" s="3" t="s">
        <v>19</v>
      </c>
      <c r="J1142" s="3" t="s">
        <v>3</v>
      </c>
      <c r="K1142" s="3" t="s">
        <v>9</v>
      </c>
      <c r="L1142" s="3" t="s">
        <v>10</v>
      </c>
      <c r="M1142" s="8">
        <v>1</v>
      </c>
      <c r="N1142" s="5">
        <v>93.48</v>
      </c>
      <c r="O1142" s="6">
        <v>0.05</v>
      </c>
      <c r="P1142" s="18">
        <v>44.31</v>
      </c>
      <c r="Q1142" s="18">
        <f t="shared" si="68"/>
        <v>88.805999999999997</v>
      </c>
      <c r="R1142" s="18">
        <f t="shared" si="69"/>
        <v>44.31</v>
      </c>
      <c r="S1142" s="18">
        <f t="shared" si="70"/>
        <v>44.495999999999995</v>
      </c>
      <c r="T1142" s="7">
        <f t="shared" si="71"/>
        <v>0.50104722653874734</v>
      </c>
      <c r="U1142" s="4">
        <f>YEAR(SalesDataTable[[#This Row],[Order Date]])</f>
        <v>2026</v>
      </c>
      <c r="V1142" s="7" t="str">
        <f>"Q"&amp;ROUNDUP(MONTH(SalesDataTable[[#This Row],[Order Date]])/3,0)</f>
        <v>Q2</v>
      </c>
      <c r="W1142" s="8">
        <f>MONTH(SalesDataTable[[#This Row],[Order Date]])</f>
        <v>6</v>
      </c>
      <c r="X1142" s="7" t="str">
        <f>TEXT(SalesDataTable[[#This Row],[Order Date]],"mmm")</f>
        <v>Jun</v>
      </c>
    </row>
    <row r="1143" spans="1:24" ht="15.75">
      <c r="A1143" s="2">
        <v>3909</v>
      </c>
      <c r="B1143" s="11">
        <v>46192</v>
      </c>
      <c r="C1143" s="4">
        <f>YEAR(SalesDataTable[[#This Row],[Order Date]])</f>
        <v>2026</v>
      </c>
      <c r="D1143" s="4" t="str">
        <f>"Q"&amp;ROUNDUP(MONTH(SalesDataTable[[#This Row],[Order Date]])/3,0)</f>
        <v>Q2</v>
      </c>
      <c r="E1143" s="4">
        <f>MONTH(SalesDataTable[[#This Row],[Order Date]])</f>
        <v>6</v>
      </c>
      <c r="F1143" s="4" t="str">
        <f>TEXT(SalesDataTable[[#This Row],[Order Date]],"MMM")</f>
        <v>Jun</v>
      </c>
      <c r="G1143" s="3" t="s">
        <v>6</v>
      </c>
      <c r="H1143" s="3" t="s">
        <v>7</v>
      </c>
      <c r="I1143" s="3" t="s">
        <v>28</v>
      </c>
      <c r="J1143" s="3" t="s">
        <v>3</v>
      </c>
      <c r="K1143" s="3" t="s">
        <v>9</v>
      </c>
      <c r="L1143" s="3" t="s">
        <v>37</v>
      </c>
      <c r="M1143" s="8">
        <v>1</v>
      </c>
      <c r="N1143" s="5">
        <v>156.05000000000001</v>
      </c>
      <c r="O1143" s="6">
        <v>0.05</v>
      </c>
      <c r="P1143" s="18">
        <v>81.28</v>
      </c>
      <c r="Q1143" s="18">
        <f t="shared" si="68"/>
        <v>148.2475</v>
      </c>
      <c r="R1143" s="18">
        <f t="shared" si="69"/>
        <v>81.28</v>
      </c>
      <c r="S1143" s="18">
        <f t="shared" si="70"/>
        <v>66.967500000000001</v>
      </c>
      <c r="T1143" s="7">
        <f t="shared" si="71"/>
        <v>0.45172768512116562</v>
      </c>
      <c r="U1143" s="4">
        <f>YEAR(SalesDataTable[[#This Row],[Order Date]])</f>
        <v>2026</v>
      </c>
      <c r="V1143" s="7" t="str">
        <f>"Q"&amp;ROUNDUP(MONTH(SalesDataTable[[#This Row],[Order Date]])/3,0)</f>
        <v>Q2</v>
      </c>
      <c r="W1143" s="8">
        <f>MONTH(SalesDataTable[[#This Row],[Order Date]])</f>
        <v>6</v>
      </c>
      <c r="X1143" s="7" t="str">
        <f>TEXT(SalesDataTable[[#This Row],[Order Date]],"mmm")</f>
        <v>Jun</v>
      </c>
    </row>
    <row r="1144" spans="1:24" ht="15.75">
      <c r="A1144" s="2">
        <v>4862</v>
      </c>
      <c r="B1144" s="11">
        <v>46192</v>
      </c>
      <c r="C1144" s="4">
        <f>YEAR(SalesDataTable[[#This Row],[Order Date]])</f>
        <v>2026</v>
      </c>
      <c r="D1144" s="4" t="str">
        <f>"Q"&amp;ROUNDUP(MONTH(SalesDataTable[[#This Row],[Order Date]])/3,0)</f>
        <v>Q2</v>
      </c>
      <c r="E1144" s="4">
        <f>MONTH(SalesDataTable[[#This Row],[Order Date]])</f>
        <v>6</v>
      </c>
      <c r="F1144" s="4" t="str">
        <f>TEXT(SalesDataTable[[#This Row],[Order Date]],"MMM")</f>
        <v>Jun</v>
      </c>
      <c r="G1144" s="3" t="s">
        <v>6</v>
      </c>
      <c r="H1144" s="3" t="s">
        <v>27</v>
      </c>
      <c r="I1144" s="3" t="s">
        <v>2</v>
      </c>
      <c r="J1144" s="3" t="s">
        <v>3</v>
      </c>
      <c r="K1144" s="3" t="s">
        <v>34</v>
      </c>
      <c r="L1144" s="3" t="s">
        <v>42</v>
      </c>
      <c r="M1144" s="8">
        <v>1</v>
      </c>
      <c r="N1144" s="5">
        <v>36.74</v>
      </c>
      <c r="O1144" s="6">
        <v>0</v>
      </c>
      <c r="P1144" s="18">
        <v>14.15</v>
      </c>
      <c r="Q1144" s="18">
        <f t="shared" si="68"/>
        <v>36.74</v>
      </c>
      <c r="R1144" s="18">
        <f t="shared" si="69"/>
        <v>14.15</v>
      </c>
      <c r="S1144" s="18">
        <f t="shared" si="70"/>
        <v>22.590000000000003</v>
      </c>
      <c r="T1144" s="7">
        <f t="shared" si="71"/>
        <v>0.61486118671747425</v>
      </c>
      <c r="U1144" s="4">
        <f>YEAR(SalesDataTable[[#This Row],[Order Date]])</f>
        <v>2026</v>
      </c>
      <c r="V1144" s="7" t="str">
        <f>"Q"&amp;ROUNDUP(MONTH(SalesDataTable[[#This Row],[Order Date]])/3,0)</f>
        <v>Q2</v>
      </c>
      <c r="W1144" s="8">
        <f>MONTH(SalesDataTable[[#This Row],[Order Date]])</f>
        <v>6</v>
      </c>
      <c r="X1144" s="7" t="str">
        <f>TEXT(SalesDataTable[[#This Row],[Order Date]],"mmm")</f>
        <v>Jun</v>
      </c>
    </row>
    <row r="1145" spans="1:24" ht="15.75">
      <c r="A1145" s="2">
        <v>5096</v>
      </c>
      <c r="B1145" s="11">
        <v>46192</v>
      </c>
      <c r="C1145" s="4">
        <f>YEAR(SalesDataTable[[#This Row],[Order Date]])</f>
        <v>2026</v>
      </c>
      <c r="D1145" s="4" t="str">
        <f>"Q"&amp;ROUNDUP(MONTH(SalesDataTable[[#This Row],[Order Date]])/3,0)</f>
        <v>Q2</v>
      </c>
      <c r="E1145" s="4">
        <f>MONTH(SalesDataTable[[#This Row],[Order Date]])</f>
        <v>6</v>
      </c>
      <c r="F1145" s="4" t="str">
        <f>TEXT(SalesDataTable[[#This Row],[Order Date]],"MMM")</f>
        <v>Jun</v>
      </c>
      <c r="G1145" s="3" t="s">
        <v>0</v>
      </c>
      <c r="H1145" s="3" t="s">
        <v>50</v>
      </c>
      <c r="I1145" s="3" t="s">
        <v>2</v>
      </c>
      <c r="J1145" s="3" t="s">
        <v>3</v>
      </c>
      <c r="K1145" s="3" t="s">
        <v>23</v>
      </c>
      <c r="L1145" s="3" t="s">
        <v>29</v>
      </c>
      <c r="M1145" s="8">
        <v>2</v>
      </c>
      <c r="N1145" s="5">
        <v>199.28</v>
      </c>
      <c r="O1145" s="6">
        <v>0</v>
      </c>
      <c r="P1145" s="18">
        <v>102.85</v>
      </c>
      <c r="Q1145" s="18">
        <f t="shared" si="68"/>
        <v>398.56</v>
      </c>
      <c r="R1145" s="18">
        <f t="shared" si="69"/>
        <v>205.7</v>
      </c>
      <c r="S1145" s="18">
        <f t="shared" si="70"/>
        <v>192.86</v>
      </c>
      <c r="T1145" s="7">
        <f t="shared" si="71"/>
        <v>0.48389201124046571</v>
      </c>
      <c r="U1145" s="4">
        <f>YEAR(SalesDataTable[[#This Row],[Order Date]])</f>
        <v>2026</v>
      </c>
      <c r="V1145" s="7" t="str">
        <f>"Q"&amp;ROUNDUP(MONTH(SalesDataTable[[#This Row],[Order Date]])/3,0)</f>
        <v>Q2</v>
      </c>
      <c r="W1145" s="8">
        <f>MONTH(SalesDataTable[[#This Row],[Order Date]])</f>
        <v>6</v>
      </c>
      <c r="X1145" s="7" t="str">
        <f>TEXT(SalesDataTable[[#This Row],[Order Date]],"mmm")</f>
        <v>Jun</v>
      </c>
    </row>
    <row r="1146" spans="1:24" ht="15.75">
      <c r="A1146" s="2">
        <v>5112</v>
      </c>
      <c r="B1146" s="11">
        <v>46192</v>
      </c>
      <c r="C1146" s="4">
        <f>YEAR(SalesDataTable[[#This Row],[Order Date]])</f>
        <v>2026</v>
      </c>
      <c r="D1146" s="4" t="str">
        <f>"Q"&amp;ROUNDUP(MONTH(SalesDataTable[[#This Row],[Order Date]])/3,0)</f>
        <v>Q2</v>
      </c>
      <c r="E1146" s="4">
        <f>MONTH(SalesDataTable[[#This Row],[Order Date]])</f>
        <v>6</v>
      </c>
      <c r="F1146" s="4" t="str">
        <f>TEXT(SalesDataTable[[#This Row],[Order Date]],"MMM")</f>
        <v>Jun</v>
      </c>
      <c r="G1146" s="3" t="s">
        <v>0</v>
      </c>
      <c r="H1146" s="3" t="s">
        <v>1</v>
      </c>
      <c r="I1146" s="3" t="s">
        <v>28</v>
      </c>
      <c r="J1146" s="3" t="s">
        <v>3</v>
      </c>
      <c r="K1146" s="3" t="s">
        <v>34</v>
      </c>
      <c r="L1146" s="3" t="s">
        <v>42</v>
      </c>
      <c r="M1146" s="8">
        <v>2</v>
      </c>
      <c r="N1146" s="5">
        <v>37.04</v>
      </c>
      <c r="O1146" s="6">
        <v>0.05</v>
      </c>
      <c r="P1146" s="18">
        <v>13.76</v>
      </c>
      <c r="Q1146" s="18">
        <f t="shared" si="68"/>
        <v>70.375999999999991</v>
      </c>
      <c r="R1146" s="18">
        <f t="shared" si="69"/>
        <v>27.52</v>
      </c>
      <c r="S1146" s="18">
        <f t="shared" si="70"/>
        <v>42.855999999999995</v>
      </c>
      <c r="T1146" s="7">
        <f t="shared" si="71"/>
        <v>0.60895759918153913</v>
      </c>
      <c r="U1146" s="4">
        <f>YEAR(SalesDataTable[[#This Row],[Order Date]])</f>
        <v>2026</v>
      </c>
      <c r="V1146" s="7" t="str">
        <f>"Q"&amp;ROUNDUP(MONTH(SalesDataTable[[#This Row],[Order Date]])/3,0)</f>
        <v>Q2</v>
      </c>
      <c r="W1146" s="8">
        <f>MONTH(SalesDataTable[[#This Row],[Order Date]])</f>
        <v>6</v>
      </c>
      <c r="X1146" s="7" t="str">
        <f>TEXT(SalesDataTable[[#This Row],[Order Date]],"mmm")</f>
        <v>Jun</v>
      </c>
    </row>
    <row r="1147" spans="1:24" ht="15.75">
      <c r="A1147" s="2">
        <v>501</v>
      </c>
      <c r="B1147" s="11">
        <v>46193</v>
      </c>
      <c r="C1147" s="4">
        <f>YEAR(SalesDataTable[[#This Row],[Order Date]])</f>
        <v>2026</v>
      </c>
      <c r="D1147" s="4" t="str">
        <f>"Q"&amp;ROUNDUP(MONTH(SalesDataTable[[#This Row],[Order Date]])/3,0)</f>
        <v>Q2</v>
      </c>
      <c r="E1147" s="4">
        <f>MONTH(SalesDataTable[[#This Row],[Order Date]])</f>
        <v>6</v>
      </c>
      <c r="F1147" s="4" t="str">
        <f>TEXT(SalesDataTable[[#This Row],[Order Date]],"MMM")</f>
        <v>Jun</v>
      </c>
      <c r="G1147" s="3" t="s">
        <v>20</v>
      </c>
      <c r="H1147" s="3" t="s">
        <v>21</v>
      </c>
      <c r="I1147" s="3" t="s">
        <v>2</v>
      </c>
      <c r="J1147" s="3" t="s">
        <v>13</v>
      </c>
      <c r="K1147" s="3" t="s">
        <v>23</v>
      </c>
      <c r="L1147" s="3" t="s">
        <v>40</v>
      </c>
      <c r="M1147" s="8">
        <v>2</v>
      </c>
      <c r="N1147" s="5">
        <v>80.95</v>
      </c>
      <c r="O1147" s="6">
        <v>0.1</v>
      </c>
      <c r="P1147" s="18">
        <v>39.44</v>
      </c>
      <c r="Q1147" s="18">
        <f t="shared" si="68"/>
        <v>145.71</v>
      </c>
      <c r="R1147" s="18">
        <f t="shared" si="69"/>
        <v>78.88</v>
      </c>
      <c r="S1147" s="18">
        <f t="shared" si="70"/>
        <v>66.830000000000013</v>
      </c>
      <c r="T1147" s="7">
        <f t="shared" si="71"/>
        <v>0.45865074462974409</v>
      </c>
      <c r="U1147" s="4">
        <f>YEAR(SalesDataTable[[#This Row],[Order Date]])</f>
        <v>2026</v>
      </c>
      <c r="V1147" s="7" t="str">
        <f>"Q"&amp;ROUNDUP(MONTH(SalesDataTable[[#This Row],[Order Date]])/3,0)</f>
        <v>Q2</v>
      </c>
      <c r="W1147" s="8">
        <f>MONTH(SalesDataTable[[#This Row],[Order Date]])</f>
        <v>6</v>
      </c>
      <c r="X1147" s="7" t="str">
        <f>TEXT(SalesDataTable[[#This Row],[Order Date]],"mmm")</f>
        <v>Jun</v>
      </c>
    </row>
    <row r="1148" spans="1:24" ht="15.75">
      <c r="A1148" s="2">
        <v>540</v>
      </c>
      <c r="B1148" s="11">
        <v>46193</v>
      </c>
      <c r="C1148" s="4">
        <f>YEAR(SalesDataTable[[#This Row],[Order Date]])</f>
        <v>2026</v>
      </c>
      <c r="D1148" s="4" t="str">
        <f>"Q"&amp;ROUNDUP(MONTH(SalesDataTable[[#This Row],[Order Date]])/3,0)</f>
        <v>Q2</v>
      </c>
      <c r="E1148" s="4">
        <f>MONTH(SalesDataTable[[#This Row],[Order Date]])</f>
        <v>6</v>
      </c>
      <c r="F1148" s="4" t="str">
        <f>TEXT(SalesDataTable[[#This Row],[Order Date]],"MMM")</f>
        <v>Jun</v>
      </c>
      <c r="G1148" s="3" t="s">
        <v>0</v>
      </c>
      <c r="H1148" s="3" t="s">
        <v>36</v>
      </c>
      <c r="I1148" s="3" t="s">
        <v>28</v>
      </c>
      <c r="J1148" s="3" t="s">
        <v>3</v>
      </c>
      <c r="K1148" s="3" t="s">
        <v>9</v>
      </c>
      <c r="L1148" s="3" t="s">
        <v>37</v>
      </c>
      <c r="M1148" s="8">
        <v>1</v>
      </c>
      <c r="N1148" s="5">
        <v>151.46</v>
      </c>
      <c r="O1148" s="6">
        <v>0.05</v>
      </c>
      <c r="P1148" s="18">
        <v>77.98</v>
      </c>
      <c r="Q1148" s="18">
        <f t="shared" si="68"/>
        <v>143.887</v>
      </c>
      <c r="R1148" s="18">
        <f t="shared" si="69"/>
        <v>77.98</v>
      </c>
      <c r="S1148" s="18">
        <f t="shared" si="70"/>
        <v>65.906999999999996</v>
      </c>
      <c r="T1148" s="7">
        <f t="shared" si="71"/>
        <v>0.45804693961233467</v>
      </c>
      <c r="U1148" s="4">
        <f>YEAR(SalesDataTable[[#This Row],[Order Date]])</f>
        <v>2026</v>
      </c>
      <c r="V1148" s="7" t="str">
        <f>"Q"&amp;ROUNDUP(MONTH(SalesDataTable[[#This Row],[Order Date]])/3,0)</f>
        <v>Q2</v>
      </c>
      <c r="W1148" s="8">
        <f>MONTH(SalesDataTable[[#This Row],[Order Date]])</f>
        <v>6</v>
      </c>
      <c r="X1148" s="7" t="str">
        <f>TEXT(SalesDataTable[[#This Row],[Order Date]],"mmm")</f>
        <v>Jun</v>
      </c>
    </row>
    <row r="1149" spans="1:24" ht="15.75">
      <c r="A1149" s="2">
        <v>2255</v>
      </c>
      <c r="B1149" s="11">
        <v>46193</v>
      </c>
      <c r="C1149" s="4">
        <f>YEAR(SalesDataTable[[#This Row],[Order Date]])</f>
        <v>2026</v>
      </c>
      <c r="D1149" s="4" t="str">
        <f>"Q"&amp;ROUNDUP(MONTH(SalesDataTable[[#This Row],[Order Date]])/3,0)</f>
        <v>Q2</v>
      </c>
      <c r="E1149" s="4">
        <f>MONTH(SalesDataTable[[#This Row],[Order Date]])</f>
        <v>6</v>
      </c>
      <c r="F1149" s="4" t="str">
        <f>TEXT(SalesDataTable[[#This Row],[Order Date]],"MMM")</f>
        <v>Jun</v>
      </c>
      <c r="G1149" s="3" t="s">
        <v>0</v>
      </c>
      <c r="H1149" s="3" t="s">
        <v>36</v>
      </c>
      <c r="I1149" s="3" t="s">
        <v>2</v>
      </c>
      <c r="J1149" s="3" t="s">
        <v>16</v>
      </c>
      <c r="K1149" s="3" t="s">
        <v>9</v>
      </c>
      <c r="L1149" s="3" t="s">
        <v>10</v>
      </c>
      <c r="M1149" s="8">
        <v>5</v>
      </c>
      <c r="N1149" s="5">
        <v>90.1</v>
      </c>
      <c r="O1149" s="6">
        <v>0</v>
      </c>
      <c r="P1149" s="18">
        <v>44.32</v>
      </c>
      <c r="Q1149" s="18">
        <f t="shared" si="68"/>
        <v>450.5</v>
      </c>
      <c r="R1149" s="18">
        <f t="shared" si="69"/>
        <v>221.6</v>
      </c>
      <c r="S1149" s="18">
        <f t="shared" si="70"/>
        <v>228.9</v>
      </c>
      <c r="T1149" s="7">
        <f t="shared" si="71"/>
        <v>0.50810210876803552</v>
      </c>
      <c r="U1149" s="4">
        <f>YEAR(SalesDataTable[[#This Row],[Order Date]])</f>
        <v>2026</v>
      </c>
      <c r="V1149" s="7" t="str">
        <f>"Q"&amp;ROUNDUP(MONTH(SalesDataTable[[#This Row],[Order Date]])/3,0)</f>
        <v>Q2</v>
      </c>
      <c r="W1149" s="8">
        <f>MONTH(SalesDataTable[[#This Row],[Order Date]])</f>
        <v>6</v>
      </c>
      <c r="X1149" s="7" t="str">
        <f>TEXT(SalesDataTable[[#This Row],[Order Date]],"mmm")</f>
        <v>Jun</v>
      </c>
    </row>
    <row r="1150" spans="1:24" ht="15.75">
      <c r="A1150" s="2">
        <v>3126</v>
      </c>
      <c r="B1150" s="11">
        <v>46193</v>
      </c>
      <c r="C1150" s="4">
        <f>YEAR(SalesDataTable[[#This Row],[Order Date]])</f>
        <v>2026</v>
      </c>
      <c r="D1150" s="4" t="str">
        <f>"Q"&amp;ROUNDUP(MONTH(SalesDataTable[[#This Row],[Order Date]])/3,0)</f>
        <v>Q2</v>
      </c>
      <c r="E1150" s="4">
        <f>MONTH(SalesDataTable[[#This Row],[Order Date]])</f>
        <v>6</v>
      </c>
      <c r="F1150" s="4" t="str">
        <f>TEXT(SalesDataTable[[#This Row],[Order Date]],"MMM")</f>
        <v>Jun</v>
      </c>
      <c r="G1150" s="3" t="s">
        <v>0</v>
      </c>
      <c r="H1150" s="3" t="s">
        <v>1</v>
      </c>
      <c r="I1150" s="3" t="s">
        <v>28</v>
      </c>
      <c r="J1150" s="3" t="s">
        <v>16</v>
      </c>
      <c r="K1150" s="3" t="s">
        <v>9</v>
      </c>
      <c r="L1150" s="3" t="s">
        <v>37</v>
      </c>
      <c r="M1150" s="8">
        <v>1</v>
      </c>
      <c r="N1150" s="5">
        <v>155.69</v>
      </c>
      <c r="O1150" s="6">
        <v>0.1</v>
      </c>
      <c r="P1150" s="18">
        <v>79.42</v>
      </c>
      <c r="Q1150" s="18">
        <f t="shared" si="68"/>
        <v>140.12100000000001</v>
      </c>
      <c r="R1150" s="18">
        <f t="shared" si="69"/>
        <v>79.42</v>
      </c>
      <c r="S1150" s="18">
        <f t="shared" si="70"/>
        <v>60.701000000000008</v>
      </c>
      <c r="T1150" s="7">
        <f t="shared" si="71"/>
        <v>0.43320415926235184</v>
      </c>
      <c r="U1150" s="4">
        <f>YEAR(SalesDataTable[[#This Row],[Order Date]])</f>
        <v>2026</v>
      </c>
      <c r="V1150" s="7" t="str">
        <f>"Q"&amp;ROUNDUP(MONTH(SalesDataTable[[#This Row],[Order Date]])/3,0)</f>
        <v>Q2</v>
      </c>
      <c r="W1150" s="8">
        <f>MONTH(SalesDataTable[[#This Row],[Order Date]])</f>
        <v>6</v>
      </c>
      <c r="X1150" s="7" t="str">
        <f>TEXT(SalesDataTable[[#This Row],[Order Date]],"mmm")</f>
        <v>Jun</v>
      </c>
    </row>
    <row r="1151" spans="1:24" ht="15.75">
      <c r="A1151" s="2">
        <v>3223</v>
      </c>
      <c r="B1151" s="11">
        <v>46193</v>
      </c>
      <c r="C1151" s="4">
        <f>YEAR(SalesDataTable[[#This Row],[Order Date]])</f>
        <v>2026</v>
      </c>
      <c r="D1151" s="4" t="str">
        <f>"Q"&amp;ROUNDUP(MONTH(SalesDataTable[[#This Row],[Order Date]])/3,0)</f>
        <v>Q2</v>
      </c>
      <c r="E1151" s="4">
        <f>MONTH(SalesDataTable[[#This Row],[Order Date]])</f>
        <v>6</v>
      </c>
      <c r="F1151" s="4" t="str">
        <f>TEXT(SalesDataTable[[#This Row],[Order Date]],"MMM")</f>
        <v>Jun</v>
      </c>
      <c r="G1151" s="3" t="s">
        <v>6</v>
      </c>
      <c r="H1151" s="3" t="s">
        <v>49</v>
      </c>
      <c r="I1151" s="3" t="s">
        <v>19</v>
      </c>
      <c r="J1151" s="3" t="s">
        <v>3</v>
      </c>
      <c r="K1151" s="3" t="s">
        <v>34</v>
      </c>
      <c r="L1151" s="3" t="s">
        <v>45</v>
      </c>
      <c r="M1151" s="8">
        <v>1</v>
      </c>
      <c r="N1151" s="5">
        <v>50.11</v>
      </c>
      <c r="O1151" s="6">
        <v>0.05</v>
      </c>
      <c r="P1151" s="18">
        <v>21.38</v>
      </c>
      <c r="Q1151" s="18">
        <f t="shared" si="68"/>
        <v>47.604499999999994</v>
      </c>
      <c r="R1151" s="18">
        <f t="shared" si="69"/>
        <v>21.38</v>
      </c>
      <c r="S1151" s="18">
        <f t="shared" si="70"/>
        <v>26.224499999999995</v>
      </c>
      <c r="T1151" s="7">
        <f t="shared" si="71"/>
        <v>0.55088279469377888</v>
      </c>
      <c r="U1151" s="4">
        <f>YEAR(SalesDataTable[[#This Row],[Order Date]])</f>
        <v>2026</v>
      </c>
      <c r="V1151" s="7" t="str">
        <f>"Q"&amp;ROUNDUP(MONTH(SalesDataTable[[#This Row],[Order Date]])/3,0)</f>
        <v>Q2</v>
      </c>
      <c r="W1151" s="8">
        <f>MONTH(SalesDataTable[[#This Row],[Order Date]])</f>
        <v>6</v>
      </c>
      <c r="X1151" s="7" t="str">
        <f>TEXT(SalesDataTable[[#This Row],[Order Date]],"mmm")</f>
        <v>Jun</v>
      </c>
    </row>
    <row r="1152" spans="1:24" ht="15.75">
      <c r="A1152" s="2">
        <v>3260</v>
      </c>
      <c r="B1152" s="11">
        <v>46193</v>
      </c>
      <c r="C1152" s="4">
        <f>YEAR(SalesDataTable[[#This Row],[Order Date]])</f>
        <v>2026</v>
      </c>
      <c r="D1152" s="4" t="str">
        <f>"Q"&amp;ROUNDUP(MONTH(SalesDataTable[[#This Row],[Order Date]])/3,0)</f>
        <v>Q2</v>
      </c>
      <c r="E1152" s="4">
        <f>MONTH(SalesDataTable[[#This Row],[Order Date]])</f>
        <v>6</v>
      </c>
      <c r="F1152" s="4" t="str">
        <f>TEXT(SalesDataTable[[#This Row],[Order Date]],"MMM")</f>
        <v>Jun</v>
      </c>
      <c r="G1152" s="3" t="s">
        <v>11</v>
      </c>
      <c r="H1152" s="3" t="s">
        <v>12</v>
      </c>
      <c r="I1152" s="3" t="s">
        <v>19</v>
      </c>
      <c r="J1152" s="3" t="s">
        <v>3</v>
      </c>
      <c r="K1152" s="3" t="s">
        <v>9</v>
      </c>
      <c r="L1152" s="3" t="s">
        <v>17</v>
      </c>
      <c r="M1152" s="8">
        <v>1</v>
      </c>
      <c r="N1152" s="5">
        <v>142.55000000000001</v>
      </c>
      <c r="O1152" s="6">
        <v>0.1</v>
      </c>
      <c r="P1152" s="18">
        <v>79.709999999999994</v>
      </c>
      <c r="Q1152" s="18">
        <f t="shared" si="68"/>
        <v>128.29500000000002</v>
      </c>
      <c r="R1152" s="18">
        <f t="shared" si="69"/>
        <v>79.709999999999994</v>
      </c>
      <c r="S1152" s="18">
        <f t="shared" si="70"/>
        <v>48.585000000000022</v>
      </c>
      <c r="T1152" s="7">
        <f t="shared" si="71"/>
        <v>0.37869753302934656</v>
      </c>
      <c r="U1152" s="4">
        <f>YEAR(SalesDataTable[[#This Row],[Order Date]])</f>
        <v>2026</v>
      </c>
      <c r="V1152" s="7" t="str">
        <f>"Q"&amp;ROUNDUP(MONTH(SalesDataTable[[#This Row],[Order Date]])/3,0)</f>
        <v>Q2</v>
      </c>
      <c r="W1152" s="8">
        <f>MONTH(SalesDataTable[[#This Row],[Order Date]])</f>
        <v>6</v>
      </c>
      <c r="X1152" s="7" t="str">
        <f>TEXT(SalesDataTable[[#This Row],[Order Date]],"mmm")</f>
        <v>Jun</v>
      </c>
    </row>
    <row r="1153" spans="1:24" ht="15.75">
      <c r="A1153" s="2">
        <v>3404</v>
      </c>
      <c r="B1153" s="11">
        <v>46193</v>
      </c>
      <c r="C1153" s="4">
        <f>YEAR(SalesDataTable[[#This Row],[Order Date]])</f>
        <v>2026</v>
      </c>
      <c r="D1153" s="4" t="str">
        <f>"Q"&amp;ROUNDUP(MONTH(SalesDataTable[[#This Row],[Order Date]])/3,0)</f>
        <v>Q2</v>
      </c>
      <c r="E1153" s="4">
        <f>MONTH(SalesDataTable[[#This Row],[Order Date]])</f>
        <v>6</v>
      </c>
      <c r="F1153" s="4" t="str">
        <f>TEXT(SalesDataTable[[#This Row],[Order Date]],"MMM")</f>
        <v>Jun</v>
      </c>
      <c r="G1153" s="3" t="s">
        <v>20</v>
      </c>
      <c r="H1153" s="3" t="s">
        <v>33</v>
      </c>
      <c r="I1153" s="3" t="s">
        <v>2</v>
      </c>
      <c r="J1153" s="3" t="s">
        <v>13</v>
      </c>
      <c r="K1153" s="3" t="s">
        <v>23</v>
      </c>
      <c r="L1153" s="3" t="s">
        <v>29</v>
      </c>
      <c r="M1153" s="8">
        <v>3</v>
      </c>
      <c r="N1153" s="5">
        <v>191.11</v>
      </c>
      <c r="O1153" s="6">
        <v>0.05</v>
      </c>
      <c r="P1153" s="18">
        <v>102.82</v>
      </c>
      <c r="Q1153" s="18">
        <f t="shared" si="68"/>
        <v>544.6635</v>
      </c>
      <c r="R1153" s="18">
        <f t="shared" si="69"/>
        <v>308.45999999999998</v>
      </c>
      <c r="S1153" s="18">
        <f t="shared" si="70"/>
        <v>236.20350000000002</v>
      </c>
      <c r="T1153" s="7">
        <f t="shared" si="71"/>
        <v>0.43366867800026992</v>
      </c>
      <c r="U1153" s="4">
        <f>YEAR(SalesDataTable[[#This Row],[Order Date]])</f>
        <v>2026</v>
      </c>
      <c r="V1153" s="7" t="str">
        <f>"Q"&amp;ROUNDUP(MONTH(SalesDataTable[[#This Row],[Order Date]])/3,0)</f>
        <v>Q2</v>
      </c>
      <c r="W1153" s="8">
        <f>MONTH(SalesDataTable[[#This Row],[Order Date]])</f>
        <v>6</v>
      </c>
      <c r="X1153" s="7" t="str">
        <f>TEXT(SalesDataTable[[#This Row],[Order Date]],"mmm")</f>
        <v>Jun</v>
      </c>
    </row>
    <row r="1154" spans="1:24" ht="15.75">
      <c r="A1154" s="2">
        <v>4267</v>
      </c>
      <c r="B1154" s="11">
        <v>46193</v>
      </c>
      <c r="C1154" s="4">
        <f>YEAR(SalesDataTable[[#This Row],[Order Date]])</f>
        <v>2026</v>
      </c>
      <c r="D1154" s="4" t="str">
        <f>"Q"&amp;ROUNDUP(MONTH(SalesDataTable[[#This Row],[Order Date]])/3,0)</f>
        <v>Q2</v>
      </c>
      <c r="E1154" s="4">
        <f>MONTH(SalesDataTable[[#This Row],[Order Date]])</f>
        <v>6</v>
      </c>
      <c r="F1154" s="4" t="str">
        <f>TEXT(SalesDataTable[[#This Row],[Order Date]],"MMM")</f>
        <v>Jun</v>
      </c>
      <c r="G1154" s="3" t="s">
        <v>20</v>
      </c>
      <c r="H1154" s="3" t="s">
        <v>47</v>
      </c>
      <c r="I1154" s="3" t="s">
        <v>8</v>
      </c>
      <c r="J1154" s="3" t="s">
        <v>16</v>
      </c>
      <c r="K1154" s="3" t="s">
        <v>4</v>
      </c>
      <c r="L1154" s="3" t="s">
        <v>26</v>
      </c>
      <c r="M1154" s="8">
        <v>6</v>
      </c>
      <c r="N1154" s="5">
        <v>40.229999999999997</v>
      </c>
      <c r="O1154" s="6">
        <v>0.15</v>
      </c>
      <c r="P1154" s="18">
        <v>17.079999999999998</v>
      </c>
      <c r="Q1154" s="18">
        <f t="shared" ref="Q1154:Q1217" si="72">M1154*N1154*(1-O1154)</f>
        <v>205.173</v>
      </c>
      <c r="R1154" s="18">
        <f t="shared" ref="R1154:R1217" si="73">M1154*P1154</f>
        <v>102.47999999999999</v>
      </c>
      <c r="S1154" s="18">
        <f t="shared" ref="S1154:S1217" si="74">Q1154-R1154</f>
        <v>102.69300000000001</v>
      </c>
      <c r="T1154" s="7">
        <f t="shared" ref="T1154:T1217" si="75">IFERROR(S1154/Q1154,0)</f>
        <v>0.50051907414718322</v>
      </c>
      <c r="U1154" s="4">
        <f>YEAR(SalesDataTable[[#This Row],[Order Date]])</f>
        <v>2026</v>
      </c>
      <c r="V1154" s="7" t="str">
        <f>"Q"&amp;ROUNDUP(MONTH(SalesDataTable[[#This Row],[Order Date]])/3,0)</f>
        <v>Q2</v>
      </c>
      <c r="W1154" s="8">
        <f>MONTH(SalesDataTable[[#This Row],[Order Date]])</f>
        <v>6</v>
      </c>
      <c r="X1154" s="7" t="str">
        <f>TEXT(SalesDataTable[[#This Row],[Order Date]],"mmm")</f>
        <v>Jun</v>
      </c>
    </row>
    <row r="1155" spans="1:24" ht="15.75">
      <c r="A1155" s="2">
        <v>5082</v>
      </c>
      <c r="B1155" s="11">
        <v>46193</v>
      </c>
      <c r="C1155" s="4">
        <f>YEAR(SalesDataTable[[#This Row],[Order Date]])</f>
        <v>2026</v>
      </c>
      <c r="D1155" s="4" t="str">
        <f>"Q"&amp;ROUNDUP(MONTH(SalesDataTable[[#This Row],[Order Date]])/3,0)</f>
        <v>Q2</v>
      </c>
      <c r="E1155" s="4">
        <f>MONTH(SalesDataTable[[#This Row],[Order Date]])</f>
        <v>6</v>
      </c>
      <c r="F1155" s="4" t="str">
        <f>TEXT(SalesDataTable[[#This Row],[Order Date]],"MMM")</f>
        <v>Jun</v>
      </c>
      <c r="G1155" s="3" t="s">
        <v>6</v>
      </c>
      <c r="H1155" s="3" t="s">
        <v>41</v>
      </c>
      <c r="I1155" s="3" t="s">
        <v>2</v>
      </c>
      <c r="J1155" s="3" t="s">
        <v>16</v>
      </c>
      <c r="K1155" s="3" t="s">
        <v>4</v>
      </c>
      <c r="L1155" s="3" t="s">
        <v>5</v>
      </c>
      <c r="M1155" s="8">
        <v>2</v>
      </c>
      <c r="N1155" s="5">
        <v>81.489999999999995</v>
      </c>
      <c r="O1155" s="6">
        <v>0</v>
      </c>
      <c r="P1155" s="18">
        <v>42.15</v>
      </c>
      <c r="Q1155" s="18">
        <f t="shared" si="72"/>
        <v>162.97999999999999</v>
      </c>
      <c r="R1155" s="18">
        <f t="shared" si="73"/>
        <v>84.3</v>
      </c>
      <c r="S1155" s="18">
        <f t="shared" si="74"/>
        <v>78.679999999999993</v>
      </c>
      <c r="T1155" s="7">
        <f t="shared" si="75"/>
        <v>0.48275862068965514</v>
      </c>
      <c r="U1155" s="4">
        <f>YEAR(SalesDataTable[[#This Row],[Order Date]])</f>
        <v>2026</v>
      </c>
      <c r="V1155" s="7" t="str">
        <f>"Q"&amp;ROUNDUP(MONTH(SalesDataTable[[#This Row],[Order Date]])/3,0)</f>
        <v>Q2</v>
      </c>
      <c r="W1155" s="8">
        <f>MONTH(SalesDataTable[[#This Row],[Order Date]])</f>
        <v>6</v>
      </c>
      <c r="X1155" s="7" t="str">
        <f>TEXT(SalesDataTable[[#This Row],[Order Date]],"mmm")</f>
        <v>Jun</v>
      </c>
    </row>
    <row r="1156" spans="1:24" ht="15.75">
      <c r="A1156" s="2">
        <v>5108</v>
      </c>
      <c r="B1156" s="11">
        <v>46193</v>
      </c>
      <c r="C1156" s="4">
        <f>YEAR(SalesDataTable[[#This Row],[Order Date]])</f>
        <v>2026</v>
      </c>
      <c r="D1156" s="4" t="str">
        <f>"Q"&amp;ROUNDUP(MONTH(SalesDataTable[[#This Row],[Order Date]])/3,0)</f>
        <v>Q2</v>
      </c>
      <c r="E1156" s="4">
        <f>MONTH(SalesDataTable[[#This Row],[Order Date]])</f>
        <v>6</v>
      </c>
      <c r="F1156" s="4" t="str">
        <f>TEXT(SalesDataTable[[#This Row],[Order Date]],"MMM")</f>
        <v>Jun</v>
      </c>
      <c r="G1156" s="3" t="s">
        <v>6</v>
      </c>
      <c r="H1156" s="3" t="s">
        <v>27</v>
      </c>
      <c r="I1156" s="3" t="s">
        <v>8</v>
      </c>
      <c r="J1156" s="3" t="s">
        <v>16</v>
      </c>
      <c r="K1156" s="3" t="s">
        <v>14</v>
      </c>
      <c r="L1156" s="3" t="s">
        <v>48</v>
      </c>
      <c r="M1156" s="8">
        <v>8</v>
      </c>
      <c r="N1156" s="5">
        <v>162.71</v>
      </c>
      <c r="O1156" s="6">
        <v>0.2</v>
      </c>
      <c r="P1156" s="18">
        <v>85.27</v>
      </c>
      <c r="Q1156" s="18">
        <f t="shared" si="72"/>
        <v>1041.3440000000001</v>
      </c>
      <c r="R1156" s="18">
        <f t="shared" si="73"/>
        <v>682.16</v>
      </c>
      <c r="S1156" s="18">
        <f t="shared" si="74"/>
        <v>359.18400000000008</v>
      </c>
      <c r="T1156" s="7">
        <f t="shared" si="75"/>
        <v>0.34492348349824847</v>
      </c>
      <c r="U1156" s="4">
        <f>YEAR(SalesDataTable[[#This Row],[Order Date]])</f>
        <v>2026</v>
      </c>
      <c r="V1156" s="7" t="str">
        <f>"Q"&amp;ROUNDUP(MONTH(SalesDataTable[[#This Row],[Order Date]])/3,0)</f>
        <v>Q2</v>
      </c>
      <c r="W1156" s="8">
        <f>MONTH(SalesDataTable[[#This Row],[Order Date]])</f>
        <v>6</v>
      </c>
      <c r="X1156" s="7" t="str">
        <f>TEXT(SalesDataTable[[#This Row],[Order Date]],"mmm")</f>
        <v>Jun</v>
      </c>
    </row>
    <row r="1157" spans="1:24" ht="15.75">
      <c r="A1157" s="2">
        <v>1105</v>
      </c>
      <c r="B1157" s="11">
        <v>46194</v>
      </c>
      <c r="C1157" s="4">
        <f>YEAR(SalesDataTable[[#This Row],[Order Date]])</f>
        <v>2026</v>
      </c>
      <c r="D1157" s="4" t="str">
        <f>"Q"&amp;ROUNDUP(MONTH(SalesDataTable[[#This Row],[Order Date]])/3,0)</f>
        <v>Q2</v>
      </c>
      <c r="E1157" s="4">
        <f>MONTH(SalesDataTable[[#This Row],[Order Date]])</f>
        <v>6</v>
      </c>
      <c r="F1157" s="4" t="str">
        <f>TEXT(SalesDataTable[[#This Row],[Order Date]],"MMM")</f>
        <v>Jun</v>
      </c>
      <c r="G1157" s="3" t="s">
        <v>11</v>
      </c>
      <c r="H1157" s="3" t="s">
        <v>25</v>
      </c>
      <c r="I1157" s="3" t="s">
        <v>28</v>
      </c>
      <c r="J1157" s="3" t="s">
        <v>3</v>
      </c>
      <c r="K1157" s="3" t="s">
        <v>14</v>
      </c>
      <c r="L1157" s="3" t="s">
        <v>15</v>
      </c>
      <c r="M1157" s="8">
        <v>1</v>
      </c>
      <c r="N1157" s="5">
        <v>36.479999999999997</v>
      </c>
      <c r="O1157" s="6">
        <v>0.1</v>
      </c>
      <c r="P1157" s="18">
        <v>13.9</v>
      </c>
      <c r="Q1157" s="18">
        <f t="shared" si="72"/>
        <v>32.832000000000001</v>
      </c>
      <c r="R1157" s="18">
        <f t="shared" si="73"/>
        <v>13.9</v>
      </c>
      <c r="S1157" s="18">
        <f t="shared" si="74"/>
        <v>18.932000000000002</v>
      </c>
      <c r="T1157" s="7">
        <f t="shared" si="75"/>
        <v>0.57663255360623789</v>
      </c>
      <c r="U1157" s="4">
        <f>YEAR(SalesDataTable[[#This Row],[Order Date]])</f>
        <v>2026</v>
      </c>
      <c r="V1157" s="7" t="str">
        <f>"Q"&amp;ROUNDUP(MONTH(SalesDataTable[[#This Row],[Order Date]])/3,0)</f>
        <v>Q2</v>
      </c>
      <c r="W1157" s="8">
        <f>MONTH(SalesDataTable[[#This Row],[Order Date]])</f>
        <v>6</v>
      </c>
      <c r="X1157" s="7" t="str">
        <f>TEXT(SalesDataTable[[#This Row],[Order Date]],"mmm")</f>
        <v>Jun</v>
      </c>
    </row>
    <row r="1158" spans="1:24" ht="15.75">
      <c r="A1158" s="2">
        <v>2757</v>
      </c>
      <c r="B1158" s="11">
        <v>46194</v>
      </c>
      <c r="C1158" s="4">
        <f>YEAR(SalesDataTable[[#This Row],[Order Date]])</f>
        <v>2026</v>
      </c>
      <c r="D1158" s="4" t="str">
        <f>"Q"&amp;ROUNDUP(MONTH(SalesDataTable[[#This Row],[Order Date]])/3,0)</f>
        <v>Q2</v>
      </c>
      <c r="E1158" s="4">
        <f>MONTH(SalesDataTable[[#This Row],[Order Date]])</f>
        <v>6</v>
      </c>
      <c r="F1158" s="4" t="str">
        <f>TEXT(SalesDataTable[[#This Row],[Order Date]],"MMM")</f>
        <v>Jun</v>
      </c>
      <c r="G1158" s="3" t="s">
        <v>6</v>
      </c>
      <c r="H1158" s="3" t="s">
        <v>27</v>
      </c>
      <c r="I1158" s="3" t="s">
        <v>8</v>
      </c>
      <c r="J1158" s="3" t="s">
        <v>16</v>
      </c>
      <c r="K1158" s="3" t="s">
        <v>14</v>
      </c>
      <c r="L1158" s="3" t="s">
        <v>44</v>
      </c>
      <c r="M1158" s="8">
        <v>6</v>
      </c>
      <c r="N1158" s="5">
        <v>136.65</v>
      </c>
      <c r="O1158" s="6">
        <v>0.15</v>
      </c>
      <c r="P1158" s="18">
        <v>68.56</v>
      </c>
      <c r="Q1158" s="18">
        <f t="shared" si="72"/>
        <v>696.91500000000008</v>
      </c>
      <c r="R1158" s="18">
        <f t="shared" si="73"/>
        <v>411.36</v>
      </c>
      <c r="S1158" s="18">
        <f t="shared" si="74"/>
        <v>285.55500000000006</v>
      </c>
      <c r="T1158" s="7">
        <f t="shared" si="75"/>
        <v>0.4097415036266977</v>
      </c>
      <c r="U1158" s="4">
        <f>YEAR(SalesDataTable[[#This Row],[Order Date]])</f>
        <v>2026</v>
      </c>
      <c r="V1158" s="7" t="str">
        <f>"Q"&amp;ROUNDUP(MONTH(SalesDataTable[[#This Row],[Order Date]])/3,0)</f>
        <v>Q2</v>
      </c>
      <c r="W1158" s="8">
        <f>MONTH(SalesDataTable[[#This Row],[Order Date]])</f>
        <v>6</v>
      </c>
      <c r="X1158" s="7" t="str">
        <f>TEXT(SalesDataTable[[#This Row],[Order Date]],"mmm")</f>
        <v>Jun</v>
      </c>
    </row>
    <row r="1159" spans="1:24" ht="15.75">
      <c r="A1159" s="2">
        <v>3325</v>
      </c>
      <c r="B1159" s="11">
        <v>46194</v>
      </c>
      <c r="C1159" s="4">
        <f>YEAR(SalesDataTable[[#This Row],[Order Date]])</f>
        <v>2026</v>
      </c>
      <c r="D1159" s="4" t="str">
        <f>"Q"&amp;ROUNDUP(MONTH(SalesDataTable[[#This Row],[Order Date]])/3,0)</f>
        <v>Q2</v>
      </c>
      <c r="E1159" s="4">
        <f>MONTH(SalesDataTable[[#This Row],[Order Date]])</f>
        <v>6</v>
      </c>
      <c r="F1159" s="4" t="str">
        <f>TEXT(SalesDataTable[[#This Row],[Order Date]],"MMM")</f>
        <v>Jun</v>
      </c>
      <c r="G1159" s="3" t="s">
        <v>11</v>
      </c>
      <c r="H1159" s="3" t="s">
        <v>12</v>
      </c>
      <c r="I1159" s="3" t="s">
        <v>2</v>
      </c>
      <c r="J1159" s="3" t="s">
        <v>13</v>
      </c>
      <c r="K1159" s="3" t="s">
        <v>4</v>
      </c>
      <c r="L1159" s="3" t="s">
        <v>22</v>
      </c>
      <c r="M1159" s="8">
        <v>4</v>
      </c>
      <c r="N1159" s="5">
        <v>50.57</v>
      </c>
      <c r="O1159" s="6">
        <v>0</v>
      </c>
      <c r="P1159" s="18">
        <v>21.85</v>
      </c>
      <c r="Q1159" s="18">
        <f t="shared" si="72"/>
        <v>202.28</v>
      </c>
      <c r="R1159" s="18">
        <f t="shared" si="73"/>
        <v>87.4</v>
      </c>
      <c r="S1159" s="18">
        <f t="shared" si="74"/>
        <v>114.88</v>
      </c>
      <c r="T1159" s="7">
        <f t="shared" si="75"/>
        <v>0.56792564761716435</v>
      </c>
      <c r="U1159" s="4">
        <f>YEAR(SalesDataTable[[#This Row],[Order Date]])</f>
        <v>2026</v>
      </c>
      <c r="V1159" s="7" t="str">
        <f>"Q"&amp;ROUNDUP(MONTH(SalesDataTable[[#This Row],[Order Date]])/3,0)</f>
        <v>Q2</v>
      </c>
      <c r="W1159" s="8">
        <f>MONTH(SalesDataTable[[#This Row],[Order Date]])</f>
        <v>6</v>
      </c>
      <c r="X1159" s="7" t="str">
        <f>TEXT(SalesDataTable[[#This Row],[Order Date]],"mmm")</f>
        <v>Jun</v>
      </c>
    </row>
    <row r="1160" spans="1:24" ht="15.75">
      <c r="A1160" s="2">
        <v>4070</v>
      </c>
      <c r="B1160" s="11">
        <v>46194</v>
      </c>
      <c r="C1160" s="4">
        <f>YEAR(SalesDataTable[[#This Row],[Order Date]])</f>
        <v>2026</v>
      </c>
      <c r="D1160" s="4" t="str">
        <f>"Q"&amp;ROUNDUP(MONTH(SalesDataTable[[#This Row],[Order Date]])/3,0)</f>
        <v>Q2</v>
      </c>
      <c r="E1160" s="4">
        <f>MONTH(SalesDataTable[[#This Row],[Order Date]])</f>
        <v>6</v>
      </c>
      <c r="F1160" s="4" t="str">
        <f>TEXT(SalesDataTable[[#This Row],[Order Date]],"MMM")</f>
        <v>Jun</v>
      </c>
      <c r="G1160" s="3" t="s">
        <v>20</v>
      </c>
      <c r="H1160" s="3" t="s">
        <v>33</v>
      </c>
      <c r="I1160" s="3" t="s">
        <v>2</v>
      </c>
      <c r="J1160" s="3" t="s">
        <v>13</v>
      </c>
      <c r="K1160" s="3" t="s">
        <v>4</v>
      </c>
      <c r="L1160" s="3" t="s">
        <v>30</v>
      </c>
      <c r="M1160" s="8">
        <v>3</v>
      </c>
      <c r="N1160" s="5">
        <v>103.72</v>
      </c>
      <c r="O1160" s="6">
        <v>0</v>
      </c>
      <c r="P1160" s="18">
        <v>50.34</v>
      </c>
      <c r="Q1160" s="18">
        <f t="shared" si="72"/>
        <v>311.15999999999997</v>
      </c>
      <c r="R1160" s="18">
        <f t="shared" si="73"/>
        <v>151.02000000000001</v>
      </c>
      <c r="S1160" s="18">
        <f t="shared" si="74"/>
        <v>160.13999999999996</v>
      </c>
      <c r="T1160" s="7">
        <f t="shared" si="75"/>
        <v>0.51465483995372152</v>
      </c>
      <c r="U1160" s="4">
        <f>YEAR(SalesDataTable[[#This Row],[Order Date]])</f>
        <v>2026</v>
      </c>
      <c r="V1160" s="7" t="str">
        <f>"Q"&amp;ROUNDUP(MONTH(SalesDataTable[[#This Row],[Order Date]])/3,0)</f>
        <v>Q2</v>
      </c>
      <c r="W1160" s="8">
        <f>MONTH(SalesDataTable[[#This Row],[Order Date]])</f>
        <v>6</v>
      </c>
      <c r="X1160" s="7" t="str">
        <f>TEXT(SalesDataTable[[#This Row],[Order Date]],"mmm")</f>
        <v>Jun</v>
      </c>
    </row>
    <row r="1161" spans="1:24" ht="15.75">
      <c r="A1161" s="2">
        <v>4339</v>
      </c>
      <c r="B1161" s="11">
        <v>46194</v>
      </c>
      <c r="C1161" s="4">
        <f>YEAR(SalesDataTable[[#This Row],[Order Date]])</f>
        <v>2026</v>
      </c>
      <c r="D1161" s="4" t="str">
        <f>"Q"&amp;ROUNDUP(MONTH(SalesDataTable[[#This Row],[Order Date]])/3,0)</f>
        <v>Q2</v>
      </c>
      <c r="E1161" s="4">
        <f>MONTH(SalesDataTable[[#This Row],[Order Date]])</f>
        <v>6</v>
      </c>
      <c r="F1161" s="4" t="str">
        <f>TEXT(SalesDataTable[[#This Row],[Order Date]],"MMM")</f>
        <v>Jun</v>
      </c>
      <c r="G1161" s="3" t="s">
        <v>11</v>
      </c>
      <c r="H1161" s="3" t="s">
        <v>52</v>
      </c>
      <c r="I1161" s="3" t="s">
        <v>28</v>
      </c>
      <c r="J1161" s="3" t="s">
        <v>3</v>
      </c>
      <c r="K1161" s="3" t="s">
        <v>14</v>
      </c>
      <c r="L1161" s="3" t="s">
        <v>44</v>
      </c>
      <c r="M1161" s="8">
        <v>1</v>
      </c>
      <c r="N1161" s="5">
        <v>132.49</v>
      </c>
      <c r="O1161" s="6">
        <v>0</v>
      </c>
      <c r="P1161" s="18">
        <v>67.09</v>
      </c>
      <c r="Q1161" s="18">
        <f t="shared" si="72"/>
        <v>132.49</v>
      </c>
      <c r="R1161" s="18">
        <f t="shared" si="73"/>
        <v>67.09</v>
      </c>
      <c r="S1161" s="18">
        <f t="shared" si="74"/>
        <v>65.400000000000006</v>
      </c>
      <c r="T1161" s="7">
        <f t="shared" si="75"/>
        <v>0.49362216016303118</v>
      </c>
      <c r="U1161" s="4">
        <f>YEAR(SalesDataTable[[#This Row],[Order Date]])</f>
        <v>2026</v>
      </c>
      <c r="V1161" s="7" t="str">
        <f>"Q"&amp;ROUNDUP(MONTH(SalesDataTable[[#This Row],[Order Date]])/3,0)</f>
        <v>Q2</v>
      </c>
      <c r="W1161" s="8">
        <f>MONTH(SalesDataTable[[#This Row],[Order Date]])</f>
        <v>6</v>
      </c>
      <c r="X1161" s="7" t="str">
        <f>TEXT(SalesDataTable[[#This Row],[Order Date]],"mmm")</f>
        <v>Jun</v>
      </c>
    </row>
    <row r="1162" spans="1:24" ht="15.75">
      <c r="A1162" s="2">
        <v>731</v>
      </c>
      <c r="B1162" s="11">
        <v>46195</v>
      </c>
      <c r="C1162" s="4">
        <f>YEAR(SalesDataTable[[#This Row],[Order Date]])</f>
        <v>2026</v>
      </c>
      <c r="D1162" s="4" t="str">
        <f>"Q"&amp;ROUNDUP(MONTH(SalesDataTable[[#This Row],[Order Date]])/3,0)</f>
        <v>Q2</v>
      </c>
      <c r="E1162" s="4">
        <f>MONTH(SalesDataTable[[#This Row],[Order Date]])</f>
        <v>6</v>
      </c>
      <c r="F1162" s="4" t="str">
        <f>TEXT(SalesDataTable[[#This Row],[Order Date]],"MMM")</f>
        <v>Jun</v>
      </c>
      <c r="G1162" s="3" t="s">
        <v>11</v>
      </c>
      <c r="H1162" s="3" t="s">
        <v>18</v>
      </c>
      <c r="I1162" s="3" t="s">
        <v>2</v>
      </c>
      <c r="J1162" s="3" t="s">
        <v>13</v>
      </c>
      <c r="K1162" s="3" t="s">
        <v>23</v>
      </c>
      <c r="L1162" s="3" t="s">
        <v>40</v>
      </c>
      <c r="M1162" s="8">
        <v>2</v>
      </c>
      <c r="N1162" s="5">
        <v>80.650000000000006</v>
      </c>
      <c r="O1162" s="6">
        <v>0</v>
      </c>
      <c r="P1162" s="18">
        <v>39.18</v>
      </c>
      <c r="Q1162" s="18">
        <f t="shared" si="72"/>
        <v>161.30000000000001</v>
      </c>
      <c r="R1162" s="18">
        <f t="shared" si="73"/>
        <v>78.36</v>
      </c>
      <c r="S1162" s="18">
        <f t="shared" si="74"/>
        <v>82.940000000000012</v>
      </c>
      <c r="T1162" s="7">
        <f t="shared" si="75"/>
        <v>0.51419714817110973</v>
      </c>
      <c r="U1162" s="4">
        <f>YEAR(SalesDataTable[[#This Row],[Order Date]])</f>
        <v>2026</v>
      </c>
      <c r="V1162" s="7" t="str">
        <f>"Q"&amp;ROUNDUP(MONTH(SalesDataTable[[#This Row],[Order Date]])/3,0)</f>
        <v>Q2</v>
      </c>
      <c r="W1162" s="8">
        <f>MONTH(SalesDataTable[[#This Row],[Order Date]])</f>
        <v>6</v>
      </c>
      <c r="X1162" s="7" t="str">
        <f>TEXT(SalesDataTable[[#This Row],[Order Date]],"mmm")</f>
        <v>Jun</v>
      </c>
    </row>
    <row r="1163" spans="1:24" ht="15.75">
      <c r="A1163" s="2">
        <v>1362</v>
      </c>
      <c r="B1163" s="11">
        <v>46195</v>
      </c>
      <c r="C1163" s="4">
        <f>YEAR(SalesDataTable[[#This Row],[Order Date]])</f>
        <v>2026</v>
      </c>
      <c r="D1163" s="4" t="str">
        <f>"Q"&amp;ROUNDUP(MONTH(SalesDataTable[[#This Row],[Order Date]])/3,0)</f>
        <v>Q2</v>
      </c>
      <c r="E1163" s="4">
        <f>MONTH(SalesDataTable[[#This Row],[Order Date]])</f>
        <v>6</v>
      </c>
      <c r="F1163" s="4" t="str">
        <f>TEXT(SalesDataTable[[#This Row],[Order Date]],"MMM")</f>
        <v>Jun</v>
      </c>
      <c r="G1163" s="3" t="s">
        <v>6</v>
      </c>
      <c r="H1163" s="3" t="s">
        <v>7</v>
      </c>
      <c r="I1163" s="3" t="s">
        <v>19</v>
      </c>
      <c r="J1163" s="3" t="s">
        <v>13</v>
      </c>
      <c r="K1163" s="3" t="s">
        <v>34</v>
      </c>
      <c r="L1163" s="3" t="s">
        <v>42</v>
      </c>
      <c r="M1163" s="8">
        <v>1</v>
      </c>
      <c r="N1163" s="5">
        <v>35.409999999999997</v>
      </c>
      <c r="O1163" s="6">
        <v>0.05</v>
      </c>
      <c r="P1163" s="18">
        <v>13.9</v>
      </c>
      <c r="Q1163" s="18">
        <f t="shared" si="72"/>
        <v>33.639499999999998</v>
      </c>
      <c r="R1163" s="18">
        <f t="shared" si="73"/>
        <v>13.9</v>
      </c>
      <c r="S1163" s="18">
        <f t="shared" si="74"/>
        <v>19.7395</v>
      </c>
      <c r="T1163" s="7">
        <f t="shared" si="75"/>
        <v>0.58679528530447833</v>
      </c>
      <c r="U1163" s="4">
        <f>YEAR(SalesDataTable[[#This Row],[Order Date]])</f>
        <v>2026</v>
      </c>
      <c r="V1163" s="7" t="str">
        <f>"Q"&amp;ROUNDUP(MONTH(SalesDataTable[[#This Row],[Order Date]])/3,0)</f>
        <v>Q2</v>
      </c>
      <c r="W1163" s="8">
        <f>MONTH(SalesDataTable[[#This Row],[Order Date]])</f>
        <v>6</v>
      </c>
      <c r="X1163" s="7" t="str">
        <f>TEXT(SalesDataTable[[#This Row],[Order Date]],"mmm")</f>
        <v>Jun</v>
      </c>
    </row>
    <row r="1164" spans="1:24" ht="15.75">
      <c r="A1164" s="2">
        <v>1512</v>
      </c>
      <c r="B1164" s="11">
        <v>46195</v>
      </c>
      <c r="C1164" s="4">
        <f>YEAR(SalesDataTable[[#This Row],[Order Date]])</f>
        <v>2026</v>
      </c>
      <c r="D1164" s="4" t="str">
        <f>"Q"&amp;ROUNDUP(MONTH(SalesDataTable[[#This Row],[Order Date]])/3,0)</f>
        <v>Q2</v>
      </c>
      <c r="E1164" s="4">
        <f>MONTH(SalesDataTable[[#This Row],[Order Date]])</f>
        <v>6</v>
      </c>
      <c r="F1164" s="4" t="str">
        <f>TEXT(SalesDataTable[[#This Row],[Order Date]],"MMM")</f>
        <v>Jun</v>
      </c>
      <c r="G1164" s="3" t="s">
        <v>0</v>
      </c>
      <c r="H1164" s="3" t="s">
        <v>1</v>
      </c>
      <c r="I1164" s="3" t="s">
        <v>28</v>
      </c>
      <c r="J1164" s="3" t="s">
        <v>3</v>
      </c>
      <c r="K1164" s="3" t="s">
        <v>34</v>
      </c>
      <c r="L1164" s="3" t="s">
        <v>35</v>
      </c>
      <c r="M1164" s="8">
        <v>3</v>
      </c>
      <c r="N1164" s="5">
        <v>41.01</v>
      </c>
      <c r="O1164" s="6">
        <v>0</v>
      </c>
      <c r="P1164" s="18">
        <v>14.33</v>
      </c>
      <c r="Q1164" s="18">
        <f t="shared" si="72"/>
        <v>123.03</v>
      </c>
      <c r="R1164" s="18">
        <f t="shared" si="73"/>
        <v>42.99</v>
      </c>
      <c r="S1164" s="18">
        <f t="shared" si="74"/>
        <v>80.039999999999992</v>
      </c>
      <c r="T1164" s="7">
        <f t="shared" si="75"/>
        <v>0.65057303096805652</v>
      </c>
      <c r="U1164" s="4">
        <f>YEAR(SalesDataTable[[#This Row],[Order Date]])</f>
        <v>2026</v>
      </c>
      <c r="V1164" s="7" t="str">
        <f>"Q"&amp;ROUNDUP(MONTH(SalesDataTable[[#This Row],[Order Date]])/3,0)</f>
        <v>Q2</v>
      </c>
      <c r="W1164" s="8">
        <f>MONTH(SalesDataTable[[#This Row],[Order Date]])</f>
        <v>6</v>
      </c>
      <c r="X1164" s="7" t="str">
        <f>TEXT(SalesDataTable[[#This Row],[Order Date]],"mmm")</f>
        <v>Jun</v>
      </c>
    </row>
    <row r="1165" spans="1:24" ht="15.75">
      <c r="A1165" s="2">
        <v>1647</v>
      </c>
      <c r="B1165" s="11">
        <v>46195</v>
      </c>
      <c r="C1165" s="4">
        <f>YEAR(SalesDataTable[[#This Row],[Order Date]])</f>
        <v>2026</v>
      </c>
      <c r="D1165" s="4" t="str">
        <f>"Q"&amp;ROUNDUP(MONTH(SalesDataTable[[#This Row],[Order Date]])/3,0)</f>
        <v>Q2</v>
      </c>
      <c r="E1165" s="4">
        <f>MONTH(SalesDataTable[[#This Row],[Order Date]])</f>
        <v>6</v>
      </c>
      <c r="F1165" s="4" t="str">
        <f>TEXT(SalesDataTable[[#This Row],[Order Date]],"MMM")</f>
        <v>Jun</v>
      </c>
      <c r="G1165" s="3" t="s">
        <v>20</v>
      </c>
      <c r="H1165" s="3" t="s">
        <v>33</v>
      </c>
      <c r="I1165" s="3" t="s">
        <v>2</v>
      </c>
      <c r="J1165" s="3" t="s">
        <v>16</v>
      </c>
      <c r="K1165" s="3" t="s">
        <v>14</v>
      </c>
      <c r="L1165" s="3" t="s">
        <v>15</v>
      </c>
      <c r="M1165" s="8">
        <v>1</v>
      </c>
      <c r="N1165" s="5">
        <v>36.01</v>
      </c>
      <c r="O1165" s="6">
        <v>0</v>
      </c>
      <c r="P1165" s="18">
        <v>13.23</v>
      </c>
      <c r="Q1165" s="18">
        <f t="shared" si="72"/>
        <v>36.01</v>
      </c>
      <c r="R1165" s="18">
        <f t="shared" si="73"/>
        <v>13.23</v>
      </c>
      <c r="S1165" s="18">
        <f t="shared" si="74"/>
        <v>22.779999999999998</v>
      </c>
      <c r="T1165" s="7">
        <f t="shared" si="75"/>
        <v>0.63260205498472644</v>
      </c>
      <c r="U1165" s="4">
        <f>YEAR(SalesDataTable[[#This Row],[Order Date]])</f>
        <v>2026</v>
      </c>
      <c r="V1165" s="7" t="str">
        <f>"Q"&amp;ROUNDUP(MONTH(SalesDataTable[[#This Row],[Order Date]])/3,0)</f>
        <v>Q2</v>
      </c>
      <c r="W1165" s="8">
        <f>MONTH(SalesDataTable[[#This Row],[Order Date]])</f>
        <v>6</v>
      </c>
      <c r="X1165" s="7" t="str">
        <f>TEXT(SalesDataTable[[#This Row],[Order Date]],"mmm")</f>
        <v>Jun</v>
      </c>
    </row>
    <row r="1166" spans="1:24" ht="15.75">
      <c r="A1166" s="2">
        <v>2358</v>
      </c>
      <c r="B1166" s="11">
        <v>46195</v>
      </c>
      <c r="C1166" s="4">
        <f>YEAR(SalesDataTable[[#This Row],[Order Date]])</f>
        <v>2026</v>
      </c>
      <c r="D1166" s="4" t="str">
        <f>"Q"&amp;ROUNDUP(MONTH(SalesDataTable[[#This Row],[Order Date]])/3,0)</f>
        <v>Q2</v>
      </c>
      <c r="E1166" s="4">
        <f>MONTH(SalesDataTable[[#This Row],[Order Date]])</f>
        <v>6</v>
      </c>
      <c r="F1166" s="4" t="str">
        <f>TEXT(SalesDataTable[[#This Row],[Order Date]],"MMM")</f>
        <v>Jun</v>
      </c>
      <c r="G1166" s="3" t="s">
        <v>0</v>
      </c>
      <c r="H1166" s="3" t="s">
        <v>1</v>
      </c>
      <c r="I1166" s="3" t="s">
        <v>28</v>
      </c>
      <c r="J1166" s="3" t="s">
        <v>3</v>
      </c>
      <c r="K1166" s="3" t="s">
        <v>34</v>
      </c>
      <c r="L1166" s="3" t="s">
        <v>45</v>
      </c>
      <c r="M1166" s="8">
        <v>2</v>
      </c>
      <c r="N1166" s="5">
        <v>50.21</v>
      </c>
      <c r="O1166" s="6">
        <v>0.05</v>
      </c>
      <c r="P1166" s="18">
        <v>21.74</v>
      </c>
      <c r="Q1166" s="18">
        <f t="shared" si="72"/>
        <v>95.399000000000001</v>
      </c>
      <c r="R1166" s="18">
        <f t="shared" si="73"/>
        <v>43.48</v>
      </c>
      <c r="S1166" s="18">
        <f t="shared" si="74"/>
        <v>51.919000000000004</v>
      </c>
      <c r="T1166" s="7">
        <f t="shared" si="75"/>
        <v>0.54423002337550708</v>
      </c>
      <c r="U1166" s="4">
        <f>YEAR(SalesDataTable[[#This Row],[Order Date]])</f>
        <v>2026</v>
      </c>
      <c r="V1166" s="7" t="str">
        <f>"Q"&amp;ROUNDUP(MONTH(SalesDataTable[[#This Row],[Order Date]])/3,0)</f>
        <v>Q2</v>
      </c>
      <c r="W1166" s="8">
        <f>MONTH(SalesDataTable[[#This Row],[Order Date]])</f>
        <v>6</v>
      </c>
      <c r="X1166" s="7" t="str">
        <f>TEXT(SalesDataTable[[#This Row],[Order Date]],"mmm")</f>
        <v>Jun</v>
      </c>
    </row>
    <row r="1167" spans="1:24" ht="15.75">
      <c r="A1167" s="2">
        <v>2366</v>
      </c>
      <c r="B1167" s="11">
        <v>46195</v>
      </c>
      <c r="C1167" s="4">
        <f>YEAR(SalesDataTable[[#This Row],[Order Date]])</f>
        <v>2026</v>
      </c>
      <c r="D1167" s="4" t="str">
        <f>"Q"&amp;ROUNDUP(MONTH(SalesDataTable[[#This Row],[Order Date]])/3,0)</f>
        <v>Q2</v>
      </c>
      <c r="E1167" s="4">
        <f>MONTH(SalesDataTable[[#This Row],[Order Date]])</f>
        <v>6</v>
      </c>
      <c r="F1167" s="4" t="str">
        <f>TEXT(SalesDataTable[[#This Row],[Order Date]],"MMM")</f>
        <v>Jun</v>
      </c>
      <c r="G1167" s="3" t="s">
        <v>11</v>
      </c>
      <c r="H1167" s="3" t="s">
        <v>39</v>
      </c>
      <c r="I1167" s="3" t="s">
        <v>28</v>
      </c>
      <c r="J1167" s="3" t="s">
        <v>3</v>
      </c>
      <c r="K1167" s="3" t="s">
        <v>4</v>
      </c>
      <c r="L1167" s="3" t="s">
        <v>30</v>
      </c>
      <c r="M1167" s="8">
        <v>3</v>
      </c>
      <c r="N1167" s="5">
        <v>100.3</v>
      </c>
      <c r="O1167" s="6">
        <v>0</v>
      </c>
      <c r="P1167" s="18">
        <v>49.26</v>
      </c>
      <c r="Q1167" s="18">
        <f t="shared" si="72"/>
        <v>300.89999999999998</v>
      </c>
      <c r="R1167" s="18">
        <f t="shared" si="73"/>
        <v>147.78</v>
      </c>
      <c r="S1167" s="18">
        <f t="shared" si="74"/>
        <v>153.11999999999998</v>
      </c>
      <c r="T1167" s="7">
        <f t="shared" si="75"/>
        <v>0.5088733798604187</v>
      </c>
      <c r="U1167" s="4">
        <f>YEAR(SalesDataTable[[#This Row],[Order Date]])</f>
        <v>2026</v>
      </c>
      <c r="V1167" s="7" t="str">
        <f>"Q"&amp;ROUNDUP(MONTH(SalesDataTable[[#This Row],[Order Date]])/3,0)</f>
        <v>Q2</v>
      </c>
      <c r="W1167" s="8">
        <f>MONTH(SalesDataTable[[#This Row],[Order Date]])</f>
        <v>6</v>
      </c>
      <c r="X1167" s="7" t="str">
        <f>TEXT(SalesDataTable[[#This Row],[Order Date]],"mmm")</f>
        <v>Jun</v>
      </c>
    </row>
    <row r="1168" spans="1:24" ht="15.75">
      <c r="A1168" s="2">
        <v>3481</v>
      </c>
      <c r="B1168" s="11">
        <v>46195</v>
      </c>
      <c r="C1168" s="4">
        <f>YEAR(SalesDataTable[[#This Row],[Order Date]])</f>
        <v>2026</v>
      </c>
      <c r="D1168" s="4" t="str">
        <f>"Q"&amp;ROUNDUP(MONTH(SalesDataTable[[#This Row],[Order Date]])/3,0)</f>
        <v>Q2</v>
      </c>
      <c r="E1168" s="4">
        <f>MONTH(SalesDataTable[[#This Row],[Order Date]])</f>
        <v>6</v>
      </c>
      <c r="F1168" s="4" t="str">
        <f>TEXT(SalesDataTable[[#This Row],[Order Date]],"MMM")</f>
        <v>Jun</v>
      </c>
      <c r="G1168" s="3" t="s">
        <v>20</v>
      </c>
      <c r="H1168" s="3" t="s">
        <v>33</v>
      </c>
      <c r="I1168" s="3" t="s">
        <v>19</v>
      </c>
      <c r="J1168" s="3" t="s">
        <v>13</v>
      </c>
      <c r="K1168" s="3" t="s">
        <v>14</v>
      </c>
      <c r="L1168" s="3" t="s">
        <v>32</v>
      </c>
      <c r="M1168" s="8">
        <v>1</v>
      </c>
      <c r="N1168" s="5">
        <v>47.7</v>
      </c>
      <c r="O1168" s="6">
        <v>0.1</v>
      </c>
      <c r="P1168" s="18">
        <v>18.760000000000002</v>
      </c>
      <c r="Q1168" s="18">
        <f t="shared" si="72"/>
        <v>42.930000000000007</v>
      </c>
      <c r="R1168" s="18">
        <f t="shared" si="73"/>
        <v>18.760000000000002</v>
      </c>
      <c r="S1168" s="18">
        <f t="shared" si="74"/>
        <v>24.170000000000005</v>
      </c>
      <c r="T1168" s="7">
        <f t="shared" si="75"/>
        <v>0.56300955043093415</v>
      </c>
      <c r="U1168" s="4">
        <f>YEAR(SalesDataTable[[#This Row],[Order Date]])</f>
        <v>2026</v>
      </c>
      <c r="V1168" s="7" t="str">
        <f>"Q"&amp;ROUNDUP(MONTH(SalesDataTable[[#This Row],[Order Date]])/3,0)</f>
        <v>Q2</v>
      </c>
      <c r="W1168" s="8">
        <f>MONTH(SalesDataTable[[#This Row],[Order Date]])</f>
        <v>6</v>
      </c>
      <c r="X1168" s="7" t="str">
        <f>TEXT(SalesDataTable[[#This Row],[Order Date]],"mmm")</f>
        <v>Jun</v>
      </c>
    </row>
    <row r="1169" spans="1:24" ht="15.75">
      <c r="A1169" s="2">
        <v>3595</v>
      </c>
      <c r="B1169" s="11">
        <v>46195</v>
      </c>
      <c r="C1169" s="4">
        <f>YEAR(SalesDataTable[[#This Row],[Order Date]])</f>
        <v>2026</v>
      </c>
      <c r="D1169" s="4" t="str">
        <f>"Q"&amp;ROUNDUP(MONTH(SalesDataTable[[#This Row],[Order Date]])/3,0)</f>
        <v>Q2</v>
      </c>
      <c r="E1169" s="4">
        <f>MONTH(SalesDataTable[[#This Row],[Order Date]])</f>
        <v>6</v>
      </c>
      <c r="F1169" s="4" t="str">
        <f>TEXT(SalesDataTable[[#This Row],[Order Date]],"MMM")</f>
        <v>Jun</v>
      </c>
      <c r="G1169" s="3" t="s">
        <v>6</v>
      </c>
      <c r="H1169" s="3" t="s">
        <v>49</v>
      </c>
      <c r="I1169" s="3" t="s">
        <v>2</v>
      </c>
      <c r="J1169" s="3" t="s">
        <v>13</v>
      </c>
      <c r="K1169" s="3" t="s">
        <v>4</v>
      </c>
      <c r="L1169" s="3" t="s">
        <v>26</v>
      </c>
      <c r="M1169" s="8">
        <v>2</v>
      </c>
      <c r="N1169" s="5">
        <v>40.94</v>
      </c>
      <c r="O1169" s="6">
        <v>0.1</v>
      </c>
      <c r="P1169" s="18">
        <v>16.88</v>
      </c>
      <c r="Q1169" s="18">
        <f t="shared" si="72"/>
        <v>73.691999999999993</v>
      </c>
      <c r="R1169" s="18">
        <f t="shared" si="73"/>
        <v>33.76</v>
      </c>
      <c r="S1169" s="18">
        <f t="shared" si="74"/>
        <v>39.931999999999995</v>
      </c>
      <c r="T1169" s="7">
        <f t="shared" si="75"/>
        <v>0.54187700157411933</v>
      </c>
      <c r="U1169" s="4">
        <f>YEAR(SalesDataTable[[#This Row],[Order Date]])</f>
        <v>2026</v>
      </c>
      <c r="V1169" s="7" t="str">
        <f>"Q"&amp;ROUNDUP(MONTH(SalesDataTable[[#This Row],[Order Date]])/3,0)</f>
        <v>Q2</v>
      </c>
      <c r="W1169" s="8">
        <f>MONTH(SalesDataTable[[#This Row],[Order Date]])</f>
        <v>6</v>
      </c>
      <c r="X1169" s="7" t="str">
        <f>TEXT(SalesDataTable[[#This Row],[Order Date]],"mmm")</f>
        <v>Jun</v>
      </c>
    </row>
    <row r="1170" spans="1:24" ht="15.75">
      <c r="A1170" s="2">
        <v>3766</v>
      </c>
      <c r="B1170" s="11">
        <v>46195</v>
      </c>
      <c r="C1170" s="4">
        <f>YEAR(SalesDataTable[[#This Row],[Order Date]])</f>
        <v>2026</v>
      </c>
      <c r="D1170" s="4" t="str">
        <f>"Q"&amp;ROUNDUP(MONTH(SalesDataTable[[#This Row],[Order Date]])/3,0)</f>
        <v>Q2</v>
      </c>
      <c r="E1170" s="4">
        <f>MONTH(SalesDataTable[[#This Row],[Order Date]])</f>
        <v>6</v>
      </c>
      <c r="F1170" s="4" t="str">
        <f>TEXT(SalesDataTable[[#This Row],[Order Date]],"MMM")</f>
        <v>Jun</v>
      </c>
      <c r="G1170" s="3" t="s">
        <v>20</v>
      </c>
      <c r="H1170" s="3" t="s">
        <v>33</v>
      </c>
      <c r="I1170" s="3" t="s">
        <v>19</v>
      </c>
      <c r="J1170" s="3" t="s">
        <v>3</v>
      </c>
      <c r="K1170" s="3" t="s">
        <v>9</v>
      </c>
      <c r="L1170" s="3" t="s">
        <v>10</v>
      </c>
      <c r="M1170" s="8">
        <v>1</v>
      </c>
      <c r="N1170" s="5">
        <v>93.78</v>
      </c>
      <c r="O1170" s="6">
        <v>0</v>
      </c>
      <c r="P1170" s="18">
        <v>46.62</v>
      </c>
      <c r="Q1170" s="18">
        <f t="shared" si="72"/>
        <v>93.78</v>
      </c>
      <c r="R1170" s="18">
        <f t="shared" si="73"/>
        <v>46.62</v>
      </c>
      <c r="S1170" s="18">
        <f t="shared" si="74"/>
        <v>47.160000000000004</v>
      </c>
      <c r="T1170" s="7">
        <f t="shared" si="75"/>
        <v>0.50287907869481774</v>
      </c>
      <c r="U1170" s="4">
        <f>YEAR(SalesDataTable[[#This Row],[Order Date]])</f>
        <v>2026</v>
      </c>
      <c r="V1170" s="7" t="str">
        <f>"Q"&amp;ROUNDUP(MONTH(SalesDataTable[[#This Row],[Order Date]])/3,0)</f>
        <v>Q2</v>
      </c>
      <c r="W1170" s="8">
        <f>MONTH(SalesDataTable[[#This Row],[Order Date]])</f>
        <v>6</v>
      </c>
      <c r="X1170" s="7" t="str">
        <f>TEXT(SalesDataTable[[#This Row],[Order Date]],"mmm")</f>
        <v>Jun</v>
      </c>
    </row>
    <row r="1171" spans="1:24" ht="15.75">
      <c r="A1171" s="2">
        <v>3933</v>
      </c>
      <c r="B1171" s="11">
        <v>46195</v>
      </c>
      <c r="C1171" s="4">
        <f>YEAR(SalesDataTable[[#This Row],[Order Date]])</f>
        <v>2026</v>
      </c>
      <c r="D1171" s="4" t="str">
        <f>"Q"&amp;ROUNDUP(MONTH(SalesDataTable[[#This Row],[Order Date]])/3,0)</f>
        <v>Q2</v>
      </c>
      <c r="E1171" s="4">
        <f>MONTH(SalesDataTable[[#This Row],[Order Date]])</f>
        <v>6</v>
      </c>
      <c r="F1171" s="4" t="str">
        <f>TEXT(SalesDataTable[[#This Row],[Order Date]],"MMM")</f>
        <v>Jun</v>
      </c>
      <c r="G1171" s="3" t="s">
        <v>20</v>
      </c>
      <c r="H1171" s="3" t="s">
        <v>21</v>
      </c>
      <c r="I1171" s="3" t="s">
        <v>19</v>
      </c>
      <c r="J1171" s="3" t="s">
        <v>13</v>
      </c>
      <c r="K1171" s="3" t="s">
        <v>34</v>
      </c>
      <c r="L1171" s="3" t="s">
        <v>45</v>
      </c>
      <c r="M1171" s="8">
        <v>2</v>
      </c>
      <c r="N1171" s="5">
        <v>51.42</v>
      </c>
      <c r="O1171" s="6">
        <v>0</v>
      </c>
      <c r="P1171" s="18">
        <v>22.19</v>
      </c>
      <c r="Q1171" s="18">
        <f t="shared" si="72"/>
        <v>102.84</v>
      </c>
      <c r="R1171" s="18">
        <f t="shared" si="73"/>
        <v>44.38</v>
      </c>
      <c r="S1171" s="18">
        <f t="shared" si="74"/>
        <v>58.46</v>
      </c>
      <c r="T1171" s="7">
        <f t="shared" si="75"/>
        <v>0.56845585375340335</v>
      </c>
      <c r="U1171" s="4">
        <f>YEAR(SalesDataTable[[#This Row],[Order Date]])</f>
        <v>2026</v>
      </c>
      <c r="V1171" s="7" t="str">
        <f>"Q"&amp;ROUNDUP(MONTH(SalesDataTable[[#This Row],[Order Date]])/3,0)</f>
        <v>Q2</v>
      </c>
      <c r="W1171" s="8">
        <f>MONTH(SalesDataTable[[#This Row],[Order Date]])</f>
        <v>6</v>
      </c>
      <c r="X1171" s="7" t="str">
        <f>TEXT(SalesDataTable[[#This Row],[Order Date]],"mmm")</f>
        <v>Jun</v>
      </c>
    </row>
    <row r="1172" spans="1:24" ht="15.75">
      <c r="A1172" s="2">
        <v>3951</v>
      </c>
      <c r="B1172" s="11">
        <v>46195</v>
      </c>
      <c r="C1172" s="4">
        <f>YEAR(SalesDataTable[[#This Row],[Order Date]])</f>
        <v>2026</v>
      </c>
      <c r="D1172" s="4" t="str">
        <f>"Q"&amp;ROUNDUP(MONTH(SalesDataTable[[#This Row],[Order Date]])/3,0)</f>
        <v>Q2</v>
      </c>
      <c r="E1172" s="4">
        <f>MONTH(SalesDataTable[[#This Row],[Order Date]])</f>
        <v>6</v>
      </c>
      <c r="F1172" s="4" t="str">
        <f>TEXT(SalesDataTable[[#This Row],[Order Date]],"MMM")</f>
        <v>Jun</v>
      </c>
      <c r="G1172" s="3" t="s">
        <v>11</v>
      </c>
      <c r="H1172" s="3" t="s">
        <v>12</v>
      </c>
      <c r="I1172" s="3" t="s">
        <v>19</v>
      </c>
      <c r="J1172" s="3" t="s">
        <v>13</v>
      </c>
      <c r="K1172" s="3" t="s">
        <v>14</v>
      </c>
      <c r="L1172" s="3" t="s">
        <v>48</v>
      </c>
      <c r="M1172" s="8">
        <v>1</v>
      </c>
      <c r="N1172" s="5">
        <v>164.99</v>
      </c>
      <c r="O1172" s="6">
        <v>0.1</v>
      </c>
      <c r="P1172" s="18">
        <v>86.6</v>
      </c>
      <c r="Q1172" s="18">
        <f t="shared" si="72"/>
        <v>148.49100000000001</v>
      </c>
      <c r="R1172" s="18">
        <f t="shared" si="73"/>
        <v>86.6</v>
      </c>
      <c r="S1172" s="18">
        <f t="shared" si="74"/>
        <v>61.89100000000002</v>
      </c>
      <c r="T1172" s="7">
        <f t="shared" si="75"/>
        <v>0.41679967136055396</v>
      </c>
      <c r="U1172" s="4">
        <f>YEAR(SalesDataTable[[#This Row],[Order Date]])</f>
        <v>2026</v>
      </c>
      <c r="V1172" s="7" t="str">
        <f>"Q"&amp;ROUNDUP(MONTH(SalesDataTable[[#This Row],[Order Date]])/3,0)</f>
        <v>Q2</v>
      </c>
      <c r="W1172" s="8">
        <f>MONTH(SalesDataTable[[#This Row],[Order Date]])</f>
        <v>6</v>
      </c>
      <c r="X1172" s="7" t="str">
        <f>TEXT(SalesDataTable[[#This Row],[Order Date]],"mmm")</f>
        <v>Jun</v>
      </c>
    </row>
    <row r="1173" spans="1:24" ht="15.75">
      <c r="A1173" s="2">
        <v>4078</v>
      </c>
      <c r="B1173" s="11">
        <v>46195</v>
      </c>
      <c r="C1173" s="4">
        <f>YEAR(SalesDataTable[[#This Row],[Order Date]])</f>
        <v>2026</v>
      </c>
      <c r="D1173" s="4" t="str">
        <f>"Q"&amp;ROUNDUP(MONTH(SalesDataTable[[#This Row],[Order Date]])/3,0)</f>
        <v>Q2</v>
      </c>
      <c r="E1173" s="4">
        <f>MONTH(SalesDataTable[[#This Row],[Order Date]])</f>
        <v>6</v>
      </c>
      <c r="F1173" s="4" t="str">
        <f>TEXT(SalesDataTable[[#This Row],[Order Date]],"MMM")</f>
        <v>Jun</v>
      </c>
      <c r="G1173" s="3" t="s">
        <v>11</v>
      </c>
      <c r="H1173" s="3" t="s">
        <v>25</v>
      </c>
      <c r="I1173" s="3" t="s">
        <v>28</v>
      </c>
      <c r="J1173" s="3" t="s">
        <v>3</v>
      </c>
      <c r="K1173" s="3" t="s">
        <v>9</v>
      </c>
      <c r="L1173" s="3" t="s">
        <v>17</v>
      </c>
      <c r="M1173" s="8">
        <v>1</v>
      </c>
      <c r="N1173" s="5">
        <v>145.65</v>
      </c>
      <c r="O1173" s="6">
        <v>0</v>
      </c>
      <c r="P1173" s="18">
        <v>79.87</v>
      </c>
      <c r="Q1173" s="18">
        <f t="shared" si="72"/>
        <v>145.65</v>
      </c>
      <c r="R1173" s="18">
        <f t="shared" si="73"/>
        <v>79.87</v>
      </c>
      <c r="S1173" s="18">
        <f t="shared" si="74"/>
        <v>65.78</v>
      </c>
      <c r="T1173" s="7">
        <f t="shared" si="75"/>
        <v>0.45163062135255749</v>
      </c>
      <c r="U1173" s="4">
        <f>YEAR(SalesDataTable[[#This Row],[Order Date]])</f>
        <v>2026</v>
      </c>
      <c r="V1173" s="7" t="str">
        <f>"Q"&amp;ROUNDUP(MONTH(SalesDataTable[[#This Row],[Order Date]])/3,0)</f>
        <v>Q2</v>
      </c>
      <c r="W1173" s="8">
        <f>MONTH(SalesDataTable[[#This Row],[Order Date]])</f>
        <v>6</v>
      </c>
      <c r="X1173" s="7" t="str">
        <f>TEXT(SalesDataTable[[#This Row],[Order Date]],"mmm")</f>
        <v>Jun</v>
      </c>
    </row>
    <row r="1174" spans="1:24" ht="15.75">
      <c r="A1174" s="2">
        <v>4182</v>
      </c>
      <c r="B1174" s="11">
        <v>46195</v>
      </c>
      <c r="C1174" s="4">
        <f>YEAR(SalesDataTable[[#This Row],[Order Date]])</f>
        <v>2026</v>
      </c>
      <c r="D1174" s="4" t="str">
        <f>"Q"&amp;ROUNDUP(MONTH(SalesDataTable[[#This Row],[Order Date]])/3,0)</f>
        <v>Q2</v>
      </c>
      <c r="E1174" s="4">
        <f>MONTH(SalesDataTable[[#This Row],[Order Date]])</f>
        <v>6</v>
      </c>
      <c r="F1174" s="4" t="str">
        <f>TEXT(SalesDataTable[[#This Row],[Order Date]],"MMM")</f>
        <v>Jun</v>
      </c>
      <c r="G1174" s="3" t="s">
        <v>6</v>
      </c>
      <c r="H1174" s="3" t="s">
        <v>41</v>
      </c>
      <c r="I1174" s="3" t="s">
        <v>2</v>
      </c>
      <c r="J1174" s="3" t="s">
        <v>13</v>
      </c>
      <c r="K1174" s="3" t="s">
        <v>34</v>
      </c>
      <c r="L1174" s="3" t="s">
        <v>38</v>
      </c>
      <c r="M1174" s="8">
        <v>4</v>
      </c>
      <c r="N1174" s="5">
        <v>120.94</v>
      </c>
      <c r="O1174" s="6">
        <v>0.05</v>
      </c>
      <c r="P1174" s="18">
        <v>70.84</v>
      </c>
      <c r="Q1174" s="18">
        <f t="shared" si="72"/>
        <v>459.57199999999995</v>
      </c>
      <c r="R1174" s="18">
        <f t="shared" si="73"/>
        <v>283.36</v>
      </c>
      <c r="S1174" s="18">
        <f t="shared" si="74"/>
        <v>176.21199999999993</v>
      </c>
      <c r="T1174" s="7">
        <f t="shared" si="75"/>
        <v>0.38342631840059871</v>
      </c>
      <c r="U1174" s="4">
        <f>YEAR(SalesDataTable[[#This Row],[Order Date]])</f>
        <v>2026</v>
      </c>
      <c r="V1174" s="7" t="str">
        <f>"Q"&amp;ROUNDUP(MONTH(SalesDataTable[[#This Row],[Order Date]])/3,0)</f>
        <v>Q2</v>
      </c>
      <c r="W1174" s="8">
        <f>MONTH(SalesDataTable[[#This Row],[Order Date]])</f>
        <v>6</v>
      </c>
      <c r="X1174" s="7" t="str">
        <f>TEXT(SalesDataTable[[#This Row],[Order Date]],"mmm")</f>
        <v>Jun</v>
      </c>
    </row>
    <row r="1175" spans="1:24" ht="15.75">
      <c r="A1175" s="2">
        <v>323</v>
      </c>
      <c r="B1175" s="11">
        <v>46196</v>
      </c>
      <c r="C1175" s="4">
        <f>YEAR(SalesDataTable[[#This Row],[Order Date]])</f>
        <v>2026</v>
      </c>
      <c r="D1175" s="4" t="str">
        <f>"Q"&amp;ROUNDUP(MONTH(SalesDataTable[[#This Row],[Order Date]])/3,0)</f>
        <v>Q2</v>
      </c>
      <c r="E1175" s="4">
        <f>MONTH(SalesDataTable[[#This Row],[Order Date]])</f>
        <v>6</v>
      </c>
      <c r="F1175" s="4" t="str">
        <f>TEXT(SalesDataTable[[#This Row],[Order Date]],"MMM")</f>
        <v>Jun</v>
      </c>
      <c r="G1175" s="3" t="s">
        <v>20</v>
      </c>
      <c r="H1175" s="3" t="s">
        <v>47</v>
      </c>
      <c r="I1175" s="3" t="s">
        <v>2</v>
      </c>
      <c r="J1175" s="3" t="s">
        <v>3</v>
      </c>
      <c r="K1175" s="3" t="s">
        <v>14</v>
      </c>
      <c r="L1175" s="3" t="s">
        <v>15</v>
      </c>
      <c r="M1175" s="8">
        <v>1</v>
      </c>
      <c r="N1175" s="5">
        <v>36.94</v>
      </c>
      <c r="O1175" s="6">
        <v>0</v>
      </c>
      <c r="P1175" s="18">
        <v>13.25</v>
      </c>
      <c r="Q1175" s="18">
        <f t="shared" si="72"/>
        <v>36.94</v>
      </c>
      <c r="R1175" s="18">
        <f t="shared" si="73"/>
        <v>13.25</v>
      </c>
      <c r="S1175" s="18">
        <f t="shared" si="74"/>
        <v>23.689999999999998</v>
      </c>
      <c r="T1175" s="7">
        <f t="shared" si="75"/>
        <v>0.64131023280996213</v>
      </c>
      <c r="U1175" s="4">
        <f>YEAR(SalesDataTable[[#This Row],[Order Date]])</f>
        <v>2026</v>
      </c>
      <c r="V1175" s="7" t="str">
        <f>"Q"&amp;ROUNDUP(MONTH(SalesDataTable[[#This Row],[Order Date]])/3,0)</f>
        <v>Q2</v>
      </c>
      <c r="W1175" s="8">
        <f>MONTH(SalesDataTable[[#This Row],[Order Date]])</f>
        <v>6</v>
      </c>
      <c r="X1175" s="7" t="str">
        <f>TEXT(SalesDataTable[[#This Row],[Order Date]],"mmm")</f>
        <v>Jun</v>
      </c>
    </row>
    <row r="1176" spans="1:24" ht="15.75">
      <c r="A1176" s="2">
        <v>544</v>
      </c>
      <c r="B1176" s="11">
        <v>46196</v>
      </c>
      <c r="C1176" s="4">
        <f>YEAR(SalesDataTable[[#This Row],[Order Date]])</f>
        <v>2026</v>
      </c>
      <c r="D1176" s="4" t="str">
        <f>"Q"&amp;ROUNDUP(MONTH(SalesDataTable[[#This Row],[Order Date]])/3,0)</f>
        <v>Q2</v>
      </c>
      <c r="E1176" s="4">
        <f>MONTH(SalesDataTable[[#This Row],[Order Date]])</f>
        <v>6</v>
      </c>
      <c r="F1176" s="4" t="str">
        <f>TEXT(SalesDataTable[[#This Row],[Order Date]],"MMM")</f>
        <v>Jun</v>
      </c>
      <c r="G1176" s="3" t="s">
        <v>0</v>
      </c>
      <c r="H1176" s="3" t="s">
        <v>50</v>
      </c>
      <c r="I1176" s="3" t="s">
        <v>2</v>
      </c>
      <c r="J1176" s="3" t="s">
        <v>16</v>
      </c>
      <c r="K1176" s="3" t="s">
        <v>9</v>
      </c>
      <c r="L1176" s="3" t="s">
        <v>10</v>
      </c>
      <c r="M1176" s="8">
        <v>1</v>
      </c>
      <c r="N1176" s="5">
        <v>90.3</v>
      </c>
      <c r="O1176" s="6">
        <v>0.05</v>
      </c>
      <c r="P1176" s="18">
        <v>45.07</v>
      </c>
      <c r="Q1176" s="18">
        <f t="shared" si="72"/>
        <v>85.784999999999997</v>
      </c>
      <c r="R1176" s="18">
        <f t="shared" si="73"/>
        <v>45.07</v>
      </c>
      <c r="S1176" s="18">
        <f t="shared" si="74"/>
        <v>40.714999999999996</v>
      </c>
      <c r="T1176" s="7">
        <f t="shared" si="75"/>
        <v>0.47461677449437545</v>
      </c>
      <c r="U1176" s="4">
        <f>YEAR(SalesDataTable[[#This Row],[Order Date]])</f>
        <v>2026</v>
      </c>
      <c r="V1176" s="7" t="str">
        <f>"Q"&amp;ROUNDUP(MONTH(SalesDataTable[[#This Row],[Order Date]])/3,0)</f>
        <v>Q2</v>
      </c>
      <c r="W1176" s="8">
        <f>MONTH(SalesDataTable[[#This Row],[Order Date]])</f>
        <v>6</v>
      </c>
      <c r="X1176" s="7" t="str">
        <f>TEXT(SalesDataTable[[#This Row],[Order Date]],"mmm")</f>
        <v>Jun</v>
      </c>
    </row>
    <row r="1177" spans="1:24" ht="15.75">
      <c r="A1177" s="2">
        <v>1570</v>
      </c>
      <c r="B1177" s="11">
        <v>46196</v>
      </c>
      <c r="C1177" s="4">
        <f>YEAR(SalesDataTable[[#This Row],[Order Date]])</f>
        <v>2026</v>
      </c>
      <c r="D1177" s="4" t="str">
        <f>"Q"&amp;ROUNDUP(MONTH(SalesDataTable[[#This Row],[Order Date]])/3,0)</f>
        <v>Q2</v>
      </c>
      <c r="E1177" s="4">
        <f>MONTH(SalesDataTable[[#This Row],[Order Date]])</f>
        <v>6</v>
      </c>
      <c r="F1177" s="4" t="str">
        <f>TEXT(SalesDataTable[[#This Row],[Order Date]],"MMM")</f>
        <v>Jun</v>
      </c>
      <c r="G1177" s="3" t="s">
        <v>20</v>
      </c>
      <c r="H1177" s="3" t="s">
        <v>47</v>
      </c>
      <c r="I1177" s="3" t="s">
        <v>28</v>
      </c>
      <c r="J1177" s="3" t="s">
        <v>3</v>
      </c>
      <c r="K1177" s="3" t="s">
        <v>23</v>
      </c>
      <c r="L1177" s="3" t="s">
        <v>24</v>
      </c>
      <c r="M1177" s="8">
        <v>1</v>
      </c>
      <c r="N1177" s="5">
        <v>335.05</v>
      </c>
      <c r="O1177" s="6">
        <v>0</v>
      </c>
      <c r="P1177" s="18">
        <v>191.67</v>
      </c>
      <c r="Q1177" s="18">
        <f t="shared" si="72"/>
        <v>335.05</v>
      </c>
      <c r="R1177" s="18">
        <f t="shared" si="73"/>
        <v>191.67</v>
      </c>
      <c r="S1177" s="18">
        <f t="shared" si="74"/>
        <v>143.38000000000002</v>
      </c>
      <c r="T1177" s="7">
        <f t="shared" si="75"/>
        <v>0.42793612893597976</v>
      </c>
      <c r="U1177" s="4">
        <f>YEAR(SalesDataTable[[#This Row],[Order Date]])</f>
        <v>2026</v>
      </c>
      <c r="V1177" s="7" t="str">
        <f>"Q"&amp;ROUNDUP(MONTH(SalesDataTable[[#This Row],[Order Date]])/3,0)</f>
        <v>Q2</v>
      </c>
      <c r="W1177" s="8">
        <f>MONTH(SalesDataTable[[#This Row],[Order Date]])</f>
        <v>6</v>
      </c>
      <c r="X1177" s="7" t="str">
        <f>TEXT(SalesDataTable[[#This Row],[Order Date]],"mmm")</f>
        <v>Jun</v>
      </c>
    </row>
    <row r="1178" spans="1:24" ht="15.75">
      <c r="A1178" s="2">
        <v>1932</v>
      </c>
      <c r="B1178" s="11">
        <v>46196</v>
      </c>
      <c r="C1178" s="4">
        <f>YEAR(SalesDataTable[[#This Row],[Order Date]])</f>
        <v>2026</v>
      </c>
      <c r="D1178" s="4" t="str">
        <f>"Q"&amp;ROUNDUP(MONTH(SalesDataTable[[#This Row],[Order Date]])/3,0)</f>
        <v>Q2</v>
      </c>
      <c r="E1178" s="4">
        <f>MONTH(SalesDataTable[[#This Row],[Order Date]])</f>
        <v>6</v>
      </c>
      <c r="F1178" s="4" t="str">
        <f>TEXT(SalesDataTable[[#This Row],[Order Date]],"MMM")</f>
        <v>Jun</v>
      </c>
      <c r="G1178" s="3" t="s">
        <v>20</v>
      </c>
      <c r="H1178" s="3" t="s">
        <v>33</v>
      </c>
      <c r="I1178" s="3" t="s">
        <v>2</v>
      </c>
      <c r="J1178" s="3" t="s">
        <v>13</v>
      </c>
      <c r="K1178" s="3" t="s">
        <v>14</v>
      </c>
      <c r="L1178" s="3" t="s">
        <v>15</v>
      </c>
      <c r="M1178" s="8">
        <v>1</v>
      </c>
      <c r="N1178" s="5">
        <v>35.9</v>
      </c>
      <c r="O1178" s="6">
        <v>0.05</v>
      </c>
      <c r="P1178" s="18">
        <v>13.81</v>
      </c>
      <c r="Q1178" s="18">
        <f t="shared" si="72"/>
        <v>34.104999999999997</v>
      </c>
      <c r="R1178" s="18">
        <f t="shared" si="73"/>
        <v>13.81</v>
      </c>
      <c r="S1178" s="18">
        <f t="shared" si="74"/>
        <v>20.294999999999995</v>
      </c>
      <c r="T1178" s="7">
        <f t="shared" si="75"/>
        <v>0.59507403606509301</v>
      </c>
      <c r="U1178" s="4">
        <f>YEAR(SalesDataTable[[#This Row],[Order Date]])</f>
        <v>2026</v>
      </c>
      <c r="V1178" s="7" t="str">
        <f>"Q"&amp;ROUNDUP(MONTH(SalesDataTable[[#This Row],[Order Date]])/3,0)</f>
        <v>Q2</v>
      </c>
      <c r="W1178" s="8">
        <f>MONTH(SalesDataTable[[#This Row],[Order Date]])</f>
        <v>6</v>
      </c>
      <c r="X1178" s="7" t="str">
        <f>TEXT(SalesDataTable[[#This Row],[Order Date]],"mmm")</f>
        <v>Jun</v>
      </c>
    </row>
    <row r="1179" spans="1:24" ht="15.75">
      <c r="A1179" s="2">
        <v>4352</v>
      </c>
      <c r="B1179" s="11">
        <v>46196</v>
      </c>
      <c r="C1179" s="4">
        <f>YEAR(SalesDataTable[[#This Row],[Order Date]])</f>
        <v>2026</v>
      </c>
      <c r="D1179" s="4" t="str">
        <f>"Q"&amp;ROUNDUP(MONTH(SalesDataTable[[#This Row],[Order Date]])/3,0)</f>
        <v>Q2</v>
      </c>
      <c r="E1179" s="4">
        <f>MONTH(SalesDataTable[[#This Row],[Order Date]])</f>
        <v>6</v>
      </c>
      <c r="F1179" s="4" t="str">
        <f>TEXT(SalesDataTable[[#This Row],[Order Date]],"MMM")</f>
        <v>Jun</v>
      </c>
      <c r="G1179" s="3" t="s">
        <v>20</v>
      </c>
      <c r="H1179" s="3" t="s">
        <v>47</v>
      </c>
      <c r="I1179" s="3" t="s">
        <v>2</v>
      </c>
      <c r="J1179" s="3" t="s">
        <v>3</v>
      </c>
      <c r="K1179" s="3" t="s">
        <v>4</v>
      </c>
      <c r="L1179" s="3" t="s">
        <v>22</v>
      </c>
      <c r="M1179" s="8">
        <v>6</v>
      </c>
      <c r="N1179" s="5">
        <v>51.34</v>
      </c>
      <c r="O1179" s="6">
        <v>0.1</v>
      </c>
      <c r="P1179" s="18">
        <v>22.47</v>
      </c>
      <c r="Q1179" s="18">
        <f t="shared" si="72"/>
        <v>277.23600000000005</v>
      </c>
      <c r="R1179" s="18">
        <f t="shared" si="73"/>
        <v>134.82</v>
      </c>
      <c r="S1179" s="18">
        <f t="shared" si="74"/>
        <v>142.41600000000005</v>
      </c>
      <c r="T1179" s="7">
        <f t="shared" si="75"/>
        <v>0.51369951954291659</v>
      </c>
      <c r="U1179" s="4">
        <f>YEAR(SalesDataTable[[#This Row],[Order Date]])</f>
        <v>2026</v>
      </c>
      <c r="V1179" s="7" t="str">
        <f>"Q"&amp;ROUNDUP(MONTH(SalesDataTable[[#This Row],[Order Date]])/3,0)</f>
        <v>Q2</v>
      </c>
      <c r="W1179" s="8">
        <f>MONTH(SalesDataTable[[#This Row],[Order Date]])</f>
        <v>6</v>
      </c>
      <c r="X1179" s="7" t="str">
        <f>TEXT(SalesDataTable[[#This Row],[Order Date]],"mmm")</f>
        <v>Jun</v>
      </c>
    </row>
    <row r="1180" spans="1:24" ht="15.75">
      <c r="A1180" s="2">
        <v>4561</v>
      </c>
      <c r="B1180" s="11">
        <v>46196</v>
      </c>
      <c r="C1180" s="4">
        <f>YEAR(SalesDataTable[[#This Row],[Order Date]])</f>
        <v>2026</v>
      </c>
      <c r="D1180" s="4" t="str">
        <f>"Q"&amp;ROUNDUP(MONTH(SalesDataTable[[#This Row],[Order Date]])/3,0)</f>
        <v>Q2</v>
      </c>
      <c r="E1180" s="4">
        <f>MONTH(SalesDataTable[[#This Row],[Order Date]])</f>
        <v>6</v>
      </c>
      <c r="F1180" s="4" t="str">
        <f>TEXT(SalesDataTable[[#This Row],[Order Date]],"MMM")</f>
        <v>Jun</v>
      </c>
      <c r="G1180" s="3" t="s">
        <v>0</v>
      </c>
      <c r="H1180" s="3" t="s">
        <v>1</v>
      </c>
      <c r="I1180" s="3" t="s">
        <v>19</v>
      </c>
      <c r="J1180" s="3" t="s">
        <v>3</v>
      </c>
      <c r="K1180" s="3" t="s">
        <v>9</v>
      </c>
      <c r="L1180" s="3" t="s">
        <v>37</v>
      </c>
      <c r="M1180" s="8">
        <v>1</v>
      </c>
      <c r="N1180" s="5">
        <v>157.91</v>
      </c>
      <c r="O1180" s="6">
        <v>0</v>
      </c>
      <c r="P1180" s="18">
        <v>77.12</v>
      </c>
      <c r="Q1180" s="18">
        <f t="shared" si="72"/>
        <v>157.91</v>
      </c>
      <c r="R1180" s="18">
        <f t="shared" si="73"/>
        <v>77.12</v>
      </c>
      <c r="S1180" s="18">
        <f t="shared" si="74"/>
        <v>80.789999999999992</v>
      </c>
      <c r="T1180" s="7">
        <f t="shared" si="75"/>
        <v>0.51162054334747642</v>
      </c>
      <c r="U1180" s="4">
        <f>YEAR(SalesDataTable[[#This Row],[Order Date]])</f>
        <v>2026</v>
      </c>
      <c r="V1180" s="7" t="str">
        <f>"Q"&amp;ROUNDUP(MONTH(SalesDataTable[[#This Row],[Order Date]])/3,0)</f>
        <v>Q2</v>
      </c>
      <c r="W1180" s="8">
        <f>MONTH(SalesDataTable[[#This Row],[Order Date]])</f>
        <v>6</v>
      </c>
      <c r="X1180" s="7" t="str">
        <f>TEXT(SalesDataTable[[#This Row],[Order Date]],"mmm")</f>
        <v>Jun</v>
      </c>
    </row>
    <row r="1181" spans="1:24" ht="15.75">
      <c r="A1181" s="2">
        <v>4741</v>
      </c>
      <c r="B1181" s="11">
        <v>46196</v>
      </c>
      <c r="C1181" s="4">
        <f>YEAR(SalesDataTable[[#This Row],[Order Date]])</f>
        <v>2026</v>
      </c>
      <c r="D1181" s="4" t="str">
        <f>"Q"&amp;ROUNDUP(MONTH(SalesDataTable[[#This Row],[Order Date]])/3,0)</f>
        <v>Q2</v>
      </c>
      <c r="E1181" s="4">
        <f>MONTH(SalesDataTable[[#This Row],[Order Date]])</f>
        <v>6</v>
      </c>
      <c r="F1181" s="4" t="str">
        <f>TEXT(SalesDataTable[[#This Row],[Order Date]],"MMM")</f>
        <v>Jun</v>
      </c>
      <c r="G1181" s="3" t="s">
        <v>20</v>
      </c>
      <c r="H1181" s="3" t="s">
        <v>47</v>
      </c>
      <c r="I1181" s="3" t="s">
        <v>2</v>
      </c>
      <c r="J1181" s="3" t="s">
        <v>13</v>
      </c>
      <c r="K1181" s="3" t="s">
        <v>4</v>
      </c>
      <c r="L1181" s="3" t="s">
        <v>26</v>
      </c>
      <c r="M1181" s="8">
        <v>3</v>
      </c>
      <c r="N1181" s="5">
        <v>41.09</v>
      </c>
      <c r="O1181" s="6">
        <v>0.05</v>
      </c>
      <c r="P1181" s="18">
        <v>16.809999999999999</v>
      </c>
      <c r="Q1181" s="18">
        <f t="shared" si="72"/>
        <v>117.10650000000001</v>
      </c>
      <c r="R1181" s="18">
        <f t="shared" si="73"/>
        <v>50.429999999999993</v>
      </c>
      <c r="S1181" s="18">
        <f t="shared" si="74"/>
        <v>66.676500000000019</v>
      </c>
      <c r="T1181" s="7">
        <f t="shared" si="75"/>
        <v>0.569366346018368</v>
      </c>
      <c r="U1181" s="4">
        <f>YEAR(SalesDataTable[[#This Row],[Order Date]])</f>
        <v>2026</v>
      </c>
      <c r="V1181" s="7" t="str">
        <f>"Q"&amp;ROUNDUP(MONTH(SalesDataTable[[#This Row],[Order Date]])/3,0)</f>
        <v>Q2</v>
      </c>
      <c r="W1181" s="8">
        <f>MONTH(SalesDataTable[[#This Row],[Order Date]])</f>
        <v>6</v>
      </c>
      <c r="X1181" s="7" t="str">
        <f>TEXT(SalesDataTable[[#This Row],[Order Date]],"mmm")</f>
        <v>Jun</v>
      </c>
    </row>
    <row r="1182" spans="1:24" ht="15.75">
      <c r="A1182" s="2">
        <v>4882</v>
      </c>
      <c r="B1182" s="11">
        <v>46196</v>
      </c>
      <c r="C1182" s="4">
        <f>YEAR(SalesDataTable[[#This Row],[Order Date]])</f>
        <v>2026</v>
      </c>
      <c r="D1182" s="4" t="str">
        <f>"Q"&amp;ROUNDUP(MONTH(SalesDataTable[[#This Row],[Order Date]])/3,0)</f>
        <v>Q2</v>
      </c>
      <c r="E1182" s="4">
        <f>MONTH(SalesDataTable[[#This Row],[Order Date]])</f>
        <v>6</v>
      </c>
      <c r="F1182" s="4" t="str">
        <f>TEXT(SalesDataTable[[#This Row],[Order Date]],"MMM")</f>
        <v>Jun</v>
      </c>
      <c r="G1182" s="3" t="s">
        <v>6</v>
      </c>
      <c r="H1182" s="3" t="s">
        <v>43</v>
      </c>
      <c r="I1182" s="3" t="s">
        <v>2</v>
      </c>
      <c r="J1182" s="3" t="s">
        <v>3</v>
      </c>
      <c r="K1182" s="3" t="s">
        <v>23</v>
      </c>
      <c r="L1182" s="3" t="s">
        <v>51</v>
      </c>
      <c r="M1182" s="8">
        <v>2</v>
      </c>
      <c r="N1182" s="5">
        <v>120.18</v>
      </c>
      <c r="O1182" s="6">
        <v>0.05</v>
      </c>
      <c r="P1182" s="18">
        <v>59.4</v>
      </c>
      <c r="Q1182" s="18">
        <f t="shared" si="72"/>
        <v>228.34200000000001</v>
      </c>
      <c r="R1182" s="18">
        <f t="shared" si="73"/>
        <v>118.8</v>
      </c>
      <c r="S1182" s="18">
        <f t="shared" si="74"/>
        <v>109.54200000000002</v>
      </c>
      <c r="T1182" s="7">
        <f t="shared" si="75"/>
        <v>0.47972777675591882</v>
      </c>
      <c r="U1182" s="4">
        <f>YEAR(SalesDataTable[[#This Row],[Order Date]])</f>
        <v>2026</v>
      </c>
      <c r="V1182" s="7" t="str">
        <f>"Q"&amp;ROUNDUP(MONTH(SalesDataTable[[#This Row],[Order Date]])/3,0)</f>
        <v>Q2</v>
      </c>
      <c r="W1182" s="8">
        <f>MONTH(SalesDataTable[[#This Row],[Order Date]])</f>
        <v>6</v>
      </c>
      <c r="X1182" s="7" t="str">
        <f>TEXT(SalesDataTable[[#This Row],[Order Date]],"mmm")</f>
        <v>Jun</v>
      </c>
    </row>
    <row r="1183" spans="1:24" ht="15.75">
      <c r="A1183" s="2">
        <v>4885</v>
      </c>
      <c r="B1183" s="11">
        <v>46196</v>
      </c>
      <c r="C1183" s="4">
        <f>YEAR(SalesDataTable[[#This Row],[Order Date]])</f>
        <v>2026</v>
      </c>
      <c r="D1183" s="4" t="str">
        <f>"Q"&amp;ROUNDUP(MONTH(SalesDataTable[[#This Row],[Order Date]])/3,0)</f>
        <v>Q2</v>
      </c>
      <c r="E1183" s="4">
        <f>MONTH(SalesDataTable[[#This Row],[Order Date]])</f>
        <v>6</v>
      </c>
      <c r="F1183" s="4" t="str">
        <f>TEXT(SalesDataTable[[#This Row],[Order Date]],"MMM")</f>
        <v>Jun</v>
      </c>
      <c r="G1183" s="3" t="s">
        <v>20</v>
      </c>
      <c r="H1183" s="3" t="s">
        <v>47</v>
      </c>
      <c r="I1183" s="3" t="s">
        <v>28</v>
      </c>
      <c r="J1183" s="3" t="s">
        <v>13</v>
      </c>
      <c r="K1183" s="3" t="s">
        <v>23</v>
      </c>
      <c r="L1183" s="3" t="s">
        <v>29</v>
      </c>
      <c r="M1183" s="8">
        <v>1</v>
      </c>
      <c r="N1183" s="5">
        <v>198.1</v>
      </c>
      <c r="O1183" s="6">
        <v>0.1</v>
      </c>
      <c r="P1183" s="18">
        <v>103.46</v>
      </c>
      <c r="Q1183" s="18">
        <f t="shared" si="72"/>
        <v>178.29</v>
      </c>
      <c r="R1183" s="18">
        <f t="shared" si="73"/>
        <v>103.46</v>
      </c>
      <c r="S1183" s="18">
        <f t="shared" si="74"/>
        <v>74.83</v>
      </c>
      <c r="T1183" s="7">
        <f t="shared" si="75"/>
        <v>0.41970946211228899</v>
      </c>
      <c r="U1183" s="4">
        <f>YEAR(SalesDataTable[[#This Row],[Order Date]])</f>
        <v>2026</v>
      </c>
      <c r="V1183" s="7" t="str">
        <f>"Q"&amp;ROUNDUP(MONTH(SalesDataTable[[#This Row],[Order Date]])/3,0)</f>
        <v>Q2</v>
      </c>
      <c r="W1183" s="8">
        <f>MONTH(SalesDataTable[[#This Row],[Order Date]])</f>
        <v>6</v>
      </c>
      <c r="X1183" s="7" t="str">
        <f>TEXT(SalesDataTable[[#This Row],[Order Date]],"mmm")</f>
        <v>Jun</v>
      </c>
    </row>
    <row r="1184" spans="1:24" ht="15.75">
      <c r="A1184" s="2">
        <v>4982</v>
      </c>
      <c r="B1184" s="11">
        <v>46196</v>
      </c>
      <c r="C1184" s="4">
        <f>YEAR(SalesDataTable[[#This Row],[Order Date]])</f>
        <v>2026</v>
      </c>
      <c r="D1184" s="4" t="str">
        <f>"Q"&amp;ROUNDUP(MONTH(SalesDataTable[[#This Row],[Order Date]])/3,0)</f>
        <v>Q2</v>
      </c>
      <c r="E1184" s="4">
        <f>MONTH(SalesDataTable[[#This Row],[Order Date]])</f>
        <v>6</v>
      </c>
      <c r="F1184" s="4" t="str">
        <f>TEXT(SalesDataTable[[#This Row],[Order Date]],"MMM")</f>
        <v>Jun</v>
      </c>
      <c r="G1184" s="3" t="s">
        <v>11</v>
      </c>
      <c r="H1184" s="3" t="s">
        <v>39</v>
      </c>
      <c r="I1184" s="3" t="s">
        <v>2</v>
      </c>
      <c r="J1184" s="3" t="s">
        <v>3</v>
      </c>
      <c r="K1184" s="3" t="s">
        <v>14</v>
      </c>
      <c r="L1184" s="3" t="s">
        <v>15</v>
      </c>
      <c r="M1184" s="8">
        <v>1</v>
      </c>
      <c r="N1184" s="5">
        <v>36.700000000000003</v>
      </c>
      <c r="O1184" s="6">
        <v>0.15</v>
      </c>
      <c r="P1184" s="18">
        <v>13.59</v>
      </c>
      <c r="Q1184" s="18">
        <f t="shared" si="72"/>
        <v>31.195</v>
      </c>
      <c r="R1184" s="18">
        <f t="shared" si="73"/>
        <v>13.59</v>
      </c>
      <c r="S1184" s="18">
        <f t="shared" si="74"/>
        <v>17.605</v>
      </c>
      <c r="T1184" s="7">
        <f t="shared" si="75"/>
        <v>0.56435326174066358</v>
      </c>
      <c r="U1184" s="4">
        <f>YEAR(SalesDataTable[[#This Row],[Order Date]])</f>
        <v>2026</v>
      </c>
      <c r="V1184" s="7" t="str">
        <f>"Q"&amp;ROUNDUP(MONTH(SalesDataTable[[#This Row],[Order Date]])/3,0)</f>
        <v>Q2</v>
      </c>
      <c r="W1184" s="8">
        <f>MONTH(SalesDataTable[[#This Row],[Order Date]])</f>
        <v>6</v>
      </c>
      <c r="X1184" s="7" t="str">
        <f>TEXT(SalesDataTable[[#This Row],[Order Date]],"mmm")</f>
        <v>Jun</v>
      </c>
    </row>
    <row r="1185" spans="1:24" ht="15.75">
      <c r="A1185" s="2">
        <v>40</v>
      </c>
      <c r="B1185" s="11">
        <v>46197</v>
      </c>
      <c r="C1185" s="4">
        <f>YEAR(SalesDataTable[[#This Row],[Order Date]])</f>
        <v>2026</v>
      </c>
      <c r="D1185" s="4" t="str">
        <f>"Q"&amp;ROUNDUP(MONTH(SalesDataTable[[#This Row],[Order Date]])/3,0)</f>
        <v>Q2</v>
      </c>
      <c r="E1185" s="4">
        <f>MONTH(SalesDataTable[[#This Row],[Order Date]])</f>
        <v>6</v>
      </c>
      <c r="F1185" s="4" t="str">
        <f>TEXT(SalesDataTable[[#This Row],[Order Date]],"MMM")</f>
        <v>Jun</v>
      </c>
      <c r="G1185" s="3" t="s">
        <v>20</v>
      </c>
      <c r="H1185" s="3" t="s">
        <v>31</v>
      </c>
      <c r="I1185" s="3" t="s">
        <v>19</v>
      </c>
      <c r="J1185" s="3" t="s">
        <v>13</v>
      </c>
      <c r="K1185" s="3" t="s">
        <v>14</v>
      </c>
      <c r="L1185" s="3" t="s">
        <v>48</v>
      </c>
      <c r="M1185" s="8">
        <v>1</v>
      </c>
      <c r="N1185" s="5">
        <v>167.23</v>
      </c>
      <c r="O1185" s="6">
        <v>0.05</v>
      </c>
      <c r="P1185" s="18">
        <v>85.14</v>
      </c>
      <c r="Q1185" s="18">
        <f t="shared" si="72"/>
        <v>158.86849999999998</v>
      </c>
      <c r="R1185" s="18">
        <f t="shared" si="73"/>
        <v>85.14</v>
      </c>
      <c r="S1185" s="18">
        <f t="shared" si="74"/>
        <v>73.728499999999983</v>
      </c>
      <c r="T1185" s="7">
        <f t="shared" si="75"/>
        <v>0.46408507665144438</v>
      </c>
      <c r="U1185" s="4">
        <f>YEAR(SalesDataTable[[#This Row],[Order Date]])</f>
        <v>2026</v>
      </c>
      <c r="V1185" s="7" t="str">
        <f>"Q"&amp;ROUNDUP(MONTH(SalesDataTable[[#This Row],[Order Date]])/3,0)</f>
        <v>Q2</v>
      </c>
      <c r="W1185" s="8">
        <f>MONTH(SalesDataTable[[#This Row],[Order Date]])</f>
        <v>6</v>
      </c>
      <c r="X1185" s="7" t="str">
        <f>TEXT(SalesDataTable[[#This Row],[Order Date]],"mmm")</f>
        <v>Jun</v>
      </c>
    </row>
    <row r="1186" spans="1:24" ht="15.75">
      <c r="A1186" s="2">
        <v>110</v>
      </c>
      <c r="B1186" s="11">
        <v>46197</v>
      </c>
      <c r="C1186" s="4">
        <f>YEAR(SalesDataTable[[#This Row],[Order Date]])</f>
        <v>2026</v>
      </c>
      <c r="D1186" s="4" t="str">
        <f>"Q"&amp;ROUNDUP(MONTH(SalesDataTable[[#This Row],[Order Date]])/3,0)</f>
        <v>Q2</v>
      </c>
      <c r="E1186" s="4">
        <f>MONTH(SalesDataTable[[#This Row],[Order Date]])</f>
        <v>6</v>
      </c>
      <c r="F1186" s="4" t="str">
        <f>TEXT(SalesDataTable[[#This Row],[Order Date]],"MMM")</f>
        <v>Jun</v>
      </c>
      <c r="G1186" s="3" t="s">
        <v>6</v>
      </c>
      <c r="H1186" s="3" t="s">
        <v>43</v>
      </c>
      <c r="I1186" s="3" t="s">
        <v>19</v>
      </c>
      <c r="J1186" s="3" t="s">
        <v>16</v>
      </c>
      <c r="K1186" s="3" t="s">
        <v>9</v>
      </c>
      <c r="L1186" s="3" t="s">
        <v>46</v>
      </c>
      <c r="M1186" s="8">
        <v>2</v>
      </c>
      <c r="N1186" s="5">
        <v>72.97</v>
      </c>
      <c r="O1186" s="6">
        <v>0</v>
      </c>
      <c r="P1186" s="18">
        <v>31.57</v>
      </c>
      <c r="Q1186" s="18">
        <f t="shared" si="72"/>
        <v>145.94</v>
      </c>
      <c r="R1186" s="18">
        <f t="shared" si="73"/>
        <v>63.14</v>
      </c>
      <c r="S1186" s="18">
        <f t="shared" si="74"/>
        <v>82.8</v>
      </c>
      <c r="T1186" s="7">
        <f t="shared" si="75"/>
        <v>0.56735644785528294</v>
      </c>
      <c r="U1186" s="4">
        <f>YEAR(SalesDataTable[[#This Row],[Order Date]])</f>
        <v>2026</v>
      </c>
      <c r="V1186" s="7" t="str">
        <f>"Q"&amp;ROUNDUP(MONTH(SalesDataTable[[#This Row],[Order Date]])/3,0)</f>
        <v>Q2</v>
      </c>
      <c r="W1186" s="8">
        <f>MONTH(SalesDataTable[[#This Row],[Order Date]])</f>
        <v>6</v>
      </c>
      <c r="X1186" s="7" t="str">
        <f>TEXT(SalesDataTable[[#This Row],[Order Date]],"mmm")</f>
        <v>Jun</v>
      </c>
    </row>
    <row r="1187" spans="1:24" ht="15.75">
      <c r="A1187" s="2">
        <v>1169</v>
      </c>
      <c r="B1187" s="11">
        <v>46197</v>
      </c>
      <c r="C1187" s="4">
        <f>YEAR(SalesDataTable[[#This Row],[Order Date]])</f>
        <v>2026</v>
      </c>
      <c r="D1187" s="4" t="str">
        <f>"Q"&amp;ROUNDUP(MONTH(SalesDataTable[[#This Row],[Order Date]])/3,0)</f>
        <v>Q2</v>
      </c>
      <c r="E1187" s="4">
        <f>MONTH(SalesDataTable[[#This Row],[Order Date]])</f>
        <v>6</v>
      </c>
      <c r="F1187" s="4" t="str">
        <f>TEXT(SalesDataTable[[#This Row],[Order Date]],"MMM")</f>
        <v>Jun</v>
      </c>
      <c r="G1187" s="3" t="s">
        <v>6</v>
      </c>
      <c r="H1187" s="3" t="s">
        <v>41</v>
      </c>
      <c r="I1187" s="3" t="s">
        <v>19</v>
      </c>
      <c r="J1187" s="3" t="s">
        <v>13</v>
      </c>
      <c r="K1187" s="3" t="s">
        <v>4</v>
      </c>
      <c r="L1187" s="3" t="s">
        <v>5</v>
      </c>
      <c r="M1187" s="8">
        <v>3</v>
      </c>
      <c r="N1187" s="5">
        <v>82.91</v>
      </c>
      <c r="O1187" s="6">
        <v>0</v>
      </c>
      <c r="P1187" s="18">
        <v>42.29</v>
      </c>
      <c r="Q1187" s="18">
        <f t="shared" si="72"/>
        <v>248.73</v>
      </c>
      <c r="R1187" s="18">
        <f t="shared" si="73"/>
        <v>126.87</v>
      </c>
      <c r="S1187" s="18">
        <f t="shared" si="74"/>
        <v>121.85999999999999</v>
      </c>
      <c r="T1187" s="7">
        <f t="shared" si="75"/>
        <v>0.4899288384995778</v>
      </c>
      <c r="U1187" s="4">
        <f>YEAR(SalesDataTable[[#This Row],[Order Date]])</f>
        <v>2026</v>
      </c>
      <c r="V1187" s="7" t="str">
        <f>"Q"&amp;ROUNDUP(MONTH(SalesDataTable[[#This Row],[Order Date]])/3,0)</f>
        <v>Q2</v>
      </c>
      <c r="W1187" s="8">
        <f>MONTH(SalesDataTable[[#This Row],[Order Date]])</f>
        <v>6</v>
      </c>
      <c r="X1187" s="7" t="str">
        <f>TEXT(SalesDataTable[[#This Row],[Order Date]],"mmm")</f>
        <v>Jun</v>
      </c>
    </row>
    <row r="1188" spans="1:24" ht="15.75">
      <c r="A1188" s="2">
        <v>2211</v>
      </c>
      <c r="B1188" s="11">
        <v>46197</v>
      </c>
      <c r="C1188" s="4">
        <f>YEAR(SalesDataTable[[#This Row],[Order Date]])</f>
        <v>2026</v>
      </c>
      <c r="D1188" s="4" t="str">
        <f>"Q"&amp;ROUNDUP(MONTH(SalesDataTable[[#This Row],[Order Date]])/3,0)</f>
        <v>Q2</v>
      </c>
      <c r="E1188" s="4">
        <f>MONTH(SalesDataTable[[#This Row],[Order Date]])</f>
        <v>6</v>
      </c>
      <c r="F1188" s="4" t="str">
        <f>TEXT(SalesDataTable[[#This Row],[Order Date]],"MMM")</f>
        <v>Jun</v>
      </c>
      <c r="G1188" s="3" t="s">
        <v>11</v>
      </c>
      <c r="H1188" s="3" t="s">
        <v>39</v>
      </c>
      <c r="I1188" s="3" t="s">
        <v>28</v>
      </c>
      <c r="J1188" s="3" t="s">
        <v>13</v>
      </c>
      <c r="K1188" s="3" t="s">
        <v>34</v>
      </c>
      <c r="L1188" s="3" t="s">
        <v>35</v>
      </c>
      <c r="M1188" s="8">
        <v>2</v>
      </c>
      <c r="N1188" s="5">
        <v>41.25</v>
      </c>
      <c r="O1188" s="6">
        <v>0</v>
      </c>
      <c r="P1188" s="18">
        <v>14.72</v>
      </c>
      <c r="Q1188" s="18">
        <f t="shared" si="72"/>
        <v>82.5</v>
      </c>
      <c r="R1188" s="18">
        <f t="shared" si="73"/>
        <v>29.44</v>
      </c>
      <c r="S1188" s="18">
        <f t="shared" si="74"/>
        <v>53.06</v>
      </c>
      <c r="T1188" s="7">
        <f t="shared" si="75"/>
        <v>0.64315151515151514</v>
      </c>
      <c r="U1188" s="4">
        <f>YEAR(SalesDataTable[[#This Row],[Order Date]])</f>
        <v>2026</v>
      </c>
      <c r="V1188" s="7" t="str">
        <f>"Q"&amp;ROUNDUP(MONTH(SalesDataTable[[#This Row],[Order Date]])/3,0)</f>
        <v>Q2</v>
      </c>
      <c r="W1188" s="8">
        <f>MONTH(SalesDataTable[[#This Row],[Order Date]])</f>
        <v>6</v>
      </c>
      <c r="X1188" s="7" t="str">
        <f>TEXT(SalesDataTable[[#This Row],[Order Date]],"mmm")</f>
        <v>Jun</v>
      </c>
    </row>
    <row r="1189" spans="1:24" ht="15.75">
      <c r="A1189" s="2">
        <v>3494</v>
      </c>
      <c r="B1189" s="11">
        <v>46197</v>
      </c>
      <c r="C1189" s="4">
        <f>YEAR(SalesDataTable[[#This Row],[Order Date]])</f>
        <v>2026</v>
      </c>
      <c r="D1189" s="4" t="str">
        <f>"Q"&amp;ROUNDUP(MONTH(SalesDataTable[[#This Row],[Order Date]])/3,0)</f>
        <v>Q2</v>
      </c>
      <c r="E1189" s="4">
        <f>MONTH(SalesDataTable[[#This Row],[Order Date]])</f>
        <v>6</v>
      </c>
      <c r="F1189" s="4" t="str">
        <f>TEXT(SalesDataTable[[#This Row],[Order Date]],"MMM")</f>
        <v>Jun</v>
      </c>
      <c r="G1189" s="3" t="s">
        <v>20</v>
      </c>
      <c r="H1189" s="3" t="s">
        <v>33</v>
      </c>
      <c r="I1189" s="3" t="s">
        <v>8</v>
      </c>
      <c r="J1189" s="3" t="s">
        <v>16</v>
      </c>
      <c r="K1189" s="3" t="s">
        <v>23</v>
      </c>
      <c r="L1189" s="3" t="s">
        <v>29</v>
      </c>
      <c r="M1189" s="8">
        <v>6</v>
      </c>
      <c r="N1189" s="5">
        <v>194.79</v>
      </c>
      <c r="O1189" s="6">
        <v>0.15</v>
      </c>
      <c r="P1189" s="18">
        <v>106.78</v>
      </c>
      <c r="Q1189" s="18">
        <f t="shared" si="72"/>
        <v>993.42899999999997</v>
      </c>
      <c r="R1189" s="18">
        <f t="shared" si="73"/>
        <v>640.68000000000006</v>
      </c>
      <c r="S1189" s="18">
        <f t="shared" si="74"/>
        <v>352.74899999999991</v>
      </c>
      <c r="T1189" s="7">
        <f t="shared" si="75"/>
        <v>0.3550822454347517</v>
      </c>
      <c r="U1189" s="4">
        <f>YEAR(SalesDataTable[[#This Row],[Order Date]])</f>
        <v>2026</v>
      </c>
      <c r="V1189" s="7" t="str">
        <f>"Q"&amp;ROUNDUP(MONTH(SalesDataTable[[#This Row],[Order Date]])/3,0)</f>
        <v>Q2</v>
      </c>
      <c r="W1189" s="8">
        <f>MONTH(SalesDataTable[[#This Row],[Order Date]])</f>
        <v>6</v>
      </c>
      <c r="X1189" s="7" t="str">
        <f>TEXT(SalesDataTable[[#This Row],[Order Date]],"mmm")</f>
        <v>Jun</v>
      </c>
    </row>
    <row r="1190" spans="1:24" ht="15.75">
      <c r="A1190" s="2">
        <v>3586</v>
      </c>
      <c r="B1190" s="11">
        <v>46197</v>
      </c>
      <c r="C1190" s="4">
        <f>YEAR(SalesDataTable[[#This Row],[Order Date]])</f>
        <v>2026</v>
      </c>
      <c r="D1190" s="4" t="str">
        <f>"Q"&amp;ROUNDUP(MONTH(SalesDataTable[[#This Row],[Order Date]])/3,0)</f>
        <v>Q2</v>
      </c>
      <c r="E1190" s="4">
        <f>MONTH(SalesDataTable[[#This Row],[Order Date]])</f>
        <v>6</v>
      </c>
      <c r="F1190" s="4" t="str">
        <f>TEXT(SalesDataTable[[#This Row],[Order Date]],"MMM")</f>
        <v>Jun</v>
      </c>
      <c r="G1190" s="3" t="s">
        <v>0</v>
      </c>
      <c r="H1190" s="3" t="s">
        <v>50</v>
      </c>
      <c r="I1190" s="3" t="s">
        <v>8</v>
      </c>
      <c r="J1190" s="3" t="s">
        <v>16</v>
      </c>
      <c r="K1190" s="3" t="s">
        <v>23</v>
      </c>
      <c r="L1190" s="3" t="s">
        <v>29</v>
      </c>
      <c r="M1190" s="8">
        <v>6</v>
      </c>
      <c r="N1190" s="5">
        <v>193.13</v>
      </c>
      <c r="O1190" s="6">
        <v>0.15</v>
      </c>
      <c r="P1190" s="18">
        <v>106.49</v>
      </c>
      <c r="Q1190" s="18">
        <f t="shared" si="72"/>
        <v>984.96299999999997</v>
      </c>
      <c r="R1190" s="18">
        <f t="shared" si="73"/>
        <v>638.93999999999994</v>
      </c>
      <c r="S1190" s="18">
        <f t="shared" si="74"/>
        <v>346.02300000000002</v>
      </c>
      <c r="T1190" s="7">
        <f t="shared" si="75"/>
        <v>0.35130558203709178</v>
      </c>
      <c r="U1190" s="4">
        <f>YEAR(SalesDataTable[[#This Row],[Order Date]])</f>
        <v>2026</v>
      </c>
      <c r="V1190" s="7" t="str">
        <f>"Q"&amp;ROUNDUP(MONTH(SalesDataTable[[#This Row],[Order Date]])/3,0)</f>
        <v>Q2</v>
      </c>
      <c r="W1190" s="8">
        <f>MONTH(SalesDataTable[[#This Row],[Order Date]])</f>
        <v>6</v>
      </c>
      <c r="X1190" s="7" t="str">
        <f>TEXT(SalesDataTable[[#This Row],[Order Date]],"mmm")</f>
        <v>Jun</v>
      </c>
    </row>
    <row r="1191" spans="1:24" ht="15.75">
      <c r="A1191" s="2">
        <v>3660</v>
      </c>
      <c r="B1191" s="11">
        <v>46197</v>
      </c>
      <c r="C1191" s="4">
        <f>YEAR(SalesDataTable[[#This Row],[Order Date]])</f>
        <v>2026</v>
      </c>
      <c r="D1191" s="4" t="str">
        <f>"Q"&amp;ROUNDUP(MONTH(SalesDataTable[[#This Row],[Order Date]])/3,0)</f>
        <v>Q2</v>
      </c>
      <c r="E1191" s="4">
        <f>MONTH(SalesDataTable[[#This Row],[Order Date]])</f>
        <v>6</v>
      </c>
      <c r="F1191" s="4" t="str">
        <f>TEXT(SalesDataTable[[#This Row],[Order Date]],"MMM")</f>
        <v>Jun</v>
      </c>
      <c r="G1191" s="3" t="s">
        <v>11</v>
      </c>
      <c r="H1191" s="3" t="s">
        <v>18</v>
      </c>
      <c r="I1191" s="3" t="s">
        <v>2</v>
      </c>
      <c r="J1191" s="3" t="s">
        <v>13</v>
      </c>
      <c r="K1191" s="3" t="s">
        <v>4</v>
      </c>
      <c r="L1191" s="3" t="s">
        <v>5</v>
      </c>
      <c r="M1191" s="8">
        <v>1</v>
      </c>
      <c r="N1191" s="5">
        <v>82.7</v>
      </c>
      <c r="O1191" s="6">
        <v>0.05</v>
      </c>
      <c r="P1191" s="18">
        <v>42.16</v>
      </c>
      <c r="Q1191" s="18">
        <f t="shared" si="72"/>
        <v>78.564999999999998</v>
      </c>
      <c r="R1191" s="18">
        <f t="shared" si="73"/>
        <v>42.16</v>
      </c>
      <c r="S1191" s="18">
        <f t="shared" si="74"/>
        <v>36.405000000000001</v>
      </c>
      <c r="T1191" s="7">
        <f t="shared" si="75"/>
        <v>0.46337427607713361</v>
      </c>
      <c r="U1191" s="4">
        <f>YEAR(SalesDataTable[[#This Row],[Order Date]])</f>
        <v>2026</v>
      </c>
      <c r="V1191" s="7" t="str">
        <f>"Q"&amp;ROUNDUP(MONTH(SalesDataTable[[#This Row],[Order Date]])/3,0)</f>
        <v>Q2</v>
      </c>
      <c r="W1191" s="8">
        <f>MONTH(SalesDataTable[[#This Row],[Order Date]])</f>
        <v>6</v>
      </c>
      <c r="X1191" s="7" t="str">
        <f>TEXT(SalesDataTable[[#This Row],[Order Date]],"mmm")</f>
        <v>Jun</v>
      </c>
    </row>
    <row r="1192" spans="1:24" ht="15.75">
      <c r="A1192" s="2">
        <v>4307</v>
      </c>
      <c r="B1192" s="11">
        <v>46197</v>
      </c>
      <c r="C1192" s="4">
        <f>YEAR(SalesDataTable[[#This Row],[Order Date]])</f>
        <v>2026</v>
      </c>
      <c r="D1192" s="4" t="str">
        <f>"Q"&amp;ROUNDUP(MONTH(SalesDataTable[[#This Row],[Order Date]])/3,0)</f>
        <v>Q2</v>
      </c>
      <c r="E1192" s="4">
        <f>MONTH(SalesDataTable[[#This Row],[Order Date]])</f>
        <v>6</v>
      </c>
      <c r="F1192" s="4" t="str">
        <f>TEXT(SalesDataTable[[#This Row],[Order Date]],"MMM")</f>
        <v>Jun</v>
      </c>
      <c r="G1192" s="3" t="s">
        <v>20</v>
      </c>
      <c r="H1192" s="3" t="s">
        <v>33</v>
      </c>
      <c r="I1192" s="3" t="s">
        <v>2</v>
      </c>
      <c r="J1192" s="3" t="s">
        <v>16</v>
      </c>
      <c r="K1192" s="3" t="s">
        <v>4</v>
      </c>
      <c r="L1192" s="3" t="s">
        <v>26</v>
      </c>
      <c r="M1192" s="8">
        <v>1</v>
      </c>
      <c r="N1192" s="5">
        <v>40.33</v>
      </c>
      <c r="O1192" s="6">
        <v>0</v>
      </c>
      <c r="P1192" s="18">
        <v>16.48</v>
      </c>
      <c r="Q1192" s="18">
        <f t="shared" si="72"/>
        <v>40.33</v>
      </c>
      <c r="R1192" s="18">
        <f t="shared" si="73"/>
        <v>16.48</v>
      </c>
      <c r="S1192" s="18">
        <f t="shared" si="74"/>
        <v>23.849999999999998</v>
      </c>
      <c r="T1192" s="7">
        <f t="shared" si="75"/>
        <v>0.59137118770146291</v>
      </c>
      <c r="U1192" s="4">
        <f>YEAR(SalesDataTable[[#This Row],[Order Date]])</f>
        <v>2026</v>
      </c>
      <c r="V1192" s="7" t="str">
        <f>"Q"&amp;ROUNDUP(MONTH(SalesDataTable[[#This Row],[Order Date]])/3,0)</f>
        <v>Q2</v>
      </c>
      <c r="W1192" s="8">
        <f>MONTH(SalesDataTable[[#This Row],[Order Date]])</f>
        <v>6</v>
      </c>
      <c r="X1192" s="7" t="str">
        <f>TEXT(SalesDataTable[[#This Row],[Order Date]],"mmm")</f>
        <v>Jun</v>
      </c>
    </row>
    <row r="1193" spans="1:24" ht="15.75">
      <c r="A1193" s="2">
        <v>5133</v>
      </c>
      <c r="B1193" s="11">
        <v>46197</v>
      </c>
      <c r="C1193" s="4">
        <f>YEAR(SalesDataTable[[#This Row],[Order Date]])</f>
        <v>2026</v>
      </c>
      <c r="D1193" s="4" t="str">
        <f>"Q"&amp;ROUNDUP(MONTH(SalesDataTable[[#This Row],[Order Date]])/3,0)</f>
        <v>Q2</v>
      </c>
      <c r="E1193" s="4">
        <f>MONTH(SalesDataTable[[#This Row],[Order Date]])</f>
        <v>6</v>
      </c>
      <c r="F1193" s="4" t="str">
        <f>TEXT(SalesDataTable[[#This Row],[Order Date]],"MMM")</f>
        <v>Jun</v>
      </c>
      <c r="G1193" s="3" t="s">
        <v>0</v>
      </c>
      <c r="H1193" s="3" t="s">
        <v>1</v>
      </c>
      <c r="I1193" s="3" t="s">
        <v>2</v>
      </c>
      <c r="J1193" s="3" t="s">
        <v>16</v>
      </c>
      <c r="K1193" s="3" t="s">
        <v>23</v>
      </c>
      <c r="L1193" s="3" t="s">
        <v>40</v>
      </c>
      <c r="M1193" s="8">
        <v>1</v>
      </c>
      <c r="N1193" s="5">
        <v>81.99</v>
      </c>
      <c r="O1193" s="6">
        <v>0.15</v>
      </c>
      <c r="P1193" s="18">
        <v>40.29</v>
      </c>
      <c r="Q1193" s="18">
        <f t="shared" si="72"/>
        <v>69.691499999999991</v>
      </c>
      <c r="R1193" s="18">
        <f t="shared" si="73"/>
        <v>40.29</v>
      </c>
      <c r="S1193" s="18">
        <f t="shared" si="74"/>
        <v>29.401499999999992</v>
      </c>
      <c r="T1193" s="7">
        <f t="shared" si="75"/>
        <v>0.4218807171606293</v>
      </c>
      <c r="U1193" s="4">
        <f>YEAR(SalesDataTable[[#This Row],[Order Date]])</f>
        <v>2026</v>
      </c>
      <c r="V1193" s="7" t="str">
        <f>"Q"&amp;ROUNDUP(MONTH(SalesDataTable[[#This Row],[Order Date]])/3,0)</f>
        <v>Q2</v>
      </c>
      <c r="W1193" s="8">
        <f>MONTH(SalesDataTable[[#This Row],[Order Date]])</f>
        <v>6</v>
      </c>
      <c r="X1193" s="7" t="str">
        <f>TEXT(SalesDataTable[[#This Row],[Order Date]],"mmm")</f>
        <v>Jun</v>
      </c>
    </row>
    <row r="1194" spans="1:24" ht="15.75">
      <c r="A1194" s="2">
        <v>472</v>
      </c>
      <c r="B1194" s="11">
        <v>46198</v>
      </c>
      <c r="C1194" s="4">
        <f>YEAR(SalesDataTable[[#This Row],[Order Date]])</f>
        <v>2026</v>
      </c>
      <c r="D1194" s="4" t="str">
        <f>"Q"&amp;ROUNDUP(MONTH(SalesDataTable[[#This Row],[Order Date]])/3,0)</f>
        <v>Q2</v>
      </c>
      <c r="E1194" s="4">
        <f>MONTH(SalesDataTable[[#This Row],[Order Date]])</f>
        <v>6</v>
      </c>
      <c r="F1194" s="4" t="str">
        <f>TEXT(SalesDataTable[[#This Row],[Order Date]],"MMM")</f>
        <v>Jun</v>
      </c>
      <c r="G1194" s="3" t="s">
        <v>6</v>
      </c>
      <c r="H1194" s="3" t="s">
        <v>27</v>
      </c>
      <c r="I1194" s="3" t="s">
        <v>19</v>
      </c>
      <c r="J1194" s="3" t="s">
        <v>16</v>
      </c>
      <c r="K1194" s="3" t="s">
        <v>14</v>
      </c>
      <c r="L1194" s="3" t="s">
        <v>32</v>
      </c>
      <c r="M1194" s="8">
        <v>3</v>
      </c>
      <c r="N1194" s="5">
        <v>46.29</v>
      </c>
      <c r="O1194" s="6">
        <v>0</v>
      </c>
      <c r="P1194" s="18">
        <v>18.309999999999999</v>
      </c>
      <c r="Q1194" s="18">
        <f t="shared" si="72"/>
        <v>138.87</v>
      </c>
      <c r="R1194" s="18">
        <f t="shared" si="73"/>
        <v>54.929999999999993</v>
      </c>
      <c r="S1194" s="18">
        <f t="shared" si="74"/>
        <v>83.940000000000012</v>
      </c>
      <c r="T1194" s="7">
        <f t="shared" si="75"/>
        <v>0.60445020522791104</v>
      </c>
      <c r="U1194" s="4">
        <f>YEAR(SalesDataTable[[#This Row],[Order Date]])</f>
        <v>2026</v>
      </c>
      <c r="V1194" s="7" t="str">
        <f>"Q"&amp;ROUNDUP(MONTH(SalesDataTable[[#This Row],[Order Date]])/3,0)</f>
        <v>Q2</v>
      </c>
      <c r="W1194" s="8">
        <f>MONTH(SalesDataTable[[#This Row],[Order Date]])</f>
        <v>6</v>
      </c>
      <c r="X1194" s="7" t="str">
        <f>TEXT(SalesDataTable[[#This Row],[Order Date]],"mmm")</f>
        <v>Jun</v>
      </c>
    </row>
    <row r="1195" spans="1:24" ht="15.75">
      <c r="A1195" s="2">
        <v>689</v>
      </c>
      <c r="B1195" s="11">
        <v>46198</v>
      </c>
      <c r="C1195" s="4">
        <f>YEAR(SalesDataTable[[#This Row],[Order Date]])</f>
        <v>2026</v>
      </c>
      <c r="D1195" s="4" t="str">
        <f>"Q"&amp;ROUNDUP(MONTH(SalesDataTable[[#This Row],[Order Date]])/3,0)</f>
        <v>Q2</v>
      </c>
      <c r="E1195" s="4">
        <f>MONTH(SalesDataTable[[#This Row],[Order Date]])</f>
        <v>6</v>
      </c>
      <c r="F1195" s="4" t="str">
        <f>TEXT(SalesDataTable[[#This Row],[Order Date]],"MMM")</f>
        <v>Jun</v>
      </c>
      <c r="G1195" s="3" t="s">
        <v>20</v>
      </c>
      <c r="H1195" s="3" t="s">
        <v>31</v>
      </c>
      <c r="I1195" s="3" t="s">
        <v>2</v>
      </c>
      <c r="J1195" s="3" t="s">
        <v>13</v>
      </c>
      <c r="K1195" s="3" t="s">
        <v>4</v>
      </c>
      <c r="L1195" s="3" t="s">
        <v>26</v>
      </c>
      <c r="M1195" s="8">
        <v>1</v>
      </c>
      <c r="N1195" s="5">
        <v>39.729999999999997</v>
      </c>
      <c r="O1195" s="6">
        <v>0</v>
      </c>
      <c r="P1195" s="18">
        <v>16.55</v>
      </c>
      <c r="Q1195" s="18">
        <f t="shared" si="72"/>
        <v>39.729999999999997</v>
      </c>
      <c r="R1195" s="18">
        <f t="shared" si="73"/>
        <v>16.55</v>
      </c>
      <c r="S1195" s="18">
        <f t="shared" si="74"/>
        <v>23.179999999999996</v>
      </c>
      <c r="T1195" s="7">
        <f t="shared" si="75"/>
        <v>0.58343820790334755</v>
      </c>
      <c r="U1195" s="4">
        <f>YEAR(SalesDataTable[[#This Row],[Order Date]])</f>
        <v>2026</v>
      </c>
      <c r="V1195" s="7" t="str">
        <f>"Q"&amp;ROUNDUP(MONTH(SalesDataTable[[#This Row],[Order Date]])/3,0)</f>
        <v>Q2</v>
      </c>
      <c r="W1195" s="8">
        <f>MONTH(SalesDataTable[[#This Row],[Order Date]])</f>
        <v>6</v>
      </c>
      <c r="X1195" s="7" t="str">
        <f>TEXT(SalesDataTable[[#This Row],[Order Date]],"mmm")</f>
        <v>Jun</v>
      </c>
    </row>
    <row r="1196" spans="1:24" ht="15.75">
      <c r="A1196" s="2">
        <v>864</v>
      </c>
      <c r="B1196" s="11">
        <v>46198</v>
      </c>
      <c r="C1196" s="4">
        <f>YEAR(SalesDataTable[[#This Row],[Order Date]])</f>
        <v>2026</v>
      </c>
      <c r="D1196" s="4" t="str">
        <f>"Q"&amp;ROUNDUP(MONTH(SalesDataTable[[#This Row],[Order Date]])/3,0)</f>
        <v>Q2</v>
      </c>
      <c r="E1196" s="4">
        <f>MONTH(SalesDataTable[[#This Row],[Order Date]])</f>
        <v>6</v>
      </c>
      <c r="F1196" s="4" t="str">
        <f>TEXT(SalesDataTable[[#This Row],[Order Date]],"MMM")</f>
        <v>Jun</v>
      </c>
      <c r="G1196" s="3" t="s">
        <v>20</v>
      </c>
      <c r="H1196" s="3" t="s">
        <v>33</v>
      </c>
      <c r="I1196" s="3" t="s">
        <v>2</v>
      </c>
      <c r="J1196" s="3" t="s">
        <v>13</v>
      </c>
      <c r="K1196" s="3" t="s">
        <v>14</v>
      </c>
      <c r="L1196" s="3" t="s">
        <v>44</v>
      </c>
      <c r="M1196" s="8">
        <v>4</v>
      </c>
      <c r="N1196" s="5">
        <v>131.02000000000001</v>
      </c>
      <c r="O1196" s="6">
        <v>0.05</v>
      </c>
      <c r="P1196" s="18">
        <v>67.42</v>
      </c>
      <c r="Q1196" s="18">
        <f t="shared" si="72"/>
        <v>497.87600000000003</v>
      </c>
      <c r="R1196" s="18">
        <f t="shared" si="73"/>
        <v>269.68</v>
      </c>
      <c r="S1196" s="18">
        <f t="shared" si="74"/>
        <v>228.19600000000003</v>
      </c>
      <c r="T1196" s="7">
        <f t="shared" si="75"/>
        <v>0.45833902417469413</v>
      </c>
      <c r="U1196" s="4">
        <f>YEAR(SalesDataTable[[#This Row],[Order Date]])</f>
        <v>2026</v>
      </c>
      <c r="V1196" s="7" t="str">
        <f>"Q"&amp;ROUNDUP(MONTH(SalesDataTable[[#This Row],[Order Date]])/3,0)</f>
        <v>Q2</v>
      </c>
      <c r="W1196" s="8">
        <f>MONTH(SalesDataTable[[#This Row],[Order Date]])</f>
        <v>6</v>
      </c>
      <c r="X1196" s="7" t="str">
        <f>TEXT(SalesDataTable[[#This Row],[Order Date]],"mmm")</f>
        <v>Jun</v>
      </c>
    </row>
    <row r="1197" spans="1:24" ht="15.75">
      <c r="A1197" s="2">
        <v>1163</v>
      </c>
      <c r="B1197" s="11">
        <v>46198</v>
      </c>
      <c r="C1197" s="4">
        <f>YEAR(SalesDataTable[[#This Row],[Order Date]])</f>
        <v>2026</v>
      </c>
      <c r="D1197" s="4" t="str">
        <f>"Q"&amp;ROUNDUP(MONTH(SalesDataTable[[#This Row],[Order Date]])/3,0)</f>
        <v>Q2</v>
      </c>
      <c r="E1197" s="4">
        <f>MONTH(SalesDataTable[[#This Row],[Order Date]])</f>
        <v>6</v>
      </c>
      <c r="F1197" s="4" t="str">
        <f>TEXT(SalesDataTable[[#This Row],[Order Date]],"MMM")</f>
        <v>Jun</v>
      </c>
      <c r="G1197" s="3" t="s">
        <v>6</v>
      </c>
      <c r="H1197" s="3" t="s">
        <v>43</v>
      </c>
      <c r="I1197" s="3" t="s">
        <v>2</v>
      </c>
      <c r="J1197" s="3" t="s">
        <v>13</v>
      </c>
      <c r="K1197" s="3" t="s">
        <v>14</v>
      </c>
      <c r="L1197" s="3" t="s">
        <v>32</v>
      </c>
      <c r="M1197" s="8">
        <v>2</v>
      </c>
      <c r="N1197" s="5">
        <v>46.69</v>
      </c>
      <c r="O1197" s="6">
        <v>0.05</v>
      </c>
      <c r="P1197" s="18">
        <v>18.23</v>
      </c>
      <c r="Q1197" s="18">
        <f t="shared" si="72"/>
        <v>88.710999999999999</v>
      </c>
      <c r="R1197" s="18">
        <f t="shared" si="73"/>
        <v>36.46</v>
      </c>
      <c r="S1197" s="18">
        <f t="shared" si="74"/>
        <v>52.250999999999998</v>
      </c>
      <c r="T1197" s="7">
        <f t="shared" si="75"/>
        <v>0.58900249123558523</v>
      </c>
      <c r="U1197" s="4">
        <f>YEAR(SalesDataTable[[#This Row],[Order Date]])</f>
        <v>2026</v>
      </c>
      <c r="V1197" s="7" t="str">
        <f>"Q"&amp;ROUNDUP(MONTH(SalesDataTable[[#This Row],[Order Date]])/3,0)</f>
        <v>Q2</v>
      </c>
      <c r="W1197" s="8">
        <f>MONTH(SalesDataTable[[#This Row],[Order Date]])</f>
        <v>6</v>
      </c>
      <c r="X1197" s="7" t="str">
        <f>TEXT(SalesDataTable[[#This Row],[Order Date]],"mmm")</f>
        <v>Jun</v>
      </c>
    </row>
    <row r="1198" spans="1:24" ht="15.75">
      <c r="A1198" s="2">
        <v>1323</v>
      </c>
      <c r="B1198" s="11">
        <v>46198</v>
      </c>
      <c r="C1198" s="4">
        <f>YEAR(SalesDataTable[[#This Row],[Order Date]])</f>
        <v>2026</v>
      </c>
      <c r="D1198" s="4" t="str">
        <f>"Q"&amp;ROUNDUP(MONTH(SalesDataTable[[#This Row],[Order Date]])/3,0)</f>
        <v>Q2</v>
      </c>
      <c r="E1198" s="4">
        <f>MONTH(SalesDataTable[[#This Row],[Order Date]])</f>
        <v>6</v>
      </c>
      <c r="F1198" s="4" t="str">
        <f>TEXT(SalesDataTable[[#This Row],[Order Date]],"MMM")</f>
        <v>Jun</v>
      </c>
      <c r="G1198" s="3" t="s">
        <v>6</v>
      </c>
      <c r="H1198" s="3" t="s">
        <v>43</v>
      </c>
      <c r="I1198" s="3" t="s">
        <v>2</v>
      </c>
      <c r="J1198" s="3" t="s">
        <v>3</v>
      </c>
      <c r="K1198" s="3" t="s">
        <v>34</v>
      </c>
      <c r="L1198" s="3" t="s">
        <v>35</v>
      </c>
      <c r="M1198" s="8">
        <v>2</v>
      </c>
      <c r="N1198" s="5">
        <v>39.57</v>
      </c>
      <c r="O1198" s="6">
        <v>0.1</v>
      </c>
      <c r="P1198" s="18">
        <v>14.64</v>
      </c>
      <c r="Q1198" s="18">
        <f t="shared" si="72"/>
        <v>71.225999999999999</v>
      </c>
      <c r="R1198" s="18">
        <f t="shared" si="73"/>
        <v>29.28</v>
      </c>
      <c r="S1198" s="18">
        <f t="shared" si="74"/>
        <v>41.945999999999998</v>
      </c>
      <c r="T1198" s="7">
        <f t="shared" si="75"/>
        <v>0.58891416055934631</v>
      </c>
      <c r="U1198" s="4">
        <f>YEAR(SalesDataTable[[#This Row],[Order Date]])</f>
        <v>2026</v>
      </c>
      <c r="V1198" s="7" t="str">
        <f>"Q"&amp;ROUNDUP(MONTH(SalesDataTable[[#This Row],[Order Date]])/3,0)</f>
        <v>Q2</v>
      </c>
      <c r="W1198" s="8">
        <f>MONTH(SalesDataTable[[#This Row],[Order Date]])</f>
        <v>6</v>
      </c>
      <c r="X1198" s="7" t="str">
        <f>TEXT(SalesDataTable[[#This Row],[Order Date]],"mmm")</f>
        <v>Jun</v>
      </c>
    </row>
    <row r="1199" spans="1:24" ht="15.75">
      <c r="A1199" s="2">
        <v>2098</v>
      </c>
      <c r="B1199" s="11">
        <v>46198</v>
      </c>
      <c r="C1199" s="4">
        <f>YEAR(SalesDataTable[[#This Row],[Order Date]])</f>
        <v>2026</v>
      </c>
      <c r="D1199" s="4" t="str">
        <f>"Q"&amp;ROUNDUP(MONTH(SalesDataTable[[#This Row],[Order Date]])/3,0)</f>
        <v>Q2</v>
      </c>
      <c r="E1199" s="4">
        <f>MONTH(SalesDataTable[[#This Row],[Order Date]])</f>
        <v>6</v>
      </c>
      <c r="F1199" s="4" t="str">
        <f>TEXT(SalesDataTable[[#This Row],[Order Date]],"MMM")</f>
        <v>Jun</v>
      </c>
      <c r="G1199" s="3" t="s">
        <v>11</v>
      </c>
      <c r="H1199" s="3" t="s">
        <v>12</v>
      </c>
      <c r="I1199" s="3" t="s">
        <v>2</v>
      </c>
      <c r="J1199" s="3" t="s">
        <v>3</v>
      </c>
      <c r="K1199" s="3" t="s">
        <v>9</v>
      </c>
      <c r="L1199" s="3" t="s">
        <v>17</v>
      </c>
      <c r="M1199" s="8">
        <v>1</v>
      </c>
      <c r="N1199" s="5">
        <v>146.46</v>
      </c>
      <c r="O1199" s="6">
        <v>0.15</v>
      </c>
      <c r="P1199" s="18">
        <v>80.760000000000005</v>
      </c>
      <c r="Q1199" s="18">
        <f t="shared" si="72"/>
        <v>124.491</v>
      </c>
      <c r="R1199" s="18">
        <f t="shared" si="73"/>
        <v>80.760000000000005</v>
      </c>
      <c r="S1199" s="18">
        <f t="shared" si="74"/>
        <v>43.730999999999995</v>
      </c>
      <c r="T1199" s="7">
        <f t="shared" si="75"/>
        <v>0.35127840566787955</v>
      </c>
      <c r="U1199" s="4">
        <f>YEAR(SalesDataTable[[#This Row],[Order Date]])</f>
        <v>2026</v>
      </c>
      <c r="V1199" s="7" t="str">
        <f>"Q"&amp;ROUNDUP(MONTH(SalesDataTable[[#This Row],[Order Date]])/3,0)</f>
        <v>Q2</v>
      </c>
      <c r="W1199" s="8">
        <f>MONTH(SalesDataTable[[#This Row],[Order Date]])</f>
        <v>6</v>
      </c>
      <c r="X1199" s="7" t="str">
        <f>TEXT(SalesDataTable[[#This Row],[Order Date]],"mmm")</f>
        <v>Jun</v>
      </c>
    </row>
    <row r="1200" spans="1:24" ht="15.75">
      <c r="A1200" s="2">
        <v>2190</v>
      </c>
      <c r="B1200" s="11">
        <v>46198</v>
      </c>
      <c r="C1200" s="4">
        <f>YEAR(SalesDataTable[[#This Row],[Order Date]])</f>
        <v>2026</v>
      </c>
      <c r="D1200" s="4" t="str">
        <f>"Q"&amp;ROUNDUP(MONTH(SalesDataTable[[#This Row],[Order Date]])/3,0)</f>
        <v>Q2</v>
      </c>
      <c r="E1200" s="4">
        <f>MONTH(SalesDataTable[[#This Row],[Order Date]])</f>
        <v>6</v>
      </c>
      <c r="F1200" s="4" t="str">
        <f>TEXT(SalesDataTable[[#This Row],[Order Date]],"MMM")</f>
        <v>Jun</v>
      </c>
      <c r="G1200" s="3" t="s">
        <v>6</v>
      </c>
      <c r="H1200" s="3" t="s">
        <v>27</v>
      </c>
      <c r="I1200" s="3" t="s">
        <v>19</v>
      </c>
      <c r="J1200" s="3" t="s">
        <v>16</v>
      </c>
      <c r="K1200" s="3" t="s">
        <v>4</v>
      </c>
      <c r="L1200" s="3" t="s">
        <v>22</v>
      </c>
      <c r="M1200" s="8">
        <v>5</v>
      </c>
      <c r="N1200" s="5">
        <v>50.78</v>
      </c>
      <c r="O1200" s="6">
        <v>0</v>
      </c>
      <c r="P1200" s="18">
        <v>22.68</v>
      </c>
      <c r="Q1200" s="18">
        <f t="shared" si="72"/>
        <v>253.9</v>
      </c>
      <c r="R1200" s="18">
        <f t="shared" si="73"/>
        <v>113.4</v>
      </c>
      <c r="S1200" s="18">
        <f t="shared" si="74"/>
        <v>140.5</v>
      </c>
      <c r="T1200" s="7">
        <f t="shared" si="75"/>
        <v>0.55336746750689247</v>
      </c>
      <c r="U1200" s="4">
        <f>YEAR(SalesDataTable[[#This Row],[Order Date]])</f>
        <v>2026</v>
      </c>
      <c r="V1200" s="7" t="str">
        <f>"Q"&amp;ROUNDUP(MONTH(SalesDataTable[[#This Row],[Order Date]])/3,0)</f>
        <v>Q2</v>
      </c>
      <c r="W1200" s="8">
        <f>MONTH(SalesDataTable[[#This Row],[Order Date]])</f>
        <v>6</v>
      </c>
      <c r="X1200" s="7" t="str">
        <f>TEXT(SalesDataTable[[#This Row],[Order Date]],"mmm")</f>
        <v>Jun</v>
      </c>
    </row>
    <row r="1201" spans="1:24" ht="15.75">
      <c r="A1201" s="2">
        <v>2664</v>
      </c>
      <c r="B1201" s="11">
        <v>46198</v>
      </c>
      <c r="C1201" s="4">
        <f>YEAR(SalesDataTable[[#This Row],[Order Date]])</f>
        <v>2026</v>
      </c>
      <c r="D1201" s="4" t="str">
        <f>"Q"&amp;ROUNDUP(MONTH(SalesDataTable[[#This Row],[Order Date]])/3,0)</f>
        <v>Q2</v>
      </c>
      <c r="E1201" s="4">
        <f>MONTH(SalesDataTable[[#This Row],[Order Date]])</f>
        <v>6</v>
      </c>
      <c r="F1201" s="4" t="str">
        <f>TEXT(SalesDataTable[[#This Row],[Order Date]],"MMM")</f>
        <v>Jun</v>
      </c>
      <c r="G1201" s="3" t="s">
        <v>11</v>
      </c>
      <c r="H1201" s="3" t="s">
        <v>39</v>
      </c>
      <c r="I1201" s="3" t="s">
        <v>28</v>
      </c>
      <c r="J1201" s="3" t="s">
        <v>3</v>
      </c>
      <c r="K1201" s="3" t="s">
        <v>14</v>
      </c>
      <c r="L1201" s="3" t="s">
        <v>32</v>
      </c>
      <c r="M1201" s="8">
        <v>3</v>
      </c>
      <c r="N1201" s="5">
        <v>47.61</v>
      </c>
      <c r="O1201" s="6">
        <v>0</v>
      </c>
      <c r="P1201" s="18">
        <v>18.21</v>
      </c>
      <c r="Q1201" s="18">
        <f t="shared" si="72"/>
        <v>142.82999999999998</v>
      </c>
      <c r="R1201" s="18">
        <f t="shared" si="73"/>
        <v>54.63</v>
      </c>
      <c r="S1201" s="18">
        <f t="shared" si="74"/>
        <v>88.199999999999989</v>
      </c>
      <c r="T1201" s="7">
        <f t="shared" si="75"/>
        <v>0.61751732829237549</v>
      </c>
      <c r="U1201" s="4">
        <f>YEAR(SalesDataTable[[#This Row],[Order Date]])</f>
        <v>2026</v>
      </c>
      <c r="V1201" s="7" t="str">
        <f>"Q"&amp;ROUNDUP(MONTH(SalesDataTable[[#This Row],[Order Date]])/3,0)</f>
        <v>Q2</v>
      </c>
      <c r="W1201" s="8">
        <f>MONTH(SalesDataTable[[#This Row],[Order Date]])</f>
        <v>6</v>
      </c>
      <c r="X1201" s="7" t="str">
        <f>TEXT(SalesDataTable[[#This Row],[Order Date]],"mmm")</f>
        <v>Jun</v>
      </c>
    </row>
    <row r="1202" spans="1:24" ht="15.75">
      <c r="A1202" s="2">
        <v>2992</v>
      </c>
      <c r="B1202" s="11">
        <v>46198</v>
      </c>
      <c r="C1202" s="4">
        <f>YEAR(SalesDataTable[[#This Row],[Order Date]])</f>
        <v>2026</v>
      </c>
      <c r="D1202" s="4" t="str">
        <f>"Q"&amp;ROUNDUP(MONTH(SalesDataTable[[#This Row],[Order Date]])/3,0)</f>
        <v>Q2</v>
      </c>
      <c r="E1202" s="4">
        <f>MONTH(SalesDataTable[[#This Row],[Order Date]])</f>
        <v>6</v>
      </c>
      <c r="F1202" s="4" t="str">
        <f>TEXT(SalesDataTable[[#This Row],[Order Date]],"MMM")</f>
        <v>Jun</v>
      </c>
      <c r="G1202" s="3" t="s">
        <v>11</v>
      </c>
      <c r="H1202" s="3" t="s">
        <v>52</v>
      </c>
      <c r="I1202" s="3" t="s">
        <v>2</v>
      </c>
      <c r="J1202" s="3" t="s">
        <v>13</v>
      </c>
      <c r="K1202" s="3" t="s">
        <v>4</v>
      </c>
      <c r="L1202" s="3" t="s">
        <v>22</v>
      </c>
      <c r="M1202" s="8">
        <v>1</v>
      </c>
      <c r="N1202" s="5">
        <v>50.75</v>
      </c>
      <c r="O1202" s="6">
        <v>0.1</v>
      </c>
      <c r="P1202" s="18">
        <v>22.94</v>
      </c>
      <c r="Q1202" s="18">
        <f t="shared" si="72"/>
        <v>45.675000000000004</v>
      </c>
      <c r="R1202" s="18">
        <f t="shared" si="73"/>
        <v>22.94</v>
      </c>
      <c r="S1202" s="18">
        <f t="shared" si="74"/>
        <v>22.735000000000003</v>
      </c>
      <c r="T1202" s="7">
        <f t="shared" si="75"/>
        <v>0.49775588396278053</v>
      </c>
      <c r="U1202" s="4">
        <f>YEAR(SalesDataTable[[#This Row],[Order Date]])</f>
        <v>2026</v>
      </c>
      <c r="V1202" s="7" t="str">
        <f>"Q"&amp;ROUNDUP(MONTH(SalesDataTable[[#This Row],[Order Date]])/3,0)</f>
        <v>Q2</v>
      </c>
      <c r="W1202" s="8">
        <f>MONTH(SalesDataTable[[#This Row],[Order Date]])</f>
        <v>6</v>
      </c>
      <c r="X1202" s="7" t="str">
        <f>TEXT(SalesDataTable[[#This Row],[Order Date]],"mmm")</f>
        <v>Jun</v>
      </c>
    </row>
    <row r="1203" spans="1:24" ht="15.75">
      <c r="A1203" s="2">
        <v>3120</v>
      </c>
      <c r="B1203" s="11">
        <v>46198</v>
      </c>
      <c r="C1203" s="4">
        <f>YEAR(SalesDataTable[[#This Row],[Order Date]])</f>
        <v>2026</v>
      </c>
      <c r="D1203" s="4" t="str">
        <f>"Q"&amp;ROUNDUP(MONTH(SalesDataTable[[#This Row],[Order Date]])/3,0)</f>
        <v>Q2</v>
      </c>
      <c r="E1203" s="4">
        <f>MONTH(SalesDataTable[[#This Row],[Order Date]])</f>
        <v>6</v>
      </c>
      <c r="F1203" s="4" t="str">
        <f>TEXT(SalesDataTable[[#This Row],[Order Date]],"MMM")</f>
        <v>Jun</v>
      </c>
      <c r="G1203" s="3" t="s">
        <v>11</v>
      </c>
      <c r="H1203" s="3" t="s">
        <v>25</v>
      </c>
      <c r="I1203" s="3" t="s">
        <v>28</v>
      </c>
      <c r="J1203" s="3" t="s">
        <v>3</v>
      </c>
      <c r="K1203" s="3" t="s">
        <v>34</v>
      </c>
      <c r="L1203" s="3" t="s">
        <v>45</v>
      </c>
      <c r="M1203" s="8">
        <v>1</v>
      </c>
      <c r="N1203" s="5">
        <v>50.33</v>
      </c>
      <c r="O1203" s="6">
        <v>0</v>
      </c>
      <c r="P1203" s="18">
        <v>21.66</v>
      </c>
      <c r="Q1203" s="18">
        <f t="shared" si="72"/>
        <v>50.33</v>
      </c>
      <c r="R1203" s="18">
        <f t="shared" si="73"/>
        <v>21.66</v>
      </c>
      <c r="S1203" s="18">
        <f t="shared" si="74"/>
        <v>28.669999999999998</v>
      </c>
      <c r="T1203" s="7">
        <f t="shared" si="75"/>
        <v>0.56964037353467112</v>
      </c>
      <c r="U1203" s="4">
        <f>YEAR(SalesDataTable[[#This Row],[Order Date]])</f>
        <v>2026</v>
      </c>
      <c r="V1203" s="7" t="str">
        <f>"Q"&amp;ROUNDUP(MONTH(SalesDataTable[[#This Row],[Order Date]])/3,0)</f>
        <v>Q2</v>
      </c>
      <c r="W1203" s="8">
        <f>MONTH(SalesDataTable[[#This Row],[Order Date]])</f>
        <v>6</v>
      </c>
      <c r="X1203" s="7" t="str">
        <f>TEXT(SalesDataTable[[#This Row],[Order Date]],"mmm")</f>
        <v>Jun</v>
      </c>
    </row>
    <row r="1204" spans="1:24" ht="15.75">
      <c r="A1204" s="2">
        <v>189</v>
      </c>
      <c r="B1204" s="11">
        <v>46199</v>
      </c>
      <c r="C1204" s="4">
        <f>YEAR(SalesDataTable[[#This Row],[Order Date]])</f>
        <v>2026</v>
      </c>
      <c r="D1204" s="4" t="str">
        <f>"Q"&amp;ROUNDUP(MONTH(SalesDataTable[[#This Row],[Order Date]])/3,0)</f>
        <v>Q2</v>
      </c>
      <c r="E1204" s="4">
        <f>MONTH(SalesDataTable[[#This Row],[Order Date]])</f>
        <v>6</v>
      </c>
      <c r="F1204" s="4" t="str">
        <f>TEXT(SalesDataTable[[#This Row],[Order Date]],"MMM")</f>
        <v>Jun</v>
      </c>
      <c r="G1204" s="3" t="s">
        <v>11</v>
      </c>
      <c r="H1204" s="3" t="s">
        <v>39</v>
      </c>
      <c r="I1204" s="3" t="s">
        <v>2</v>
      </c>
      <c r="J1204" s="3" t="s">
        <v>16</v>
      </c>
      <c r="K1204" s="3" t="s">
        <v>14</v>
      </c>
      <c r="L1204" s="3" t="s">
        <v>32</v>
      </c>
      <c r="M1204" s="8">
        <v>1</v>
      </c>
      <c r="N1204" s="5">
        <v>47.5</v>
      </c>
      <c r="O1204" s="6">
        <v>0.1</v>
      </c>
      <c r="P1204" s="18">
        <v>18.8</v>
      </c>
      <c r="Q1204" s="18">
        <f t="shared" si="72"/>
        <v>42.75</v>
      </c>
      <c r="R1204" s="18">
        <f t="shared" si="73"/>
        <v>18.8</v>
      </c>
      <c r="S1204" s="18">
        <f t="shared" si="74"/>
        <v>23.95</v>
      </c>
      <c r="T1204" s="7">
        <f t="shared" si="75"/>
        <v>0.56023391812865497</v>
      </c>
      <c r="U1204" s="4">
        <f>YEAR(SalesDataTable[[#This Row],[Order Date]])</f>
        <v>2026</v>
      </c>
      <c r="V1204" s="7" t="str">
        <f>"Q"&amp;ROUNDUP(MONTH(SalesDataTable[[#This Row],[Order Date]])/3,0)</f>
        <v>Q2</v>
      </c>
      <c r="W1204" s="8">
        <f>MONTH(SalesDataTable[[#This Row],[Order Date]])</f>
        <v>6</v>
      </c>
      <c r="X1204" s="7" t="str">
        <f>TEXT(SalesDataTable[[#This Row],[Order Date]],"mmm")</f>
        <v>Jun</v>
      </c>
    </row>
    <row r="1205" spans="1:24" ht="15.75">
      <c r="A1205" s="2">
        <v>927</v>
      </c>
      <c r="B1205" s="11">
        <v>46199</v>
      </c>
      <c r="C1205" s="4">
        <f>YEAR(SalesDataTable[[#This Row],[Order Date]])</f>
        <v>2026</v>
      </c>
      <c r="D1205" s="4" t="str">
        <f>"Q"&amp;ROUNDUP(MONTH(SalesDataTable[[#This Row],[Order Date]])/3,0)</f>
        <v>Q2</v>
      </c>
      <c r="E1205" s="4">
        <f>MONTH(SalesDataTable[[#This Row],[Order Date]])</f>
        <v>6</v>
      </c>
      <c r="F1205" s="4" t="str">
        <f>TEXT(SalesDataTable[[#This Row],[Order Date]],"MMM")</f>
        <v>Jun</v>
      </c>
      <c r="G1205" s="3" t="s">
        <v>11</v>
      </c>
      <c r="H1205" s="3" t="s">
        <v>39</v>
      </c>
      <c r="I1205" s="3" t="s">
        <v>28</v>
      </c>
      <c r="J1205" s="3" t="s">
        <v>3</v>
      </c>
      <c r="K1205" s="3" t="s">
        <v>14</v>
      </c>
      <c r="L1205" s="3" t="s">
        <v>44</v>
      </c>
      <c r="M1205" s="8">
        <v>2</v>
      </c>
      <c r="N1205" s="5">
        <v>130.33000000000001</v>
      </c>
      <c r="O1205" s="6">
        <v>0.1</v>
      </c>
      <c r="P1205" s="18">
        <v>67.319999999999993</v>
      </c>
      <c r="Q1205" s="18">
        <f t="shared" si="72"/>
        <v>234.59400000000002</v>
      </c>
      <c r="R1205" s="18">
        <f t="shared" si="73"/>
        <v>134.63999999999999</v>
      </c>
      <c r="S1205" s="18">
        <f t="shared" si="74"/>
        <v>99.954000000000036</v>
      </c>
      <c r="T1205" s="7">
        <f t="shared" si="75"/>
        <v>0.42607227806337772</v>
      </c>
      <c r="U1205" s="4">
        <f>YEAR(SalesDataTable[[#This Row],[Order Date]])</f>
        <v>2026</v>
      </c>
      <c r="V1205" s="7" t="str">
        <f>"Q"&amp;ROUNDUP(MONTH(SalesDataTable[[#This Row],[Order Date]])/3,0)</f>
        <v>Q2</v>
      </c>
      <c r="W1205" s="8">
        <f>MONTH(SalesDataTable[[#This Row],[Order Date]])</f>
        <v>6</v>
      </c>
      <c r="X1205" s="7" t="str">
        <f>TEXT(SalesDataTable[[#This Row],[Order Date]],"mmm")</f>
        <v>Jun</v>
      </c>
    </row>
    <row r="1206" spans="1:24" ht="15.75">
      <c r="A1206" s="2">
        <v>1388</v>
      </c>
      <c r="B1206" s="11">
        <v>46199</v>
      </c>
      <c r="C1206" s="4">
        <f>YEAR(SalesDataTable[[#This Row],[Order Date]])</f>
        <v>2026</v>
      </c>
      <c r="D1206" s="4" t="str">
        <f>"Q"&amp;ROUNDUP(MONTH(SalesDataTable[[#This Row],[Order Date]])/3,0)</f>
        <v>Q2</v>
      </c>
      <c r="E1206" s="4">
        <f>MONTH(SalesDataTable[[#This Row],[Order Date]])</f>
        <v>6</v>
      </c>
      <c r="F1206" s="4" t="str">
        <f>TEXT(SalesDataTable[[#This Row],[Order Date]],"MMM")</f>
        <v>Jun</v>
      </c>
      <c r="G1206" s="3" t="s">
        <v>6</v>
      </c>
      <c r="H1206" s="3" t="s">
        <v>49</v>
      </c>
      <c r="I1206" s="3" t="s">
        <v>2</v>
      </c>
      <c r="J1206" s="3" t="s">
        <v>3</v>
      </c>
      <c r="K1206" s="3" t="s">
        <v>9</v>
      </c>
      <c r="L1206" s="3" t="s">
        <v>37</v>
      </c>
      <c r="M1206" s="8">
        <v>3</v>
      </c>
      <c r="N1206" s="5">
        <v>156.76</v>
      </c>
      <c r="O1206" s="6">
        <v>0.05</v>
      </c>
      <c r="P1206" s="18">
        <v>78.63</v>
      </c>
      <c r="Q1206" s="18">
        <f t="shared" si="72"/>
        <v>446.76599999999996</v>
      </c>
      <c r="R1206" s="18">
        <f t="shared" si="73"/>
        <v>235.89</v>
      </c>
      <c r="S1206" s="18">
        <f t="shared" si="74"/>
        <v>210.87599999999998</v>
      </c>
      <c r="T1206" s="7">
        <f t="shared" si="75"/>
        <v>0.47200547937846654</v>
      </c>
      <c r="U1206" s="4">
        <f>YEAR(SalesDataTable[[#This Row],[Order Date]])</f>
        <v>2026</v>
      </c>
      <c r="V1206" s="7" t="str">
        <f>"Q"&amp;ROUNDUP(MONTH(SalesDataTable[[#This Row],[Order Date]])/3,0)</f>
        <v>Q2</v>
      </c>
      <c r="W1206" s="8">
        <f>MONTH(SalesDataTable[[#This Row],[Order Date]])</f>
        <v>6</v>
      </c>
      <c r="X1206" s="7" t="str">
        <f>TEXT(SalesDataTable[[#This Row],[Order Date]],"mmm")</f>
        <v>Jun</v>
      </c>
    </row>
    <row r="1207" spans="1:24" ht="15.75">
      <c r="A1207" s="2">
        <v>3932</v>
      </c>
      <c r="B1207" s="11">
        <v>46199</v>
      </c>
      <c r="C1207" s="4">
        <f>YEAR(SalesDataTable[[#This Row],[Order Date]])</f>
        <v>2026</v>
      </c>
      <c r="D1207" s="4" t="str">
        <f>"Q"&amp;ROUNDUP(MONTH(SalesDataTable[[#This Row],[Order Date]])/3,0)</f>
        <v>Q2</v>
      </c>
      <c r="E1207" s="4">
        <f>MONTH(SalesDataTable[[#This Row],[Order Date]])</f>
        <v>6</v>
      </c>
      <c r="F1207" s="4" t="str">
        <f>TEXT(SalesDataTable[[#This Row],[Order Date]],"MMM")</f>
        <v>Jun</v>
      </c>
      <c r="G1207" s="3" t="s">
        <v>11</v>
      </c>
      <c r="H1207" s="3" t="s">
        <v>39</v>
      </c>
      <c r="I1207" s="3" t="s">
        <v>2</v>
      </c>
      <c r="J1207" s="3" t="s">
        <v>13</v>
      </c>
      <c r="K1207" s="3" t="s">
        <v>34</v>
      </c>
      <c r="L1207" s="3" t="s">
        <v>42</v>
      </c>
      <c r="M1207" s="8">
        <v>4</v>
      </c>
      <c r="N1207" s="5">
        <v>35.770000000000003</v>
      </c>
      <c r="O1207" s="6">
        <v>0</v>
      </c>
      <c r="P1207" s="18">
        <v>13.75</v>
      </c>
      <c r="Q1207" s="18">
        <f t="shared" si="72"/>
        <v>143.08000000000001</v>
      </c>
      <c r="R1207" s="18">
        <f t="shared" si="73"/>
        <v>55</v>
      </c>
      <c r="S1207" s="18">
        <f t="shared" si="74"/>
        <v>88.080000000000013</v>
      </c>
      <c r="T1207" s="7">
        <f t="shared" si="75"/>
        <v>0.61559966452334358</v>
      </c>
      <c r="U1207" s="4">
        <f>YEAR(SalesDataTable[[#This Row],[Order Date]])</f>
        <v>2026</v>
      </c>
      <c r="V1207" s="7" t="str">
        <f>"Q"&amp;ROUNDUP(MONTH(SalesDataTable[[#This Row],[Order Date]])/3,0)</f>
        <v>Q2</v>
      </c>
      <c r="W1207" s="8">
        <f>MONTH(SalesDataTable[[#This Row],[Order Date]])</f>
        <v>6</v>
      </c>
      <c r="X1207" s="7" t="str">
        <f>TEXT(SalesDataTable[[#This Row],[Order Date]],"mmm")</f>
        <v>Jun</v>
      </c>
    </row>
    <row r="1208" spans="1:24" ht="15.75">
      <c r="A1208" s="2">
        <v>4008</v>
      </c>
      <c r="B1208" s="11">
        <v>46199</v>
      </c>
      <c r="C1208" s="4">
        <f>YEAR(SalesDataTable[[#This Row],[Order Date]])</f>
        <v>2026</v>
      </c>
      <c r="D1208" s="4" t="str">
        <f>"Q"&amp;ROUNDUP(MONTH(SalesDataTable[[#This Row],[Order Date]])/3,0)</f>
        <v>Q2</v>
      </c>
      <c r="E1208" s="4">
        <f>MONTH(SalesDataTable[[#This Row],[Order Date]])</f>
        <v>6</v>
      </c>
      <c r="F1208" s="4" t="str">
        <f>TEXT(SalesDataTable[[#This Row],[Order Date]],"MMM")</f>
        <v>Jun</v>
      </c>
      <c r="G1208" s="3" t="s">
        <v>6</v>
      </c>
      <c r="H1208" s="3" t="s">
        <v>49</v>
      </c>
      <c r="I1208" s="3" t="s">
        <v>2</v>
      </c>
      <c r="J1208" s="3" t="s">
        <v>3</v>
      </c>
      <c r="K1208" s="3" t="s">
        <v>4</v>
      </c>
      <c r="L1208" s="3" t="s">
        <v>30</v>
      </c>
      <c r="M1208" s="8">
        <v>2</v>
      </c>
      <c r="N1208" s="5">
        <v>102.49</v>
      </c>
      <c r="O1208" s="6">
        <v>0</v>
      </c>
      <c r="P1208" s="18">
        <v>50.07</v>
      </c>
      <c r="Q1208" s="18">
        <f t="shared" si="72"/>
        <v>204.98</v>
      </c>
      <c r="R1208" s="18">
        <f t="shared" si="73"/>
        <v>100.14</v>
      </c>
      <c r="S1208" s="18">
        <f t="shared" si="74"/>
        <v>104.83999999999999</v>
      </c>
      <c r="T1208" s="7">
        <f t="shared" si="75"/>
        <v>0.51146453312518292</v>
      </c>
      <c r="U1208" s="4">
        <f>YEAR(SalesDataTable[[#This Row],[Order Date]])</f>
        <v>2026</v>
      </c>
      <c r="V1208" s="7" t="str">
        <f>"Q"&amp;ROUNDUP(MONTH(SalesDataTable[[#This Row],[Order Date]])/3,0)</f>
        <v>Q2</v>
      </c>
      <c r="W1208" s="8">
        <f>MONTH(SalesDataTable[[#This Row],[Order Date]])</f>
        <v>6</v>
      </c>
      <c r="X1208" s="7" t="str">
        <f>TEXT(SalesDataTable[[#This Row],[Order Date]],"mmm")</f>
        <v>Jun</v>
      </c>
    </row>
    <row r="1209" spans="1:24" ht="15.75">
      <c r="A1209" s="2">
        <v>4701</v>
      </c>
      <c r="B1209" s="11">
        <v>46199</v>
      </c>
      <c r="C1209" s="4">
        <f>YEAR(SalesDataTable[[#This Row],[Order Date]])</f>
        <v>2026</v>
      </c>
      <c r="D1209" s="4" t="str">
        <f>"Q"&amp;ROUNDUP(MONTH(SalesDataTable[[#This Row],[Order Date]])/3,0)</f>
        <v>Q2</v>
      </c>
      <c r="E1209" s="4">
        <f>MONTH(SalesDataTable[[#This Row],[Order Date]])</f>
        <v>6</v>
      </c>
      <c r="F1209" s="4" t="str">
        <f>TEXT(SalesDataTable[[#This Row],[Order Date]],"MMM")</f>
        <v>Jun</v>
      </c>
      <c r="G1209" s="3" t="s">
        <v>0</v>
      </c>
      <c r="H1209" s="3" t="s">
        <v>1</v>
      </c>
      <c r="I1209" s="3" t="s">
        <v>8</v>
      </c>
      <c r="J1209" s="3" t="s">
        <v>16</v>
      </c>
      <c r="K1209" s="3" t="s">
        <v>4</v>
      </c>
      <c r="L1209" s="3" t="s">
        <v>5</v>
      </c>
      <c r="M1209" s="8">
        <v>8</v>
      </c>
      <c r="N1209" s="5">
        <v>82.47</v>
      </c>
      <c r="O1209" s="6">
        <v>0.15</v>
      </c>
      <c r="P1209" s="18">
        <v>42.58</v>
      </c>
      <c r="Q1209" s="18">
        <f t="shared" si="72"/>
        <v>560.79599999999994</v>
      </c>
      <c r="R1209" s="18">
        <f t="shared" si="73"/>
        <v>340.64</v>
      </c>
      <c r="S1209" s="18">
        <f t="shared" si="74"/>
        <v>220.15599999999995</v>
      </c>
      <c r="T1209" s="7">
        <f t="shared" si="75"/>
        <v>0.39257769313618496</v>
      </c>
      <c r="U1209" s="4">
        <f>YEAR(SalesDataTable[[#This Row],[Order Date]])</f>
        <v>2026</v>
      </c>
      <c r="V1209" s="7" t="str">
        <f>"Q"&amp;ROUNDUP(MONTH(SalesDataTable[[#This Row],[Order Date]])/3,0)</f>
        <v>Q2</v>
      </c>
      <c r="W1209" s="8">
        <f>MONTH(SalesDataTable[[#This Row],[Order Date]])</f>
        <v>6</v>
      </c>
      <c r="X1209" s="7" t="str">
        <f>TEXT(SalesDataTable[[#This Row],[Order Date]],"mmm")</f>
        <v>Jun</v>
      </c>
    </row>
    <row r="1210" spans="1:24" ht="15.75">
      <c r="A1210" s="2">
        <v>4805</v>
      </c>
      <c r="B1210" s="11">
        <v>46199</v>
      </c>
      <c r="C1210" s="4">
        <f>YEAR(SalesDataTable[[#This Row],[Order Date]])</f>
        <v>2026</v>
      </c>
      <c r="D1210" s="4" t="str">
        <f>"Q"&amp;ROUNDUP(MONTH(SalesDataTable[[#This Row],[Order Date]])/3,0)</f>
        <v>Q2</v>
      </c>
      <c r="E1210" s="4">
        <f>MONTH(SalesDataTable[[#This Row],[Order Date]])</f>
        <v>6</v>
      </c>
      <c r="F1210" s="4" t="str">
        <f>TEXT(SalesDataTable[[#This Row],[Order Date]],"MMM")</f>
        <v>Jun</v>
      </c>
      <c r="G1210" s="3" t="s">
        <v>11</v>
      </c>
      <c r="H1210" s="3" t="s">
        <v>39</v>
      </c>
      <c r="I1210" s="3" t="s">
        <v>2</v>
      </c>
      <c r="J1210" s="3" t="s">
        <v>3</v>
      </c>
      <c r="K1210" s="3" t="s">
        <v>23</v>
      </c>
      <c r="L1210" s="3" t="s">
        <v>51</v>
      </c>
      <c r="M1210" s="8">
        <v>1</v>
      </c>
      <c r="N1210" s="5">
        <v>121.44</v>
      </c>
      <c r="O1210" s="6">
        <v>0</v>
      </c>
      <c r="P1210" s="18">
        <v>62.34</v>
      </c>
      <c r="Q1210" s="18">
        <f t="shared" si="72"/>
        <v>121.44</v>
      </c>
      <c r="R1210" s="18">
        <f t="shared" si="73"/>
        <v>62.34</v>
      </c>
      <c r="S1210" s="18">
        <f t="shared" si="74"/>
        <v>59.099999999999994</v>
      </c>
      <c r="T1210" s="7">
        <f t="shared" si="75"/>
        <v>0.48666007905138337</v>
      </c>
      <c r="U1210" s="4">
        <f>YEAR(SalesDataTable[[#This Row],[Order Date]])</f>
        <v>2026</v>
      </c>
      <c r="V1210" s="7" t="str">
        <f>"Q"&amp;ROUNDUP(MONTH(SalesDataTable[[#This Row],[Order Date]])/3,0)</f>
        <v>Q2</v>
      </c>
      <c r="W1210" s="8">
        <f>MONTH(SalesDataTable[[#This Row],[Order Date]])</f>
        <v>6</v>
      </c>
      <c r="X1210" s="7" t="str">
        <f>TEXT(SalesDataTable[[#This Row],[Order Date]],"mmm")</f>
        <v>Jun</v>
      </c>
    </row>
    <row r="1211" spans="1:24" ht="15.75">
      <c r="A1211" s="2">
        <v>912</v>
      </c>
      <c r="B1211" s="11">
        <v>46200</v>
      </c>
      <c r="C1211" s="4">
        <f>YEAR(SalesDataTable[[#This Row],[Order Date]])</f>
        <v>2026</v>
      </c>
      <c r="D1211" s="4" t="str">
        <f>"Q"&amp;ROUNDUP(MONTH(SalesDataTable[[#This Row],[Order Date]])/3,0)</f>
        <v>Q2</v>
      </c>
      <c r="E1211" s="4">
        <f>MONTH(SalesDataTable[[#This Row],[Order Date]])</f>
        <v>6</v>
      </c>
      <c r="F1211" s="4" t="str">
        <f>TEXT(SalesDataTable[[#This Row],[Order Date]],"MMM")</f>
        <v>Jun</v>
      </c>
      <c r="G1211" s="3" t="s">
        <v>0</v>
      </c>
      <c r="H1211" s="3" t="s">
        <v>1</v>
      </c>
      <c r="I1211" s="3" t="s">
        <v>28</v>
      </c>
      <c r="J1211" s="3" t="s">
        <v>13</v>
      </c>
      <c r="K1211" s="3" t="s">
        <v>14</v>
      </c>
      <c r="L1211" s="3" t="s">
        <v>32</v>
      </c>
      <c r="M1211" s="8">
        <v>4</v>
      </c>
      <c r="N1211" s="5">
        <v>46.44</v>
      </c>
      <c r="O1211" s="6">
        <v>0.05</v>
      </c>
      <c r="P1211" s="18">
        <v>18.2</v>
      </c>
      <c r="Q1211" s="18">
        <f t="shared" si="72"/>
        <v>176.47199999999998</v>
      </c>
      <c r="R1211" s="18">
        <f t="shared" si="73"/>
        <v>72.8</v>
      </c>
      <c r="S1211" s="18">
        <f t="shared" si="74"/>
        <v>103.67199999999998</v>
      </c>
      <c r="T1211" s="7">
        <f t="shared" si="75"/>
        <v>0.58746996690693143</v>
      </c>
      <c r="U1211" s="4">
        <f>YEAR(SalesDataTable[[#This Row],[Order Date]])</f>
        <v>2026</v>
      </c>
      <c r="V1211" s="7" t="str">
        <f>"Q"&amp;ROUNDUP(MONTH(SalesDataTable[[#This Row],[Order Date]])/3,0)</f>
        <v>Q2</v>
      </c>
      <c r="W1211" s="8">
        <f>MONTH(SalesDataTable[[#This Row],[Order Date]])</f>
        <v>6</v>
      </c>
      <c r="X1211" s="7" t="str">
        <f>TEXT(SalesDataTable[[#This Row],[Order Date]],"mmm")</f>
        <v>Jun</v>
      </c>
    </row>
    <row r="1212" spans="1:24" ht="15.75">
      <c r="A1212" s="2">
        <v>1837</v>
      </c>
      <c r="B1212" s="11">
        <v>46200</v>
      </c>
      <c r="C1212" s="4">
        <f>YEAR(SalesDataTable[[#This Row],[Order Date]])</f>
        <v>2026</v>
      </c>
      <c r="D1212" s="4" t="str">
        <f>"Q"&amp;ROUNDUP(MONTH(SalesDataTable[[#This Row],[Order Date]])/3,0)</f>
        <v>Q2</v>
      </c>
      <c r="E1212" s="4">
        <f>MONTH(SalesDataTable[[#This Row],[Order Date]])</f>
        <v>6</v>
      </c>
      <c r="F1212" s="4" t="str">
        <f>TEXT(SalesDataTable[[#This Row],[Order Date]],"MMM")</f>
        <v>Jun</v>
      </c>
      <c r="G1212" s="3" t="s">
        <v>0</v>
      </c>
      <c r="H1212" s="3" t="s">
        <v>1</v>
      </c>
      <c r="I1212" s="3" t="s">
        <v>28</v>
      </c>
      <c r="J1212" s="3" t="s">
        <v>16</v>
      </c>
      <c r="K1212" s="3" t="s">
        <v>23</v>
      </c>
      <c r="L1212" s="3" t="s">
        <v>29</v>
      </c>
      <c r="M1212" s="8">
        <v>2</v>
      </c>
      <c r="N1212" s="5">
        <v>194.13</v>
      </c>
      <c r="O1212" s="6">
        <v>0.1</v>
      </c>
      <c r="P1212" s="18">
        <v>106.51</v>
      </c>
      <c r="Q1212" s="18">
        <f t="shared" si="72"/>
        <v>349.43400000000003</v>
      </c>
      <c r="R1212" s="18">
        <f t="shared" si="73"/>
        <v>213.02</v>
      </c>
      <c r="S1212" s="18">
        <f t="shared" si="74"/>
        <v>136.41400000000002</v>
      </c>
      <c r="T1212" s="7">
        <f t="shared" si="75"/>
        <v>0.39038559499075648</v>
      </c>
      <c r="U1212" s="4">
        <f>YEAR(SalesDataTable[[#This Row],[Order Date]])</f>
        <v>2026</v>
      </c>
      <c r="V1212" s="7" t="str">
        <f>"Q"&amp;ROUNDUP(MONTH(SalesDataTable[[#This Row],[Order Date]])/3,0)</f>
        <v>Q2</v>
      </c>
      <c r="W1212" s="8">
        <f>MONTH(SalesDataTable[[#This Row],[Order Date]])</f>
        <v>6</v>
      </c>
      <c r="X1212" s="7" t="str">
        <f>TEXT(SalesDataTable[[#This Row],[Order Date]],"mmm")</f>
        <v>Jun</v>
      </c>
    </row>
    <row r="1213" spans="1:24" ht="15.75">
      <c r="A1213" s="2">
        <v>2216</v>
      </c>
      <c r="B1213" s="11">
        <v>46200</v>
      </c>
      <c r="C1213" s="4">
        <f>YEAR(SalesDataTable[[#This Row],[Order Date]])</f>
        <v>2026</v>
      </c>
      <c r="D1213" s="4" t="str">
        <f>"Q"&amp;ROUNDUP(MONTH(SalesDataTable[[#This Row],[Order Date]])/3,0)</f>
        <v>Q2</v>
      </c>
      <c r="E1213" s="4">
        <f>MONTH(SalesDataTable[[#This Row],[Order Date]])</f>
        <v>6</v>
      </c>
      <c r="F1213" s="4" t="str">
        <f>TEXT(SalesDataTable[[#This Row],[Order Date]],"MMM")</f>
        <v>Jun</v>
      </c>
      <c r="G1213" s="3" t="s">
        <v>0</v>
      </c>
      <c r="H1213" s="3" t="s">
        <v>36</v>
      </c>
      <c r="I1213" s="3" t="s">
        <v>2</v>
      </c>
      <c r="J1213" s="3" t="s">
        <v>16</v>
      </c>
      <c r="K1213" s="3" t="s">
        <v>4</v>
      </c>
      <c r="L1213" s="3" t="s">
        <v>5</v>
      </c>
      <c r="M1213" s="8">
        <v>4</v>
      </c>
      <c r="N1213" s="5">
        <v>81.86</v>
      </c>
      <c r="O1213" s="6">
        <v>0.05</v>
      </c>
      <c r="P1213" s="18">
        <v>42.22</v>
      </c>
      <c r="Q1213" s="18">
        <f t="shared" si="72"/>
        <v>311.06799999999998</v>
      </c>
      <c r="R1213" s="18">
        <f t="shared" si="73"/>
        <v>168.88</v>
      </c>
      <c r="S1213" s="18">
        <f t="shared" si="74"/>
        <v>142.18799999999999</v>
      </c>
      <c r="T1213" s="7">
        <f t="shared" si="75"/>
        <v>0.45709619761595532</v>
      </c>
      <c r="U1213" s="4">
        <f>YEAR(SalesDataTable[[#This Row],[Order Date]])</f>
        <v>2026</v>
      </c>
      <c r="V1213" s="7" t="str">
        <f>"Q"&amp;ROUNDUP(MONTH(SalesDataTable[[#This Row],[Order Date]])/3,0)</f>
        <v>Q2</v>
      </c>
      <c r="W1213" s="8">
        <f>MONTH(SalesDataTable[[#This Row],[Order Date]])</f>
        <v>6</v>
      </c>
      <c r="X1213" s="7" t="str">
        <f>TEXT(SalesDataTable[[#This Row],[Order Date]],"mmm")</f>
        <v>Jun</v>
      </c>
    </row>
    <row r="1214" spans="1:24" ht="15.75">
      <c r="A1214" s="2">
        <v>2451</v>
      </c>
      <c r="B1214" s="11">
        <v>46200</v>
      </c>
      <c r="C1214" s="4">
        <f>YEAR(SalesDataTable[[#This Row],[Order Date]])</f>
        <v>2026</v>
      </c>
      <c r="D1214" s="4" t="str">
        <f>"Q"&amp;ROUNDUP(MONTH(SalesDataTable[[#This Row],[Order Date]])/3,0)</f>
        <v>Q2</v>
      </c>
      <c r="E1214" s="4">
        <f>MONTH(SalesDataTable[[#This Row],[Order Date]])</f>
        <v>6</v>
      </c>
      <c r="F1214" s="4" t="str">
        <f>TEXT(SalesDataTable[[#This Row],[Order Date]],"MMM")</f>
        <v>Jun</v>
      </c>
      <c r="G1214" s="3" t="s">
        <v>0</v>
      </c>
      <c r="H1214" s="3" t="s">
        <v>36</v>
      </c>
      <c r="I1214" s="3" t="s">
        <v>8</v>
      </c>
      <c r="J1214" s="3" t="s">
        <v>16</v>
      </c>
      <c r="K1214" s="3" t="s">
        <v>14</v>
      </c>
      <c r="L1214" s="3" t="s">
        <v>48</v>
      </c>
      <c r="M1214" s="8">
        <v>4</v>
      </c>
      <c r="N1214" s="5">
        <v>162.61000000000001</v>
      </c>
      <c r="O1214" s="6">
        <v>0.05</v>
      </c>
      <c r="P1214" s="18">
        <v>88.64</v>
      </c>
      <c r="Q1214" s="18">
        <f t="shared" si="72"/>
        <v>617.91800000000001</v>
      </c>
      <c r="R1214" s="18">
        <f t="shared" si="73"/>
        <v>354.56</v>
      </c>
      <c r="S1214" s="18">
        <f t="shared" si="74"/>
        <v>263.358</v>
      </c>
      <c r="T1214" s="7">
        <f t="shared" si="75"/>
        <v>0.4262021821665658</v>
      </c>
      <c r="U1214" s="4">
        <f>YEAR(SalesDataTable[[#This Row],[Order Date]])</f>
        <v>2026</v>
      </c>
      <c r="V1214" s="7" t="str">
        <f>"Q"&amp;ROUNDUP(MONTH(SalesDataTable[[#This Row],[Order Date]])/3,0)</f>
        <v>Q2</v>
      </c>
      <c r="W1214" s="8">
        <f>MONTH(SalesDataTable[[#This Row],[Order Date]])</f>
        <v>6</v>
      </c>
      <c r="X1214" s="7" t="str">
        <f>TEXT(SalesDataTable[[#This Row],[Order Date]],"mmm")</f>
        <v>Jun</v>
      </c>
    </row>
    <row r="1215" spans="1:24" ht="15.75">
      <c r="A1215" s="2">
        <v>2874</v>
      </c>
      <c r="B1215" s="11">
        <v>46200</v>
      </c>
      <c r="C1215" s="4">
        <f>YEAR(SalesDataTable[[#This Row],[Order Date]])</f>
        <v>2026</v>
      </c>
      <c r="D1215" s="4" t="str">
        <f>"Q"&amp;ROUNDUP(MONTH(SalesDataTable[[#This Row],[Order Date]])/3,0)</f>
        <v>Q2</v>
      </c>
      <c r="E1215" s="4">
        <f>MONTH(SalesDataTable[[#This Row],[Order Date]])</f>
        <v>6</v>
      </c>
      <c r="F1215" s="4" t="str">
        <f>TEXT(SalesDataTable[[#This Row],[Order Date]],"MMM")</f>
        <v>Jun</v>
      </c>
      <c r="G1215" s="3" t="s">
        <v>6</v>
      </c>
      <c r="H1215" s="3" t="s">
        <v>43</v>
      </c>
      <c r="I1215" s="3" t="s">
        <v>19</v>
      </c>
      <c r="J1215" s="3" t="s">
        <v>13</v>
      </c>
      <c r="K1215" s="3" t="s">
        <v>4</v>
      </c>
      <c r="L1215" s="3" t="s">
        <v>26</v>
      </c>
      <c r="M1215" s="8">
        <v>1</v>
      </c>
      <c r="N1215" s="5">
        <v>40.26</v>
      </c>
      <c r="O1215" s="6">
        <v>0</v>
      </c>
      <c r="P1215" s="18">
        <v>16.62</v>
      </c>
      <c r="Q1215" s="18">
        <f t="shared" si="72"/>
        <v>40.26</v>
      </c>
      <c r="R1215" s="18">
        <f t="shared" si="73"/>
        <v>16.62</v>
      </c>
      <c r="S1215" s="18">
        <f t="shared" si="74"/>
        <v>23.639999999999997</v>
      </c>
      <c r="T1215" s="7">
        <f t="shared" si="75"/>
        <v>0.58718330849478384</v>
      </c>
      <c r="U1215" s="4">
        <f>YEAR(SalesDataTable[[#This Row],[Order Date]])</f>
        <v>2026</v>
      </c>
      <c r="V1215" s="7" t="str">
        <f>"Q"&amp;ROUNDUP(MONTH(SalesDataTable[[#This Row],[Order Date]])/3,0)</f>
        <v>Q2</v>
      </c>
      <c r="W1215" s="8">
        <f>MONTH(SalesDataTable[[#This Row],[Order Date]])</f>
        <v>6</v>
      </c>
      <c r="X1215" s="7" t="str">
        <f>TEXT(SalesDataTable[[#This Row],[Order Date]],"mmm")</f>
        <v>Jun</v>
      </c>
    </row>
    <row r="1216" spans="1:24" ht="15.75">
      <c r="A1216" s="2">
        <v>2885</v>
      </c>
      <c r="B1216" s="11">
        <v>46200</v>
      </c>
      <c r="C1216" s="4">
        <f>YEAR(SalesDataTable[[#This Row],[Order Date]])</f>
        <v>2026</v>
      </c>
      <c r="D1216" s="4" t="str">
        <f>"Q"&amp;ROUNDUP(MONTH(SalesDataTable[[#This Row],[Order Date]])/3,0)</f>
        <v>Q2</v>
      </c>
      <c r="E1216" s="4">
        <f>MONTH(SalesDataTable[[#This Row],[Order Date]])</f>
        <v>6</v>
      </c>
      <c r="F1216" s="4" t="str">
        <f>TEXT(SalesDataTable[[#This Row],[Order Date]],"MMM")</f>
        <v>Jun</v>
      </c>
      <c r="G1216" s="3" t="s">
        <v>0</v>
      </c>
      <c r="H1216" s="3" t="s">
        <v>1</v>
      </c>
      <c r="I1216" s="3" t="s">
        <v>2</v>
      </c>
      <c r="J1216" s="3" t="s">
        <v>16</v>
      </c>
      <c r="K1216" s="3" t="s">
        <v>14</v>
      </c>
      <c r="L1216" s="3" t="s">
        <v>32</v>
      </c>
      <c r="M1216" s="8">
        <v>1</v>
      </c>
      <c r="N1216" s="5">
        <v>47.23</v>
      </c>
      <c r="O1216" s="6">
        <v>0.1</v>
      </c>
      <c r="P1216" s="18">
        <v>17.829999999999998</v>
      </c>
      <c r="Q1216" s="18">
        <f t="shared" si="72"/>
        <v>42.506999999999998</v>
      </c>
      <c r="R1216" s="18">
        <f t="shared" si="73"/>
        <v>17.829999999999998</v>
      </c>
      <c r="S1216" s="18">
        <f t="shared" si="74"/>
        <v>24.677</v>
      </c>
      <c r="T1216" s="7">
        <f t="shared" si="75"/>
        <v>0.58053967581810062</v>
      </c>
      <c r="U1216" s="4">
        <f>YEAR(SalesDataTable[[#This Row],[Order Date]])</f>
        <v>2026</v>
      </c>
      <c r="V1216" s="7" t="str">
        <f>"Q"&amp;ROUNDUP(MONTH(SalesDataTable[[#This Row],[Order Date]])/3,0)</f>
        <v>Q2</v>
      </c>
      <c r="W1216" s="8">
        <f>MONTH(SalesDataTable[[#This Row],[Order Date]])</f>
        <v>6</v>
      </c>
      <c r="X1216" s="7" t="str">
        <f>TEXT(SalesDataTable[[#This Row],[Order Date]],"mmm")</f>
        <v>Jun</v>
      </c>
    </row>
    <row r="1217" spans="1:24" ht="15.75">
      <c r="A1217" s="2">
        <v>3014</v>
      </c>
      <c r="B1217" s="11">
        <v>46200</v>
      </c>
      <c r="C1217" s="4">
        <f>YEAR(SalesDataTable[[#This Row],[Order Date]])</f>
        <v>2026</v>
      </c>
      <c r="D1217" s="4" t="str">
        <f>"Q"&amp;ROUNDUP(MONTH(SalesDataTable[[#This Row],[Order Date]])/3,0)</f>
        <v>Q2</v>
      </c>
      <c r="E1217" s="4">
        <f>MONTH(SalesDataTable[[#This Row],[Order Date]])</f>
        <v>6</v>
      </c>
      <c r="F1217" s="4" t="str">
        <f>TEXT(SalesDataTable[[#This Row],[Order Date]],"MMM")</f>
        <v>Jun</v>
      </c>
      <c r="G1217" s="3" t="s">
        <v>11</v>
      </c>
      <c r="H1217" s="3" t="s">
        <v>39</v>
      </c>
      <c r="I1217" s="3" t="s">
        <v>2</v>
      </c>
      <c r="J1217" s="3" t="s">
        <v>13</v>
      </c>
      <c r="K1217" s="3" t="s">
        <v>34</v>
      </c>
      <c r="L1217" s="3" t="s">
        <v>45</v>
      </c>
      <c r="M1217" s="8">
        <v>1</v>
      </c>
      <c r="N1217" s="5">
        <v>50.13</v>
      </c>
      <c r="O1217" s="6">
        <v>0.15</v>
      </c>
      <c r="P1217" s="18">
        <v>22.22</v>
      </c>
      <c r="Q1217" s="18">
        <f t="shared" si="72"/>
        <v>42.610500000000002</v>
      </c>
      <c r="R1217" s="18">
        <f t="shared" si="73"/>
        <v>22.22</v>
      </c>
      <c r="S1217" s="18">
        <f t="shared" si="74"/>
        <v>20.390500000000003</v>
      </c>
      <c r="T1217" s="7">
        <f t="shared" si="75"/>
        <v>0.47853228664296366</v>
      </c>
      <c r="U1217" s="4">
        <f>YEAR(SalesDataTable[[#This Row],[Order Date]])</f>
        <v>2026</v>
      </c>
      <c r="V1217" s="7" t="str">
        <f>"Q"&amp;ROUNDUP(MONTH(SalesDataTable[[#This Row],[Order Date]])/3,0)</f>
        <v>Q2</v>
      </c>
      <c r="W1217" s="8">
        <f>MONTH(SalesDataTable[[#This Row],[Order Date]])</f>
        <v>6</v>
      </c>
      <c r="X1217" s="7" t="str">
        <f>TEXT(SalesDataTable[[#This Row],[Order Date]],"mmm")</f>
        <v>Jun</v>
      </c>
    </row>
    <row r="1218" spans="1:24" ht="15.75">
      <c r="A1218" s="2">
        <v>3273</v>
      </c>
      <c r="B1218" s="11">
        <v>46200</v>
      </c>
      <c r="C1218" s="4">
        <f>YEAR(SalesDataTable[[#This Row],[Order Date]])</f>
        <v>2026</v>
      </c>
      <c r="D1218" s="4" t="str">
        <f>"Q"&amp;ROUNDUP(MONTH(SalesDataTable[[#This Row],[Order Date]])/3,0)</f>
        <v>Q2</v>
      </c>
      <c r="E1218" s="4">
        <f>MONTH(SalesDataTable[[#This Row],[Order Date]])</f>
        <v>6</v>
      </c>
      <c r="F1218" s="4" t="str">
        <f>TEXT(SalesDataTable[[#This Row],[Order Date]],"MMM")</f>
        <v>Jun</v>
      </c>
      <c r="G1218" s="3" t="s">
        <v>11</v>
      </c>
      <c r="H1218" s="3" t="s">
        <v>18</v>
      </c>
      <c r="I1218" s="3" t="s">
        <v>2</v>
      </c>
      <c r="J1218" s="3" t="s">
        <v>16</v>
      </c>
      <c r="K1218" s="3" t="s">
        <v>23</v>
      </c>
      <c r="L1218" s="3" t="s">
        <v>24</v>
      </c>
      <c r="M1218" s="8">
        <v>2</v>
      </c>
      <c r="N1218" s="5">
        <v>345.82</v>
      </c>
      <c r="O1218" s="6">
        <v>0.05</v>
      </c>
      <c r="P1218" s="18">
        <v>196.24</v>
      </c>
      <c r="Q1218" s="18">
        <f t="shared" ref="Q1218:Q1281" si="76">M1218*N1218*(1-O1218)</f>
        <v>657.05799999999999</v>
      </c>
      <c r="R1218" s="18">
        <f t="shared" ref="R1218:R1281" si="77">M1218*P1218</f>
        <v>392.48</v>
      </c>
      <c r="S1218" s="18">
        <f t="shared" ref="S1218:S1281" si="78">Q1218-R1218</f>
        <v>264.57799999999997</v>
      </c>
      <c r="T1218" s="7">
        <f t="shared" ref="T1218:T1281" si="79">IFERROR(S1218/Q1218,0)</f>
        <v>0.40267069269379563</v>
      </c>
      <c r="U1218" s="4">
        <f>YEAR(SalesDataTable[[#This Row],[Order Date]])</f>
        <v>2026</v>
      </c>
      <c r="V1218" s="7" t="str">
        <f>"Q"&amp;ROUNDUP(MONTH(SalesDataTable[[#This Row],[Order Date]])/3,0)</f>
        <v>Q2</v>
      </c>
      <c r="W1218" s="8">
        <f>MONTH(SalesDataTable[[#This Row],[Order Date]])</f>
        <v>6</v>
      </c>
      <c r="X1218" s="7" t="str">
        <f>TEXT(SalesDataTable[[#This Row],[Order Date]],"mmm")</f>
        <v>Jun</v>
      </c>
    </row>
    <row r="1219" spans="1:24" ht="15.75">
      <c r="A1219" s="2">
        <v>5041</v>
      </c>
      <c r="B1219" s="11">
        <v>46200</v>
      </c>
      <c r="C1219" s="4">
        <f>YEAR(SalesDataTable[[#This Row],[Order Date]])</f>
        <v>2026</v>
      </c>
      <c r="D1219" s="4" t="str">
        <f>"Q"&amp;ROUNDUP(MONTH(SalesDataTable[[#This Row],[Order Date]])/3,0)</f>
        <v>Q2</v>
      </c>
      <c r="E1219" s="4">
        <f>MONTH(SalesDataTable[[#This Row],[Order Date]])</f>
        <v>6</v>
      </c>
      <c r="F1219" s="4" t="str">
        <f>TEXT(SalesDataTable[[#This Row],[Order Date]],"MMM")</f>
        <v>Jun</v>
      </c>
      <c r="G1219" s="3" t="s">
        <v>0</v>
      </c>
      <c r="H1219" s="3" t="s">
        <v>50</v>
      </c>
      <c r="I1219" s="3" t="s">
        <v>19</v>
      </c>
      <c r="J1219" s="3" t="s">
        <v>13</v>
      </c>
      <c r="K1219" s="3" t="s">
        <v>23</v>
      </c>
      <c r="L1219" s="3" t="s">
        <v>51</v>
      </c>
      <c r="M1219" s="8">
        <v>1</v>
      </c>
      <c r="N1219" s="5">
        <v>126.12</v>
      </c>
      <c r="O1219" s="6">
        <v>0</v>
      </c>
      <c r="P1219" s="18">
        <v>62.18</v>
      </c>
      <c r="Q1219" s="18">
        <f t="shared" si="76"/>
        <v>126.12</v>
      </c>
      <c r="R1219" s="18">
        <f t="shared" si="77"/>
        <v>62.18</v>
      </c>
      <c r="S1219" s="18">
        <f t="shared" si="78"/>
        <v>63.940000000000005</v>
      </c>
      <c r="T1219" s="7">
        <f t="shared" si="79"/>
        <v>0.50697748176339996</v>
      </c>
      <c r="U1219" s="4">
        <f>YEAR(SalesDataTable[[#This Row],[Order Date]])</f>
        <v>2026</v>
      </c>
      <c r="V1219" s="7" t="str">
        <f>"Q"&amp;ROUNDUP(MONTH(SalesDataTable[[#This Row],[Order Date]])/3,0)</f>
        <v>Q2</v>
      </c>
      <c r="W1219" s="8">
        <f>MONTH(SalesDataTable[[#This Row],[Order Date]])</f>
        <v>6</v>
      </c>
      <c r="X1219" s="7" t="str">
        <f>TEXT(SalesDataTable[[#This Row],[Order Date]],"mmm")</f>
        <v>Jun</v>
      </c>
    </row>
    <row r="1220" spans="1:24" ht="15.75">
      <c r="A1220" s="2">
        <v>312</v>
      </c>
      <c r="B1220" s="11">
        <v>46201</v>
      </c>
      <c r="C1220" s="4">
        <f>YEAR(SalesDataTable[[#This Row],[Order Date]])</f>
        <v>2026</v>
      </c>
      <c r="D1220" s="4" t="str">
        <f>"Q"&amp;ROUNDUP(MONTH(SalesDataTable[[#This Row],[Order Date]])/3,0)</f>
        <v>Q2</v>
      </c>
      <c r="E1220" s="4">
        <f>MONTH(SalesDataTable[[#This Row],[Order Date]])</f>
        <v>6</v>
      </c>
      <c r="F1220" s="4" t="str">
        <f>TEXT(SalesDataTable[[#This Row],[Order Date]],"MMM")</f>
        <v>Jun</v>
      </c>
      <c r="G1220" s="3" t="s">
        <v>20</v>
      </c>
      <c r="H1220" s="3" t="s">
        <v>31</v>
      </c>
      <c r="I1220" s="3" t="s">
        <v>28</v>
      </c>
      <c r="J1220" s="3" t="s">
        <v>3</v>
      </c>
      <c r="K1220" s="3" t="s">
        <v>34</v>
      </c>
      <c r="L1220" s="3" t="s">
        <v>42</v>
      </c>
      <c r="M1220" s="8">
        <v>1</v>
      </c>
      <c r="N1220" s="5">
        <v>36</v>
      </c>
      <c r="O1220" s="6">
        <v>0</v>
      </c>
      <c r="P1220" s="18">
        <v>13.95</v>
      </c>
      <c r="Q1220" s="18">
        <f t="shared" si="76"/>
        <v>36</v>
      </c>
      <c r="R1220" s="18">
        <f t="shared" si="77"/>
        <v>13.95</v>
      </c>
      <c r="S1220" s="18">
        <f t="shared" si="78"/>
        <v>22.05</v>
      </c>
      <c r="T1220" s="7">
        <f t="shared" si="79"/>
        <v>0.61250000000000004</v>
      </c>
      <c r="U1220" s="4">
        <f>YEAR(SalesDataTable[[#This Row],[Order Date]])</f>
        <v>2026</v>
      </c>
      <c r="V1220" s="7" t="str">
        <f>"Q"&amp;ROUNDUP(MONTH(SalesDataTable[[#This Row],[Order Date]])/3,0)</f>
        <v>Q2</v>
      </c>
      <c r="W1220" s="8">
        <f>MONTH(SalesDataTable[[#This Row],[Order Date]])</f>
        <v>6</v>
      </c>
      <c r="X1220" s="7" t="str">
        <f>TEXT(SalesDataTable[[#This Row],[Order Date]],"mmm")</f>
        <v>Jun</v>
      </c>
    </row>
    <row r="1221" spans="1:24" ht="15.75">
      <c r="A1221" s="2">
        <v>647</v>
      </c>
      <c r="B1221" s="11">
        <v>46201</v>
      </c>
      <c r="C1221" s="4">
        <f>YEAR(SalesDataTable[[#This Row],[Order Date]])</f>
        <v>2026</v>
      </c>
      <c r="D1221" s="4" t="str">
        <f>"Q"&amp;ROUNDUP(MONTH(SalesDataTable[[#This Row],[Order Date]])/3,0)</f>
        <v>Q2</v>
      </c>
      <c r="E1221" s="4">
        <f>MONTH(SalesDataTable[[#This Row],[Order Date]])</f>
        <v>6</v>
      </c>
      <c r="F1221" s="4" t="str">
        <f>TEXT(SalesDataTable[[#This Row],[Order Date]],"MMM")</f>
        <v>Jun</v>
      </c>
      <c r="G1221" s="3" t="s">
        <v>0</v>
      </c>
      <c r="H1221" s="3" t="s">
        <v>1</v>
      </c>
      <c r="I1221" s="3" t="s">
        <v>2</v>
      </c>
      <c r="J1221" s="3" t="s">
        <v>3</v>
      </c>
      <c r="K1221" s="3" t="s">
        <v>14</v>
      </c>
      <c r="L1221" s="3" t="s">
        <v>48</v>
      </c>
      <c r="M1221" s="8">
        <v>1</v>
      </c>
      <c r="N1221" s="5">
        <v>162.25</v>
      </c>
      <c r="O1221" s="6">
        <v>0.05</v>
      </c>
      <c r="P1221" s="18">
        <v>89.28</v>
      </c>
      <c r="Q1221" s="18">
        <f t="shared" si="76"/>
        <v>154.13749999999999</v>
      </c>
      <c r="R1221" s="18">
        <f t="shared" si="77"/>
        <v>89.28</v>
      </c>
      <c r="S1221" s="18">
        <f t="shared" si="78"/>
        <v>64.857499999999987</v>
      </c>
      <c r="T1221" s="7">
        <f t="shared" si="79"/>
        <v>0.42077690373854509</v>
      </c>
      <c r="U1221" s="4">
        <f>YEAR(SalesDataTable[[#This Row],[Order Date]])</f>
        <v>2026</v>
      </c>
      <c r="V1221" s="7" t="str">
        <f>"Q"&amp;ROUNDUP(MONTH(SalesDataTable[[#This Row],[Order Date]])/3,0)</f>
        <v>Q2</v>
      </c>
      <c r="W1221" s="8">
        <f>MONTH(SalesDataTable[[#This Row],[Order Date]])</f>
        <v>6</v>
      </c>
      <c r="X1221" s="7" t="str">
        <f>TEXT(SalesDataTable[[#This Row],[Order Date]],"mmm")</f>
        <v>Jun</v>
      </c>
    </row>
    <row r="1222" spans="1:24" ht="15.75">
      <c r="A1222" s="2">
        <v>708</v>
      </c>
      <c r="B1222" s="11">
        <v>46201</v>
      </c>
      <c r="C1222" s="4">
        <f>YEAR(SalesDataTable[[#This Row],[Order Date]])</f>
        <v>2026</v>
      </c>
      <c r="D1222" s="4" t="str">
        <f>"Q"&amp;ROUNDUP(MONTH(SalesDataTable[[#This Row],[Order Date]])/3,0)</f>
        <v>Q2</v>
      </c>
      <c r="E1222" s="4">
        <f>MONTH(SalesDataTable[[#This Row],[Order Date]])</f>
        <v>6</v>
      </c>
      <c r="F1222" s="4" t="str">
        <f>TEXT(SalesDataTable[[#This Row],[Order Date]],"MMM")</f>
        <v>Jun</v>
      </c>
      <c r="G1222" s="3" t="s">
        <v>6</v>
      </c>
      <c r="H1222" s="3" t="s">
        <v>41</v>
      </c>
      <c r="I1222" s="3" t="s">
        <v>2</v>
      </c>
      <c r="J1222" s="3" t="s">
        <v>3</v>
      </c>
      <c r="K1222" s="3" t="s">
        <v>9</v>
      </c>
      <c r="L1222" s="3" t="s">
        <v>37</v>
      </c>
      <c r="M1222" s="8">
        <v>1</v>
      </c>
      <c r="N1222" s="5">
        <v>150.44</v>
      </c>
      <c r="O1222" s="6">
        <v>0</v>
      </c>
      <c r="P1222" s="18">
        <v>80.5</v>
      </c>
      <c r="Q1222" s="18">
        <f t="shared" si="76"/>
        <v>150.44</v>
      </c>
      <c r="R1222" s="18">
        <f t="shared" si="77"/>
        <v>80.5</v>
      </c>
      <c r="S1222" s="18">
        <f t="shared" si="78"/>
        <v>69.94</v>
      </c>
      <c r="T1222" s="7">
        <f t="shared" si="79"/>
        <v>0.46490295134272797</v>
      </c>
      <c r="U1222" s="4">
        <f>YEAR(SalesDataTable[[#This Row],[Order Date]])</f>
        <v>2026</v>
      </c>
      <c r="V1222" s="7" t="str">
        <f>"Q"&amp;ROUNDUP(MONTH(SalesDataTable[[#This Row],[Order Date]])/3,0)</f>
        <v>Q2</v>
      </c>
      <c r="W1222" s="8">
        <f>MONTH(SalesDataTable[[#This Row],[Order Date]])</f>
        <v>6</v>
      </c>
      <c r="X1222" s="7" t="str">
        <f>TEXT(SalesDataTable[[#This Row],[Order Date]],"mmm")</f>
        <v>Jun</v>
      </c>
    </row>
    <row r="1223" spans="1:24" ht="15.75">
      <c r="A1223" s="2">
        <v>886</v>
      </c>
      <c r="B1223" s="11">
        <v>46201</v>
      </c>
      <c r="C1223" s="4">
        <f>YEAR(SalesDataTable[[#This Row],[Order Date]])</f>
        <v>2026</v>
      </c>
      <c r="D1223" s="4" t="str">
        <f>"Q"&amp;ROUNDUP(MONTH(SalesDataTable[[#This Row],[Order Date]])/3,0)</f>
        <v>Q2</v>
      </c>
      <c r="E1223" s="4">
        <f>MONTH(SalesDataTable[[#This Row],[Order Date]])</f>
        <v>6</v>
      </c>
      <c r="F1223" s="4" t="str">
        <f>TEXT(SalesDataTable[[#This Row],[Order Date]],"MMM")</f>
        <v>Jun</v>
      </c>
      <c r="G1223" s="3" t="s">
        <v>0</v>
      </c>
      <c r="H1223" s="3" t="s">
        <v>1</v>
      </c>
      <c r="I1223" s="3" t="s">
        <v>19</v>
      </c>
      <c r="J1223" s="3" t="s">
        <v>16</v>
      </c>
      <c r="K1223" s="3" t="s">
        <v>23</v>
      </c>
      <c r="L1223" s="3" t="s">
        <v>51</v>
      </c>
      <c r="M1223" s="8">
        <v>2</v>
      </c>
      <c r="N1223" s="5">
        <v>126.17</v>
      </c>
      <c r="O1223" s="6">
        <v>0.05</v>
      </c>
      <c r="P1223" s="18">
        <v>61.13</v>
      </c>
      <c r="Q1223" s="18">
        <f t="shared" si="76"/>
        <v>239.72299999999998</v>
      </c>
      <c r="R1223" s="18">
        <f t="shared" si="77"/>
        <v>122.26</v>
      </c>
      <c r="S1223" s="18">
        <f t="shared" si="78"/>
        <v>117.46299999999998</v>
      </c>
      <c r="T1223" s="7">
        <f t="shared" si="79"/>
        <v>0.48999470221881081</v>
      </c>
      <c r="U1223" s="4">
        <f>YEAR(SalesDataTable[[#This Row],[Order Date]])</f>
        <v>2026</v>
      </c>
      <c r="V1223" s="7" t="str">
        <f>"Q"&amp;ROUNDUP(MONTH(SalesDataTable[[#This Row],[Order Date]])/3,0)</f>
        <v>Q2</v>
      </c>
      <c r="W1223" s="8">
        <f>MONTH(SalesDataTable[[#This Row],[Order Date]])</f>
        <v>6</v>
      </c>
      <c r="X1223" s="7" t="str">
        <f>TEXT(SalesDataTable[[#This Row],[Order Date]],"mmm")</f>
        <v>Jun</v>
      </c>
    </row>
    <row r="1224" spans="1:24" ht="15.75">
      <c r="A1224" s="2">
        <v>944</v>
      </c>
      <c r="B1224" s="11">
        <v>46201</v>
      </c>
      <c r="C1224" s="4">
        <f>YEAR(SalesDataTable[[#This Row],[Order Date]])</f>
        <v>2026</v>
      </c>
      <c r="D1224" s="4" t="str">
        <f>"Q"&amp;ROUNDUP(MONTH(SalesDataTable[[#This Row],[Order Date]])/3,0)</f>
        <v>Q2</v>
      </c>
      <c r="E1224" s="4">
        <f>MONTH(SalesDataTable[[#This Row],[Order Date]])</f>
        <v>6</v>
      </c>
      <c r="F1224" s="4" t="str">
        <f>TEXT(SalesDataTable[[#This Row],[Order Date]],"MMM")</f>
        <v>Jun</v>
      </c>
      <c r="G1224" s="3" t="s">
        <v>20</v>
      </c>
      <c r="H1224" s="3" t="s">
        <v>31</v>
      </c>
      <c r="I1224" s="3" t="s">
        <v>28</v>
      </c>
      <c r="J1224" s="3" t="s">
        <v>3</v>
      </c>
      <c r="K1224" s="3" t="s">
        <v>23</v>
      </c>
      <c r="L1224" s="3" t="s">
        <v>40</v>
      </c>
      <c r="M1224" s="8">
        <v>2</v>
      </c>
      <c r="N1224" s="5">
        <v>83.72</v>
      </c>
      <c r="O1224" s="6">
        <v>0</v>
      </c>
      <c r="P1224" s="18">
        <v>38.96</v>
      </c>
      <c r="Q1224" s="18">
        <f t="shared" si="76"/>
        <v>167.44</v>
      </c>
      <c r="R1224" s="18">
        <f t="shared" si="77"/>
        <v>77.92</v>
      </c>
      <c r="S1224" s="18">
        <f t="shared" si="78"/>
        <v>89.52</v>
      </c>
      <c r="T1224" s="7">
        <f t="shared" si="79"/>
        <v>0.53463927376970855</v>
      </c>
      <c r="U1224" s="4">
        <f>YEAR(SalesDataTable[[#This Row],[Order Date]])</f>
        <v>2026</v>
      </c>
      <c r="V1224" s="7" t="str">
        <f>"Q"&amp;ROUNDUP(MONTH(SalesDataTable[[#This Row],[Order Date]])/3,0)</f>
        <v>Q2</v>
      </c>
      <c r="W1224" s="8">
        <f>MONTH(SalesDataTable[[#This Row],[Order Date]])</f>
        <v>6</v>
      </c>
      <c r="X1224" s="7" t="str">
        <f>TEXT(SalesDataTable[[#This Row],[Order Date]],"mmm")</f>
        <v>Jun</v>
      </c>
    </row>
    <row r="1225" spans="1:24" ht="15.75">
      <c r="A1225" s="2">
        <v>1050</v>
      </c>
      <c r="B1225" s="11">
        <v>46201</v>
      </c>
      <c r="C1225" s="4">
        <f>YEAR(SalesDataTable[[#This Row],[Order Date]])</f>
        <v>2026</v>
      </c>
      <c r="D1225" s="4" t="str">
        <f>"Q"&amp;ROUNDUP(MONTH(SalesDataTable[[#This Row],[Order Date]])/3,0)</f>
        <v>Q2</v>
      </c>
      <c r="E1225" s="4">
        <f>MONTH(SalesDataTable[[#This Row],[Order Date]])</f>
        <v>6</v>
      </c>
      <c r="F1225" s="4" t="str">
        <f>TEXT(SalesDataTable[[#This Row],[Order Date]],"MMM")</f>
        <v>Jun</v>
      </c>
      <c r="G1225" s="3" t="s">
        <v>20</v>
      </c>
      <c r="H1225" s="3" t="s">
        <v>33</v>
      </c>
      <c r="I1225" s="3" t="s">
        <v>28</v>
      </c>
      <c r="J1225" s="3" t="s">
        <v>13</v>
      </c>
      <c r="K1225" s="3" t="s">
        <v>9</v>
      </c>
      <c r="L1225" s="3" t="s">
        <v>46</v>
      </c>
      <c r="M1225" s="8">
        <v>1</v>
      </c>
      <c r="N1225" s="5">
        <v>70.58</v>
      </c>
      <c r="O1225" s="6">
        <v>0</v>
      </c>
      <c r="P1225" s="18">
        <v>32.78</v>
      </c>
      <c r="Q1225" s="18">
        <f t="shared" si="76"/>
        <v>70.58</v>
      </c>
      <c r="R1225" s="18">
        <f t="shared" si="77"/>
        <v>32.78</v>
      </c>
      <c r="S1225" s="18">
        <f t="shared" si="78"/>
        <v>37.799999999999997</v>
      </c>
      <c r="T1225" s="7">
        <f t="shared" si="79"/>
        <v>0.53556248228960046</v>
      </c>
      <c r="U1225" s="4">
        <f>YEAR(SalesDataTable[[#This Row],[Order Date]])</f>
        <v>2026</v>
      </c>
      <c r="V1225" s="7" t="str">
        <f>"Q"&amp;ROUNDUP(MONTH(SalesDataTable[[#This Row],[Order Date]])/3,0)</f>
        <v>Q2</v>
      </c>
      <c r="W1225" s="8">
        <f>MONTH(SalesDataTable[[#This Row],[Order Date]])</f>
        <v>6</v>
      </c>
      <c r="X1225" s="7" t="str">
        <f>TEXT(SalesDataTable[[#This Row],[Order Date]],"mmm")</f>
        <v>Jun</v>
      </c>
    </row>
    <row r="1226" spans="1:24" ht="15.75">
      <c r="A1226" s="2">
        <v>1677</v>
      </c>
      <c r="B1226" s="11">
        <v>46201</v>
      </c>
      <c r="C1226" s="4">
        <f>YEAR(SalesDataTable[[#This Row],[Order Date]])</f>
        <v>2026</v>
      </c>
      <c r="D1226" s="4" t="str">
        <f>"Q"&amp;ROUNDUP(MONTH(SalesDataTable[[#This Row],[Order Date]])/3,0)</f>
        <v>Q2</v>
      </c>
      <c r="E1226" s="4">
        <f>MONTH(SalesDataTable[[#This Row],[Order Date]])</f>
        <v>6</v>
      </c>
      <c r="F1226" s="4" t="str">
        <f>TEXT(SalesDataTable[[#This Row],[Order Date]],"MMM")</f>
        <v>Jun</v>
      </c>
      <c r="G1226" s="3" t="s">
        <v>20</v>
      </c>
      <c r="H1226" s="3" t="s">
        <v>47</v>
      </c>
      <c r="I1226" s="3" t="s">
        <v>8</v>
      </c>
      <c r="J1226" s="3" t="s">
        <v>16</v>
      </c>
      <c r="K1226" s="3" t="s">
        <v>23</v>
      </c>
      <c r="L1226" s="3" t="s">
        <v>40</v>
      </c>
      <c r="M1226" s="8">
        <v>5</v>
      </c>
      <c r="N1226" s="5">
        <v>81.96</v>
      </c>
      <c r="O1226" s="6">
        <v>0.05</v>
      </c>
      <c r="P1226" s="18">
        <v>39.130000000000003</v>
      </c>
      <c r="Q1226" s="18">
        <f t="shared" si="76"/>
        <v>389.30999999999995</v>
      </c>
      <c r="R1226" s="18">
        <f t="shared" si="77"/>
        <v>195.65</v>
      </c>
      <c r="S1226" s="18">
        <f t="shared" si="78"/>
        <v>193.65999999999994</v>
      </c>
      <c r="T1226" s="7">
        <f t="shared" si="79"/>
        <v>0.497444196141892</v>
      </c>
      <c r="U1226" s="4">
        <f>YEAR(SalesDataTable[[#This Row],[Order Date]])</f>
        <v>2026</v>
      </c>
      <c r="V1226" s="7" t="str">
        <f>"Q"&amp;ROUNDUP(MONTH(SalesDataTable[[#This Row],[Order Date]])/3,0)</f>
        <v>Q2</v>
      </c>
      <c r="W1226" s="8">
        <f>MONTH(SalesDataTable[[#This Row],[Order Date]])</f>
        <v>6</v>
      </c>
      <c r="X1226" s="7" t="str">
        <f>TEXT(SalesDataTable[[#This Row],[Order Date]],"mmm")</f>
        <v>Jun</v>
      </c>
    </row>
    <row r="1227" spans="1:24" ht="15.75">
      <c r="A1227" s="2">
        <v>2109</v>
      </c>
      <c r="B1227" s="11">
        <v>46201</v>
      </c>
      <c r="C1227" s="4">
        <f>YEAR(SalesDataTable[[#This Row],[Order Date]])</f>
        <v>2026</v>
      </c>
      <c r="D1227" s="4" t="str">
        <f>"Q"&amp;ROUNDUP(MONTH(SalesDataTable[[#This Row],[Order Date]])/3,0)</f>
        <v>Q2</v>
      </c>
      <c r="E1227" s="4">
        <f>MONTH(SalesDataTable[[#This Row],[Order Date]])</f>
        <v>6</v>
      </c>
      <c r="F1227" s="4" t="str">
        <f>TEXT(SalesDataTable[[#This Row],[Order Date]],"MMM")</f>
        <v>Jun</v>
      </c>
      <c r="G1227" s="3" t="s">
        <v>6</v>
      </c>
      <c r="H1227" s="3" t="s">
        <v>49</v>
      </c>
      <c r="I1227" s="3" t="s">
        <v>2</v>
      </c>
      <c r="J1227" s="3" t="s">
        <v>13</v>
      </c>
      <c r="K1227" s="3" t="s">
        <v>4</v>
      </c>
      <c r="L1227" s="3" t="s">
        <v>26</v>
      </c>
      <c r="M1227" s="8">
        <v>1</v>
      </c>
      <c r="N1227" s="5">
        <v>40.67</v>
      </c>
      <c r="O1227" s="6">
        <v>0</v>
      </c>
      <c r="P1227" s="18">
        <v>16.5</v>
      </c>
      <c r="Q1227" s="18">
        <f t="shared" si="76"/>
        <v>40.67</v>
      </c>
      <c r="R1227" s="18">
        <f t="shared" si="77"/>
        <v>16.5</v>
      </c>
      <c r="S1227" s="18">
        <f t="shared" si="78"/>
        <v>24.17</v>
      </c>
      <c r="T1227" s="7">
        <f t="shared" si="79"/>
        <v>0.59429554954511932</v>
      </c>
      <c r="U1227" s="4">
        <f>YEAR(SalesDataTable[[#This Row],[Order Date]])</f>
        <v>2026</v>
      </c>
      <c r="V1227" s="7" t="str">
        <f>"Q"&amp;ROUNDUP(MONTH(SalesDataTable[[#This Row],[Order Date]])/3,0)</f>
        <v>Q2</v>
      </c>
      <c r="W1227" s="8">
        <f>MONTH(SalesDataTable[[#This Row],[Order Date]])</f>
        <v>6</v>
      </c>
      <c r="X1227" s="7" t="str">
        <f>TEXT(SalesDataTable[[#This Row],[Order Date]],"mmm")</f>
        <v>Jun</v>
      </c>
    </row>
    <row r="1228" spans="1:24" ht="15.75">
      <c r="A1228" s="2">
        <v>3688</v>
      </c>
      <c r="B1228" s="11">
        <v>46201</v>
      </c>
      <c r="C1228" s="4">
        <f>YEAR(SalesDataTable[[#This Row],[Order Date]])</f>
        <v>2026</v>
      </c>
      <c r="D1228" s="4" t="str">
        <f>"Q"&amp;ROUNDUP(MONTH(SalesDataTable[[#This Row],[Order Date]])/3,0)</f>
        <v>Q2</v>
      </c>
      <c r="E1228" s="4">
        <f>MONTH(SalesDataTable[[#This Row],[Order Date]])</f>
        <v>6</v>
      </c>
      <c r="F1228" s="4" t="str">
        <f>TEXT(SalesDataTable[[#This Row],[Order Date]],"MMM")</f>
        <v>Jun</v>
      </c>
      <c r="G1228" s="3" t="s">
        <v>11</v>
      </c>
      <c r="H1228" s="3" t="s">
        <v>52</v>
      </c>
      <c r="I1228" s="3" t="s">
        <v>19</v>
      </c>
      <c r="J1228" s="3" t="s">
        <v>13</v>
      </c>
      <c r="K1228" s="3" t="s">
        <v>34</v>
      </c>
      <c r="L1228" s="3" t="s">
        <v>35</v>
      </c>
      <c r="M1228" s="8">
        <v>1</v>
      </c>
      <c r="N1228" s="5">
        <v>40.94</v>
      </c>
      <c r="O1228" s="6">
        <v>0</v>
      </c>
      <c r="P1228" s="18">
        <v>14.47</v>
      </c>
      <c r="Q1228" s="18">
        <f t="shared" si="76"/>
        <v>40.94</v>
      </c>
      <c r="R1228" s="18">
        <f t="shared" si="77"/>
        <v>14.47</v>
      </c>
      <c r="S1228" s="18">
        <f t="shared" si="78"/>
        <v>26.47</v>
      </c>
      <c r="T1228" s="7">
        <f t="shared" si="79"/>
        <v>0.64655593551538837</v>
      </c>
      <c r="U1228" s="4">
        <f>YEAR(SalesDataTable[[#This Row],[Order Date]])</f>
        <v>2026</v>
      </c>
      <c r="V1228" s="7" t="str">
        <f>"Q"&amp;ROUNDUP(MONTH(SalesDataTable[[#This Row],[Order Date]])/3,0)</f>
        <v>Q2</v>
      </c>
      <c r="W1228" s="8">
        <f>MONTH(SalesDataTable[[#This Row],[Order Date]])</f>
        <v>6</v>
      </c>
      <c r="X1228" s="7" t="str">
        <f>TEXT(SalesDataTable[[#This Row],[Order Date]],"mmm")</f>
        <v>Jun</v>
      </c>
    </row>
    <row r="1229" spans="1:24" ht="15.75">
      <c r="A1229" s="2">
        <v>521</v>
      </c>
      <c r="B1229" s="11">
        <v>46202</v>
      </c>
      <c r="C1229" s="4">
        <f>YEAR(SalesDataTable[[#This Row],[Order Date]])</f>
        <v>2026</v>
      </c>
      <c r="D1229" s="4" t="str">
        <f>"Q"&amp;ROUNDUP(MONTH(SalesDataTable[[#This Row],[Order Date]])/3,0)</f>
        <v>Q2</v>
      </c>
      <c r="E1229" s="4">
        <f>MONTH(SalesDataTable[[#This Row],[Order Date]])</f>
        <v>6</v>
      </c>
      <c r="F1229" s="4" t="str">
        <f>TEXT(SalesDataTable[[#This Row],[Order Date]],"MMM")</f>
        <v>Jun</v>
      </c>
      <c r="G1229" s="3" t="s">
        <v>20</v>
      </c>
      <c r="H1229" s="3" t="s">
        <v>33</v>
      </c>
      <c r="I1229" s="3" t="s">
        <v>8</v>
      </c>
      <c r="J1229" s="3" t="s">
        <v>16</v>
      </c>
      <c r="K1229" s="3" t="s">
        <v>4</v>
      </c>
      <c r="L1229" s="3" t="s">
        <v>30</v>
      </c>
      <c r="M1229" s="8">
        <v>3</v>
      </c>
      <c r="N1229" s="5">
        <v>100.89</v>
      </c>
      <c r="O1229" s="6">
        <v>0.05</v>
      </c>
      <c r="P1229" s="18">
        <v>49.08</v>
      </c>
      <c r="Q1229" s="18">
        <f t="shared" si="76"/>
        <v>287.53649999999999</v>
      </c>
      <c r="R1229" s="18">
        <f t="shared" si="77"/>
        <v>147.24</v>
      </c>
      <c r="S1229" s="18">
        <f t="shared" si="78"/>
        <v>140.29649999999998</v>
      </c>
      <c r="T1229" s="7">
        <f t="shared" si="79"/>
        <v>0.48792588071427451</v>
      </c>
      <c r="U1229" s="4">
        <f>YEAR(SalesDataTable[[#This Row],[Order Date]])</f>
        <v>2026</v>
      </c>
      <c r="V1229" s="7" t="str">
        <f>"Q"&amp;ROUNDUP(MONTH(SalesDataTable[[#This Row],[Order Date]])/3,0)</f>
        <v>Q2</v>
      </c>
      <c r="W1229" s="8">
        <f>MONTH(SalesDataTable[[#This Row],[Order Date]])</f>
        <v>6</v>
      </c>
      <c r="X1229" s="7" t="str">
        <f>TEXT(SalesDataTable[[#This Row],[Order Date]],"mmm")</f>
        <v>Jun</v>
      </c>
    </row>
    <row r="1230" spans="1:24" ht="15.75">
      <c r="A1230" s="2">
        <v>557</v>
      </c>
      <c r="B1230" s="11">
        <v>46202</v>
      </c>
      <c r="C1230" s="4">
        <f>YEAR(SalesDataTable[[#This Row],[Order Date]])</f>
        <v>2026</v>
      </c>
      <c r="D1230" s="4" t="str">
        <f>"Q"&amp;ROUNDUP(MONTH(SalesDataTable[[#This Row],[Order Date]])/3,0)</f>
        <v>Q2</v>
      </c>
      <c r="E1230" s="4">
        <f>MONTH(SalesDataTable[[#This Row],[Order Date]])</f>
        <v>6</v>
      </c>
      <c r="F1230" s="4" t="str">
        <f>TEXT(SalesDataTable[[#This Row],[Order Date]],"MMM")</f>
        <v>Jun</v>
      </c>
      <c r="G1230" s="3" t="s">
        <v>6</v>
      </c>
      <c r="H1230" s="3" t="s">
        <v>43</v>
      </c>
      <c r="I1230" s="3" t="s">
        <v>8</v>
      </c>
      <c r="J1230" s="3" t="s">
        <v>16</v>
      </c>
      <c r="K1230" s="3" t="s">
        <v>4</v>
      </c>
      <c r="L1230" s="3" t="s">
        <v>26</v>
      </c>
      <c r="M1230" s="8">
        <v>3</v>
      </c>
      <c r="N1230" s="5">
        <v>39.78</v>
      </c>
      <c r="O1230" s="6">
        <v>0.15</v>
      </c>
      <c r="P1230" s="18">
        <v>16.850000000000001</v>
      </c>
      <c r="Q1230" s="18">
        <f t="shared" si="76"/>
        <v>101.43900000000001</v>
      </c>
      <c r="R1230" s="18">
        <f t="shared" si="77"/>
        <v>50.550000000000004</v>
      </c>
      <c r="S1230" s="18">
        <f t="shared" si="78"/>
        <v>50.889000000000003</v>
      </c>
      <c r="T1230" s="7">
        <f t="shared" si="79"/>
        <v>0.50167095495815217</v>
      </c>
      <c r="U1230" s="4">
        <f>YEAR(SalesDataTable[[#This Row],[Order Date]])</f>
        <v>2026</v>
      </c>
      <c r="V1230" s="7" t="str">
        <f>"Q"&amp;ROUNDUP(MONTH(SalesDataTable[[#This Row],[Order Date]])/3,0)</f>
        <v>Q2</v>
      </c>
      <c r="W1230" s="8">
        <f>MONTH(SalesDataTable[[#This Row],[Order Date]])</f>
        <v>6</v>
      </c>
      <c r="X1230" s="7" t="str">
        <f>TEXT(SalesDataTable[[#This Row],[Order Date]],"mmm")</f>
        <v>Jun</v>
      </c>
    </row>
    <row r="1231" spans="1:24" ht="15.75">
      <c r="A1231" s="2">
        <v>929</v>
      </c>
      <c r="B1231" s="11">
        <v>46202</v>
      </c>
      <c r="C1231" s="4">
        <f>YEAR(SalesDataTable[[#This Row],[Order Date]])</f>
        <v>2026</v>
      </c>
      <c r="D1231" s="4" t="str">
        <f>"Q"&amp;ROUNDUP(MONTH(SalesDataTable[[#This Row],[Order Date]])/3,0)</f>
        <v>Q2</v>
      </c>
      <c r="E1231" s="4">
        <f>MONTH(SalesDataTable[[#This Row],[Order Date]])</f>
        <v>6</v>
      </c>
      <c r="F1231" s="4" t="str">
        <f>TEXT(SalesDataTable[[#This Row],[Order Date]],"MMM")</f>
        <v>Jun</v>
      </c>
      <c r="G1231" s="3" t="s">
        <v>0</v>
      </c>
      <c r="H1231" s="3" t="s">
        <v>1</v>
      </c>
      <c r="I1231" s="3" t="s">
        <v>2</v>
      </c>
      <c r="J1231" s="3" t="s">
        <v>3</v>
      </c>
      <c r="K1231" s="3" t="s">
        <v>34</v>
      </c>
      <c r="L1231" s="3" t="s">
        <v>35</v>
      </c>
      <c r="M1231" s="8">
        <v>1</v>
      </c>
      <c r="N1231" s="5">
        <v>40.299999999999997</v>
      </c>
      <c r="O1231" s="6">
        <v>0.05</v>
      </c>
      <c r="P1231" s="18">
        <v>14.79</v>
      </c>
      <c r="Q1231" s="18">
        <f t="shared" si="76"/>
        <v>38.284999999999997</v>
      </c>
      <c r="R1231" s="18">
        <f t="shared" si="77"/>
        <v>14.79</v>
      </c>
      <c r="S1231" s="18">
        <f t="shared" si="78"/>
        <v>23.494999999999997</v>
      </c>
      <c r="T1231" s="7">
        <f t="shared" si="79"/>
        <v>0.61368682251534545</v>
      </c>
      <c r="U1231" s="4">
        <f>YEAR(SalesDataTable[[#This Row],[Order Date]])</f>
        <v>2026</v>
      </c>
      <c r="V1231" s="7" t="str">
        <f>"Q"&amp;ROUNDUP(MONTH(SalesDataTable[[#This Row],[Order Date]])/3,0)</f>
        <v>Q2</v>
      </c>
      <c r="W1231" s="8">
        <f>MONTH(SalesDataTable[[#This Row],[Order Date]])</f>
        <v>6</v>
      </c>
      <c r="X1231" s="7" t="str">
        <f>TEXT(SalesDataTable[[#This Row],[Order Date]],"mmm")</f>
        <v>Jun</v>
      </c>
    </row>
    <row r="1232" spans="1:24" ht="15.75">
      <c r="A1232" s="2">
        <v>1089</v>
      </c>
      <c r="B1232" s="11">
        <v>46202</v>
      </c>
      <c r="C1232" s="4">
        <f>YEAR(SalesDataTable[[#This Row],[Order Date]])</f>
        <v>2026</v>
      </c>
      <c r="D1232" s="4" t="str">
        <f>"Q"&amp;ROUNDUP(MONTH(SalesDataTable[[#This Row],[Order Date]])/3,0)</f>
        <v>Q2</v>
      </c>
      <c r="E1232" s="4">
        <f>MONTH(SalesDataTable[[#This Row],[Order Date]])</f>
        <v>6</v>
      </c>
      <c r="F1232" s="4" t="str">
        <f>TEXT(SalesDataTable[[#This Row],[Order Date]],"MMM")</f>
        <v>Jun</v>
      </c>
      <c r="G1232" s="3" t="s">
        <v>6</v>
      </c>
      <c r="H1232" s="3" t="s">
        <v>41</v>
      </c>
      <c r="I1232" s="3" t="s">
        <v>19</v>
      </c>
      <c r="J1232" s="3" t="s">
        <v>3</v>
      </c>
      <c r="K1232" s="3" t="s">
        <v>9</v>
      </c>
      <c r="L1232" s="3" t="s">
        <v>10</v>
      </c>
      <c r="M1232" s="8">
        <v>1</v>
      </c>
      <c r="N1232" s="5">
        <v>90.91</v>
      </c>
      <c r="O1232" s="6">
        <v>0.05</v>
      </c>
      <c r="P1232" s="18">
        <v>45.9</v>
      </c>
      <c r="Q1232" s="18">
        <f t="shared" si="76"/>
        <v>86.364499999999992</v>
      </c>
      <c r="R1232" s="18">
        <f t="shared" si="77"/>
        <v>45.9</v>
      </c>
      <c r="S1232" s="18">
        <f t="shared" si="78"/>
        <v>40.464499999999994</v>
      </c>
      <c r="T1232" s="7">
        <f t="shared" si="79"/>
        <v>0.46853163047316893</v>
      </c>
      <c r="U1232" s="4">
        <f>YEAR(SalesDataTable[[#This Row],[Order Date]])</f>
        <v>2026</v>
      </c>
      <c r="V1232" s="7" t="str">
        <f>"Q"&amp;ROUNDUP(MONTH(SalesDataTable[[#This Row],[Order Date]])/3,0)</f>
        <v>Q2</v>
      </c>
      <c r="W1232" s="8">
        <f>MONTH(SalesDataTable[[#This Row],[Order Date]])</f>
        <v>6</v>
      </c>
      <c r="X1232" s="7" t="str">
        <f>TEXT(SalesDataTable[[#This Row],[Order Date]],"mmm")</f>
        <v>Jun</v>
      </c>
    </row>
    <row r="1233" spans="1:24" ht="15.75">
      <c r="A1233" s="2">
        <v>1655</v>
      </c>
      <c r="B1233" s="11">
        <v>46202</v>
      </c>
      <c r="C1233" s="4">
        <f>YEAR(SalesDataTable[[#This Row],[Order Date]])</f>
        <v>2026</v>
      </c>
      <c r="D1233" s="4" t="str">
        <f>"Q"&amp;ROUNDUP(MONTH(SalesDataTable[[#This Row],[Order Date]])/3,0)</f>
        <v>Q2</v>
      </c>
      <c r="E1233" s="4">
        <f>MONTH(SalesDataTable[[#This Row],[Order Date]])</f>
        <v>6</v>
      </c>
      <c r="F1233" s="4" t="str">
        <f>TEXT(SalesDataTable[[#This Row],[Order Date]],"MMM")</f>
        <v>Jun</v>
      </c>
      <c r="G1233" s="3" t="s">
        <v>0</v>
      </c>
      <c r="H1233" s="3" t="s">
        <v>1</v>
      </c>
      <c r="I1233" s="3" t="s">
        <v>8</v>
      </c>
      <c r="J1233" s="3" t="s">
        <v>16</v>
      </c>
      <c r="K1233" s="3" t="s">
        <v>14</v>
      </c>
      <c r="L1233" s="3" t="s">
        <v>48</v>
      </c>
      <c r="M1233" s="8">
        <v>5</v>
      </c>
      <c r="N1233" s="5">
        <v>162.29</v>
      </c>
      <c r="O1233" s="6">
        <v>0.15</v>
      </c>
      <c r="P1233" s="18">
        <v>86.66</v>
      </c>
      <c r="Q1233" s="18">
        <f t="shared" si="76"/>
        <v>689.73249999999996</v>
      </c>
      <c r="R1233" s="18">
        <f t="shared" si="77"/>
        <v>433.29999999999995</v>
      </c>
      <c r="S1233" s="18">
        <f t="shared" si="78"/>
        <v>256.4325</v>
      </c>
      <c r="T1233" s="7">
        <f t="shared" si="79"/>
        <v>0.37178543855770174</v>
      </c>
      <c r="U1233" s="4">
        <f>YEAR(SalesDataTable[[#This Row],[Order Date]])</f>
        <v>2026</v>
      </c>
      <c r="V1233" s="7" t="str">
        <f>"Q"&amp;ROUNDUP(MONTH(SalesDataTable[[#This Row],[Order Date]])/3,0)</f>
        <v>Q2</v>
      </c>
      <c r="W1233" s="8">
        <f>MONTH(SalesDataTable[[#This Row],[Order Date]])</f>
        <v>6</v>
      </c>
      <c r="X1233" s="7" t="str">
        <f>TEXT(SalesDataTable[[#This Row],[Order Date]],"mmm")</f>
        <v>Jun</v>
      </c>
    </row>
    <row r="1234" spans="1:24" ht="15.75">
      <c r="A1234" s="2">
        <v>1897</v>
      </c>
      <c r="B1234" s="11">
        <v>46202</v>
      </c>
      <c r="C1234" s="4">
        <f>YEAR(SalesDataTable[[#This Row],[Order Date]])</f>
        <v>2026</v>
      </c>
      <c r="D1234" s="4" t="str">
        <f>"Q"&amp;ROUNDUP(MONTH(SalesDataTable[[#This Row],[Order Date]])/3,0)</f>
        <v>Q2</v>
      </c>
      <c r="E1234" s="4">
        <f>MONTH(SalesDataTable[[#This Row],[Order Date]])</f>
        <v>6</v>
      </c>
      <c r="F1234" s="4" t="str">
        <f>TEXT(SalesDataTable[[#This Row],[Order Date]],"MMM")</f>
        <v>Jun</v>
      </c>
      <c r="G1234" s="3" t="s">
        <v>6</v>
      </c>
      <c r="H1234" s="3" t="s">
        <v>41</v>
      </c>
      <c r="I1234" s="3" t="s">
        <v>2</v>
      </c>
      <c r="J1234" s="3" t="s">
        <v>16</v>
      </c>
      <c r="K1234" s="3" t="s">
        <v>4</v>
      </c>
      <c r="L1234" s="3" t="s">
        <v>22</v>
      </c>
      <c r="M1234" s="8">
        <v>2</v>
      </c>
      <c r="N1234" s="5">
        <v>51.03</v>
      </c>
      <c r="O1234" s="6">
        <v>0</v>
      </c>
      <c r="P1234" s="18">
        <v>22.59</v>
      </c>
      <c r="Q1234" s="18">
        <f t="shared" si="76"/>
        <v>102.06</v>
      </c>
      <c r="R1234" s="18">
        <f t="shared" si="77"/>
        <v>45.18</v>
      </c>
      <c r="S1234" s="18">
        <f t="shared" si="78"/>
        <v>56.88</v>
      </c>
      <c r="T1234" s="7">
        <f t="shared" si="79"/>
        <v>0.55731922398589062</v>
      </c>
      <c r="U1234" s="4">
        <f>YEAR(SalesDataTable[[#This Row],[Order Date]])</f>
        <v>2026</v>
      </c>
      <c r="V1234" s="7" t="str">
        <f>"Q"&amp;ROUNDUP(MONTH(SalesDataTable[[#This Row],[Order Date]])/3,0)</f>
        <v>Q2</v>
      </c>
      <c r="W1234" s="8">
        <f>MONTH(SalesDataTable[[#This Row],[Order Date]])</f>
        <v>6</v>
      </c>
      <c r="X1234" s="7" t="str">
        <f>TEXT(SalesDataTable[[#This Row],[Order Date]],"mmm")</f>
        <v>Jun</v>
      </c>
    </row>
    <row r="1235" spans="1:24" ht="15.75">
      <c r="A1235" s="2">
        <v>2417</v>
      </c>
      <c r="B1235" s="11">
        <v>46202</v>
      </c>
      <c r="C1235" s="4">
        <f>YEAR(SalesDataTable[[#This Row],[Order Date]])</f>
        <v>2026</v>
      </c>
      <c r="D1235" s="4" t="str">
        <f>"Q"&amp;ROUNDUP(MONTH(SalesDataTable[[#This Row],[Order Date]])/3,0)</f>
        <v>Q2</v>
      </c>
      <c r="E1235" s="4">
        <f>MONTH(SalesDataTable[[#This Row],[Order Date]])</f>
        <v>6</v>
      </c>
      <c r="F1235" s="4" t="str">
        <f>TEXT(SalesDataTable[[#This Row],[Order Date]],"MMM")</f>
        <v>Jun</v>
      </c>
      <c r="G1235" s="3" t="s">
        <v>6</v>
      </c>
      <c r="H1235" s="3" t="s">
        <v>43</v>
      </c>
      <c r="I1235" s="3" t="s">
        <v>2</v>
      </c>
      <c r="J1235" s="3" t="s">
        <v>16</v>
      </c>
      <c r="K1235" s="3" t="s">
        <v>34</v>
      </c>
      <c r="L1235" s="3" t="s">
        <v>45</v>
      </c>
      <c r="M1235" s="8">
        <v>1</v>
      </c>
      <c r="N1235" s="5">
        <v>50.67</v>
      </c>
      <c r="O1235" s="6">
        <v>0</v>
      </c>
      <c r="P1235" s="18">
        <v>22.18</v>
      </c>
      <c r="Q1235" s="18">
        <f t="shared" si="76"/>
        <v>50.67</v>
      </c>
      <c r="R1235" s="18">
        <f t="shared" si="77"/>
        <v>22.18</v>
      </c>
      <c r="S1235" s="18">
        <f t="shared" si="78"/>
        <v>28.490000000000002</v>
      </c>
      <c r="T1235" s="7">
        <f t="shared" si="79"/>
        <v>0.56226564041839355</v>
      </c>
      <c r="U1235" s="4">
        <f>YEAR(SalesDataTable[[#This Row],[Order Date]])</f>
        <v>2026</v>
      </c>
      <c r="V1235" s="7" t="str">
        <f>"Q"&amp;ROUNDUP(MONTH(SalesDataTable[[#This Row],[Order Date]])/3,0)</f>
        <v>Q2</v>
      </c>
      <c r="W1235" s="8">
        <f>MONTH(SalesDataTable[[#This Row],[Order Date]])</f>
        <v>6</v>
      </c>
      <c r="X1235" s="7" t="str">
        <f>TEXT(SalesDataTable[[#This Row],[Order Date]],"mmm")</f>
        <v>Jun</v>
      </c>
    </row>
    <row r="1236" spans="1:24" ht="15.75">
      <c r="A1236" s="2">
        <v>3474</v>
      </c>
      <c r="B1236" s="11">
        <v>46202</v>
      </c>
      <c r="C1236" s="4">
        <f>YEAR(SalesDataTable[[#This Row],[Order Date]])</f>
        <v>2026</v>
      </c>
      <c r="D1236" s="4" t="str">
        <f>"Q"&amp;ROUNDUP(MONTH(SalesDataTable[[#This Row],[Order Date]])/3,0)</f>
        <v>Q2</v>
      </c>
      <c r="E1236" s="4">
        <f>MONTH(SalesDataTable[[#This Row],[Order Date]])</f>
        <v>6</v>
      </c>
      <c r="F1236" s="4" t="str">
        <f>TEXT(SalesDataTable[[#This Row],[Order Date]],"MMM")</f>
        <v>Jun</v>
      </c>
      <c r="G1236" s="3" t="s">
        <v>20</v>
      </c>
      <c r="H1236" s="3" t="s">
        <v>33</v>
      </c>
      <c r="I1236" s="3" t="s">
        <v>8</v>
      </c>
      <c r="J1236" s="3" t="s">
        <v>3</v>
      </c>
      <c r="K1236" s="3" t="s">
        <v>14</v>
      </c>
      <c r="L1236" s="3" t="s">
        <v>44</v>
      </c>
      <c r="M1236" s="8">
        <v>10</v>
      </c>
      <c r="N1236" s="5">
        <v>130.62</v>
      </c>
      <c r="O1236" s="6">
        <v>0.05</v>
      </c>
      <c r="P1236" s="18">
        <v>67.05</v>
      </c>
      <c r="Q1236" s="18">
        <f t="shared" si="76"/>
        <v>1240.8899999999999</v>
      </c>
      <c r="R1236" s="18">
        <f t="shared" si="77"/>
        <v>670.5</v>
      </c>
      <c r="S1236" s="18">
        <f t="shared" si="78"/>
        <v>570.38999999999987</v>
      </c>
      <c r="T1236" s="7">
        <f t="shared" si="79"/>
        <v>0.45966201677828006</v>
      </c>
      <c r="U1236" s="4">
        <f>YEAR(SalesDataTable[[#This Row],[Order Date]])</f>
        <v>2026</v>
      </c>
      <c r="V1236" s="7" t="str">
        <f>"Q"&amp;ROUNDUP(MONTH(SalesDataTable[[#This Row],[Order Date]])/3,0)</f>
        <v>Q2</v>
      </c>
      <c r="W1236" s="8">
        <f>MONTH(SalesDataTable[[#This Row],[Order Date]])</f>
        <v>6</v>
      </c>
      <c r="X1236" s="7" t="str">
        <f>TEXT(SalesDataTable[[#This Row],[Order Date]],"mmm")</f>
        <v>Jun</v>
      </c>
    </row>
    <row r="1237" spans="1:24" ht="15.75">
      <c r="A1237" s="2">
        <v>4079</v>
      </c>
      <c r="B1237" s="11">
        <v>46202</v>
      </c>
      <c r="C1237" s="4">
        <f>YEAR(SalesDataTable[[#This Row],[Order Date]])</f>
        <v>2026</v>
      </c>
      <c r="D1237" s="4" t="str">
        <f>"Q"&amp;ROUNDUP(MONTH(SalesDataTable[[#This Row],[Order Date]])/3,0)</f>
        <v>Q2</v>
      </c>
      <c r="E1237" s="4">
        <f>MONTH(SalesDataTable[[#This Row],[Order Date]])</f>
        <v>6</v>
      </c>
      <c r="F1237" s="4" t="str">
        <f>TEXT(SalesDataTable[[#This Row],[Order Date]],"MMM")</f>
        <v>Jun</v>
      </c>
      <c r="G1237" s="3" t="s">
        <v>11</v>
      </c>
      <c r="H1237" s="3" t="s">
        <v>25</v>
      </c>
      <c r="I1237" s="3" t="s">
        <v>2</v>
      </c>
      <c r="J1237" s="3" t="s">
        <v>13</v>
      </c>
      <c r="K1237" s="3" t="s">
        <v>23</v>
      </c>
      <c r="L1237" s="3" t="s">
        <v>29</v>
      </c>
      <c r="M1237" s="8">
        <v>4</v>
      </c>
      <c r="N1237" s="5">
        <v>194.6</v>
      </c>
      <c r="O1237" s="6">
        <v>0</v>
      </c>
      <c r="P1237" s="18">
        <v>104.64</v>
      </c>
      <c r="Q1237" s="18">
        <f t="shared" si="76"/>
        <v>778.4</v>
      </c>
      <c r="R1237" s="18">
        <f t="shared" si="77"/>
        <v>418.56</v>
      </c>
      <c r="S1237" s="18">
        <f t="shared" si="78"/>
        <v>359.84</v>
      </c>
      <c r="T1237" s="7">
        <f t="shared" si="79"/>
        <v>0.46228160328879753</v>
      </c>
      <c r="U1237" s="4">
        <f>YEAR(SalesDataTable[[#This Row],[Order Date]])</f>
        <v>2026</v>
      </c>
      <c r="V1237" s="7" t="str">
        <f>"Q"&amp;ROUNDUP(MONTH(SalesDataTable[[#This Row],[Order Date]])/3,0)</f>
        <v>Q2</v>
      </c>
      <c r="W1237" s="8">
        <f>MONTH(SalesDataTable[[#This Row],[Order Date]])</f>
        <v>6</v>
      </c>
      <c r="X1237" s="7" t="str">
        <f>TEXT(SalesDataTable[[#This Row],[Order Date]],"mmm")</f>
        <v>Jun</v>
      </c>
    </row>
    <row r="1238" spans="1:24" ht="15.75">
      <c r="A1238" s="2">
        <v>45</v>
      </c>
      <c r="B1238" s="11">
        <v>46203</v>
      </c>
      <c r="C1238" s="4">
        <f>YEAR(SalesDataTable[[#This Row],[Order Date]])</f>
        <v>2026</v>
      </c>
      <c r="D1238" s="4" t="str">
        <f>"Q"&amp;ROUNDUP(MONTH(SalesDataTable[[#This Row],[Order Date]])/3,0)</f>
        <v>Q2</v>
      </c>
      <c r="E1238" s="4">
        <f>MONTH(SalesDataTable[[#This Row],[Order Date]])</f>
        <v>6</v>
      </c>
      <c r="F1238" s="4" t="str">
        <f>TEXT(SalesDataTable[[#This Row],[Order Date]],"MMM")</f>
        <v>Jun</v>
      </c>
      <c r="G1238" s="3" t="s">
        <v>11</v>
      </c>
      <c r="H1238" s="3" t="s">
        <v>12</v>
      </c>
      <c r="I1238" s="3" t="s">
        <v>19</v>
      </c>
      <c r="J1238" s="3" t="s">
        <v>13</v>
      </c>
      <c r="K1238" s="3" t="s">
        <v>9</v>
      </c>
      <c r="L1238" s="3" t="s">
        <v>10</v>
      </c>
      <c r="M1238" s="8">
        <v>1</v>
      </c>
      <c r="N1238" s="5">
        <v>94</v>
      </c>
      <c r="O1238" s="6">
        <v>0</v>
      </c>
      <c r="P1238" s="18">
        <v>45.62</v>
      </c>
      <c r="Q1238" s="18">
        <f t="shared" si="76"/>
        <v>94</v>
      </c>
      <c r="R1238" s="18">
        <f t="shared" si="77"/>
        <v>45.62</v>
      </c>
      <c r="S1238" s="18">
        <f t="shared" si="78"/>
        <v>48.38</v>
      </c>
      <c r="T1238" s="7">
        <f t="shared" si="79"/>
        <v>0.51468085106382977</v>
      </c>
      <c r="U1238" s="4">
        <f>YEAR(SalesDataTable[[#This Row],[Order Date]])</f>
        <v>2026</v>
      </c>
      <c r="V1238" s="7" t="str">
        <f>"Q"&amp;ROUNDUP(MONTH(SalesDataTable[[#This Row],[Order Date]])/3,0)</f>
        <v>Q2</v>
      </c>
      <c r="W1238" s="8">
        <f>MONTH(SalesDataTable[[#This Row],[Order Date]])</f>
        <v>6</v>
      </c>
      <c r="X1238" s="7" t="str">
        <f>TEXT(SalesDataTable[[#This Row],[Order Date]],"mmm")</f>
        <v>Jun</v>
      </c>
    </row>
    <row r="1239" spans="1:24" ht="15.75">
      <c r="A1239" s="2">
        <v>2895</v>
      </c>
      <c r="B1239" s="11">
        <v>46203</v>
      </c>
      <c r="C1239" s="4">
        <f>YEAR(SalesDataTable[[#This Row],[Order Date]])</f>
        <v>2026</v>
      </c>
      <c r="D1239" s="4" t="str">
        <f>"Q"&amp;ROUNDUP(MONTH(SalesDataTable[[#This Row],[Order Date]])/3,0)</f>
        <v>Q2</v>
      </c>
      <c r="E1239" s="4">
        <f>MONTH(SalesDataTable[[#This Row],[Order Date]])</f>
        <v>6</v>
      </c>
      <c r="F1239" s="4" t="str">
        <f>TEXT(SalesDataTable[[#This Row],[Order Date]],"MMM")</f>
        <v>Jun</v>
      </c>
      <c r="G1239" s="3" t="s">
        <v>20</v>
      </c>
      <c r="H1239" s="3" t="s">
        <v>33</v>
      </c>
      <c r="I1239" s="3" t="s">
        <v>2</v>
      </c>
      <c r="J1239" s="3" t="s">
        <v>3</v>
      </c>
      <c r="K1239" s="3" t="s">
        <v>34</v>
      </c>
      <c r="L1239" s="3" t="s">
        <v>35</v>
      </c>
      <c r="M1239" s="8">
        <v>2</v>
      </c>
      <c r="N1239" s="5">
        <v>40.46</v>
      </c>
      <c r="O1239" s="6">
        <v>0</v>
      </c>
      <c r="P1239" s="18">
        <v>15.15</v>
      </c>
      <c r="Q1239" s="18">
        <f t="shared" si="76"/>
        <v>80.92</v>
      </c>
      <c r="R1239" s="18">
        <f t="shared" si="77"/>
        <v>30.3</v>
      </c>
      <c r="S1239" s="18">
        <f t="shared" si="78"/>
        <v>50.620000000000005</v>
      </c>
      <c r="T1239" s="7">
        <f t="shared" si="79"/>
        <v>0.62555610479485912</v>
      </c>
      <c r="U1239" s="4">
        <f>YEAR(SalesDataTable[[#This Row],[Order Date]])</f>
        <v>2026</v>
      </c>
      <c r="V1239" s="7" t="str">
        <f>"Q"&amp;ROUNDUP(MONTH(SalesDataTable[[#This Row],[Order Date]])/3,0)</f>
        <v>Q2</v>
      </c>
      <c r="W1239" s="8">
        <f>MONTH(SalesDataTable[[#This Row],[Order Date]])</f>
        <v>6</v>
      </c>
      <c r="X1239" s="7" t="str">
        <f>TEXT(SalesDataTable[[#This Row],[Order Date]],"mmm")</f>
        <v>Jun</v>
      </c>
    </row>
    <row r="1240" spans="1:24" ht="15.75">
      <c r="A1240" s="2">
        <v>5158</v>
      </c>
      <c r="B1240" s="11">
        <v>46203</v>
      </c>
      <c r="C1240" s="4">
        <f>YEAR(SalesDataTable[[#This Row],[Order Date]])</f>
        <v>2026</v>
      </c>
      <c r="D1240" s="4" t="str">
        <f>"Q"&amp;ROUNDUP(MONTH(SalesDataTable[[#This Row],[Order Date]])/3,0)</f>
        <v>Q2</v>
      </c>
      <c r="E1240" s="4">
        <f>MONTH(SalesDataTable[[#This Row],[Order Date]])</f>
        <v>6</v>
      </c>
      <c r="F1240" s="4" t="str">
        <f>TEXT(SalesDataTable[[#This Row],[Order Date]],"MMM")</f>
        <v>Jun</v>
      </c>
      <c r="G1240" s="3" t="s">
        <v>6</v>
      </c>
      <c r="H1240" s="3" t="s">
        <v>27</v>
      </c>
      <c r="I1240" s="3" t="s">
        <v>19</v>
      </c>
      <c r="J1240" s="3" t="s">
        <v>13</v>
      </c>
      <c r="K1240" s="3" t="s">
        <v>9</v>
      </c>
      <c r="L1240" s="3" t="s">
        <v>37</v>
      </c>
      <c r="M1240" s="8">
        <v>1</v>
      </c>
      <c r="N1240" s="5">
        <v>156.11000000000001</v>
      </c>
      <c r="O1240" s="6">
        <v>0</v>
      </c>
      <c r="P1240" s="18">
        <v>79.52</v>
      </c>
      <c r="Q1240" s="18">
        <f t="shared" si="76"/>
        <v>156.11000000000001</v>
      </c>
      <c r="R1240" s="18">
        <f t="shared" si="77"/>
        <v>79.52</v>
      </c>
      <c r="S1240" s="18">
        <f t="shared" si="78"/>
        <v>76.590000000000018</v>
      </c>
      <c r="T1240" s="7">
        <f t="shared" si="79"/>
        <v>0.49061559157004681</v>
      </c>
      <c r="U1240" s="4">
        <f>YEAR(SalesDataTable[[#This Row],[Order Date]])</f>
        <v>2026</v>
      </c>
      <c r="V1240" s="7" t="str">
        <f>"Q"&amp;ROUNDUP(MONTH(SalesDataTable[[#This Row],[Order Date]])/3,0)</f>
        <v>Q2</v>
      </c>
      <c r="W1240" s="8">
        <f>MONTH(SalesDataTable[[#This Row],[Order Date]])</f>
        <v>6</v>
      </c>
      <c r="X1240" s="7" t="str">
        <f>TEXT(SalesDataTable[[#This Row],[Order Date]],"mmm")</f>
        <v>Jun</v>
      </c>
    </row>
    <row r="1241" spans="1:24" ht="15.75">
      <c r="A1241" s="2">
        <v>1217</v>
      </c>
      <c r="B1241" s="11">
        <v>46204</v>
      </c>
      <c r="C1241" s="4">
        <f>YEAR(SalesDataTable[[#This Row],[Order Date]])</f>
        <v>2026</v>
      </c>
      <c r="D1241" s="4" t="str">
        <f>"Q"&amp;ROUNDUP(MONTH(SalesDataTable[[#This Row],[Order Date]])/3,0)</f>
        <v>Q3</v>
      </c>
      <c r="E1241" s="4">
        <f>MONTH(SalesDataTable[[#This Row],[Order Date]])</f>
        <v>7</v>
      </c>
      <c r="F1241" s="4" t="str">
        <f>TEXT(SalesDataTable[[#This Row],[Order Date]],"MMM")</f>
        <v>Jul</v>
      </c>
      <c r="G1241" s="3" t="s">
        <v>11</v>
      </c>
      <c r="H1241" s="3" t="s">
        <v>18</v>
      </c>
      <c r="I1241" s="3" t="s">
        <v>2</v>
      </c>
      <c r="J1241" s="3" t="s">
        <v>3</v>
      </c>
      <c r="K1241" s="3" t="s">
        <v>23</v>
      </c>
      <c r="L1241" s="3" t="s">
        <v>51</v>
      </c>
      <c r="M1241" s="8">
        <v>2</v>
      </c>
      <c r="N1241" s="5">
        <v>121.78</v>
      </c>
      <c r="O1241" s="6">
        <v>0.1</v>
      </c>
      <c r="P1241" s="18">
        <v>59.62</v>
      </c>
      <c r="Q1241" s="18">
        <f t="shared" si="76"/>
        <v>219.20400000000001</v>
      </c>
      <c r="R1241" s="18">
        <f t="shared" si="77"/>
        <v>119.24</v>
      </c>
      <c r="S1241" s="18">
        <f t="shared" si="78"/>
        <v>99.964000000000013</v>
      </c>
      <c r="T1241" s="7">
        <f t="shared" si="79"/>
        <v>0.45603182423678407</v>
      </c>
      <c r="U1241" s="4">
        <f>YEAR(SalesDataTable[[#This Row],[Order Date]])</f>
        <v>2026</v>
      </c>
      <c r="V1241" s="7" t="str">
        <f>"Q"&amp;ROUNDUP(MONTH(SalesDataTable[[#This Row],[Order Date]])/3,0)</f>
        <v>Q3</v>
      </c>
      <c r="W1241" s="8">
        <f>MONTH(SalesDataTable[[#This Row],[Order Date]])</f>
        <v>7</v>
      </c>
      <c r="X1241" s="7" t="str">
        <f>TEXT(SalesDataTable[[#This Row],[Order Date]],"mmm")</f>
        <v>Jul</v>
      </c>
    </row>
    <row r="1242" spans="1:24" ht="15.75">
      <c r="A1242" s="2">
        <v>2249</v>
      </c>
      <c r="B1242" s="11">
        <v>46204</v>
      </c>
      <c r="C1242" s="4">
        <f>YEAR(SalesDataTable[[#This Row],[Order Date]])</f>
        <v>2026</v>
      </c>
      <c r="D1242" s="4" t="str">
        <f>"Q"&amp;ROUNDUP(MONTH(SalesDataTable[[#This Row],[Order Date]])/3,0)</f>
        <v>Q3</v>
      </c>
      <c r="E1242" s="4">
        <f>MONTH(SalesDataTable[[#This Row],[Order Date]])</f>
        <v>7</v>
      </c>
      <c r="F1242" s="4" t="str">
        <f>TEXT(SalesDataTable[[#This Row],[Order Date]],"MMM")</f>
        <v>Jul</v>
      </c>
      <c r="G1242" s="3" t="s">
        <v>0</v>
      </c>
      <c r="H1242" s="3" t="s">
        <v>50</v>
      </c>
      <c r="I1242" s="3" t="s">
        <v>28</v>
      </c>
      <c r="J1242" s="3" t="s">
        <v>13</v>
      </c>
      <c r="K1242" s="3" t="s">
        <v>34</v>
      </c>
      <c r="L1242" s="3" t="s">
        <v>42</v>
      </c>
      <c r="M1242" s="8">
        <v>3</v>
      </c>
      <c r="N1242" s="5">
        <v>36.22</v>
      </c>
      <c r="O1242" s="6">
        <v>0.1</v>
      </c>
      <c r="P1242" s="18">
        <v>13.83</v>
      </c>
      <c r="Q1242" s="18">
        <f t="shared" si="76"/>
        <v>97.793999999999997</v>
      </c>
      <c r="R1242" s="18">
        <f t="shared" si="77"/>
        <v>41.49</v>
      </c>
      <c r="S1242" s="18">
        <f t="shared" si="78"/>
        <v>56.303999999999995</v>
      </c>
      <c r="T1242" s="7">
        <f t="shared" si="79"/>
        <v>0.57574084299650286</v>
      </c>
      <c r="U1242" s="4">
        <f>YEAR(SalesDataTable[[#This Row],[Order Date]])</f>
        <v>2026</v>
      </c>
      <c r="V1242" s="7" t="str">
        <f>"Q"&amp;ROUNDUP(MONTH(SalesDataTable[[#This Row],[Order Date]])/3,0)</f>
        <v>Q3</v>
      </c>
      <c r="W1242" s="8">
        <f>MONTH(SalesDataTable[[#This Row],[Order Date]])</f>
        <v>7</v>
      </c>
      <c r="X1242" s="7" t="str">
        <f>TEXT(SalesDataTable[[#This Row],[Order Date]],"mmm")</f>
        <v>Jul</v>
      </c>
    </row>
    <row r="1243" spans="1:24" ht="15.75">
      <c r="A1243" s="2">
        <v>2650</v>
      </c>
      <c r="B1243" s="11">
        <v>46204</v>
      </c>
      <c r="C1243" s="4">
        <f>YEAR(SalesDataTable[[#This Row],[Order Date]])</f>
        <v>2026</v>
      </c>
      <c r="D1243" s="4" t="str">
        <f>"Q"&amp;ROUNDUP(MONTH(SalesDataTable[[#This Row],[Order Date]])/3,0)</f>
        <v>Q3</v>
      </c>
      <c r="E1243" s="4">
        <f>MONTH(SalesDataTable[[#This Row],[Order Date]])</f>
        <v>7</v>
      </c>
      <c r="F1243" s="4" t="str">
        <f>TEXT(SalesDataTable[[#This Row],[Order Date]],"MMM")</f>
        <v>Jul</v>
      </c>
      <c r="G1243" s="3" t="s">
        <v>20</v>
      </c>
      <c r="H1243" s="3" t="s">
        <v>31</v>
      </c>
      <c r="I1243" s="3" t="s">
        <v>8</v>
      </c>
      <c r="J1243" s="3" t="s">
        <v>16</v>
      </c>
      <c r="K1243" s="3" t="s">
        <v>14</v>
      </c>
      <c r="L1243" s="3" t="s">
        <v>48</v>
      </c>
      <c r="M1243" s="8">
        <v>10</v>
      </c>
      <c r="N1243" s="5">
        <v>161.78</v>
      </c>
      <c r="O1243" s="6">
        <v>0.1</v>
      </c>
      <c r="P1243" s="18">
        <v>85.11</v>
      </c>
      <c r="Q1243" s="18">
        <f t="shared" si="76"/>
        <v>1456.02</v>
      </c>
      <c r="R1243" s="18">
        <f t="shared" si="77"/>
        <v>851.1</v>
      </c>
      <c r="S1243" s="18">
        <f t="shared" si="78"/>
        <v>604.91999999999996</v>
      </c>
      <c r="T1243" s="7">
        <f t="shared" si="79"/>
        <v>0.4154613260806857</v>
      </c>
      <c r="U1243" s="4">
        <f>YEAR(SalesDataTable[[#This Row],[Order Date]])</f>
        <v>2026</v>
      </c>
      <c r="V1243" s="7" t="str">
        <f>"Q"&amp;ROUNDUP(MONTH(SalesDataTable[[#This Row],[Order Date]])/3,0)</f>
        <v>Q3</v>
      </c>
      <c r="W1243" s="8">
        <f>MONTH(SalesDataTable[[#This Row],[Order Date]])</f>
        <v>7</v>
      </c>
      <c r="X1243" s="7" t="str">
        <f>TEXT(SalesDataTable[[#This Row],[Order Date]],"mmm")</f>
        <v>Jul</v>
      </c>
    </row>
    <row r="1244" spans="1:24" ht="15.75">
      <c r="A1244" s="2">
        <v>3937</v>
      </c>
      <c r="B1244" s="11">
        <v>46204</v>
      </c>
      <c r="C1244" s="4">
        <f>YEAR(SalesDataTable[[#This Row],[Order Date]])</f>
        <v>2026</v>
      </c>
      <c r="D1244" s="4" t="str">
        <f>"Q"&amp;ROUNDUP(MONTH(SalesDataTable[[#This Row],[Order Date]])/3,0)</f>
        <v>Q3</v>
      </c>
      <c r="E1244" s="4">
        <f>MONTH(SalesDataTable[[#This Row],[Order Date]])</f>
        <v>7</v>
      </c>
      <c r="F1244" s="4" t="str">
        <f>TEXT(SalesDataTable[[#This Row],[Order Date]],"MMM")</f>
        <v>Jul</v>
      </c>
      <c r="G1244" s="3" t="s">
        <v>20</v>
      </c>
      <c r="H1244" s="3" t="s">
        <v>31</v>
      </c>
      <c r="I1244" s="3" t="s">
        <v>2</v>
      </c>
      <c r="J1244" s="3" t="s">
        <v>16</v>
      </c>
      <c r="K1244" s="3" t="s">
        <v>23</v>
      </c>
      <c r="L1244" s="3" t="s">
        <v>51</v>
      </c>
      <c r="M1244" s="8">
        <v>3</v>
      </c>
      <c r="N1244" s="5">
        <v>126.23</v>
      </c>
      <c r="O1244" s="6">
        <v>0.05</v>
      </c>
      <c r="P1244" s="18">
        <v>61.81</v>
      </c>
      <c r="Q1244" s="18">
        <f t="shared" si="76"/>
        <v>359.75549999999998</v>
      </c>
      <c r="R1244" s="18">
        <f t="shared" si="77"/>
        <v>185.43</v>
      </c>
      <c r="S1244" s="18">
        <f t="shared" si="78"/>
        <v>174.32549999999998</v>
      </c>
      <c r="T1244" s="7">
        <f t="shared" si="79"/>
        <v>0.4845666014835075</v>
      </c>
      <c r="U1244" s="4">
        <f>YEAR(SalesDataTable[[#This Row],[Order Date]])</f>
        <v>2026</v>
      </c>
      <c r="V1244" s="7" t="str">
        <f>"Q"&amp;ROUNDUP(MONTH(SalesDataTable[[#This Row],[Order Date]])/3,0)</f>
        <v>Q3</v>
      </c>
      <c r="W1244" s="8">
        <f>MONTH(SalesDataTable[[#This Row],[Order Date]])</f>
        <v>7</v>
      </c>
      <c r="X1244" s="7" t="str">
        <f>TEXT(SalesDataTable[[#This Row],[Order Date]],"mmm")</f>
        <v>Jul</v>
      </c>
    </row>
    <row r="1245" spans="1:24" ht="15.75">
      <c r="A1245" s="2">
        <v>4122</v>
      </c>
      <c r="B1245" s="11">
        <v>46204</v>
      </c>
      <c r="C1245" s="4">
        <f>YEAR(SalesDataTable[[#This Row],[Order Date]])</f>
        <v>2026</v>
      </c>
      <c r="D1245" s="4" t="str">
        <f>"Q"&amp;ROUNDUP(MONTH(SalesDataTable[[#This Row],[Order Date]])/3,0)</f>
        <v>Q3</v>
      </c>
      <c r="E1245" s="4">
        <f>MONTH(SalesDataTable[[#This Row],[Order Date]])</f>
        <v>7</v>
      </c>
      <c r="F1245" s="4" t="str">
        <f>TEXT(SalesDataTable[[#This Row],[Order Date]],"MMM")</f>
        <v>Jul</v>
      </c>
      <c r="G1245" s="3" t="s">
        <v>20</v>
      </c>
      <c r="H1245" s="3" t="s">
        <v>33</v>
      </c>
      <c r="I1245" s="3" t="s">
        <v>2</v>
      </c>
      <c r="J1245" s="3" t="s">
        <v>3</v>
      </c>
      <c r="K1245" s="3" t="s">
        <v>4</v>
      </c>
      <c r="L1245" s="3" t="s">
        <v>5</v>
      </c>
      <c r="M1245" s="8">
        <v>4</v>
      </c>
      <c r="N1245" s="5">
        <v>79.97</v>
      </c>
      <c r="O1245" s="6">
        <v>0.1</v>
      </c>
      <c r="P1245" s="18">
        <v>43.36</v>
      </c>
      <c r="Q1245" s="18">
        <f t="shared" si="76"/>
        <v>287.892</v>
      </c>
      <c r="R1245" s="18">
        <f t="shared" si="77"/>
        <v>173.44</v>
      </c>
      <c r="S1245" s="18">
        <f t="shared" si="78"/>
        <v>114.452</v>
      </c>
      <c r="T1245" s="7">
        <f t="shared" si="79"/>
        <v>0.39755185972517471</v>
      </c>
      <c r="U1245" s="4">
        <f>YEAR(SalesDataTable[[#This Row],[Order Date]])</f>
        <v>2026</v>
      </c>
      <c r="V1245" s="7" t="str">
        <f>"Q"&amp;ROUNDUP(MONTH(SalesDataTable[[#This Row],[Order Date]])/3,0)</f>
        <v>Q3</v>
      </c>
      <c r="W1245" s="8">
        <f>MONTH(SalesDataTable[[#This Row],[Order Date]])</f>
        <v>7</v>
      </c>
      <c r="X1245" s="7" t="str">
        <f>TEXT(SalesDataTable[[#This Row],[Order Date]],"mmm")</f>
        <v>Jul</v>
      </c>
    </row>
    <row r="1246" spans="1:24" ht="15.75">
      <c r="A1246" s="2">
        <v>4589</v>
      </c>
      <c r="B1246" s="11">
        <v>46204</v>
      </c>
      <c r="C1246" s="4">
        <f>YEAR(SalesDataTable[[#This Row],[Order Date]])</f>
        <v>2026</v>
      </c>
      <c r="D1246" s="4" t="str">
        <f>"Q"&amp;ROUNDUP(MONTH(SalesDataTable[[#This Row],[Order Date]])/3,0)</f>
        <v>Q3</v>
      </c>
      <c r="E1246" s="4">
        <f>MONTH(SalesDataTable[[#This Row],[Order Date]])</f>
        <v>7</v>
      </c>
      <c r="F1246" s="4" t="str">
        <f>TEXT(SalesDataTable[[#This Row],[Order Date]],"MMM")</f>
        <v>Jul</v>
      </c>
      <c r="G1246" s="3" t="s">
        <v>20</v>
      </c>
      <c r="H1246" s="3" t="s">
        <v>33</v>
      </c>
      <c r="I1246" s="3" t="s">
        <v>19</v>
      </c>
      <c r="J1246" s="3" t="s">
        <v>13</v>
      </c>
      <c r="K1246" s="3" t="s">
        <v>4</v>
      </c>
      <c r="L1246" s="3" t="s">
        <v>30</v>
      </c>
      <c r="M1246" s="8">
        <v>2</v>
      </c>
      <c r="N1246" s="5">
        <v>102.37</v>
      </c>
      <c r="O1246" s="6">
        <v>0</v>
      </c>
      <c r="P1246" s="18">
        <v>50.25</v>
      </c>
      <c r="Q1246" s="18">
        <f t="shared" si="76"/>
        <v>204.74</v>
      </c>
      <c r="R1246" s="18">
        <f t="shared" si="77"/>
        <v>100.5</v>
      </c>
      <c r="S1246" s="18">
        <f t="shared" si="78"/>
        <v>104.24000000000001</v>
      </c>
      <c r="T1246" s="7">
        <f t="shared" si="79"/>
        <v>0.50913353521539517</v>
      </c>
      <c r="U1246" s="4">
        <f>YEAR(SalesDataTable[[#This Row],[Order Date]])</f>
        <v>2026</v>
      </c>
      <c r="V1246" s="7" t="str">
        <f>"Q"&amp;ROUNDUP(MONTH(SalesDataTable[[#This Row],[Order Date]])/3,0)</f>
        <v>Q3</v>
      </c>
      <c r="W1246" s="8">
        <f>MONTH(SalesDataTable[[#This Row],[Order Date]])</f>
        <v>7</v>
      </c>
      <c r="X1246" s="7" t="str">
        <f>TEXT(SalesDataTable[[#This Row],[Order Date]],"mmm")</f>
        <v>Jul</v>
      </c>
    </row>
    <row r="1247" spans="1:24" ht="15.75">
      <c r="A1247" s="2">
        <v>4873</v>
      </c>
      <c r="B1247" s="11">
        <v>46204</v>
      </c>
      <c r="C1247" s="4">
        <f>YEAR(SalesDataTable[[#This Row],[Order Date]])</f>
        <v>2026</v>
      </c>
      <c r="D1247" s="4" t="str">
        <f>"Q"&amp;ROUNDUP(MONTH(SalesDataTable[[#This Row],[Order Date]])/3,0)</f>
        <v>Q3</v>
      </c>
      <c r="E1247" s="4">
        <f>MONTH(SalesDataTable[[#This Row],[Order Date]])</f>
        <v>7</v>
      </c>
      <c r="F1247" s="4" t="str">
        <f>TEXT(SalesDataTable[[#This Row],[Order Date]],"MMM")</f>
        <v>Jul</v>
      </c>
      <c r="G1247" s="3" t="s">
        <v>20</v>
      </c>
      <c r="H1247" s="3" t="s">
        <v>47</v>
      </c>
      <c r="I1247" s="3" t="s">
        <v>2</v>
      </c>
      <c r="J1247" s="3" t="s">
        <v>13</v>
      </c>
      <c r="K1247" s="3" t="s">
        <v>4</v>
      </c>
      <c r="L1247" s="3" t="s">
        <v>30</v>
      </c>
      <c r="M1247" s="8">
        <v>1</v>
      </c>
      <c r="N1247" s="5">
        <v>102.13</v>
      </c>
      <c r="O1247" s="6">
        <v>0</v>
      </c>
      <c r="P1247" s="18">
        <v>49.17</v>
      </c>
      <c r="Q1247" s="18">
        <f t="shared" si="76"/>
        <v>102.13</v>
      </c>
      <c r="R1247" s="18">
        <f t="shared" si="77"/>
        <v>49.17</v>
      </c>
      <c r="S1247" s="18">
        <f t="shared" si="78"/>
        <v>52.959999999999994</v>
      </c>
      <c r="T1247" s="7">
        <f t="shared" si="79"/>
        <v>0.5185547831195535</v>
      </c>
      <c r="U1247" s="4">
        <f>YEAR(SalesDataTable[[#This Row],[Order Date]])</f>
        <v>2026</v>
      </c>
      <c r="V1247" s="7" t="str">
        <f>"Q"&amp;ROUNDUP(MONTH(SalesDataTable[[#This Row],[Order Date]])/3,0)</f>
        <v>Q3</v>
      </c>
      <c r="W1247" s="8">
        <f>MONTH(SalesDataTable[[#This Row],[Order Date]])</f>
        <v>7</v>
      </c>
      <c r="X1247" s="7" t="str">
        <f>TEXT(SalesDataTable[[#This Row],[Order Date]],"mmm")</f>
        <v>Jul</v>
      </c>
    </row>
    <row r="1248" spans="1:24" ht="15.75">
      <c r="A1248" s="2">
        <v>729</v>
      </c>
      <c r="B1248" s="11">
        <v>46205</v>
      </c>
      <c r="C1248" s="4">
        <f>YEAR(SalesDataTable[[#This Row],[Order Date]])</f>
        <v>2026</v>
      </c>
      <c r="D1248" s="4" t="str">
        <f>"Q"&amp;ROUNDUP(MONTH(SalesDataTable[[#This Row],[Order Date]])/3,0)</f>
        <v>Q3</v>
      </c>
      <c r="E1248" s="4">
        <f>MONTH(SalesDataTable[[#This Row],[Order Date]])</f>
        <v>7</v>
      </c>
      <c r="F1248" s="4" t="str">
        <f>TEXT(SalesDataTable[[#This Row],[Order Date]],"MMM")</f>
        <v>Jul</v>
      </c>
      <c r="G1248" s="3" t="s">
        <v>11</v>
      </c>
      <c r="H1248" s="3" t="s">
        <v>12</v>
      </c>
      <c r="I1248" s="3" t="s">
        <v>2</v>
      </c>
      <c r="J1248" s="3" t="s">
        <v>3</v>
      </c>
      <c r="K1248" s="3" t="s">
        <v>14</v>
      </c>
      <c r="L1248" s="3" t="s">
        <v>48</v>
      </c>
      <c r="M1248" s="8">
        <v>1</v>
      </c>
      <c r="N1248" s="5">
        <v>161.82</v>
      </c>
      <c r="O1248" s="6">
        <v>0</v>
      </c>
      <c r="P1248" s="18">
        <v>87.15</v>
      </c>
      <c r="Q1248" s="18">
        <f t="shared" si="76"/>
        <v>161.82</v>
      </c>
      <c r="R1248" s="18">
        <f t="shared" si="77"/>
        <v>87.15</v>
      </c>
      <c r="S1248" s="18">
        <f t="shared" si="78"/>
        <v>74.669999999999987</v>
      </c>
      <c r="T1248" s="7">
        <f t="shared" si="79"/>
        <v>0.46143863552094916</v>
      </c>
      <c r="U1248" s="4">
        <f>YEAR(SalesDataTable[[#This Row],[Order Date]])</f>
        <v>2026</v>
      </c>
      <c r="V1248" s="7" t="str">
        <f>"Q"&amp;ROUNDUP(MONTH(SalesDataTable[[#This Row],[Order Date]])/3,0)</f>
        <v>Q3</v>
      </c>
      <c r="W1248" s="8">
        <f>MONTH(SalesDataTable[[#This Row],[Order Date]])</f>
        <v>7</v>
      </c>
      <c r="X1248" s="7" t="str">
        <f>TEXT(SalesDataTable[[#This Row],[Order Date]],"mmm")</f>
        <v>Jul</v>
      </c>
    </row>
    <row r="1249" spans="1:24" ht="15.75">
      <c r="A1249" s="2">
        <v>906</v>
      </c>
      <c r="B1249" s="11">
        <v>46205</v>
      </c>
      <c r="C1249" s="4">
        <f>YEAR(SalesDataTable[[#This Row],[Order Date]])</f>
        <v>2026</v>
      </c>
      <c r="D1249" s="4" t="str">
        <f>"Q"&amp;ROUNDUP(MONTH(SalesDataTable[[#This Row],[Order Date]])/3,0)</f>
        <v>Q3</v>
      </c>
      <c r="E1249" s="4">
        <f>MONTH(SalesDataTable[[#This Row],[Order Date]])</f>
        <v>7</v>
      </c>
      <c r="F1249" s="4" t="str">
        <f>TEXT(SalesDataTable[[#This Row],[Order Date]],"MMM")</f>
        <v>Jul</v>
      </c>
      <c r="G1249" s="3" t="s">
        <v>20</v>
      </c>
      <c r="H1249" s="3" t="s">
        <v>33</v>
      </c>
      <c r="I1249" s="3" t="s">
        <v>2</v>
      </c>
      <c r="J1249" s="3" t="s">
        <v>13</v>
      </c>
      <c r="K1249" s="3" t="s">
        <v>4</v>
      </c>
      <c r="L1249" s="3" t="s">
        <v>5</v>
      </c>
      <c r="M1249" s="8">
        <v>2</v>
      </c>
      <c r="N1249" s="5">
        <v>83.29</v>
      </c>
      <c r="O1249" s="6">
        <v>0</v>
      </c>
      <c r="P1249" s="18">
        <v>42.45</v>
      </c>
      <c r="Q1249" s="18">
        <f t="shared" si="76"/>
        <v>166.58</v>
      </c>
      <c r="R1249" s="18">
        <f t="shared" si="77"/>
        <v>84.9</v>
      </c>
      <c r="S1249" s="18">
        <f t="shared" si="78"/>
        <v>81.680000000000007</v>
      </c>
      <c r="T1249" s="7">
        <f t="shared" si="79"/>
        <v>0.49033497418657701</v>
      </c>
      <c r="U1249" s="4">
        <f>YEAR(SalesDataTable[[#This Row],[Order Date]])</f>
        <v>2026</v>
      </c>
      <c r="V1249" s="7" t="str">
        <f>"Q"&amp;ROUNDUP(MONTH(SalesDataTable[[#This Row],[Order Date]])/3,0)</f>
        <v>Q3</v>
      </c>
      <c r="W1249" s="8">
        <f>MONTH(SalesDataTable[[#This Row],[Order Date]])</f>
        <v>7</v>
      </c>
      <c r="X1249" s="7" t="str">
        <f>TEXT(SalesDataTable[[#This Row],[Order Date]],"mmm")</f>
        <v>Jul</v>
      </c>
    </row>
    <row r="1250" spans="1:24" ht="15.75">
      <c r="A1250" s="2">
        <v>1531</v>
      </c>
      <c r="B1250" s="11">
        <v>46205</v>
      </c>
      <c r="C1250" s="4">
        <f>YEAR(SalesDataTable[[#This Row],[Order Date]])</f>
        <v>2026</v>
      </c>
      <c r="D1250" s="4" t="str">
        <f>"Q"&amp;ROUNDUP(MONTH(SalesDataTable[[#This Row],[Order Date]])/3,0)</f>
        <v>Q3</v>
      </c>
      <c r="E1250" s="4">
        <f>MONTH(SalesDataTable[[#This Row],[Order Date]])</f>
        <v>7</v>
      </c>
      <c r="F1250" s="4" t="str">
        <f>TEXT(SalesDataTable[[#This Row],[Order Date]],"MMM")</f>
        <v>Jul</v>
      </c>
      <c r="G1250" s="3" t="s">
        <v>11</v>
      </c>
      <c r="H1250" s="3" t="s">
        <v>52</v>
      </c>
      <c r="I1250" s="3" t="s">
        <v>2</v>
      </c>
      <c r="J1250" s="3" t="s">
        <v>13</v>
      </c>
      <c r="K1250" s="3" t="s">
        <v>14</v>
      </c>
      <c r="L1250" s="3" t="s">
        <v>44</v>
      </c>
      <c r="M1250" s="8">
        <v>2</v>
      </c>
      <c r="N1250" s="5">
        <v>136.72999999999999</v>
      </c>
      <c r="O1250" s="6">
        <v>0</v>
      </c>
      <c r="P1250" s="18">
        <v>66.03</v>
      </c>
      <c r="Q1250" s="18">
        <f t="shared" si="76"/>
        <v>273.45999999999998</v>
      </c>
      <c r="R1250" s="18">
        <f t="shared" si="77"/>
        <v>132.06</v>
      </c>
      <c r="S1250" s="18">
        <f t="shared" si="78"/>
        <v>141.39999999999998</v>
      </c>
      <c r="T1250" s="7">
        <f t="shared" si="79"/>
        <v>0.5170774519125283</v>
      </c>
      <c r="U1250" s="4">
        <f>YEAR(SalesDataTable[[#This Row],[Order Date]])</f>
        <v>2026</v>
      </c>
      <c r="V1250" s="7" t="str">
        <f>"Q"&amp;ROUNDUP(MONTH(SalesDataTable[[#This Row],[Order Date]])/3,0)</f>
        <v>Q3</v>
      </c>
      <c r="W1250" s="8">
        <f>MONTH(SalesDataTable[[#This Row],[Order Date]])</f>
        <v>7</v>
      </c>
      <c r="X1250" s="7" t="str">
        <f>TEXT(SalesDataTable[[#This Row],[Order Date]],"mmm")</f>
        <v>Jul</v>
      </c>
    </row>
    <row r="1251" spans="1:24" ht="15.75">
      <c r="A1251" s="2">
        <v>1683</v>
      </c>
      <c r="B1251" s="11">
        <v>46205</v>
      </c>
      <c r="C1251" s="4">
        <f>YEAR(SalesDataTable[[#This Row],[Order Date]])</f>
        <v>2026</v>
      </c>
      <c r="D1251" s="4" t="str">
        <f>"Q"&amp;ROUNDUP(MONTH(SalesDataTable[[#This Row],[Order Date]])/3,0)</f>
        <v>Q3</v>
      </c>
      <c r="E1251" s="4">
        <f>MONTH(SalesDataTable[[#This Row],[Order Date]])</f>
        <v>7</v>
      </c>
      <c r="F1251" s="4" t="str">
        <f>TEXT(SalesDataTable[[#This Row],[Order Date]],"MMM")</f>
        <v>Jul</v>
      </c>
      <c r="G1251" s="3" t="s">
        <v>11</v>
      </c>
      <c r="H1251" s="3" t="s">
        <v>12</v>
      </c>
      <c r="I1251" s="3" t="s">
        <v>28</v>
      </c>
      <c r="J1251" s="3" t="s">
        <v>3</v>
      </c>
      <c r="K1251" s="3" t="s">
        <v>9</v>
      </c>
      <c r="L1251" s="3" t="s">
        <v>37</v>
      </c>
      <c r="M1251" s="8">
        <v>2</v>
      </c>
      <c r="N1251" s="5">
        <v>152.44</v>
      </c>
      <c r="O1251" s="6">
        <v>0</v>
      </c>
      <c r="P1251" s="18">
        <v>81.23</v>
      </c>
      <c r="Q1251" s="18">
        <f t="shared" si="76"/>
        <v>304.88</v>
      </c>
      <c r="R1251" s="18">
        <f t="shared" si="77"/>
        <v>162.46</v>
      </c>
      <c r="S1251" s="18">
        <f t="shared" si="78"/>
        <v>142.41999999999999</v>
      </c>
      <c r="T1251" s="7">
        <f t="shared" si="79"/>
        <v>0.46713461033849379</v>
      </c>
      <c r="U1251" s="4">
        <f>YEAR(SalesDataTable[[#This Row],[Order Date]])</f>
        <v>2026</v>
      </c>
      <c r="V1251" s="7" t="str">
        <f>"Q"&amp;ROUNDUP(MONTH(SalesDataTable[[#This Row],[Order Date]])/3,0)</f>
        <v>Q3</v>
      </c>
      <c r="W1251" s="8">
        <f>MONTH(SalesDataTable[[#This Row],[Order Date]])</f>
        <v>7</v>
      </c>
      <c r="X1251" s="7" t="str">
        <f>TEXT(SalesDataTable[[#This Row],[Order Date]],"mmm")</f>
        <v>Jul</v>
      </c>
    </row>
    <row r="1252" spans="1:24" ht="15.75">
      <c r="A1252" s="2">
        <v>2363</v>
      </c>
      <c r="B1252" s="11">
        <v>46205</v>
      </c>
      <c r="C1252" s="4">
        <f>YEAR(SalesDataTable[[#This Row],[Order Date]])</f>
        <v>2026</v>
      </c>
      <c r="D1252" s="4" t="str">
        <f>"Q"&amp;ROUNDUP(MONTH(SalesDataTable[[#This Row],[Order Date]])/3,0)</f>
        <v>Q3</v>
      </c>
      <c r="E1252" s="4">
        <f>MONTH(SalesDataTable[[#This Row],[Order Date]])</f>
        <v>7</v>
      </c>
      <c r="F1252" s="4" t="str">
        <f>TEXT(SalesDataTable[[#This Row],[Order Date]],"MMM")</f>
        <v>Jul</v>
      </c>
      <c r="G1252" s="3" t="s">
        <v>20</v>
      </c>
      <c r="H1252" s="3" t="s">
        <v>31</v>
      </c>
      <c r="I1252" s="3" t="s">
        <v>2</v>
      </c>
      <c r="J1252" s="3" t="s">
        <v>13</v>
      </c>
      <c r="K1252" s="3" t="s">
        <v>9</v>
      </c>
      <c r="L1252" s="3" t="s">
        <v>46</v>
      </c>
      <c r="M1252" s="8">
        <v>2</v>
      </c>
      <c r="N1252" s="5">
        <v>71.28</v>
      </c>
      <c r="O1252" s="6">
        <v>0.1</v>
      </c>
      <c r="P1252" s="18">
        <v>32.67</v>
      </c>
      <c r="Q1252" s="18">
        <f t="shared" si="76"/>
        <v>128.304</v>
      </c>
      <c r="R1252" s="18">
        <f t="shared" si="77"/>
        <v>65.34</v>
      </c>
      <c r="S1252" s="18">
        <f t="shared" si="78"/>
        <v>62.963999999999999</v>
      </c>
      <c r="T1252" s="7">
        <f t="shared" si="79"/>
        <v>0.4907407407407407</v>
      </c>
      <c r="U1252" s="4">
        <f>YEAR(SalesDataTable[[#This Row],[Order Date]])</f>
        <v>2026</v>
      </c>
      <c r="V1252" s="7" t="str">
        <f>"Q"&amp;ROUNDUP(MONTH(SalesDataTable[[#This Row],[Order Date]])/3,0)</f>
        <v>Q3</v>
      </c>
      <c r="W1252" s="8">
        <f>MONTH(SalesDataTable[[#This Row],[Order Date]])</f>
        <v>7</v>
      </c>
      <c r="X1252" s="7" t="str">
        <f>TEXT(SalesDataTable[[#This Row],[Order Date]],"mmm")</f>
        <v>Jul</v>
      </c>
    </row>
    <row r="1253" spans="1:24" ht="15.75">
      <c r="A1253" s="2">
        <v>3858</v>
      </c>
      <c r="B1253" s="11">
        <v>46205</v>
      </c>
      <c r="C1253" s="4">
        <f>YEAR(SalesDataTable[[#This Row],[Order Date]])</f>
        <v>2026</v>
      </c>
      <c r="D1253" s="4" t="str">
        <f>"Q"&amp;ROUNDUP(MONTH(SalesDataTable[[#This Row],[Order Date]])/3,0)</f>
        <v>Q3</v>
      </c>
      <c r="E1253" s="4">
        <f>MONTH(SalesDataTable[[#This Row],[Order Date]])</f>
        <v>7</v>
      </c>
      <c r="F1253" s="4" t="str">
        <f>TEXT(SalesDataTable[[#This Row],[Order Date]],"MMM")</f>
        <v>Jul</v>
      </c>
      <c r="G1253" s="3" t="s">
        <v>11</v>
      </c>
      <c r="H1253" s="3" t="s">
        <v>18</v>
      </c>
      <c r="I1253" s="3" t="s">
        <v>28</v>
      </c>
      <c r="J1253" s="3" t="s">
        <v>3</v>
      </c>
      <c r="K1253" s="3" t="s">
        <v>4</v>
      </c>
      <c r="L1253" s="3" t="s">
        <v>5</v>
      </c>
      <c r="M1253" s="8">
        <v>1</v>
      </c>
      <c r="N1253" s="5">
        <v>80.290000000000006</v>
      </c>
      <c r="O1253" s="6">
        <v>0.1</v>
      </c>
      <c r="P1253" s="18">
        <v>43.47</v>
      </c>
      <c r="Q1253" s="18">
        <f t="shared" si="76"/>
        <v>72.26100000000001</v>
      </c>
      <c r="R1253" s="18">
        <f t="shared" si="77"/>
        <v>43.47</v>
      </c>
      <c r="S1253" s="18">
        <f t="shared" si="78"/>
        <v>28.791000000000011</v>
      </c>
      <c r="T1253" s="7">
        <f t="shared" si="79"/>
        <v>0.39843068875326948</v>
      </c>
      <c r="U1253" s="4">
        <f>YEAR(SalesDataTable[[#This Row],[Order Date]])</f>
        <v>2026</v>
      </c>
      <c r="V1253" s="7" t="str">
        <f>"Q"&amp;ROUNDUP(MONTH(SalesDataTable[[#This Row],[Order Date]])/3,0)</f>
        <v>Q3</v>
      </c>
      <c r="W1253" s="8">
        <f>MONTH(SalesDataTable[[#This Row],[Order Date]])</f>
        <v>7</v>
      </c>
      <c r="X1253" s="7" t="str">
        <f>TEXT(SalesDataTable[[#This Row],[Order Date]],"mmm")</f>
        <v>Jul</v>
      </c>
    </row>
    <row r="1254" spans="1:24" ht="15.75">
      <c r="A1254" s="2">
        <v>4233</v>
      </c>
      <c r="B1254" s="11">
        <v>46205</v>
      </c>
      <c r="C1254" s="4">
        <f>YEAR(SalesDataTable[[#This Row],[Order Date]])</f>
        <v>2026</v>
      </c>
      <c r="D1254" s="4" t="str">
        <f>"Q"&amp;ROUNDUP(MONTH(SalesDataTable[[#This Row],[Order Date]])/3,0)</f>
        <v>Q3</v>
      </c>
      <c r="E1254" s="4">
        <f>MONTH(SalesDataTable[[#This Row],[Order Date]])</f>
        <v>7</v>
      </c>
      <c r="F1254" s="4" t="str">
        <f>TEXT(SalesDataTable[[#This Row],[Order Date]],"MMM")</f>
        <v>Jul</v>
      </c>
      <c r="G1254" s="3" t="s">
        <v>6</v>
      </c>
      <c r="H1254" s="3" t="s">
        <v>27</v>
      </c>
      <c r="I1254" s="3" t="s">
        <v>28</v>
      </c>
      <c r="J1254" s="3" t="s">
        <v>13</v>
      </c>
      <c r="K1254" s="3" t="s">
        <v>9</v>
      </c>
      <c r="L1254" s="3" t="s">
        <v>17</v>
      </c>
      <c r="M1254" s="8">
        <v>1</v>
      </c>
      <c r="N1254" s="5">
        <v>142.38</v>
      </c>
      <c r="O1254" s="6">
        <v>0.05</v>
      </c>
      <c r="P1254" s="18">
        <v>77.17</v>
      </c>
      <c r="Q1254" s="18">
        <f t="shared" si="76"/>
        <v>135.261</v>
      </c>
      <c r="R1254" s="18">
        <f t="shared" si="77"/>
        <v>77.17</v>
      </c>
      <c r="S1254" s="18">
        <f t="shared" si="78"/>
        <v>58.090999999999994</v>
      </c>
      <c r="T1254" s="7">
        <f t="shared" si="79"/>
        <v>0.42947338848596417</v>
      </c>
      <c r="U1254" s="4">
        <f>YEAR(SalesDataTable[[#This Row],[Order Date]])</f>
        <v>2026</v>
      </c>
      <c r="V1254" s="7" t="str">
        <f>"Q"&amp;ROUNDUP(MONTH(SalesDataTable[[#This Row],[Order Date]])/3,0)</f>
        <v>Q3</v>
      </c>
      <c r="W1254" s="8">
        <f>MONTH(SalesDataTable[[#This Row],[Order Date]])</f>
        <v>7</v>
      </c>
      <c r="X1254" s="7" t="str">
        <f>TEXT(SalesDataTable[[#This Row],[Order Date]],"mmm")</f>
        <v>Jul</v>
      </c>
    </row>
    <row r="1255" spans="1:24" ht="15.75">
      <c r="A1255" s="2">
        <v>5071</v>
      </c>
      <c r="B1255" s="11">
        <v>46205</v>
      </c>
      <c r="C1255" s="4">
        <f>YEAR(SalesDataTable[[#This Row],[Order Date]])</f>
        <v>2026</v>
      </c>
      <c r="D1255" s="4" t="str">
        <f>"Q"&amp;ROUNDUP(MONTH(SalesDataTable[[#This Row],[Order Date]])/3,0)</f>
        <v>Q3</v>
      </c>
      <c r="E1255" s="4">
        <f>MONTH(SalesDataTable[[#This Row],[Order Date]])</f>
        <v>7</v>
      </c>
      <c r="F1255" s="4" t="str">
        <f>TEXT(SalesDataTable[[#This Row],[Order Date]],"MMM")</f>
        <v>Jul</v>
      </c>
      <c r="G1255" s="3" t="s">
        <v>20</v>
      </c>
      <c r="H1255" s="3" t="s">
        <v>31</v>
      </c>
      <c r="I1255" s="3" t="s">
        <v>2</v>
      </c>
      <c r="J1255" s="3" t="s">
        <v>13</v>
      </c>
      <c r="K1255" s="3" t="s">
        <v>9</v>
      </c>
      <c r="L1255" s="3" t="s">
        <v>10</v>
      </c>
      <c r="M1255" s="8">
        <v>3</v>
      </c>
      <c r="N1255" s="5">
        <v>91.47</v>
      </c>
      <c r="O1255" s="6">
        <v>0.05</v>
      </c>
      <c r="P1255" s="18">
        <v>45.6</v>
      </c>
      <c r="Q1255" s="18">
        <f t="shared" si="76"/>
        <v>260.68949999999995</v>
      </c>
      <c r="R1255" s="18">
        <f t="shared" si="77"/>
        <v>136.80000000000001</v>
      </c>
      <c r="S1255" s="18">
        <f t="shared" si="78"/>
        <v>123.88949999999994</v>
      </c>
      <c r="T1255" s="7">
        <f t="shared" si="79"/>
        <v>0.47523778287963253</v>
      </c>
      <c r="U1255" s="4">
        <f>YEAR(SalesDataTable[[#This Row],[Order Date]])</f>
        <v>2026</v>
      </c>
      <c r="V1255" s="7" t="str">
        <f>"Q"&amp;ROUNDUP(MONTH(SalesDataTable[[#This Row],[Order Date]])/3,0)</f>
        <v>Q3</v>
      </c>
      <c r="W1255" s="8">
        <f>MONTH(SalesDataTable[[#This Row],[Order Date]])</f>
        <v>7</v>
      </c>
      <c r="X1255" s="7" t="str">
        <f>TEXT(SalesDataTable[[#This Row],[Order Date]],"mmm")</f>
        <v>Jul</v>
      </c>
    </row>
    <row r="1256" spans="1:24" ht="15.75">
      <c r="A1256" s="2">
        <v>5174</v>
      </c>
      <c r="B1256" s="11">
        <v>46205</v>
      </c>
      <c r="C1256" s="4">
        <f>YEAR(SalesDataTable[[#This Row],[Order Date]])</f>
        <v>2026</v>
      </c>
      <c r="D1256" s="4" t="str">
        <f>"Q"&amp;ROUNDUP(MONTH(SalesDataTable[[#This Row],[Order Date]])/3,0)</f>
        <v>Q3</v>
      </c>
      <c r="E1256" s="4">
        <f>MONTH(SalesDataTable[[#This Row],[Order Date]])</f>
        <v>7</v>
      </c>
      <c r="F1256" s="4" t="str">
        <f>TEXT(SalesDataTable[[#This Row],[Order Date]],"MMM")</f>
        <v>Jul</v>
      </c>
      <c r="G1256" s="3" t="s">
        <v>6</v>
      </c>
      <c r="H1256" s="3" t="s">
        <v>41</v>
      </c>
      <c r="I1256" s="3" t="s">
        <v>19</v>
      </c>
      <c r="J1256" s="3" t="s">
        <v>13</v>
      </c>
      <c r="K1256" s="3" t="s">
        <v>14</v>
      </c>
      <c r="L1256" s="3" t="s">
        <v>32</v>
      </c>
      <c r="M1256" s="8">
        <v>1</v>
      </c>
      <c r="N1256" s="5">
        <v>45.92</v>
      </c>
      <c r="O1256" s="6">
        <v>0.05</v>
      </c>
      <c r="P1256" s="18">
        <v>17.91</v>
      </c>
      <c r="Q1256" s="18">
        <f t="shared" si="76"/>
        <v>43.624000000000002</v>
      </c>
      <c r="R1256" s="18">
        <f t="shared" si="77"/>
        <v>17.91</v>
      </c>
      <c r="S1256" s="18">
        <f t="shared" si="78"/>
        <v>25.714000000000002</v>
      </c>
      <c r="T1256" s="7">
        <f t="shared" si="79"/>
        <v>0.58944617641665142</v>
      </c>
      <c r="U1256" s="4">
        <f>YEAR(SalesDataTable[[#This Row],[Order Date]])</f>
        <v>2026</v>
      </c>
      <c r="V1256" s="7" t="str">
        <f>"Q"&amp;ROUNDUP(MONTH(SalesDataTable[[#This Row],[Order Date]])/3,0)</f>
        <v>Q3</v>
      </c>
      <c r="W1256" s="8">
        <f>MONTH(SalesDataTable[[#This Row],[Order Date]])</f>
        <v>7</v>
      </c>
      <c r="X1256" s="7" t="str">
        <f>TEXT(SalesDataTable[[#This Row],[Order Date]],"mmm")</f>
        <v>Jul</v>
      </c>
    </row>
    <row r="1257" spans="1:24" ht="15.75">
      <c r="A1257" s="2">
        <v>727</v>
      </c>
      <c r="B1257" s="11">
        <v>46206</v>
      </c>
      <c r="C1257" s="4">
        <f>YEAR(SalesDataTable[[#This Row],[Order Date]])</f>
        <v>2026</v>
      </c>
      <c r="D1257" s="4" t="str">
        <f>"Q"&amp;ROUNDUP(MONTH(SalesDataTable[[#This Row],[Order Date]])/3,0)</f>
        <v>Q3</v>
      </c>
      <c r="E1257" s="4">
        <f>MONTH(SalesDataTable[[#This Row],[Order Date]])</f>
        <v>7</v>
      </c>
      <c r="F1257" s="4" t="str">
        <f>TEXT(SalesDataTable[[#This Row],[Order Date]],"MMM")</f>
        <v>Jul</v>
      </c>
      <c r="G1257" s="3" t="s">
        <v>20</v>
      </c>
      <c r="H1257" s="3" t="s">
        <v>21</v>
      </c>
      <c r="I1257" s="3" t="s">
        <v>19</v>
      </c>
      <c r="J1257" s="3" t="s">
        <v>13</v>
      </c>
      <c r="K1257" s="3" t="s">
        <v>34</v>
      </c>
      <c r="L1257" s="3" t="s">
        <v>42</v>
      </c>
      <c r="M1257" s="8">
        <v>1</v>
      </c>
      <c r="N1257" s="5">
        <v>36.01</v>
      </c>
      <c r="O1257" s="6">
        <v>0</v>
      </c>
      <c r="P1257" s="18">
        <v>14.11</v>
      </c>
      <c r="Q1257" s="18">
        <f t="shared" si="76"/>
        <v>36.01</v>
      </c>
      <c r="R1257" s="18">
        <f t="shared" si="77"/>
        <v>14.11</v>
      </c>
      <c r="S1257" s="18">
        <f t="shared" si="78"/>
        <v>21.9</v>
      </c>
      <c r="T1257" s="7">
        <f t="shared" si="79"/>
        <v>0.60816439877811723</v>
      </c>
      <c r="U1257" s="4">
        <f>YEAR(SalesDataTable[[#This Row],[Order Date]])</f>
        <v>2026</v>
      </c>
      <c r="V1257" s="7" t="str">
        <f>"Q"&amp;ROUNDUP(MONTH(SalesDataTable[[#This Row],[Order Date]])/3,0)</f>
        <v>Q3</v>
      </c>
      <c r="W1257" s="8">
        <f>MONTH(SalesDataTable[[#This Row],[Order Date]])</f>
        <v>7</v>
      </c>
      <c r="X1257" s="7" t="str">
        <f>TEXT(SalesDataTable[[#This Row],[Order Date]],"mmm")</f>
        <v>Jul</v>
      </c>
    </row>
    <row r="1258" spans="1:24" ht="15.75">
      <c r="A1258" s="2">
        <v>1546</v>
      </c>
      <c r="B1258" s="11">
        <v>46206</v>
      </c>
      <c r="C1258" s="4">
        <f>YEAR(SalesDataTable[[#This Row],[Order Date]])</f>
        <v>2026</v>
      </c>
      <c r="D1258" s="4" t="str">
        <f>"Q"&amp;ROUNDUP(MONTH(SalesDataTable[[#This Row],[Order Date]])/3,0)</f>
        <v>Q3</v>
      </c>
      <c r="E1258" s="4">
        <f>MONTH(SalesDataTable[[#This Row],[Order Date]])</f>
        <v>7</v>
      </c>
      <c r="F1258" s="4" t="str">
        <f>TEXT(SalesDataTable[[#This Row],[Order Date]],"MMM")</f>
        <v>Jul</v>
      </c>
      <c r="G1258" s="3" t="s">
        <v>20</v>
      </c>
      <c r="H1258" s="3" t="s">
        <v>47</v>
      </c>
      <c r="I1258" s="3" t="s">
        <v>2</v>
      </c>
      <c r="J1258" s="3" t="s">
        <v>16</v>
      </c>
      <c r="K1258" s="3" t="s">
        <v>14</v>
      </c>
      <c r="L1258" s="3" t="s">
        <v>48</v>
      </c>
      <c r="M1258" s="8">
        <v>1</v>
      </c>
      <c r="N1258" s="5">
        <v>165.8</v>
      </c>
      <c r="O1258" s="6">
        <v>0.1</v>
      </c>
      <c r="P1258" s="18">
        <v>88.32</v>
      </c>
      <c r="Q1258" s="18">
        <f t="shared" si="76"/>
        <v>149.22000000000003</v>
      </c>
      <c r="R1258" s="18">
        <f t="shared" si="77"/>
        <v>88.32</v>
      </c>
      <c r="S1258" s="18">
        <f t="shared" si="78"/>
        <v>60.900000000000034</v>
      </c>
      <c r="T1258" s="7">
        <f t="shared" si="79"/>
        <v>0.40812223562525146</v>
      </c>
      <c r="U1258" s="4">
        <f>YEAR(SalesDataTable[[#This Row],[Order Date]])</f>
        <v>2026</v>
      </c>
      <c r="V1258" s="7" t="str">
        <f>"Q"&amp;ROUNDUP(MONTH(SalesDataTable[[#This Row],[Order Date]])/3,0)</f>
        <v>Q3</v>
      </c>
      <c r="W1258" s="8">
        <f>MONTH(SalesDataTable[[#This Row],[Order Date]])</f>
        <v>7</v>
      </c>
      <c r="X1258" s="7" t="str">
        <f>TEXT(SalesDataTable[[#This Row],[Order Date]],"mmm")</f>
        <v>Jul</v>
      </c>
    </row>
    <row r="1259" spans="1:24" ht="15.75">
      <c r="A1259" s="2">
        <v>3610</v>
      </c>
      <c r="B1259" s="11">
        <v>46206</v>
      </c>
      <c r="C1259" s="4">
        <f>YEAR(SalesDataTable[[#This Row],[Order Date]])</f>
        <v>2026</v>
      </c>
      <c r="D1259" s="4" t="str">
        <f>"Q"&amp;ROUNDUP(MONTH(SalesDataTable[[#This Row],[Order Date]])/3,0)</f>
        <v>Q3</v>
      </c>
      <c r="E1259" s="4">
        <f>MONTH(SalesDataTable[[#This Row],[Order Date]])</f>
        <v>7</v>
      </c>
      <c r="F1259" s="4" t="str">
        <f>TEXT(SalesDataTable[[#This Row],[Order Date]],"MMM")</f>
        <v>Jul</v>
      </c>
      <c r="G1259" s="3" t="s">
        <v>11</v>
      </c>
      <c r="H1259" s="3" t="s">
        <v>12</v>
      </c>
      <c r="I1259" s="3" t="s">
        <v>8</v>
      </c>
      <c r="J1259" s="3" t="s">
        <v>16</v>
      </c>
      <c r="K1259" s="3" t="s">
        <v>34</v>
      </c>
      <c r="L1259" s="3" t="s">
        <v>35</v>
      </c>
      <c r="M1259" s="8">
        <v>5</v>
      </c>
      <c r="N1259" s="5">
        <v>40.36</v>
      </c>
      <c r="O1259" s="6">
        <v>0.15</v>
      </c>
      <c r="P1259" s="18">
        <v>14.57</v>
      </c>
      <c r="Q1259" s="18">
        <f t="shared" si="76"/>
        <v>171.53</v>
      </c>
      <c r="R1259" s="18">
        <f t="shared" si="77"/>
        <v>72.849999999999994</v>
      </c>
      <c r="S1259" s="18">
        <f t="shared" si="78"/>
        <v>98.68</v>
      </c>
      <c r="T1259" s="7">
        <f t="shared" si="79"/>
        <v>0.57529295167026184</v>
      </c>
      <c r="U1259" s="4">
        <f>YEAR(SalesDataTable[[#This Row],[Order Date]])</f>
        <v>2026</v>
      </c>
      <c r="V1259" s="7" t="str">
        <f>"Q"&amp;ROUNDUP(MONTH(SalesDataTable[[#This Row],[Order Date]])/3,0)</f>
        <v>Q3</v>
      </c>
      <c r="W1259" s="8">
        <f>MONTH(SalesDataTable[[#This Row],[Order Date]])</f>
        <v>7</v>
      </c>
      <c r="X1259" s="7" t="str">
        <f>TEXT(SalesDataTable[[#This Row],[Order Date]],"mmm")</f>
        <v>Jul</v>
      </c>
    </row>
    <row r="1260" spans="1:24" ht="15.75">
      <c r="A1260" s="2">
        <v>3931</v>
      </c>
      <c r="B1260" s="11">
        <v>46206</v>
      </c>
      <c r="C1260" s="4">
        <f>YEAR(SalesDataTable[[#This Row],[Order Date]])</f>
        <v>2026</v>
      </c>
      <c r="D1260" s="4" t="str">
        <f>"Q"&amp;ROUNDUP(MONTH(SalesDataTable[[#This Row],[Order Date]])/3,0)</f>
        <v>Q3</v>
      </c>
      <c r="E1260" s="4">
        <f>MONTH(SalesDataTable[[#This Row],[Order Date]])</f>
        <v>7</v>
      </c>
      <c r="F1260" s="4" t="str">
        <f>TEXT(SalesDataTable[[#This Row],[Order Date]],"MMM")</f>
        <v>Jul</v>
      </c>
      <c r="G1260" s="3" t="s">
        <v>11</v>
      </c>
      <c r="H1260" s="3" t="s">
        <v>52</v>
      </c>
      <c r="I1260" s="3" t="s">
        <v>8</v>
      </c>
      <c r="J1260" s="3" t="s">
        <v>16</v>
      </c>
      <c r="K1260" s="3" t="s">
        <v>9</v>
      </c>
      <c r="L1260" s="3" t="s">
        <v>17</v>
      </c>
      <c r="M1260" s="8">
        <v>12</v>
      </c>
      <c r="N1260" s="5">
        <v>143.77000000000001</v>
      </c>
      <c r="O1260" s="6">
        <v>0.1</v>
      </c>
      <c r="P1260" s="18">
        <v>81.680000000000007</v>
      </c>
      <c r="Q1260" s="18">
        <f t="shared" si="76"/>
        <v>1552.7160000000003</v>
      </c>
      <c r="R1260" s="18">
        <f t="shared" si="77"/>
        <v>980.16000000000008</v>
      </c>
      <c r="S1260" s="18">
        <f t="shared" si="78"/>
        <v>572.55600000000027</v>
      </c>
      <c r="T1260" s="7">
        <f t="shared" si="79"/>
        <v>0.3687448316369511</v>
      </c>
      <c r="U1260" s="4">
        <f>YEAR(SalesDataTable[[#This Row],[Order Date]])</f>
        <v>2026</v>
      </c>
      <c r="V1260" s="7" t="str">
        <f>"Q"&amp;ROUNDUP(MONTH(SalesDataTable[[#This Row],[Order Date]])/3,0)</f>
        <v>Q3</v>
      </c>
      <c r="W1260" s="8">
        <f>MONTH(SalesDataTable[[#This Row],[Order Date]])</f>
        <v>7</v>
      </c>
      <c r="X1260" s="7" t="str">
        <f>TEXT(SalesDataTable[[#This Row],[Order Date]],"mmm")</f>
        <v>Jul</v>
      </c>
    </row>
    <row r="1261" spans="1:24" ht="15.75">
      <c r="A1261" s="2">
        <v>3942</v>
      </c>
      <c r="B1261" s="11">
        <v>46206</v>
      </c>
      <c r="C1261" s="4">
        <f>YEAR(SalesDataTable[[#This Row],[Order Date]])</f>
        <v>2026</v>
      </c>
      <c r="D1261" s="4" t="str">
        <f>"Q"&amp;ROUNDUP(MONTH(SalesDataTable[[#This Row],[Order Date]])/3,0)</f>
        <v>Q3</v>
      </c>
      <c r="E1261" s="4">
        <f>MONTH(SalesDataTable[[#This Row],[Order Date]])</f>
        <v>7</v>
      </c>
      <c r="F1261" s="4" t="str">
        <f>TEXT(SalesDataTable[[#This Row],[Order Date]],"MMM")</f>
        <v>Jul</v>
      </c>
      <c r="G1261" s="3" t="s">
        <v>6</v>
      </c>
      <c r="H1261" s="3" t="s">
        <v>43</v>
      </c>
      <c r="I1261" s="3" t="s">
        <v>2</v>
      </c>
      <c r="J1261" s="3" t="s">
        <v>13</v>
      </c>
      <c r="K1261" s="3" t="s">
        <v>9</v>
      </c>
      <c r="L1261" s="3" t="s">
        <v>46</v>
      </c>
      <c r="M1261" s="8">
        <v>2</v>
      </c>
      <c r="N1261" s="5">
        <v>70.5</v>
      </c>
      <c r="O1261" s="6">
        <v>0</v>
      </c>
      <c r="P1261" s="18">
        <v>32.51</v>
      </c>
      <c r="Q1261" s="18">
        <f t="shared" si="76"/>
        <v>141</v>
      </c>
      <c r="R1261" s="18">
        <f t="shared" si="77"/>
        <v>65.02</v>
      </c>
      <c r="S1261" s="18">
        <f t="shared" si="78"/>
        <v>75.98</v>
      </c>
      <c r="T1261" s="7">
        <f t="shared" si="79"/>
        <v>0.53886524822695037</v>
      </c>
      <c r="U1261" s="4">
        <f>YEAR(SalesDataTable[[#This Row],[Order Date]])</f>
        <v>2026</v>
      </c>
      <c r="V1261" s="7" t="str">
        <f>"Q"&amp;ROUNDUP(MONTH(SalesDataTable[[#This Row],[Order Date]])/3,0)</f>
        <v>Q3</v>
      </c>
      <c r="W1261" s="8">
        <f>MONTH(SalesDataTable[[#This Row],[Order Date]])</f>
        <v>7</v>
      </c>
      <c r="X1261" s="7" t="str">
        <f>TEXT(SalesDataTable[[#This Row],[Order Date]],"mmm")</f>
        <v>Jul</v>
      </c>
    </row>
    <row r="1262" spans="1:24" ht="15.75">
      <c r="A1262" s="2">
        <v>4165</v>
      </c>
      <c r="B1262" s="11">
        <v>46206</v>
      </c>
      <c r="C1262" s="4">
        <f>YEAR(SalesDataTable[[#This Row],[Order Date]])</f>
        <v>2026</v>
      </c>
      <c r="D1262" s="4" t="str">
        <f>"Q"&amp;ROUNDUP(MONTH(SalesDataTable[[#This Row],[Order Date]])/3,0)</f>
        <v>Q3</v>
      </c>
      <c r="E1262" s="4">
        <f>MONTH(SalesDataTable[[#This Row],[Order Date]])</f>
        <v>7</v>
      </c>
      <c r="F1262" s="4" t="str">
        <f>TEXT(SalesDataTable[[#This Row],[Order Date]],"MMM")</f>
        <v>Jul</v>
      </c>
      <c r="G1262" s="3" t="s">
        <v>6</v>
      </c>
      <c r="H1262" s="3" t="s">
        <v>49</v>
      </c>
      <c r="I1262" s="3" t="s">
        <v>2</v>
      </c>
      <c r="J1262" s="3" t="s">
        <v>13</v>
      </c>
      <c r="K1262" s="3" t="s">
        <v>9</v>
      </c>
      <c r="L1262" s="3" t="s">
        <v>37</v>
      </c>
      <c r="M1262" s="8">
        <v>2</v>
      </c>
      <c r="N1262" s="5">
        <v>152.88999999999999</v>
      </c>
      <c r="O1262" s="6">
        <v>0</v>
      </c>
      <c r="P1262" s="18">
        <v>81.34</v>
      </c>
      <c r="Q1262" s="18">
        <f t="shared" si="76"/>
        <v>305.77999999999997</v>
      </c>
      <c r="R1262" s="18">
        <f t="shared" si="77"/>
        <v>162.68</v>
      </c>
      <c r="S1262" s="18">
        <f t="shared" si="78"/>
        <v>143.09999999999997</v>
      </c>
      <c r="T1262" s="7">
        <f t="shared" si="79"/>
        <v>0.46798351756164558</v>
      </c>
      <c r="U1262" s="4">
        <f>YEAR(SalesDataTable[[#This Row],[Order Date]])</f>
        <v>2026</v>
      </c>
      <c r="V1262" s="7" t="str">
        <f>"Q"&amp;ROUNDUP(MONTH(SalesDataTable[[#This Row],[Order Date]])/3,0)</f>
        <v>Q3</v>
      </c>
      <c r="W1262" s="8">
        <f>MONTH(SalesDataTable[[#This Row],[Order Date]])</f>
        <v>7</v>
      </c>
      <c r="X1262" s="7" t="str">
        <f>TEXT(SalesDataTable[[#This Row],[Order Date]],"mmm")</f>
        <v>Jul</v>
      </c>
    </row>
    <row r="1263" spans="1:24" ht="15.75">
      <c r="A1263" s="2">
        <v>1149</v>
      </c>
      <c r="B1263" s="11">
        <v>46207</v>
      </c>
      <c r="C1263" s="4">
        <f>YEAR(SalesDataTable[[#This Row],[Order Date]])</f>
        <v>2026</v>
      </c>
      <c r="D1263" s="4" t="str">
        <f>"Q"&amp;ROUNDUP(MONTH(SalesDataTable[[#This Row],[Order Date]])/3,0)</f>
        <v>Q3</v>
      </c>
      <c r="E1263" s="4">
        <f>MONTH(SalesDataTable[[#This Row],[Order Date]])</f>
        <v>7</v>
      </c>
      <c r="F1263" s="4" t="str">
        <f>TEXT(SalesDataTable[[#This Row],[Order Date]],"MMM")</f>
        <v>Jul</v>
      </c>
      <c r="G1263" s="3" t="s">
        <v>0</v>
      </c>
      <c r="H1263" s="3" t="s">
        <v>50</v>
      </c>
      <c r="I1263" s="3" t="s">
        <v>2</v>
      </c>
      <c r="J1263" s="3" t="s">
        <v>13</v>
      </c>
      <c r="K1263" s="3" t="s">
        <v>4</v>
      </c>
      <c r="L1263" s="3" t="s">
        <v>5</v>
      </c>
      <c r="M1263" s="8">
        <v>2</v>
      </c>
      <c r="N1263" s="5">
        <v>81.900000000000006</v>
      </c>
      <c r="O1263" s="6">
        <v>0</v>
      </c>
      <c r="P1263" s="18">
        <v>42.61</v>
      </c>
      <c r="Q1263" s="18">
        <f t="shared" si="76"/>
        <v>163.80000000000001</v>
      </c>
      <c r="R1263" s="18">
        <f t="shared" si="77"/>
        <v>85.22</v>
      </c>
      <c r="S1263" s="18">
        <f t="shared" si="78"/>
        <v>78.580000000000013</v>
      </c>
      <c r="T1263" s="7">
        <f t="shared" si="79"/>
        <v>0.47973137973137975</v>
      </c>
      <c r="U1263" s="4">
        <f>YEAR(SalesDataTable[[#This Row],[Order Date]])</f>
        <v>2026</v>
      </c>
      <c r="V1263" s="7" t="str">
        <f>"Q"&amp;ROUNDUP(MONTH(SalesDataTable[[#This Row],[Order Date]])/3,0)</f>
        <v>Q3</v>
      </c>
      <c r="W1263" s="8">
        <f>MONTH(SalesDataTable[[#This Row],[Order Date]])</f>
        <v>7</v>
      </c>
      <c r="X1263" s="7" t="str">
        <f>TEXT(SalesDataTable[[#This Row],[Order Date]],"mmm")</f>
        <v>Jul</v>
      </c>
    </row>
    <row r="1264" spans="1:24" ht="15.75">
      <c r="A1264" s="2">
        <v>1310</v>
      </c>
      <c r="B1264" s="11">
        <v>46207</v>
      </c>
      <c r="C1264" s="4">
        <f>YEAR(SalesDataTable[[#This Row],[Order Date]])</f>
        <v>2026</v>
      </c>
      <c r="D1264" s="4" t="str">
        <f>"Q"&amp;ROUNDUP(MONTH(SalesDataTable[[#This Row],[Order Date]])/3,0)</f>
        <v>Q3</v>
      </c>
      <c r="E1264" s="4">
        <f>MONTH(SalesDataTable[[#This Row],[Order Date]])</f>
        <v>7</v>
      </c>
      <c r="F1264" s="4" t="str">
        <f>TEXT(SalesDataTable[[#This Row],[Order Date]],"MMM")</f>
        <v>Jul</v>
      </c>
      <c r="G1264" s="3" t="s">
        <v>11</v>
      </c>
      <c r="H1264" s="3" t="s">
        <v>39</v>
      </c>
      <c r="I1264" s="3" t="s">
        <v>19</v>
      </c>
      <c r="J1264" s="3" t="s">
        <v>13</v>
      </c>
      <c r="K1264" s="3" t="s">
        <v>4</v>
      </c>
      <c r="L1264" s="3" t="s">
        <v>30</v>
      </c>
      <c r="M1264" s="8">
        <v>1</v>
      </c>
      <c r="N1264" s="5">
        <v>103.58</v>
      </c>
      <c r="O1264" s="6">
        <v>0</v>
      </c>
      <c r="P1264" s="18">
        <v>51.94</v>
      </c>
      <c r="Q1264" s="18">
        <f t="shared" si="76"/>
        <v>103.58</v>
      </c>
      <c r="R1264" s="18">
        <f t="shared" si="77"/>
        <v>51.94</v>
      </c>
      <c r="S1264" s="18">
        <f t="shared" si="78"/>
        <v>51.64</v>
      </c>
      <c r="T1264" s="7">
        <f t="shared" si="79"/>
        <v>0.49855184398532537</v>
      </c>
      <c r="U1264" s="4">
        <f>YEAR(SalesDataTable[[#This Row],[Order Date]])</f>
        <v>2026</v>
      </c>
      <c r="V1264" s="7" t="str">
        <f>"Q"&amp;ROUNDUP(MONTH(SalesDataTable[[#This Row],[Order Date]])/3,0)</f>
        <v>Q3</v>
      </c>
      <c r="W1264" s="8">
        <f>MONTH(SalesDataTable[[#This Row],[Order Date]])</f>
        <v>7</v>
      </c>
      <c r="X1264" s="7" t="str">
        <f>TEXT(SalesDataTable[[#This Row],[Order Date]],"mmm")</f>
        <v>Jul</v>
      </c>
    </row>
    <row r="1265" spans="1:24" ht="15.75">
      <c r="A1265" s="2">
        <v>2352</v>
      </c>
      <c r="B1265" s="11">
        <v>46207</v>
      </c>
      <c r="C1265" s="4">
        <f>YEAR(SalesDataTable[[#This Row],[Order Date]])</f>
        <v>2026</v>
      </c>
      <c r="D1265" s="4" t="str">
        <f>"Q"&amp;ROUNDUP(MONTH(SalesDataTable[[#This Row],[Order Date]])/3,0)</f>
        <v>Q3</v>
      </c>
      <c r="E1265" s="4">
        <f>MONTH(SalesDataTable[[#This Row],[Order Date]])</f>
        <v>7</v>
      </c>
      <c r="F1265" s="4" t="str">
        <f>TEXT(SalesDataTable[[#This Row],[Order Date]],"MMM")</f>
        <v>Jul</v>
      </c>
      <c r="G1265" s="3" t="s">
        <v>11</v>
      </c>
      <c r="H1265" s="3" t="s">
        <v>18</v>
      </c>
      <c r="I1265" s="3" t="s">
        <v>8</v>
      </c>
      <c r="J1265" s="3" t="s">
        <v>3</v>
      </c>
      <c r="K1265" s="3" t="s">
        <v>9</v>
      </c>
      <c r="L1265" s="3" t="s">
        <v>46</v>
      </c>
      <c r="M1265" s="8">
        <v>4</v>
      </c>
      <c r="N1265" s="5">
        <v>69.7</v>
      </c>
      <c r="O1265" s="6">
        <v>0.1</v>
      </c>
      <c r="P1265" s="18">
        <v>32.799999999999997</v>
      </c>
      <c r="Q1265" s="18">
        <f t="shared" si="76"/>
        <v>250.92000000000002</v>
      </c>
      <c r="R1265" s="18">
        <f t="shared" si="77"/>
        <v>131.19999999999999</v>
      </c>
      <c r="S1265" s="18">
        <f t="shared" si="78"/>
        <v>119.72000000000003</v>
      </c>
      <c r="T1265" s="7">
        <f t="shared" si="79"/>
        <v>0.47712418300653603</v>
      </c>
      <c r="U1265" s="4">
        <f>YEAR(SalesDataTable[[#This Row],[Order Date]])</f>
        <v>2026</v>
      </c>
      <c r="V1265" s="7" t="str">
        <f>"Q"&amp;ROUNDUP(MONTH(SalesDataTable[[#This Row],[Order Date]])/3,0)</f>
        <v>Q3</v>
      </c>
      <c r="W1265" s="8">
        <f>MONTH(SalesDataTable[[#This Row],[Order Date]])</f>
        <v>7</v>
      </c>
      <c r="X1265" s="7" t="str">
        <f>TEXT(SalesDataTable[[#This Row],[Order Date]],"mmm")</f>
        <v>Jul</v>
      </c>
    </row>
    <row r="1266" spans="1:24" ht="15.75">
      <c r="A1266" s="2">
        <v>2547</v>
      </c>
      <c r="B1266" s="11">
        <v>46207</v>
      </c>
      <c r="C1266" s="4">
        <f>YEAR(SalesDataTable[[#This Row],[Order Date]])</f>
        <v>2026</v>
      </c>
      <c r="D1266" s="4" t="str">
        <f>"Q"&amp;ROUNDUP(MONTH(SalesDataTable[[#This Row],[Order Date]])/3,0)</f>
        <v>Q3</v>
      </c>
      <c r="E1266" s="4">
        <f>MONTH(SalesDataTable[[#This Row],[Order Date]])</f>
        <v>7</v>
      </c>
      <c r="F1266" s="4" t="str">
        <f>TEXT(SalesDataTable[[#This Row],[Order Date]],"MMM")</f>
        <v>Jul</v>
      </c>
      <c r="G1266" s="3" t="s">
        <v>6</v>
      </c>
      <c r="H1266" s="3" t="s">
        <v>43</v>
      </c>
      <c r="I1266" s="3" t="s">
        <v>2</v>
      </c>
      <c r="J1266" s="3" t="s">
        <v>16</v>
      </c>
      <c r="K1266" s="3" t="s">
        <v>34</v>
      </c>
      <c r="L1266" s="3" t="s">
        <v>35</v>
      </c>
      <c r="M1266" s="8">
        <v>1</v>
      </c>
      <c r="N1266" s="5">
        <v>40.549999999999997</v>
      </c>
      <c r="O1266" s="6">
        <v>0.05</v>
      </c>
      <c r="P1266" s="18">
        <v>14.44</v>
      </c>
      <c r="Q1266" s="18">
        <f t="shared" si="76"/>
        <v>38.522499999999994</v>
      </c>
      <c r="R1266" s="18">
        <f t="shared" si="77"/>
        <v>14.44</v>
      </c>
      <c r="S1266" s="18">
        <f t="shared" si="78"/>
        <v>24.082499999999996</v>
      </c>
      <c r="T1266" s="7">
        <f t="shared" si="79"/>
        <v>0.62515413070283599</v>
      </c>
      <c r="U1266" s="4">
        <f>YEAR(SalesDataTable[[#This Row],[Order Date]])</f>
        <v>2026</v>
      </c>
      <c r="V1266" s="7" t="str">
        <f>"Q"&amp;ROUNDUP(MONTH(SalesDataTable[[#This Row],[Order Date]])/3,0)</f>
        <v>Q3</v>
      </c>
      <c r="W1266" s="8">
        <f>MONTH(SalesDataTable[[#This Row],[Order Date]])</f>
        <v>7</v>
      </c>
      <c r="X1266" s="7" t="str">
        <f>TEXT(SalesDataTable[[#This Row],[Order Date]],"mmm")</f>
        <v>Jul</v>
      </c>
    </row>
    <row r="1267" spans="1:24" ht="15.75">
      <c r="A1267" s="2">
        <v>2720</v>
      </c>
      <c r="B1267" s="11">
        <v>46207</v>
      </c>
      <c r="C1267" s="4">
        <f>YEAR(SalesDataTable[[#This Row],[Order Date]])</f>
        <v>2026</v>
      </c>
      <c r="D1267" s="4" t="str">
        <f>"Q"&amp;ROUNDUP(MONTH(SalesDataTable[[#This Row],[Order Date]])/3,0)</f>
        <v>Q3</v>
      </c>
      <c r="E1267" s="4">
        <f>MONTH(SalesDataTable[[#This Row],[Order Date]])</f>
        <v>7</v>
      </c>
      <c r="F1267" s="4" t="str">
        <f>TEXT(SalesDataTable[[#This Row],[Order Date]],"MMM")</f>
        <v>Jul</v>
      </c>
      <c r="G1267" s="3" t="s">
        <v>20</v>
      </c>
      <c r="H1267" s="3" t="s">
        <v>33</v>
      </c>
      <c r="I1267" s="3" t="s">
        <v>2</v>
      </c>
      <c r="J1267" s="3" t="s">
        <v>13</v>
      </c>
      <c r="K1267" s="3" t="s">
        <v>9</v>
      </c>
      <c r="L1267" s="3" t="s">
        <v>17</v>
      </c>
      <c r="M1267" s="8">
        <v>2</v>
      </c>
      <c r="N1267" s="5">
        <v>145.88999999999999</v>
      </c>
      <c r="O1267" s="6">
        <v>0</v>
      </c>
      <c r="P1267" s="18">
        <v>80.709999999999994</v>
      </c>
      <c r="Q1267" s="18">
        <f t="shared" si="76"/>
        <v>291.77999999999997</v>
      </c>
      <c r="R1267" s="18">
        <f t="shared" si="77"/>
        <v>161.41999999999999</v>
      </c>
      <c r="S1267" s="18">
        <f t="shared" si="78"/>
        <v>130.35999999999999</v>
      </c>
      <c r="T1267" s="7">
        <f t="shared" si="79"/>
        <v>0.4467749674412228</v>
      </c>
      <c r="U1267" s="4">
        <f>YEAR(SalesDataTable[[#This Row],[Order Date]])</f>
        <v>2026</v>
      </c>
      <c r="V1267" s="7" t="str">
        <f>"Q"&amp;ROUNDUP(MONTH(SalesDataTable[[#This Row],[Order Date]])/3,0)</f>
        <v>Q3</v>
      </c>
      <c r="W1267" s="8">
        <f>MONTH(SalesDataTable[[#This Row],[Order Date]])</f>
        <v>7</v>
      </c>
      <c r="X1267" s="7" t="str">
        <f>TEXT(SalesDataTable[[#This Row],[Order Date]],"mmm")</f>
        <v>Jul</v>
      </c>
    </row>
    <row r="1268" spans="1:24" ht="15.75">
      <c r="A1268" s="2">
        <v>3591</v>
      </c>
      <c r="B1268" s="11">
        <v>46207</v>
      </c>
      <c r="C1268" s="4">
        <f>YEAR(SalesDataTable[[#This Row],[Order Date]])</f>
        <v>2026</v>
      </c>
      <c r="D1268" s="4" t="str">
        <f>"Q"&amp;ROUNDUP(MONTH(SalesDataTable[[#This Row],[Order Date]])/3,0)</f>
        <v>Q3</v>
      </c>
      <c r="E1268" s="4">
        <f>MONTH(SalesDataTable[[#This Row],[Order Date]])</f>
        <v>7</v>
      </c>
      <c r="F1268" s="4" t="str">
        <f>TEXT(SalesDataTable[[#This Row],[Order Date]],"MMM")</f>
        <v>Jul</v>
      </c>
      <c r="G1268" s="3" t="s">
        <v>20</v>
      </c>
      <c r="H1268" s="3" t="s">
        <v>47</v>
      </c>
      <c r="I1268" s="3" t="s">
        <v>2</v>
      </c>
      <c r="J1268" s="3" t="s">
        <v>3</v>
      </c>
      <c r="K1268" s="3" t="s">
        <v>14</v>
      </c>
      <c r="L1268" s="3" t="s">
        <v>48</v>
      </c>
      <c r="M1268" s="8">
        <v>1</v>
      </c>
      <c r="N1268" s="5">
        <v>163.25</v>
      </c>
      <c r="O1268" s="6">
        <v>0</v>
      </c>
      <c r="P1268" s="18">
        <v>89.71</v>
      </c>
      <c r="Q1268" s="18">
        <f t="shared" si="76"/>
        <v>163.25</v>
      </c>
      <c r="R1268" s="18">
        <f t="shared" si="77"/>
        <v>89.71</v>
      </c>
      <c r="S1268" s="18">
        <f t="shared" si="78"/>
        <v>73.540000000000006</v>
      </c>
      <c r="T1268" s="7">
        <f t="shared" si="79"/>
        <v>0.45047473200612559</v>
      </c>
      <c r="U1268" s="4">
        <f>YEAR(SalesDataTable[[#This Row],[Order Date]])</f>
        <v>2026</v>
      </c>
      <c r="V1268" s="7" t="str">
        <f>"Q"&amp;ROUNDUP(MONTH(SalesDataTable[[#This Row],[Order Date]])/3,0)</f>
        <v>Q3</v>
      </c>
      <c r="W1268" s="8">
        <f>MONTH(SalesDataTable[[#This Row],[Order Date]])</f>
        <v>7</v>
      </c>
      <c r="X1268" s="7" t="str">
        <f>TEXT(SalesDataTable[[#This Row],[Order Date]],"mmm")</f>
        <v>Jul</v>
      </c>
    </row>
    <row r="1269" spans="1:24" ht="15.75">
      <c r="A1269" s="2">
        <v>3819</v>
      </c>
      <c r="B1269" s="11">
        <v>46207</v>
      </c>
      <c r="C1269" s="4">
        <f>YEAR(SalesDataTable[[#This Row],[Order Date]])</f>
        <v>2026</v>
      </c>
      <c r="D1269" s="4" t="str">
        <f>"Q"&amp;ROUNDUP(MONTH(SalesDataTable[[#This Row],[Order Date]])/3,0)</f>
        <v>Q3</v>
      </c>
      <c r="E1269" s="4">
        <f>MONTH(SalesDataTable[[#This Row],[Order Date]])</f>
        <v>7</v>
      </c>
      <c r="F1269" s="4" t="str">
        <f>TEXT(SalesDataTable[[#This Row],[Order Date]],"MMM")</f>
        <v>Jul</v>
      </c>
      <c r="G1269" s="3" t="s">
        <v>6</v>
      </c>
      <c r="H1269" s="3" t="s">
        <v>7</v>
      </c>
      <c r="I1269" s="3" t="s">
        <v>2</v>
      </c>
      <c r="J1269" s="3" t="s">
        <v>3</v>
      </c>
      <c r="K1269" s="3" t="s">
        <v>34</v>
      </c>
      <c r="L1269" s="3" t="s">
        <v>35</v>
      </c>
      <c r="M1269" s="8">
        <v>1</v>
      </c>
      <c r="N1269" s="5">
        <v>40.39</v>
      </c>
      <c r="O1269" s="6">
        <v>0.1</v>
      </c>
      <c r="P1269" s="18">
        <v>14.38</v>
      </c>
      <c r="Q1269" s="18">
        <f t="shared" si="76"/>
        <v>36.350999999999999</v>
      </c>
      <c r="R1269" s="18">
        <f t="shared" si="77"/>
        <v>14.38</v>
      </c>
      <c r="S1269" s="18">
        <f t="shared" si="78"/>
        <v>21.970999999999997</v>
      </c>
      <c r="T1269" s="7">
        <f t="shared" si="79"/>
        <v>0.60441253335534095</v>
      </c>
      <c r="U1269" s="4">
        <f>YEAR(SalesDataTable[[#This Row],[Order Date]])</f>
        <v>2026</v>
      </c>
      <c r="V1269" s="7" t="str">
        <f>"Q"&amp;ROUNDUP(MONTH(SalesDataTable[[#This Row],[Order Date]])/3,0)</f>
        <v>Q3</v>
      </c>
      <c r="W1269" s="8">
        <f>MONTH(SalesDataTable[[#This Row],[Order Date]])</f>
        <v>7</v>
      </c>
      <c r="X1269" s="7" t="str">
        <f>TEXT(SalesDataTable[[#This Row],[Order Date]],"mmm")</f>
        <v>Jul</v>
      </c>
    </row>
    <row r="1270" spans="1:24" ht="15.75">
      <c r="A1270" s="2">
        <v>4869</v>
      </c>
      <c r="B1270" s="11">
        <v>46207</v>
      </c>
      <c r="C1270" s="4">
        <f>YEAR(SalesDataTable[[#This Row],[Order Date]])</f>
        <v>2026</v>
      </c>
      <c r="D1270" s="4" t="str">
        <f>"Q"&amp;ROUNDUP(MONTH(SalesDataTable[[#This Row],[Order Date]])/3,0)</f>
        <v>Q3</v>
      </c>
      <c r="E1270" s="4">
        <f>MONTH(SalesDataTable[[#This Row],[Order Date]])</f>
        <v>7</v>
      </c>
      <c r="F1270" s="4" t="str">
        <f>TEXT(SalesDataTable[[#This Row],[Order Date]],"MMM")</f>
        <v>Jul</v>
      </c>
      <c r="G1270" s="3" t="s">
        <v>0</v>
      </c>
      <c r="H1270" s="3" t="s">
        <v>50</v>
      </c>
      <c r="I1270" s="3" t="s">
        <v>19</v>
      </c>
      <c r="J1270" s="3" t="s">
        <v>3</v>
      </c>
      <c r="K1270" s="3" t="s">
        <v>23</v>
      </c>
      <c r="L1270" s="3" t="s">
        <v>29</v>
      </c>
      <c r="M1270" s="8">
        <v>1</v>
      </c>
      <c r="N1270" s="5">
        <v>200.22</v>
      </c>
      <c r="O1270" s="6">
        <v>0</v>
      </c>
      <c r="P1270" s="18">
        <v>104.38</v>
      </c>
      <c r="Q1270" s="18">
        <f t="shared" si="76"/>
        <v>200.22</v>
      </c>
      <c r="R1270" s="18">
        <f t="shared" si="77"/>
        <v>104.38</v>
      </c>
      <c r="S1270" s="18">
        <f t="shared" si="78"/>
        <v>95.84</v>
      </c>
      <c r="T1270" s="7">
        <f t="shared" si="79"/>
        <v>0.47867345919488563</v>
      </c>
      <c r="U1270" s="4">
        <f>YEAR(SalesDataTable[[#This Row],[Order Date]])</f>
        <v>2026</v>
      </c>
      <c r="V1270" s="7" t="str">
        <f>"Q"&amp;ROUNDUP(MONTH(SalesDataTable[[#This Row],[Order Date]])/3,0)</f>
        <v>Q3</v>
      </c>
      <c r="W1270" s="8">
        <f>MONTH(SalesDataTable[[#This Row],[Order Date]])</f>
        <v>7</v>
      </c>
      <c r="X1270" s="7" t="str">
        <f>TEXT(SalesDataTable[[#This Row],[Order Date]],"mmm")</f>
        <v>Jul</v>
      </c>
    </row>
    <row r="1271" spans="1:24" ht="15.75">
      <c r="A1271" s="2">
        <v>4940</v>
      </c>
      <c r="B1271" s="11">
        <v>46207</v>
      </c>
      <c r="C1271" s="4">
        <f>YEAR(SalesDataTable[[#This Row],[Order Date]])</f>
        <v>2026</v>
      </c>
      <c r="D1271" s="4" t="str">
        <f>"Q"&amp;ROUNDUP(MONTH(SalesDataTable[[#This Row],[Order Date]])/3,0)</f>
        <v>Q3</v>
      </c>
      <c r="E1271" s="4">
        <f>MONTH(SalesDataTable[[#This Row],[Order Date]])</f>
        <v>7</v>
      </c>
      <c r="F1271" s="4" t="str">
        <f>TEXT(SalesDataTable[[#This Row],[Order Date]],"MMM")</f>
        <v>Jul</v>
      </c>
      <c r="G1271" s="3" t="s">
        <v>6</v>
      </c>
      <c r="H1271" s="3" t="s">
        <v>27</v>
      </c>
      <c r="I1271" s="3" t="s">
        <v>2</v>
      </c>
      <c r="J1271" s="3" t="s">
        <v>3</v>
      </c>
      <c r="K1271" s="3" t="s">
        <v>14</v>
      </c>
      <c r="L1271" s="3" t="s">
        <v>48</v>
      </c>
      <c r="M1271" s="8">
        <v>1</v>
      </c>
      <c r="N1271" s="5">
        <v>164.78</v>
      </c>
      <c r="O1271" s="6">
        <v>0.1</v>
      </c>
      <c r="P1271" s="18">
        <v>88.72</v>
      </c>
      <c r="Q1271" s="18">
        <f t="shared" si="76"/>
        <v>148.30199999999999</v>
      </c>
      <c r="R1271" s="18">
        <f t="shared" si="77"/>
        <v>88.72</v>
      </c>
      <c r="S1271" s="18">
        <f t="shared" si="78"/>
        <v>59.581999999999994</v>
      </c>
      <c r="T1271" s="7">
        <f t="shared" si="79"/>
        <v>0.4017612709201494</v>
      </c>
      <c r="U1271" s="4">
        <f>YEAR(SalesDataTable[[#This Row],[Order Date]])</f>
        <v>2026</v>
      </c>
      <c r="V1271" s="7" t="str">
        <f>"Q"&amp;ROUNDUP(MONTH(SalesDataTable[[#This Row],[Order Date]])/3,0)</f>
        <v>Q3</v>
      </c>
      <c r="W1271" s="8">
        <f>MONTH(SalesDataTable[[#This Row],[Order Date]])</f>
        <v>7</v>
      </c>
      <c r="X1271" s="7" t="str">
        <f>TEXT(SalesDataTable[[#This Row],[Order Date]],"mmm")</f>
        <v>Jul</v>
      </c>
    </row>
    <row r="1272" spans="1:24" ht="15.75">
      <c r="A1272" s="2">
        <v>5164</v>
      </c>
      <c r="B1272" s="11">
        <v>46207</v>
      </c>
      <c r="C1272" s="4">
        <f>YEAR(SalesDataTable[[#This Row],[Order Date]])</f>
        <v>2026</v>
      </c>
      <c r="D1272" s="4" t="str">
        <f>"Q"&amp;ROUNDUP(MONTH(SalesDataTable[[#This Row],[Order Date]])/3,0)</f>
        <v>Q3</v>
      </c>
      <c r="E1272" s="4">
        <f>MONTH(SalesDataTable[[#This Row],[Order Date]])</f>
        <v>7</v>
      </c>
      <c r="F1272" s="4" t="str">
        <f>TEXT(SalesDataTable[[#This Row],[Order Date]],"MMM")</f>
        <v>Jul</v>
      </c>
      <c r="G1272" s="3" t="s">
        <v>6</v>
      </c>
      <c r="H1272" s="3" t="s">
        <v>49</v>
      </c>
      <c r="I1272" s="3" t="s">
        <v>2</v>
      </c>
      <c r="J1272" s="3" t="s">
        <v>3</v>
      </c>
      <c r="K1272" s="3" t="s">
        <v>9</v>
      </c>
      <c r="L1272" s="3" t="s">
        <v>17</v>
      </c>
      <c r="M1272" s="8">
        <v>4</v>
      </c>
      <c r="N1272" s="5">
        <v>142.86000000000001</v>
      </c>
      <c r="O1272" s="6">
        <v>0</v>
      </c>
      <c r="P1272" s="18">
        <v>81.62</v>
      </c>
      <c r="Q1272" s="18">
        <f t="shared" si="76"/>
        <v>571.44000000000005</v>
      </c>
      <c r="R1272" s="18">
        <f t="shared" si="77"/>
        <v>326.48</v>
      </c>
      <c r="S1272" s="18">
        <f t="shared" si="78"/>
        <v>244.96000000000004</v>
      </c>
      <c r="T1272" s="7">
        <f t="shared" si="79"/>
        <v>0.42867142657146862</v>
      </c>
      <c r="U1272" s="4">
        <f>YEAR(SalesDataTable[[#This Row],[Order Date]])</f>
        <v>2026</v>
      </c>
      <c r="V1272" s="7" t="str">
        <f>"Q"&amp;ROUNDUP(MONTH(SalesDataTable[[#This Row],[Order Date]])/3,0)</f>
        <v>Q3</v>
      </c>
      <c r="W1272" s="8">
        <f>MONTH(SalesDataTable[[#This Row],[Order Date]])</f>
        <v>7</v>
      </c>
      <c r="X1272" s="7" t="str">
        <f>TEXT(SalesDataTable[[#This Row],[Order Date]],"mmm")</f>
        <v>Jul</v>
      </c>
    </row>
    <row r="1273" spans="1:24" ht="15.75">
      <c r="A1273" s="2">
        <v>659</v>
      </c>
      <c r="B1273" s="11">
        <v>46208</v>
      </c>
      <c r="C1273" s="4">
        <f>YEAR(SalesDataTable[[#This Row],[Order Date]])</f>
        <v>2026</v>
      </c>
      <c r="D1273" s="4" t="str">
        <f>"Q"&amp;ROUNDUP(MONTH(SalesDataTable[[#This Row],[Order Date]])/3,0)</f>
        <v>Q3</v>
      </c>
      <c r="E1273" s="4">
        <f>MONTH(SalesDataTable[[#This Row],[Order Date]])</f>
        <v>7</v>
      </c>
      <c r="F1273" s="4" t="str">
        <f>TEXT(SalesDataTable[[#This Row],[Order Date]],"MMM")</f>
        <v>Jul</v>
      </c>
      <c r="G1273" s="3" t="s">
        <v>20</v>
      </c>
      <c r="H1273" s="3" t="s">
        <v>47</v>
      </c>
      <c r="I1273" s="3" t="s">
        <v>28</v>
      </c>
      <c r="J1273" s="3" t="s">
        <v>16</v>
      </c>
      <c r="K1273" s="3" t="s">
        <v>4</v>
      </c>
      <c r="L1273" s="3" t="s">
        <v>26</v>
      </c>
      <c r="M1273" s="8">
        <v>1</v>
      </c>
      <c r="N1273" s="5">
        <v>41.18</v>
      </c>
      <c r="O1273" s="6">
        <v>0</v>
      </c>
      <c r="P1273" s="18">
        <v>16.25</v>
      </c>
      <c r="Q1273" s="18">
        <f t="shared" si="76"/>
        <v>41.18</v>
      </c>
      <c r="R1273" s="18">
        <f t="shared" si="77"/>
        <v>16.25</v>
      </c>
      <c r="S1273" s="18">
        <f t="shared" si="78"/>
        <v>24.93</v>
      </c>
      <c r="T1273" s="7">
        <f t="shared" si="79"/>
        <v>0.6053909664885867</v>
      </c>
      <c r="U1273" s="4">
        <f>YEAR(SalesDataTable[[#This Row],[Order Date]])</f>
        <v>2026</v>
      </c>
      <c r="V1273" s="7" t="str">
        <f>"Q"&amp;ROUNDUP(MONTH(SalesDataTable[[#This Row],[Order Date]])/3,0)</f>
        <v>Q3</v>
      </c>
      <c r="W1273" s="8">
        <f>MONTH(SalesDataTable[[#This Row],[Order Date]])</f>
        <v>7</v>
      </c>
      <c r="X1273" s="7" t="str">
        <f>TEXT(SalesDataTable[[#This Row],[Order Date]],"mmm")</f>
        <v>Jul</v>
      </c>
    </row>
    <row r="1274" spans="1:24" ht="15.75">
      <c r="A1274" s="2">
        <v>969</v>
      </c>
      <c r="B1274" s="11">
        <v>46208</v>
      </c>
      <c r="C1274" s="4">
        <f>YEAR(SalesDataTable[[#This Row],[Order Date]])</f>
        <v>2026</v>
      </c>
      <c r="D1274" s="4" t="str">
        <f>"Q"&amp;ROUNDUP(MONTH(SalesDataTable[[#This Row],[Order Date]])/3,0)</f>
        <v>Q3</v>
      </c>
      <c r="E1274" s="4">
        <f>MONTH(SalesDataTable[[#This Row],[Order Date]])</f>
        <v>7</v>
      </c>
      <c r="F1274" s="4" t="str">
        <f>TEXT(SalesDataTable[[#This Row],[Order Date]],"MMM")</f>
        <v>Jul</v>
      </c>
      <c r="G1274" s="3" t="s">
        <v>6</v>
      </c>
      <c r="H1274" s="3" t="s">
        <v>41</v>
      </c>
      <c r="I1274" s="3" t="s">
        <v>8</v>
      </c>
      <c r="J1274" s="3" t="s">
        <v>16</v>
      </c>
      <c r="K1274" s="3" t="s">
        <v>34</v>
      </c>
      <c r="L1274" s="3" t="s">
        <v>42</v>
      </c>
      <c r="M1274" s="8">
        <v>12</v>
      </c>
      <c r="N1274" s="5">
        <v>35.81</v>
      </c>
      <c r="O1274" s="6">
        <v>0.15</v>
      </c>
      <c r="P1274" s="18">
        <v>14.29</v>
      </c>
      <c r="Q1274" s="18">
        <f t="shared" si="76"/>
        <v>365.262</v>
      </c>
      <c r="R1274" s="18">
        <f t="shared" si="77"/>
        <v>171.48</v>
      </c>
      <c r="S1274" s="18">
        <f t="shared" si="78"/>
        <v>193.78200000000001</v>
      </c>
      <c r="T1274" s="7">
        <f t="shared" si="79"/>
        <v>0.53052877112866936</v>
      </c>
      <c r="U1274" s="4">
        <f>YEAR(SalesDataTable[[#This Row],[Order Date]])</f>
        <v>2026</v>
      </c>
      <c r="V1274" s="7" t="str">
        <f>"Q"&amp;ROUNDUP(MONTH(SalesDataTable[[#This Row],[Order Date]])/3,0)</f>
        <v>Q3</v>
      </c>
      <c r="W1274" s="8">
        <f>MONTH(SalesDataTable[[#This Row],[Order Date]])</f>
        <v>7</v>
      </c>
      <c r="X1274" s="7" t="str">
        <f>TEXT(SalesDataTable[[#This Row],[Order Date]],"mmm")</f>
        <v>Jul</v>
      </c>
    </row>
    <row r="1275" spans="1:24" ht="15.75">
      <c r="A1275" s="2">
        <v>1096</v>
      </c>
      <c r="B1275" s="11">
        <v>46208</v>
      </c>
      <c r="C1275" s="4">
        <f>YEAR(SalesDataTable[[#This Row],[Order Date]])</f>
        <v>2026</v>
      </c>
      <c r="D1275" s="4" t="str">
        <f>"Q"&amp;ROUNDUP(MONTH(SalesDataTable[[#This Row],[Order Date]])/3,0)</f>
        <v>Q3</v>
      </c>
      <c r="E1275" s="4">
        <f>MONTH(SalesDataTable[[#This Row],[Order Date]])</f>
        <v>7</v>
      </c>
      <c r="F1275" s="4" t="str">
        <f>TEXT(SalesDataTable[[#This Row],[Order Date]],"MMM")</f>
        <v>Jul</v>
      </c>
      <c r="G1275" s="3" t="s">
        <v>6</v>
      </c>
      <c r="H1275" s="3" t="s">
        <v>49</v>
      </c>
      <c r="I1275" s="3" t="s">
        <v>19</v>
      </c>
      <c r="J1275" s="3" t="s">
        <v>13</v>
      </c>
      <c r="K1275" s="3" t="s">
        <v>23</v>
      </c>
      <c r="L1275" s="3" t="s">
        <v>24</v>
      </c>
      <c r="M1275" s="8">
        <v>3</v>
      </c>
      <c r="N1275" s="5">
        <v>345.42</v>
      </c>
      <c r="O1275" s="6">
        <v>0</v>
      </c>
      <c r="P1275" s="18">
        <v>198.69</v>
      </c>
      <c r="Q1275" s="18">
        <f t="shared" si="76"/>
        <v>1036.26</v>
      </c>
      <c r="R1275" s="18">
        <f t="shared" si="77"/>
        <v>596.06999999999994</v>
      </c>
      <c r="S1275" s="18">
        <f t="shared" si="78"/>
        <v>440.19000000000005</v>
      </c>
      <c r="T1275" s="7">
        <f t="shared" si="79"/>
        <v>0.42478721556366167</v>
      </c>
      <c r="U1275" s="4">
        <f>YEAR(SalesDataTable[[#This Row],[Order Date]])</f>
        <v>2026</v>
      </c>
      <c r="V1275" s="7" t="str">
        <f>"Q"&amp;ROUNDUP(MONTH(SalesDataTable[[#This Row],[Order Date]])/3,0)</f>
        <v>Q3</v>
      </c>
      <c r="W1275" s="8">
        <f>MONTH(SalesDataTable[[#This Row],[Order Date]])</f>
        <v>7</v>
      </c>
      <c r="X1275" s="7" t="str">
        <f>TEXT(SalesDataTable[[#This Row],[Order Date]],"mmm")</f>
        <v>Jul</v>
      </c>
    </row>
    <row r="1276" spans="1:24" ht="15.75">
      <c r="A1276" s="2">
        <v>1440</v>
      </c>
      <c r="B1276" s="11">
        <v>46208</v>
      </c>
      <c r="C1276" s="4">
        <f>YEAR(SalesDataTable[[#This Row],[Order Date]])</f>
        <v>2026</v>
      </c>
      <c r="D1276" s="4" t="str">
        <f>"Q"&amp;ROUNDUP(MONTH(SalesDataTable[[#This Row],[Order Date]])/3,0)</f>
        <v>Q3</v>
      </c>
      <c r="E1276" s="4">
        <f>MONTH(SalesDataTable[[#This Row],[Order Date]])</f>
        <v>7</v>
      </c>
      <c r="F1276" s="4" t="str">
        <f>TEXT(SalesDataTable[[#This Row],[Order Date]],"MMM")</f>
        <v>Jul</v>
      </c>
      <c r="G1276" s="3" t="s">
        <v>20</v>
      </c>
      <c r="H1276" s="3" t="s">
        <v>33</v>
      </c>
      <c r="I1276" s="3" t="s">
        <v>2</v>
      </c>
      <c r="J1276" s="3" t="s">
        <v>3</v>
      </c>
      <c r="K1276" s="3" t="s">
        <v>4</v>
      </c>
      <c r="L1276" s="3" t="s">
        <v>30</v>
      </c>
      <c r="M1276" s="8">
        <v>4</v>
      </c>
      <c r="N1276" s="5">
        <v>101.66</v>
      </c>
      <c r="O1276" s="6">
        <v>0.1</v>
      </c>
      <c r="P1276" s="18">
        <v>51.55</v>
      </c>
      <c r="Q1276" s="18">
        <f t="shared" si="76"/>
        <v>365.976</v>
      </c>
      <c r="R1276" s="18">
        <f t="shared" si="77"/>
        <v>206.2</v>
      </c>
      <c r="S1276" s="18">
        <f t="shared" si="78"/>
        <v>159.77600000000001</v>
      </c>
      <c r="T1276" s="7">
        <f t="shared" si="79"/>
        <v>0.43657507596126527</v>
      </c>
      <c r="U1276" s="4">
        <f>YEAR(SalesDataTable[[#This Row],[Order Date]])</f>
        <v>2026</v>
      </c>
      <c r="V1276" s="7" t="str">
        <f>"Q"&amp;ROUNDUP(MONTH(SalesDataTable[[#This Row],[Order Date]])/3,0)</f>
        <v>Q3</v>
      </c>
      <c r="W1276" s="8">
        <f>MONTH(SalesDataTable[[#This Row],[Order Date]])</f>
        <v>7</v>
      </c>
      <c r="X1276" s="7" t="str">
        <f>TEXT(SalesDataTable[[#This Row],[Order Date]],"mmm")</f>
        <v>Jul</v>
      </c>
    </row>
    <row r="1277" spans="1:24" ht="15.75">
      <c r="A1277" s="2">
        <v>2052</v>
      </c>
      <c r="B1277" s="11">
        <v>46208</v>
      </c>
      <c r="C1277" s="4">
        <f>YEAR(SalesDataTable[[#This Row],[Order Date]])</f>
        <v>2026</v>
      </c>
      <c r="D1277" s="4" t="str">
        <f>"Q"&amp;ROUNDUP(MONTH(SalesDataTable[[#This Row],[Order Date]])/3,0)</f>
        <v>Q3</v>
      </c>
      <c r="E1277" s="4">
        <f>MONTH(SalesDataTable[[#This Row],[Order Date]])</f>
        <v>7</v>
      </c>
      <c r="F1277" s="4" t="str">
        <f>TEXT(SalesDataTable[[#This Row],[Order Date]],"MMM")</f>
        <v>Jul</v>
      </c>
      <c r="G1277" s="3" t="s">
        <v>20</v>
      </c>
      <c r="H1277" s="3" t="s">
        <v>47</v>
      </c>
      <c r="I1277" s="3" t="s">
        <v>2</v>
      </c>
      <c r="J1277" s="3" t="s">
        <v>16</v>
      </c>
      <c r="K1277" s="3" t="s">
        <v>9</v>
      </c>
      <c r="L1277" s="3" t="s">
        <v>17</v>
      </c>
      <c r="M1277" s="8">
        <v>3</v>
      </c>
      <c r="N1277" s="5">
        <v>146.88999999999999</v>
      </c>
      <c r="O1277" s="6">
        <v>0</v>
      </c>
      <c r="P1277" s="18">
        <v>77.650000000000006</v>
      </c>
      <c r="Q1277" s="18">
        <f t="shared" si="76"/>
        <v>440.66999999999996</v>
      </c>
      <c r="R1277" s="18">
        <f t="shared" si="77"/>
        <v>232.95000000000002</v>
      </c>
      <c r="S1277" s="18">
        <f t="shared" si="78"/>
        <v>207.71999999999994</v>
      </c>
      <c r="T1277" s="7">
        <f t="shared" si="79"/>
        <v>0.47137313636054179</v>
      </c>
      <c r="U1277" s="4">
        <f>YEAR(SalesDataTable[[#This Row],[Order Date]])</f>
        <v>2026</v>
      </c>
      <c r="V1277" s="7" t="str">
        <f>"Q"&amp;ROUNDUP(MONTH(SalesDataTable[[#This Row],[Order Date]])/3,0)</f>
        <v>Q3</v>
      </c>
      <c r="W1277" s="8">
        <f>MONTH(SalesDataTable[[#This Row],[Order Date]])</f>
        <v>7</v>
      </c>
      <c r="X1277" s="7" t="str">
        <f>TEXT(SalesDataTable[[#This Row],[Order Date]],"mmm")</f>
        <v>Jul</v>
      </c>
    </row>
    <row r="1278" spans="1:24" ht="15.75">
      <c r="A1278" s="2">
        <v>2096</v>
      </c>
      <c r="B1278" s="11">
        <v>46208</v>
      </c>
      <c r="C1278" s="4">
        <f>YEAR(SalesDataTable[[#This Row],[Order Date]])</f>
        <v>2026</v>
      </c>
      <c r="D1278" s="4" t="str">
        <f>"Q"&amp;ROUNDUP(MONTH(SalesDataTable[[#This Row],[Order Date]])/3,0)</f>
        <v>Q3</v>
      </c>
      <c r="E1278" s="4">
        <f>MONTH(SalesDataTable[[#This Row],[Order Date]])</f>
        <v>7</v>
      </c>
      <c r="F1278" s="4" t="str">
        <f>TEXT(SalesDataTable[[#This Row],[Order Date]],"MMM")</f>
        <v>Jul</v>
      </c>
      <c r="G1278" s="3" t="s">
        <v>20</v>
      </c>
      <c r="H1278" s="3" t="s">
        <v>47</v>
      </c>
      <c r="I1278" s="3" t="s">
        <v>28</v>
      </c>
      <c r="J1278" s="3" t="s">
        <v>3</v>
      </c>
      <c r="K1278" s="3" t="s">
        <v>14</v>
      </c>
      <c r="L1278" s="3" t="s">
        <v>48</v>
      </c>
      <c r="M1278" s="8">
        <v>2</v>
      </c>
      <c r="N1278" s="5">
        <v>161.21</v>
      </c>
      <c r="O1278" s="6">
        <v>0</v>
      </c>
      <c r="P1278" s="18">
        <v>85.2</v>
      </c>
      <c r="Q1278" s="18">
        <f t="shared" si="76"/>
        <v>322.42</v>
      </c>
      <c r="R1278" s="18">
        <f t="shared" si="77"/>
        <v>170.4</v>
      </c>
      <c r="S1278" s="18">
        <f t="shared" si="78"/>
        <v>152.02000000000001</v>
      </c>
      <c r="T1278" s="7">
        <f t="shared" si="79"/>
        <v>0.47149680540909372</v>
      </c>
      <c r="U1278" s="4">
        <f>YEAR(SalesDataTable[[#This Row],[Order Date]])</f>
        <v>2026</v>
      </c>
      <c r="V1278" s="7" t="str">
        <f>"Q"&amp;ROUNDUP(MONTH(SalesDataTable[[#This Row],[Order Date]])/3,0)</f>
        <v>Q3</v>
      </c>
      <c r="W1278" s="8">
        <f>MONTH(SalesDataTable[[#This Row],[Order Date]])</f>
        <v>7</v>
      </c>
      <c r="X1278" s="7" t="str">
        <f>TEXT(SalesDataTable[[#This Row],[Order Date]],"mmm")</f>
        <v>Jul</v>
      </c>
    </row>
    <row r="1279" spans="1:24" ht="15.75">
      <c r="A1279" s="2">
        <v>2488</v>
      </c>
      <c r="B1279" s="11">
        <v>46208</v>
      </c>
      <c r="C1279" s="4">
        <f>YEAR(SalesDataTable[[#This Row],[Order Date]])</f>
        <v>2026</v>
      </c>
      <c r="D1279" s="4" t="str">
        <f>"Q"&amp;ROUNDUP(MONTH(SalesDataTable[[#This Row],[Order Date]])/3,0)</f>
        <v>Q3</v>
      </c>
      <c r="E1279" s="4">
        <f>MONTH(SalesDataTable[[#This Row],[Order Date]])</f>
        <v>7</v>
      </c>
      <c r="F1279" s="4" t="str">
        <f>TEXT(SalesDataTable[[#This Row],[Order Date]],"MMM")</f>
        <v>Jul</v>
      </c>
      <c r="G1279" s="3" t="s">
        <v>20</v>
      </c>
      <c r="H1279" s="3" t="s">
        <v>33</v>
      </c>
      <c r="I1279" s="3" t="s">
        <v>19</v>
      </c>
      <c r="J1279" s="3" t="s">
        <v>13</v>
      </c>
      <c r="K1279" s="3" t="s">
        <v>9</v>
      </c>
      <c r="L1279" s="3" t="s">
        <v>46</v>
      </c>
      <c r="M1279" s="8">
        <v>2</v>
      </c>
      <c r="N1279" s="5">
        <v>71.27</v>
      </c>
      <c r="O1279" s="6">
        <v>0.05</v>
      </c>
      <c r="P1279" s="18">
        <v>32.85</v>
      </c>
      <c r="Q1279" s="18">
        <f t="shared" si="76"/>
        <v>135.41299999999998</v>
      </c>
      <c r="R1279" s="18">
        <f t="shared" si="77"/>
        <v>65.7</v>
      </c>
      <c r="S1279" s="18">
        <f t="shared" si="78"/>
        <v>69.71299999999998</v>
      </c>
      <c r="T1279" s="7">
        <f t="shared" si="79"/>
        <v>0.5148176319851121</v>
      </c>
      <c r="U1279" s="4">
        <f>YEAR(SalesDataTable[[#This Row],[Order Date]])</f>
        <v>2026</v>
      </c>
      <c r="V1279" s="7" t="str">
        <f>"Q"&amp;ROUNDUP(MONTH(SalesDataTable[[#This Row],[Order Date]])/3,0)</f>
        <v>Q3</v>
      </c>
      <c r="W1279" s="8">
        <f>MONTH(SalesDataTable[[#This Row],[Order Date]])</f>
        <v>7</v>
      </c>
      <c r="X1279" s="7" t="str">
        <f>TEXT(SalesDataTable[[#This Row],[Order Date]],"mmm")</f>
        <v>Jul</v>
      </c>
    </row>
    <row r="1280" spans="1:24" ht="15.75">
      <c r="A1280" s="2">
        <v>3220</v>
      </c>
      <c r="B1280" s="11">
        <v>46208</v>
      </c>
      <c r="C1280" s="4">
        <f>YEAR(SalesDataTable[[#This Row],[Order Date]])</f>
        <v>2026</v>
      </c>
      <c r="D1280" s="4" t="str">
        <f>"Q"&amp;ROUNDUP(MONTH(SalesDataTable[[#This Row],[Order Date]])/3,0)</f>
        <v>Q3</v>
      </c>
      <c r="E1280" s="4">
        <f>MONTH(SalesDataTable[[#This Row],[Order Date]])</f>
        <v>7</v>
      </c>
      <c r="F1280" s="4" t="str">
        <f>TEXT(SalesDataTable[[#This Row],[Order Date]],"MMM")</f>
        <v>Jul</v>
      </c>
      <c r="G1280" s="3" t="s">
        <v>0</v>
      </c>
      <c r="H1280" s="3" t="s">
        <v>36</v>
      </c>
      <c r="I1280" s="3" t="s">
        <v>19</v>
      </c>
      <c r="J1280" s="3" t="s">
        <v>3</v>
      </c>
      <c r="K1280" s="3" t="s">
        <v>34</v>
      </c>
      <c r="L1280" s="3" t="s">
        <v>45</v>
      </c>
      <c r="M1280" s="8">
        <v>3</v>
      </c>
      <c r="N1280" s="5">
        <v>50.16</v>
      </c>
      <c r="O1280" s="6">
        <v>0.05</v>
      </c>
      <c r="P1280" s="18">
        <v>22.24</v>
      </c>
      <c r="Q1280" s="18">
        <f t="shared" si="76"/>
        <v>142.95599999999999</v>
      </c>
      <c r="R1280" s="18">
        <f t="shared" si="77"/>
        <v>66.72</v>
      </c>
      <c r="S1280" s="18">
        <f t="shared" si="78"/>
        <v>76.23599999999999</v>
      </c>
      <c r="T1280" s="7">
        <f t="shared" si="79"/>
        <v>0.53328296818601528</v>
      </c>
      <c r="U1280" s="4">
        <f>YEAR(SalesDataTable[[#This Row],[Order Date]])</f>
        <v>2026</v>
      </c>
      <c r="V1280" s="7" t="str">
        <f>"Q"&amp;ROUNDUP(MONTH(SalesDataTable[[#This Row],[Order Date]])/3,0)</f>
        <v>Q3</v>
      </c>
      <c r="W1280" s="8">
        <f>MONTH(SalesDataTable[[#This Row],[Order Date]])</f>
        <v>7</v>
      </c>
      <c r="X1280" s="7" t="str">
        <f>TEXT(SalesDataTable[[#This Row],[Order Date]],"mmm")</f>
        <v>Jul</v>
      </c>
    </row>
    <row r="1281" spans="1:24" ht="15.75">
      <c r="A1281" s="2">
        <v>3711</v>
      </c>
      <c r="B1281" s="11">
        <v>46208</v>
      </c>
      <c r="C1281" s="4">
        <f>YEAR(SalesDataTable[[#This Row],[Order Date]])</f>
        <v>2026</v>
      </c>
      <c r="D1281" s="4" t="str">
        <f>"Q"&amp;ROUNDUP(MONTH(SalesDataTable[[#This Row],[Order Date]])/3,0)</f>
        <v>Q3</v>
      </c>
      <c r="E1281" s="4">
        <f>MONTH(SalesDataTable[[#This Row],[Order Date]])</f>
        <v>7</v>
      </c>
      <c r="F1281" s="4" t="str">
        <f>TEXT(SalesDataTable[[#This Row],[Order Date]],"MMM")</f>
        <v>Jul</v>
      </c>
      <c r="G1281" s="3" t="s">
        <v>20</v>
      </c>
      <c r="H1281" s="3" t="s">
        <v>21</v>
      </c>
      <c r="I1281" s="3" t="s">
        <v>28</v>
      </c>
      <c r="J1281" s="3" t="s">
        <v>13</v>
      </c>
      <c r="K1281" s="3" t="s">
        <v>9</v>
      </c>
      <c r="L1281" s="3" t="s">
        <v>17</v>
      </c>
      <c r="M1281" s="8">
        <v>1</v>
      </c>
      <c r="N1281" s="5">
        <v>145.37</v>
      </c>
      <c r="O1281" s="6">
        <v>0.05</v>
      </c>
      <c r="P1281" s="18">
        <v>81.02</v>
      </c>
      <c r="Q1281" s="18">
        <f t="shared" si="76"/>
        <v>138.10149999999999</v>
      </c>
      <c r="R1281" s="18">
        <f t="shared" si="77"/>
        <v>81.02</v>
      </c>
      <c r="S1281" s="18">
        <f t="shared" si="78"/>
        <v>57.081499999999991</v>
      </c>
      <c r="T1281" s="7">
        <f t="shared" si="79"/>
        <v>0.41333005072356199</v>
      </c>
      <c r="U1281" s="4">
        <f>YEAR(SalesDataTable[[#This Row],[Order Date]])</f>
        <v>2026</v>
      </c>
      <c r="V1281" s="7" t="str">
        <f>"Q"&amp;ROUNDUP(MONTH(SalesDataTable[[#This Row],[Order Date]])/3,0)</f>
        <v>Q3</v>
      </c>
      <c r="W1281" s="8">
        <f>MONTH(SalesDataTable[[#This Row],[Order Date]])</f>
        <v>7</v>
      </c>
      <c r="X1281" s="7" t="str">
        <f>TEXT(SalesDataTable[[#This Row],[Order Date]],"mmm")</f>
        <v>Jul</v>
      </c>
    </row>
    <row r="1282" spans="1:24" ht="15.75">
      <c r="A1282" s="2">
        <v>3823</v>
      </c>
      <c r="B1282" s="11">
        <v>46208</v>
      </c>
      <c r="C1282" s="4">
        <f>YEAR(SalesDataTable[[#This Row],[Order Date]])</f>
        <v>2026</v>
      </c>
      <c r="D1282" s="4" t="str">
        <f>"Q"&amp;ROUNDUP(MONTH(SalesDataTable[[#This Row],[Order Date]])/3,0)</f>
        <v>Q3</v>
      </c>
      <c r="E1282" s="4">
        <f>MONTH(SalesDataTable[[#This Row],[Order Date]])</f>
        <v>7</v>
      </c>
      <c r="F1282" s="4" t="str">
        <f>TEXT(SalesDataTable[[#This Row],[Order Date]],"MMM")</f>
        <v>Jul</v>
      </c>
      <c r="G1282" s="3" t="s">
        <v>20</v>
      </c>
      <c r="H1282" s="3" t="s">
        <v>31</v>
      </c>
      <c r="I1282" s="3" t="s">
        <v>19</v>
      </c>
      <c r="J1282" s="3" t="s">
        <v>13</v>
      </c>
      <c r="K1282" s="3" t="s">
        <v>14</v>
      </c>
      <c r="L1282" s="3" t="s">
        <v>32</v>
      </c>
      <c r="M1282" s="8">
        <v>2</v>
      </c>
      <c r="N1282" s="5">
        <v>47.1</v>
      </c>
      <c r="O1282" s="6">
        <v>0</v>
      </c>
      <c r="P1282" s="18">
        <v>17.920000000000002</v>
      </c>
      <c r="Q1282" s="18">
        <f t="shared" ref="Q1282:Q1345" si="80">M1282*N1282*(1-O1282)</f>
        <v>94.2</v>
      </c>
      <c r="R1282" s="18">
        <f t="shared" ref="R1282:R1345" si="81">M1282*P1282</f>
        <v>35.840000000000003</v>
      </c>
      <c r="S1282" s="18">
        <f t="shared" ref="S1282:S1345" si="82">Q1282-R1282</f>
        <v>58.36</v>
      </c>
      <c r="T1282" s="7">
        <f t="shared" ref="T1282:T1345" si="83">IFERROR(S1282/Q1282,0)</f>
        <v>0.6195329087048832</v>
      </c>
      <c r="U1282" s="4">
        <f>YEAR(SalesDataTable[[#This Row],[Order Date]])</f>
        <v>2026</v>
      </c>
      <c r="V1282" s="7" t="str">
        <f>"Q"&amp;ROUNDUP(MONTH(SalesDataTable[[#This Row],[Order Date]])/3,0)</f>
        <v>Q3</v>
      </c>
      <c r="W1282" s="8">
        <f>MONTH(SalesDataTable[[#This Row],[Order Date]])</f>
        <v>7</v>
      </c>
      <c r="X1282" s="7" t="str">
        <f>TEXT(SalesDataTable[[#This Row],[Order Date]],"mmm")</f>
        <v>Jul</v>
      </c>
    </row>
    <row r="1283" spans="1:24" ht="15.75">
      <c r="A1283" s="2">
        <v>4058</v>
      </c>
      <c r="B1283" s="11">
        <v>46208</v>
      </c>
      <c r="C1283" s="4">
        <f>YEAR(SalesDataTable[[#This Row],[Order Date]])</f>
        <v>2026</v>
      </c>
      <c r="D1283" s="4" t="str">
        <f>"Q"&amp;ROUNDUP(MONTH(SalesDataTable[[#This Row],[Order Date]])/3,0)</f>
        <v>Q3</v>
      </c>
      <c r="E1283" s="4">
        <f>MONTH(SalesDataTable[[#This Row],[Order Date]])</f>
        <v>7</v>
      </c>
      <c r="F1283" s="4" t="str">
        <f>TEXT(SalesDataTable[[#This Row],[Order Date]],"MMM")</f>
        <v>Jul</v>
      </c>
      <c r="G1283" s="3" t="s">
        <v>20</v>
      </c>
      <c r="H1283" s="3" t="s">
        <v>47</v>
      </c>
      <c r="I1283" s="3" t="s">
        <v>8</v>
      </c>
      <c r="J1283" s="3" t="s">
        <v>16</v>
      </c>
      <c r="K1283" s="3" t="s">
        <v>9</v>
      </c>
      <c r="L1283" s="3" t="s">
        <v>37</v>
      </c>
      <c r="M1283" s="8">
        <v>5</v>
      </c>
      <c r="N1283" s="5">
        <v>155.09</v>
      </c>
      <c r="O1283" s="6">
        <v>0.1</v>
      </c>
      <c r="P1283" s="18">
        <v>78.52</v>
      </c>
      <c r="Q1283" s="18">
        <f t="shared" si="80"/>
        <v>697.90500000000009</v>
      </c>
      <c r="R1283" s="18">
        <f t="shared" si="81"/>
        <v>392.59999999999997</v>
      </c>
      <c r="S1283" s="18">
        <f t="shared" si="82"/>
        <v>305.30500000000012</v>
      </c>
      <c r="T1283" s="7">
        <f t="shared" si="83"/>
        <v>0.43745925305020034</v>
      </c>
      <c r="U1283" s="4">
        <f>YEAR(SalesDataTable[[#This Row],[Order Date]])</f>
        <v>2026</v>
      </c>
      <c r="V1283" s="7" t="str">
        <f>"Q"&amp;ROUNDUP(MONTH(SalesDataTable[[#This Row],[Order Date]])/3,0)</f>
        <v>Q3</v>
      </c>
      <c r="W1283" s="8">
        <f>MONTH(SalesDataTable[[#This Row],[Order Date]])</f>
        <v>7</v>
      </c>
      <c r="X1283" s="7" t="str">
        <f>TEXT(SalesDataTable[[#This Row],[Order Date]],"mmm")</f>
        <v>Jul</v>
      </c>
    </row>
    <row r="1284" spans="1:24" ht="15.75">
      <c r="A1284" s="2">
        <v>4126</v>
      </c>
      <c r="B1284" s="11">
        <v>46208</v>
      </c>
      <c r="C1284" s="4">
        <f>YEAR(SalesDataTable[[#This Row],[Order Date]])</f>
        <v>2026</v>
      </c>
      <c r="D1284" s="4" t="str">
        <f>"Q"&amp;ROUNDUP(MONTH(SalesDataTable[[#This Row],[Order Date]])/3,0)</f>
        <v>Q3</v>
      </c>
      <c r="E1284" s="4">
        <f>MONTH(SalesDataTable[[#This Row],[Order Date]])</f>
        <v>7</v>
      </c>
      <c r="F1284" s="4" t="str">
        <f>TEXT(SalesDataTable[[#This Row],[Order Date]],"MMM")</f>
        <v>Jul</v>
      </c>
      <c r="G1284" s="3" t="s">
        <v>20</v>
      </c>
      <c r="H1284" s="3" t="s">
        <v>47</v>
      </c>
      <c r="I1284" s="3" t="s">
        <v>2</v>
      </c>
      <c r="J1284" s="3" t="s">
        <v>13</v>
      </c>
      <c r="K1284" s="3" t="s">
        <v>4</v>
      </c>
      <c r="L1284" s="3" t="s">
        <v>5</v>
      </c>
      <c r="M1284" s="8">
        <v>3</v>
      </c>
      <c r="N1284" s="5">
        <v>82.89</v>
      </c>
      <c r="O1284" s="6">
        <v>0</v>
      </c>
      <c r="P1284" s="18">
        <v>42.31</v>
      </c>
      <c r="Q1284" s="18">
        <f t="shared" si="80"/>
        <v>248.67000000000002</v>
      </c>
      <c r="R1284" s="18">
        <f t="shared" si="81"/>
        <v>126.93</v>
      </c>
      <c r="S1284" s="18">
        <f t="shared" si="82"/>
        <v>121.74000000000001</v>
      </c>
      <c r="T1284" s="7">
        <f t="shared" si="83"/>
        <v>0.48956448304982508</v>
      </c>
      <c r="U1284" s="4">
        <f>YEAR(SalesDataTable[[#This Row],[Order Date]])</f>
        <v>2026</v>
      </c>
      <c r="V1284" s="7" t="str">
        <f>"Q"&amp;ROUNDUP(MONTH(SalesDataTable[[#This Row],[Order Date]])/3,0)</f>
        <v>Q3</v>
      </c>
      <c r="W1284" s="8">
        <f>MONTH(SalesDataTable[[#This Row],[Order Date]])</f>
        <v>7</v>
      </c>
      <c r="X1284" s="7" t="str">
        <f>TEXT(SalesDataTable[[#This Row],[Order Date]],"mmm")</f>
        <v>Jul</v>
      </c>
    </row>
    <row r="1285" spans="1:24" ht="15.75">
      <c r="A1285" s="2">
        <v>5080</v>
      </c>
      <c r="B1285" s="11">
        <v>46208</v>
      </c>
      <c r="C1285" s="4">
        <f>YEAR(SalesDataTable[[#This Row],[Order Date]])</f>
        <v>2026</v>
      </c>
      <c r="D1285" s="4" t="str">
        <f>"Q"&amp;ROUNDUP(MONTH(SalesDataTable[[#This Row],[Order Date]])/3,0)</f>
        <v>Q3</v>
      </c>
      <c r="E1285" s="4">
        <f>MONTH(SalesDataTable[[#This Row],[Order Date]])</f>
        <v>7</v>
      </c>
      <c r="F1285" s="4" t="str">
        <f>TEXT(SalesDataTable[[#This Row],[Order Date]],"MMM")</f>
        <v>Jul</v>
      </c>
      <c r="G1285" s="3" t="s">
        <v>11</v>
      </c>
      <c r="H1285" s="3" t="s">
        <v>18</v>
      </c>
      <c r="I1285" s="3" t="s">
        <v>19</v>
      </c>
      <c r="J1285" s="3" t="s">
        <v>13</v>
      </c>
      <c r="K1285" s="3" t="s">
        <v>4</v>
      </c>
      <c r="L1285" s="3" t="s">
        <v>5</v>
      </c>
      <c r="M1285" s="8">
        <v>2</v>
      </c>
      <c r="N1285" s="5">
        <v>80.8</v>
      </c>
      <c r="O1285" s="6">
        <v>0</v>
      </c>
      <c r="P1285" s="18">
        <v>42.21</v>
      </c>
      <c r="Q1285" s="18">
        <f t="shared" si="80"/>
        <v>161.6</v>
      </c>
      <c r="R1285" s="18">
        <f t="shared" si="81"/>
        <v>84.42</v>
      </c>
      <c r="S1285" s="18">
        <f t="shared" si="82"/>
        <v>77.179999999999993</v>
      </c>
      <c r="T1285" s="7">
        <f t="shared" si="83"/>
        <v>0.47759900990099008</v>
      </c>
      <c r="U1285" s="4">
        <f>YEAR(SalesDataTable[[#This Row],[Order Date]])</f>
        <v>2026</v>
      </c>
      <c r="V1285" s="7" t="str">
        <f>"Q"&amp;ROUNDUP(MONTH(SalesDataTable[[#This Row],[Order Date]])/3,0)</f>
        <v>Q3</v>
      </c>
      <c r="W1285" s="8">
        <f>MONTH(SalesDataTable[[#This Row],[Order Date]])</f>
        <v>7</v>
      </c>
      <c r="X1285" s="7" t="str">
        <f>TEXT(SalesDataTable[[#This Row],[Order Date]],"mmm")</f>
        <v>Jul</v>
      </c>
    </row>
    <row r="1286" spans="1:24" ht="15.75">
      <c r="A1286" s="2">
        <v>923</v>
      </c>
      <c r="B1286" s="11">
        <v>46209</v>
      </c>
      <c r="C1286" s="4">
        <f>YEAR(SalesDataTable[[#This Row],[Order Date]])</f>
        <v>2026</v>
      </c>
      <c r="D1286" s="4" t="str">
        <f>"Q"&amp;ROUNDUP(MONTH(SalesDataTable[[#This Row],[Order Date]])/3,0)</f>
        <v>Q3</v>
      </c>
      <c r="E1286" s="4">
        <f>MONTH(SalesDataTable[[#This Row],[Order Date]])</f>
        <v>7</v>
      </c>
      <c r="F1286" s="4" t="str">
        <f>TEXT(SalesDataTable[[#This Row],[Order Date]],"MMM")</f>
        <v>Jul</v>
      </c>
      <c r="G1286" s="3" t="s">
        <v>11</v>
      </c>
      <c r="H1286" s="3" t="s">
        <v>25</v>
      </c>
      <c r="I1286" s="3" t="s">
        <v>2</v>
      </c>
      <c r="J1286" s="3" t="s">
        <v>13</v>
      </c>
      <c r="K1286" s="3" t="s">
        <v>34</v>
      </c>
      <c r="L1286" s="3" t="s">
        <v>35</v>
      </c>
      <c r="M1286" s="8">
        <v>2</v>
      </c>
      <c r="N1286" s="5">
        <v>39.54</v>
      </c>
      <c r="O1286" s="6">
        <v>0.05</v>
      </c>
      <c r="P1286" s="18">
        <v>14.68</v>
      </c>
      <c r="Q1286" s="18">
        <f t="shared" si="80"/>
        <v>75.125999999999991</v>
      </c>
      <c r="R1286" s="18">
        <f t="shared" si="81"/>
        <v>29.36</v>
      </c>
      <c r="S1286" s="18">
        <f t="shared" si="82"/>
        <v>45.765999999999991</v>
      </c>
      <c r="T1286" s="7">
        <f t="shared" si="83"/>
        <v>0.60918989431089099</v>
      </c>
      <c r="U1286" s="4">
        <f>YEAR(SalesDataTable[[#This Row],[Order Date]])</f>
        <v>2026</v>
      </c>
      <c r="V1286" s="7" t="str">
        <f>"Q"&amp;ROUNDUP(MONTH(SalesDataTable[[#This Row],[Order Date]])/3,0)</f>
        <v>Q3</v>
      </c>
      <c r="W1286" s="8">
        <f>MONTH(SalesDataTable[[#This Row],[Order Date]])</f>
        <v>7</v>
      </c>
      <c r="X1286" s="7" t="str">
        <f>TEXT(SalesDataTable[[#This Row],[Order Date]],"mmm")</f>
        <v>Jul</v>
      </c>
    </row>
    <row r="1287" spans="1:24" ht="15.75">
      <c r="A1287" s="2">
        <v>1549</v>
      </c>
      <c r="B1287" s="11">
        <v>46209</v>
      </c>
      <c r="C1287" s="4">
        <f>YEAR(SalesDataTable[[#This Row],[Order Date]])</f>
        <v>2026</v>
      </c>
      <c r="D1287" s="4" t="str">
        <f>"Q"&amp;ROUNDUP(MONTH(SalesDataTable[[#This Row],[Order Date]])/3,0)</f>
        <v>Q3</v>
      </c>
      <c r="E1287" s="4">
        <f>MONTH(SalesDataTable[[#This Row],[Order Date]])</f>
        <v>7</v>
      </c>
      <c r="F1287" s="4" t="str">
        <f>TEXT(SalesDataTable[[#This Row],[Order Date]],"MMM")</f>
        <v>Jul</v>
      </c>
      <c r="G1287" s="3" t="s">
        <v>11</v>
      </c>
      <c r="H1287" s="3" t="s">
        <v>12</v>
      </c>
      <c r="I1287" s="3" t="s">
        <v>2</v>
      </c>
      <c r="J1287" s="3" t="s">
        <v>13</v>
      </c>
      <c r="K1287" s="3" t="s">
        <v>34</v>
      </c>
      <c r="L1287" s="3" t="s">
        <v>38</v>
      </c>
      <c r="M1287" s="8">
        <v>2</v>
      </c>
      <c r="N1287" s="5">
        <v>121.35</v>
      </c>
      <c r="O1287" s="6">
        <v>0</v>
      </c>
      <c r="P1287" s="18">
        <v>71.06</v>
      </c>
      <c r="Q1287" s="18">
        <f t="shared" si="80"/>
        <v>242.7</v>
      </c>
      <c r="R1287" s="18">
        <f t="shared" si="81"/>
        <v>142.12</v>
      </c>
      <c r="S1287" s="18">
        <f t="shared" si="82"/>
        <v>100.57999999999998</v>
      </c>
      <c r="T1287" s="7">
        <f t="shared" si="83"/>
        <v>0.41442109600329619</v>
      </c>
      <c r="U1287" s="4">
        <f>YEAR(SalesDataTable[[#This Row],[Order Date]])</f>
        <v>2026</v>
      </c>
      <c r="V1287" s="7" t="str">
        <f>"Q"&amp;ROUNDUP(MONTH(SalesDataTable[[#This Row],[Order Date]])/3,0)</f>
        <v>Q3</v>
      </c>
      <c r="W1287" s="8">
        <f>MONTH(SalesDataTable[[#This Row],[Order Date]])</f>
        <v>7</v>
      </c>
      <c r="X1287" s="7" t="str">
        <f>TEXT(SalesDataTable[[#This Row],[Order Date]],"mmm")</f>
        <v>Jul</v>
      </c>
    </row>
    <row r="1288" spans="1:24" ht="15.75">
      <c r="A1288" s="2">
        <v>1839</v>
      </c>
      <c r="B1288" s="11">
        <v>46209</v>
      </c>
      <c r="C1288" s="4">
        <f>YEAR(SalesDataTable[[#This Row],[Order Date]])</f>
        <v>2026</v>
      </c>
      <c r="D1288" s="4" t="str">
        <f>"Q"&amp;ROUNDUP(MONTH(SalesDataTable[[#This Row],[Order Date]])/3,0)</f>
        <v>Q3</v>
      </c>
      <c r="E1288" s="4">
        <f>MONTH(SalesDataTable[[#This Row],[Order Date]])</f>
        <v>7</v>
      </c>
      <c r="F1288" s="4" t="str">
        <f>TEXT(SalesDataTable[[#This Row],[Order Date]],"MMM")</f>
        <v>Jul</v>
      </c>
      <c r="G1288" s="3" t="s">
        <v>20</v>
      </c>
      <c r="H1288" s="3" t="s">
        <v>33</v>
      </c>
      <c r="I1288" s="3" t="s">
        <v>19</v>
      </c>
      <c r="J1288" s="3" t="s">
        <v>3</v>
      </c>
      <c r="K1288" s="3" t="s">
        <v>34</v>
      </c>
      <c r="L1288" s="3" t="s">
        <v>35</v>
      </c>
      <c r="M1288" s="8">
        <v>1</v>
      </c>
      <c r="N1288" s="5">
        <v>41.37</v>
      </c>
      <c r="O1288" s="6">
        <v>0</v>
      </c>
      <c r="P1288" s="18">
        <v>15.12</v>
      </c>
      <c r="Q1288" s="18">
        <f t="shared" si="80"/>
        <v>41.37</v>
      </c>
      <c r="R1288" s="18">
        <f t="shared" si="81"/>
        <v>15.12</v>
      </c>
      <c r="S1288" s="18">
        <f t="shared" si="82"/>
        <v>26.25</v>
      </c>
      <c r="T1288" s="7">
        <f t="shared" si="83"/>
        <v>0.63451776649746194</v>
      </c>
      <c r="U1288" s="4">
        <f>YEAR(SalesDataTable[[#This Row],[Order Date]])</f>
        <v>2026</v>
      </c>
      <c r="V1288" s="7" t="str">
        <f>"Q"&amp;ROUNDUP(MONTH(SalesDataTable[[#This Row],[Order Date]])/3,0)</f>
        <v>Q3</v>
      </c>
      <c r="W1288" s="8">
        <f>MONTH(SalesDataTable[[#This Row],[Order Date]])</f>
        <v>7</v>
      </c>
      <c r="X1288" s="7" t="str">
        <f>TEXT(SalesDataTable[[#This Row],[Order Date]],"mmm")</f>
        <v>Jul</v>
      </c>
    </row>
    <row r="1289" spans="1:24" ht="15.75">
      <c r="A1289" s="2">
        <v>2053</v>
      </c>
      <c r="B1289" s="11">
        <v>46209</v>
      </c>
      <c r="C1289" s="4">
        <f>YEAR(SalesDataTable[[#This Row],[Order Date]])</f>
        <v>2026</v>
      </c>
      <c r="D1289" s="4" t="str">
        <f>"Q"&amp;ROUNDUP(MONTH(SalesDataTable[[#This Row],[Order Date]])/3,0)</f>
        <v>Q3</v>
      </c>
      <c r="E1289" s="4">
        <f>MONTH(SalesDataTable[[#This Row],[Order Date]])</f>
        <v>7</v>
      </c>
      <c r="F1289" s="4" t="str">
        <f>TEXT(SalesDataTable[[#This Row],[Order Date]],"MMM")</f>
        <v>Jul</v>
      </c>
      <c r="G1289" s="3" t="s">
        <v>6</v>
      </c>
      <c r="H1289" s="3" t="s">
        <v>43</v>
      </c>
      <c r="I1289" s="3" t="s">
        <v>2</v>
      </c>
      <c r="J1289" s="3" t="s">
        <v>13</v>
      </c>
      <c r="K1289" s="3" t="s">
        <v>4</v>
      </c>
      <c r="L1289" s="3" t="s">
        <v>5</v>
      </c>
      <c r="M1289" s="8">
        <v>5</v>
      </c>
      <c r="N1289" s="5">
        <v>81.63</v>
      </c>
      <c r="O1289" s="6">
        <v>0.05</v>
      </c>
      <c r="P1289" s="18">
        <v>42.36</v>
      </c>
      <c r="Q1289" s="18">
        <f t="shared" si="80"/>
        <v>387.74249999999995</v>
      </c>
      <c r="R1289" s="18">
        <f t="shared" si="81"/>
        <v>211.8</v>
      </c>
      <c r="S1289" s="18">
        <f t="shared" si="82"/>
        <v>175.94249999999994</v>
      </c>
      <c r="T1289" s="7">
        <f t="shared" si="83"/>
        <v>0.45376119460724568</v>
      </c>
      <c r="U1289" s="4">
        <f>YEAR(SalesDataTable[[#This Row],[Order Date]])</f>
        <v>2026</v>
      </c>
      <c r="V1289" s="7" t="str">
        <f>"Q"&amp;ROUNDUP(MONTH(SalesDataTable[[#This Row],[Order Date]])/3,0)</f>
        <v>Q3</v>
      </c>
      <c r="W1289" s="8">
        <f>MONTH(SalesDataTable[[#This Row],[Order Date]])</f>
        <v>7</v>
      </c>
      <c r="X1289" s="7" t="str">
        <f>TEXT(SalesDataTable[[#This Row],[Order Date]],"mmm")</f>
        <v>Jul</v>
      </c>
    </row>
    <row r="1290" spans="1:24" ht="15.75">
      <c r="A1290" s="2">
        <v>2342</v>
      </c>
      <c r="B1290" s="11">
        <v>46209</v>
      </c>
      <c r="C1290" s="4">
        <f>YEAR(SalesDataTable[[#This Row],[Order Date]])</f>
        <v>2026</v>
      </c>
      <c r="D1290" s="4" t="str">
        <f>"Q"&amp;ROUNDUP(MONTH(SalesDataTable[[#This Row],[Order Date]])/3,0)</f>
        <v>Q3</v>
      </c>
      <c r="E1290" s="4">
        <f>MONTH(SalesDataTable[[#This Row],[Order Date]])</f>
        <v>7</v>
      </c>
      <c r="F1290" s="4" t="str">
        <f>TEXT(SalesDataTable[[#This Row],[Order Date]],"MMM")</f>
        <v>Jul</v>
      </c>
      <c r="G1290" s="3" t="s">
        <v>6</v>
      </c>
      <c r="H1290" s="3" t="s">
        <v>7</v>
      </c>
      <c r="I1290" s="3" t="s">
        <v>2</v>
      </c>
      <c r="J1290" s="3" t="s">
        <v>3</v>
      </c>
      <c r="K1290" s="3" t="s">
        <v>34</v>
      </c>
      <c r="L1290" s="3" t="s">
        <v>42</v>
      </c>
      <c r="M1290" s="8">
        <v>1</v>
      </c>
      <c r="N1290" s="5">
        <v>36.19</v>
      </c>
      <c r="O1290" s="6">
        <v>0</v>
      </c>
      <c r="P1290" s="18">
        <v>13.91</v>
      </c>
      <c r="Q1290" s="18">
        <f t="shared" si="80"/>
        <v>36.19</v>
      </c>
      <c r="R1290" s="18">
        <f t="shared" si="81"/>
        <v>13.91</v>
      </c>
      <c r="S1290" s="18">
        <f t="shared" si="82"/>
        <v>22.279999999999998</v>
      </c>
      <c r="T1290" s="7">
        <f t="shared" si="83"/>
        <v>0.61563967946946663</v>
      </c>
      <c r="U1290" s="4">
        <f>YEAR(SalesDataTable[[#This Row],[Order Date]])</f>
        <v>2026</v>
      </c>
      <c r="V1290" s="7" t="str">
        <f>"Q"&amp;ROUNDUP(MONTH(SalesDataTable[[#This Row],[Order Date]])/3,0)</f>
        <v>Q3</v>
      </c>
      <c r="W1290" s="8">
        <f>MONTH(SalesDataTable[[#This Row],[Order Date]])</f>
        <v>7</v>
      </c>
      <c r="X1290" s="7" t="str">
        <f>TEXT(SalesDataTable[[#This Row],[Order Date]],"mmm")</f>
        <v>Jul</v>
      </c>
    </row>
    <row r="1291" spans="1:24" ht="15.75">
      <c r="A1291" s="2">
        <v>2465</v>
      </c>
      <c r="B1291" s="11">
        <v>46209</v>
      </c>
      <c r="C1291" s="4">
        <f>YEAR(SalesDataTable[[#This Row],[Order Date]])</f>
        <v>2026</v>
      </c>
      <c r="D1291" s="4" t="str">
        <f>"Q"&amp;ROUNDUP(MONTH(SalesDataTable[[#This Row],[Order Date]])/3,0)</f>
        <v>Q3</v>
      </c>
      <c r="E1291" s="4">
        <f>MONTH(SalesDataTable[[#This Row],[Order Date]])</f>
        <v>7</v>
      </c>
      <c r="F1291" s="4" t="str">
        <f>TEXT(SalesDataTable[[#This Row],[Order Date]],"MMM")</f>
        <v>Jul</v>
      </c>
      <c r="G1291" s="3" t="s">
        <v>6</v>
      </c>
      <c r="H1291" s="3" t="s">
        <v>7</v>
      </c>
      <c r="I1291" s="3" t="s">
        <v>28</v>
      </c>
      <c r="J1291" s="3" t="s">
        <v>13</v>
      </c>
      <c r="K1291" s="3" t="s">
        <v>9</v>
      </c>
      <c r="L1291" s="3" t="s">
        <v>17</v>
      </c>
      <c r="M1291" s="8">
        <v>1</v>
      </c>
      <c r="N1291" s="5">
        <v>142.04</v>
      </c>
      <c r="O1291" s="6">
        <v>0</v>
      </c>
      <c r="P1291" s="18">
        <v>81.67</v>
      </c>
      <c r="Q1291" s="18">
        <f t="shared" si="80"/>
        <v>142.04</v>
      </c>
      <c r="R1291" s="18">
        <f t="shared" si="81"/>
        <v>81.67</v>
      </c>
      <c r="S1291" s="18">
        <f t="shared" si="82"/>
        <v>60.36999999999999</v>
      </c>
      <c r="T1291" s="7">
        <f t="shared" si="83"/>
        <v>0.4250211208110391</v>
      </c>
      <c r="U1291" s="4">
        <f>YEAR(SalesDataTable[[#This Row],[Order Date]])</f>
        <v>2026</v>
      </c>
      <c r="V1291" s="7" t="str">
        <f>"Q"&amp;ROUNDUP(MONTH(SalesDataTable[[#This Row],[Order Date]])/3,0)</f>
        <v>Q3</v>
      </c>
      <c r="W1291" s="8">
        <f>MONTH(SalesDataTable[[#This Row],[Order Date]])</f>
        <v>7</v>
      </c>
      <c r="X1291" s="7" t="str">
        <f>TEXT(SalesDataTable[[#This Row],[Order Date]],"mmm")</f>
        <v>Jul</v>
      </c>
    </row>
    <row r="1292" spans="1:24" ht="15.75">
      <c r="A1292" s="2">
        <v>3990</v>
      </c>
      <c r="B1292" s="11">
        <v>46209</v>
      </c>
      <c r="C1292" s="4">
        <f>YEAR(SalesDataTable[[#This Row],[Order Date]])</f>
        <v>2026</v>
      </c>
      <c r="D1292" s="4" t="str">
        <f>"Q"&amp;ROUNDUP(MONTH(SalesDataTable[[#This Row],[Order Date]])/3,0)</f>
        <v>Q3</v>
      </c>
      <c r="E1292" s="4">
        <f>MONTH(SalesDataTable[[#This Row],[Order Date]])</f>
        <v>7</v>
      </c>
      <c r="F1292" s="4" t="str">
        <f>TEXT(SalesDataTable[[#This Row],[Order Date]],"MMM")</f>
        <v>Jul</v>
      </c>
      <c r="G1292" s="3" t="s">
        <v>11</v>
      </c>
      <c r="H1292" s="3" t="s">
        <v>25</v>
      </c>
      <c r="I1292" s="3" t="s">
        <v>2</v>
      </c>
      <c r="J1292" s="3" t="s">
        <v>16</v>
      </c>
      <c r="K1292" s="3" t="s">
        <v>14</v>
      </c>
      <c r="L1292" s="3" t="s">
        <v>44</v>
      </c>
      <c r="M1292" s="8">
        <v>1</v>
      </c>
      <c r="N1292" s="5">
        <v>133.66999999999999</v>
      </c>
      <c r="O1292" s="6">
        <v>0</v>
      </c>
      <c r="P1292" s="18">
        <v>68.25</v>
      </c>
      <c r="Q1292" s="18">
        <f t="shared" si="80"/>
        <v>133.66999999999999</v>
      </c>
      <c r="R1292" s="18">
        <f t="shared" si="81"/>
        <v>68.25</v>
      </c>
      <c r="S1292" s="18">
        <f t="shared" si="82"/>
        <v>65.419999999999987</v>
      </c>
      <c r="T1292" s="7">
        <f t="shared" si="83"/>
        <v>0.48941422907159415</v>
      </c>
      <c r="U1292" s="4">
        <f>YEAR(SalesDataTable[[#This Row],[Order Date]])</f>
        <v>2026</v>
      </c>
      <c r="V1292" s="7" t="str">
        <f>"Q"&amp;ROUNDUP(MONTH(SalesDataTable[[#This Row],[Order Date]])/3,0)</f>
        <v>Q3</v>
      </c>
      <c r="W1292" s="8">
        <f>MONTH(SalesDataTable[[#This Row],[Order Date]])</f>
        <v>7</v>
      </c>
      <c r="X1292" s="7" t="str">
        <f>TEXT(SalesDataTable[[#This Row],[Order Date]],"mmm")</f>
        <v>Jul</v>
      </c>
    </row>
    <row r="1293" spans="1:24" ht="15.75">
      <c r="A1293" s="2">
        <v>4370</v>
      </c>
      <c r="B1293" s="11">
        <v>46209</v>
      </c>
      <c r="C1293" s="4">
        <f>YEAR(SalesDataTable[[#This Row],[Order Date]])</f>
        <v>2026</v>
      </c>
      <c r="D1293" s="4" t="str">
        <f>"Q"&amp;ROUNDUP(MONTH(SalesDataTable[[#This Row],[Order Date]])/3,0)</f>
        <v>Q3</v>
      </c>
      <c r="E1293" s="4">
        <f>MONTH(SalesDataTable[[#This Row],[Order Date]])</f>
        <v>7</v>
      </c>
      <c r="F1293" s="4" t="str">
        <f>TEXT(SalesDataTable[[#This Row],[Order Date]],"MMM")</f>
        <v>Jul</v>
      </c>
      <c r="G1293" s="3" t="s">
        <v>11</v>
      </c>
      <c r="H1293" s="3" t="s">
        <v>39</v>
      </c>
      <c r="I1293" s="3" t="s">
        <v>2</v>
      </c>
      <c r="J1293" s="3" t="s">
        <v>13</v>
      </c>
      <c r="K1293" s="3" t="s">
        <v>14</v>
      </c>
      <c r="L1293" s="3" t="s">
        <v>48</v>
      </c>
      <c r="M1293" s="8">
        <v>6</v>
      </c>
      <c r="N1293" s="5">
        <v>166.6</v>
      </c>
      <c r="O1293" s="6">
        <v>0</v>
      </c>
      <c r="P1293" s="18">
        <v>88.14</v>
      </c>
      <c r="Q1293" s="18">
        <f t="shared" si="80"/>
        <v>999.59999999999991</v>
      </c>
      <c r="R1293" s="18">
        <f t="shared" si="81"/>
        <v>528.84</v>
      </c>
      <c r="S1293" s="18">
        <f t="shared" si="82"/>
        <v>470.75999999999988</v>
      </c>
      <c r="T1293" s="7">
        <f t="shared" si="83"/>
        <v>0.47094837935174061</v>
      </c>
      <c r="U1293" s="4">
        <f>YEAR(SalesDataTable[[#This Row],[Order Date]])</f>
        <v>2026</v>
      </c>
      <c r="V1293" s="7" t="str">
        <f>"Q"&amp;ROUNDUP(MONTH(SalesDataTable[[#This Row],[Order Date]])/3,0)</f>
        <v>Q3</v>
      </c>
      <c r="W1293" s="8">
        <f>MONTH(SalesDataTable[[#This Row],[Order Date]])</f>
        <v>7</v>
      </c>
      <c r="X1293" s="7" t="str">
        <f>TEXT(SalesDataTable[[#This Row],[Order Date]],"mmm")</f>
        <v>Jul</v>
      </c>
    </row>
    <row r="1294" spans="1:24" ht="15.75">
      <c r="A1294" s="2">
        <v>4856</v>
      </c>
      <c r="B1294" s="11">
        <v>46209</v>
      </c>
      <c r="C1294" s="4">
        <f>YEAR(SalesDataTable[[#This Row],[Order Date]])</f>
        <v>2026</v>
      </c>
      <c r="D1294" s="4" t="str">
        <f>"Q"&amp;ROUNDUP(MONTH(SalesDataTable[[#This Row],[Order Date]])/3,0)</f>
        <v>Q3</v>
      </c>
      <c r="E1294" s="4">
        <f>MONTH(SalesDataTable[[#This Row],[Order Date]])</f>
        <v>7</v>
      </c>
      <c r="F1294" s="4" t="str">
        <f>TEXT(SalesDataTable[[#This Row],[Order Date]],"MMM")</f>
        <v>Jul</v>
      </c>
      <c r="G1294" s="3" t="s">
        <v>6</v>
      </c>
      <c r="H1294" s="3" t="s">
        <v>43</v>
      </c>
      <c r="I1294" s="3" t="s">
        <v>2</v>
      </c>
      <c r="J1294" s="3" t="s">
        <v>3</v>
      </c>
      <c r="K1294" s="3" t="s">
        <v>4</v>
      </c>
      <c r="L1294" s="3" t="s">
        <v>30</v>
      </c>
      <c r="M1294" s="8">
        <v>2</v>
      </c>
      <c r="N1294" s="5">
        <v>99.93</v>
      </c>
      <c r="O1294" s="6">
        <v>0.1</v>
      </c>
      <c r="P1294" s="18">
        <v>51.96</v>
      </c>
      <c r="Q1294" s="18">
        <f t="shared" si="80"/>
        <v>179.87400000000002</v>
      </c>
      <c r="R1294" s="18">
        <f t="shared" si="81"/>
        <v>103.92</v>
      </c>
      <c r="S1294" s="18">
        <f t="shared" si="82"/>
        <v>75.954000000000022</v>
      </c>
      <c r="T1294" s="7">
        <f t="shared" si="83"/>
        <v>0.422262250241836</v>
      </c>
      <c r="U1294" s="4">
        <f>YEAR(SalesDataTable[[#This Row],[Order Date]])</f>
        <v>2026</v>
      </c>
      <c r="V1294" s="7" t="str">
        <f>"Q"&amp;ROUNDUP(MONTH(SalesDataTable[[#This Row],[Order Date]])/3,0)</f>
        <v>Q3</v>
      </c>
      <c r="W1294" s="8">
        <f>MONTH(SalesDataTable[[#This Row],[Order Date]])</f>
        <v>7</v>
      </c>
      <c r="X1294" s="7" t="str">
        <f>TEXT(SalesDataTable[[#This Row],[Order Date]],"mmm")</f>
        <v>Jul</v>
      </c>
    </row>
    <row r="1295" spans="1:24" ht="15.75">
      <c r="A1295" s="2">
        <v>337</v>
      </c>
      <c r="B1295" s="11">
        <v>46210</v>
      </c>
      <c r="C1295" s="4">
        <f>YEAR(SalesDataTable[[#This Row],[Order Date]])</f>
        <v>2026</v>
      </c>
      <c r="D1295" s="4" t="str">
        <f>"Q"&amp;ROUNDUP(MONTH(SalesDataTable[[#This Row],[Order Date]])/3,0)</f>
        <v>Q3</v>
      </c>
      <c r="E1295" s="4">
        <f>MONTH(SalesDataTable[[#This Row],[Order Date]])</f>
        <v>7</v>
      </c>
      <c r="F1295" s="4" t="str">
        <f>TEXT(SalesDataTable[[#This Row],[Order Date]],"MMM")</f>
        <v>Jul</v>
      </c>
      <c r="G1295" s="3" t="s">
        <v>0</v>
      </c>
      <c r="H1295" s="3" t="s">
        <v>50</v>
      </c>
      <c r="I1295" s="3" t="s">
        <v>19</v>
      </c>
      <c r="J1295" s="3" t="s">
        <v>3</v>
      </c>
      <c r="K1295" s="3" t="s">
        <v>4</v>
      </c>
      <c r="L1295" s="3" t="s">
        <v>30</v>
      </c>
      <c r="M1295" s="8">
        <v>6</v>
      </c>
      <c r="N1295" s="5">
        <v>100.56</v>
      </c>
      <c r="O1295" s="6">
        <v>0</v>
      </c>
      <c r="P1295" s="18">
        <v>49.47</v>
      </c>
      <c r="Q1295" s="18">
        <f t="shared" si="80"/>
        <v>603.36</v>
      </c>
      <c r="R1295" s="18">
        <f t="shared" si="81"/>
        <v>296.82</v>
      </c>
      <c r="S1295" s="18">
        <f t="shared" si="82"/>
        <v>306.54000000000002</v>
      </c>
      <c r="T1295" s="7">
        <f t="shared" si="83"/>
        <v>0.508054892601432</v>
      </c>
      <c r="U1295" s="4">
        <f>YEAR(SalesDataTable[[#This Row],[Order Date]])</f>
        <v>2026</v>
      </c>
      <c r="V1295" s="7" t="str">
        <f>"Q"&amp;ROUNDUP(MONTH(SalesDataTable[[#This Row],[Order Date]])/3,0)</f>
        <v>Q3</v>
      </c>
      <c r="W1295" s="8">
        <f>MONTH(SalesDataTable[[#This Row],[Order Date]])</f>
        <v>7</v>
      </c>
      <c r="X1295" s="7" t="str">
        <f>TEXT(SalesDataTable[[#This Row],[Order Date]],"mmm")</f>
        <v>Jul</v>
      </c>
    </row>
    <row r="1296" spans="1:24" ht="15.75">
      <c r="A1296" s="2">
        <v>1001</v>
      </c>
      <c r="B1296" s="11">
        <v>46210</v>
      </c>
      <c r="C1296" s="4">
        <f>YEAR(SalesDataTable[[#This Row],[Order Date]])</f>
        <v>2026</v>
      </c>
      <c r="D1296" s="4" t="str">
        <f>"Q"&amp;ROUNDUP(MONTH(SalesDataTable[[#This Row],[Order Date]])/3,0)</f>
        <v>Q3</v>
      </c>
      <c r="E1296" s="4">
        <f>MONTH(SalesDataTable[[#This Row],[Order Date]])</f>
        <v>7</v>
      </c>
      <c r="F1296" s="4" t="str">
        <f>TEXT(SalesDataTable[[#This Row],[Order Date]],"MMM")</f>
        <v>Jul</v>
      </c>
      <c r="G1296" s="3" t="s">
        <v>0</v>
      </c>
      <c r="H1296" s="3" t="s">
        <v>36</v>
      </c>
      <c r="I1296" s="3" t="s">
        <v>2</v>
      </c>
      <c r="J1296" s="3" t="s">
        <v>3</v>
      </c>
      <c r="K1296" s="3" t="s">
        <v>23</v>
      </c>
      <c r="L1296" s="3" t="s">
        <v>29</v>
      </c>
      <c r="M1296" s="8">
        <v>1</v>
      </c>
      <c r="N1296" s="5">
        <v>200.48</v>
      </c>
      <c r="O1296" s="6">
        <v>0.05</v>
      </c>
      <c r="P1296" s="18">
        <v>104.11</v>
      </c>
      <c r="Q1296" s="18">
        <f t="shared" si="80"/>
        <v>190.45599999999999</v>
      </c>
      <c r="R1296" s="18">
        <f t="shared" si="81"/>
        <v>104.11</v>
      </c>
      <c r="S1296" s="18">
        <f t="shared" si="82"/>
        <v>86.345999999999989</v>
      </c>
      <c r="T1296" s="7">
        <f t="shared" si="83"/>
        <v>0.45336455664300412</v>
      </c>
      <c r="U1296" s="4">
        <f>YEAR(SalesDataTable[[#This Row],[Order Date]])</f>
        <v>2026</v>
      </c>
      <c r="V1296" s="7" t="str">
        <f>"Q"&amp;ROUNDUP(MONTH(SalesDataTable[[#This Row],[Order Date]])/3,0)</f>
        <v>Q3</v>
      </c>
      <c r="W1296" s="8">
        <f>MONTH(SalesDataTable[[#This Row],[Order Date]])</f>
        <v>7</v>
      </c>
      <c r="X1296" s="7" t="str">
        <f>TEXT(SalesDataTable[[#This Row],[Order Date]],"mmm")</f>
        <v>Jul</v>
      </c>
    </row>
    <row r="1297" spans="1:24" ht="15.75">
      <c r="A1297" s="2">
        <v>2424</v>
      </c>
      <c r="B1297" s="11">
        <v>46210</v>
      </c>
      <c r="C1297" s="4">
        <f>YEAR(SalesDataTable[[#This Row],[Order Date]])</f>
        <v>2026</v>
      </c>
      <c r="D1297" s="4" t="str">
        <f>"Q"&amp;ROUNDUP(MONTH(SalesDataTable[[#This Row],[Order Date]])/3,0)</f>
        <v>Q3</v>
      </c>
      <c r="E1297" s="4">
        <f>MONTH(SalesDataTable[[#This Row],[Order Date]])</f>
        <v>7</v>
      </c>
      <c r="F1297" s="4" t="str">
        <f>TEXT(SalesDataTable[[#This Row],[Order Date]],"MMM")</f>
        <v>Jul</v>
      </c>
      <c r="G1297" s="3" t="s">
        <v>20</v>
      </c>
      <c r="H1297" s="3" t="s">
        <v>33</v>
      </c>
      <c r="I1297" s="3" t="s">
        <v>2</v>
      </c>
      <c r="J1297" s="3" t="s">
        <v>13</v>
      </c>
      <c r="K1297" s="3" t="s">
        <v>4</v>
      </c>
      <c r="L1297" s="3" t="s">
        <v>22</v>
      </c>
      <c r="M1297" s="8">
        <v>1</v>
      </c>
      <c r="N1297" s="5">
        <v>51.06</v>
      </c>
      <c r="O1297" s="6">
        <v>0.15</v>
      </c>
      <c r="P1297" s="18">
        <v>22.56</v>
      </c>
      <c r="Q1297" s="18">
        <f t="shared" si="80"/>
        <v>43.401000000000003</v>
      </c>
      <c r="R1297" s="18">
        <f t="shared" si="81"/>
        <v>22.56</v>
      </c>
      <c r="S1297" s="18">
        <f t="shared" si="82"/>
        <v>20.841000000000005</v>
      </c>
      <c r="T1297" s="7">
        <f t="shared" si="83"/>
        <v>0.48019630884081022</v>
      </c>
      <c r="U1297" s="4">
        <f>YEAR(SalesDataTable[[#This Row],[Order Date]])</f>
        <v>2026</v>
      </c>
      <c r="V1297" s="7" t="str">
        <f>"Q"&amp;ROUNDUP(MONTH(SalesDataTable[[#This Row],[Order Date]])/3,0)</f>
        <v>Q3</v>
      </c>
      <c r="W1297" s="8">
        <f>MONTH(SalesDataTable[[#This Row],[Order Date]])</f>
        <v>7</v>
      </c>
      <c r="X1297" s="7" t="str">
        <f>TEXT(SalesDataTable[[#This Row],[Order Date]],"mmm")</f>
        <v>Jul</v>
      </c>
    </row>
    <row r="1298" spans="1:24" ht="15.75">
      <c r="A1298" s="2">
        <v>2751</v>
      </c>
      <c r="B1298" s="11">
        <v>46210</v>
      </c>
      <c r="C1298" s="4">
        <f>YEAR(SalesDataTable[[#This Row],[Order Date]])</f>
        <v>2026</v>
      </c>
      <c r="D1298" s="4" t="str">
        <f>"Q"&amp;ROUNDUP(MONTH(SalesDataTable[[#This Row],[Order Date]])/3,0)</f>
        <v>Q3</v>
      </c>
      <c r="E1298" s="4">
        <f>MONTH(SalesDataTable[[#This Row],[Order Date]])</f>
        <v>7</v>
      </c>
      <c r="F1298" s="4" t="str">
        <f>TEXT(SalesDataTable[[#This Row],[Order Date]],"MMM")</f>
        <v>Jul</v>
      </c>
      <c r="G1298" s="3" t="s">
        <v>0</v>
      </c>
      <c r="H1298" s="3" t="s">
        <v>50</v>
      </c>
      <c r="I1298" s="3" t="s">
        <v>19</v>
      </c>
      <c r="J1298" s="3" t="s">
        <v>13</v>
      </c>
      <c r="K1298" s="3" t="s">
        <v>34</v>
      </c>
      <c r="L1298" s="3" t="s">
        <v>38</v>
      </c>
      <c r="M1298" s="8">
        <v>2</v>
      </c>
      <c r="N1298" s="5">
        <v>125.9</v>
      </c>
      <c r="O1298" s="6">
        <v>0.15</v>
      </c>
      <c r="P1298" s="18">
        <v>70.27</v>
      </c>
      <c r="Q1298" s="18">
        <f t="shared" si="80"/>
        <v>214.03</v>
      </c>
      <c r="R1298" s="18">
        <f t="shared" si="81"/>
        <v>140.54</v>
      </c>
      <c r="S1298" s="18">
        <f t="shared" si="82"/>
        <v>73.490000000000009</v>
      </c>
      <c r="T1298" s="7">
        <f t="shared" si="83"/>
        <v>0.34336307994206422</v>
      </c>
      <c r="U1298" s="4">
        <f>YEAR(SalesDataTable[[#This Row],[Order Date]])</f>
        <v>2026</v>
      </c>
      <c r="V1298" s="7" t="str">
        <f>"Q"&amp;ROUNDUP(MONTH(SalesDataTable[[#This Row],[Order Date]])/3,0)</f>
        <v>Q3</v>
      </c>
      <c r="W1298" s="8">
        <f>MONTH(SalesDataTable[[#This Row],[Order Date]])</f>
        <v>7</v>
      </c>
      <c r="X1298" s="7" t="str">
        <f>TEXT(SalesDataTable[[#This Row],[Order Date]],"mmm")</f>
        <v>Jul</v>
      </c>
    </row>
    <row r="1299" spans="1:24" ht="15.75">
      <c r="A1299" s="2">
        <v>375</v>
      </c>
      <c r="B1299" s="11">
        <v>46211</v>
      </c>
      <c r="C1299" s="4">
        <f>YEAR(SalesDataTable[[#This Row],[Order Date]])</f>
        <v>2026</v>
      </c>
      <c r="D1299" s="4" t="str">
        <f>"Q"&amp;ROUNDUP(MONTH(SalesDataTable[[#This Row],[Order Date]])/3,0)</f>
        <v>Q3</v>
      </c>
      <c r="E1299" s="4">
        <f>MONTH(SalesDataTable[[#This Row],[Order Date]])</f>
        <v>7</v>
      </c>
      <c r="F1299" s="4" t="str">
        <f>TEXT(SalesDataTable[[#This Row],[Order Date]],"MMM")</f>
        <v>Jul</v>
      </c>
      <c r="G1299" s="3" t="s">
        <v>6</v>
      </c>
      <c r="H1299" s="3" t="s">
        <v>43</v>
      </c>
      <c r="I1299" s="3" t="s">
        <v>19</v>
      </c>
      <c r="J1299" s="3" t="s">
        <v>3</v>
      </c>
      <c r="K1299" s="3" t="s">
        <v>23</v>
      </c>
      <c r="L1299" s="3" t="s">
        <v>29</v>
      </c>
      <c r="M1299" s="8">
        <v>2</v>
      </c>
      <c r="N1299" s="5">
        <v>192.24</v>
      </c>
      <c r="O1299" s="6">
        <v>0.05</v>
      </c>
      <c r="P1299" s="18">
        <v>103.65</v>
      </c>
      <c r="Q1299" s="18">
        <f t="shared" si="80"/>
        <v>365.25599999999997</v>
      </c>
      <c r="R1299" s="18">
        <f t="shared" si="81"/>
        <v>207.3</v>
      </c>
      <c r="S1299" s="18">
        <f t="shared" si="82"/>
        <v>157.95599999999996</v>
      </c>
      <c r="T1299" s="7">
        <f t="shared" si="83"/>
        <v>0.43245285498390162</v>
      </c>
      <c r="U1299" s="4">
        <f>YEAR(SalesDataTable[[#This Row],[Order Date]])</f>
        <v>2026</v>
      </c>
      <c r="V1299" s="7" t="str">
        <f>"Q"&amp;ROUNDUP(MONTH(SalesDataTable[[#This Row],[Order Date]])/3,0)</f>
        <v>Q3</v>
      </c>
      <c r="W1299" s="8">
        <f>MONTH(SalesDataTable[[#This Row],[Order Date]])</f>
        <v>7</v>
      </c>
      <c r="X1299" s="7" t="str">
        <f>TEXT(SalesDataTable[[#This Row],[Order Date]],"mmm")</f>
        <v>Jul</v>
      </c>
    </row>
    <row r="1300" spans="1:24" ht="15.75">
      <c r="A1300" s="2">
        <v>650</v>
      </c>
      <c r="B1300" s="11">
        <v>46211</v>
      </c>
      <c r="C1300" s="4">
        <f>YEAR(SalesDataTable[[#This Row],[Order Date]])</f>
        <v>2026</v>
      </c>
      <c r="D1300" s="4" t="str">
        <f>"Q"&amp;ROUNDUP(MONTH(SalesDataTable[[#This Row],[Order Date]])/3,0)</f>
        <v>Q3</v>
      </c>
      <c r="E1300" s="4">
        <f>MONTH(SalesDataTable[[#This Row],[Order Date]])</f>
        <v>7</v>
      </c>
      <c r="F1300" s="4" t="str">
        <f>TEXT(SalesDataTable[[#This Row],[Order Date]],"MMM")</f>
        <v>Jul</v>
      </c>
      <c r="G1300" s="3" t="s">
        <v>0</v>
      </c>
      <c r="H1300" s="3" t="s">
        <v>1</v>
      </c>
      <c r="I1300" s="3" t="s">
        <v>2</v>
      </c>
      <c r="J1300" s="3" t="s">
        <v>16</v>
      </c>
      <c r="K1300" s="3" t="s">
        <v>34</v>
      </c>
      <c r="L1300" s="3" t="s">
        <v>35</v>
      </c>
      <c r="M1300" s="8">
        <v>2</v>
      </c>
      <c r="N1300" s="5">
        <v>40.79</v>
      </c>
      <c r="O1300" s="6">
        <v>0</v>
      </c>
      <c r="P1300" s="18">
        <v>14.61</v>
      </c>
      <c r="Q1300" s="18">
        <f t="shared" si="80"/>
        <v>81.58</v>
      </c>
      <c r="R1300" s="18">
        <f t="shared" si="81"/>
        <v>29.22</v>
      </c>
      <c r="S1300" s="18">
        <f t="shared" si="82"/>
        <v>52.36</v>
      </c>
      <c r="T1300" s="7">
        <f t="shared" si="83"/>
        <v>0.64182397646481981</v>
      </c>
      <c r="U1300" s="4">
        <f>YEAR(SalesDataTable[[#This Row],[Order Date]])</f>
        <v>2026</v>
      </c>
      <c r="V1300" s="7" t="str">
        <f>"Q"&amp;ROUNDUP(MONTH(SalesDataTable[[#This Row],[Order Date]])/3,0)</f>
        <v>Q3</v>
      </c>
      <c r="W1300" s="8">
        <f>MONTH(SalesDataTable[[#This Row],[Order Date]])</f>
        <v>7</v>
      </c>
      <c r="X1300" s="7" t="str">
        <f>TEXT(SalesDataTable[[#This Row],[Order Date]],"mmm")</f>
        <v>Jul</v>
      </c>
    </row>
    <row r="1301" spans="1:24" ht="15.75">
      <c r="A1301" s="2">
        <v>941</v>
      </c>
      <c r="B1301" s="11">
        <v>46211</v>
      </c>
      <c r="C1301" s="4">
        <f>YEAR(SalesDataTable[[#This Row],[Order Date]])</f>
        <v>2026</v>
      </c>
      <c r="D1301" s="4" t="str">
        <f>"Q"&amp;ROUNDUP(MONTH(SalesDataTable[[#This Row],[Order Date]])/3,0)</f>
        <v>Q3</v>
      </c>
      <c r="E1301" s="4">
        <f>MONTH(SalesDataTable[[#This Row],[Order Date]])</f>
        <v>7</v>
      </c>
      <c r="F1301" s="4" t="str">
        <f>TEXT(SalesDataTable[[#This Row],[Order Date]],"MMM")</f>
        <v>Jul</v>
      </c>
      <c r="G1301" s="3" t="s">
        <v>0</v>
      </c>
      <c r="H1301" s="3" t="s">
        <v>36</v>
      </c>
      <c r="I1301" s="3" t="s">
        <v>19</v>
      </c>
      <c r="J1301" s="3" t="s">
        <v>13</v>
      </c>
      <c r="K1301" s="3" t="s">
        <v>23</v>
      </c>
      <c r="L1301" s="3" t="s">
        <v>51</v>
      </c>
      <c r="M1301" s="8">
        <v>2</v>
      </c>
      <c r="N1301" s="5">
        <v>125.73</v>
      </c>
      <c r="O1301" s="6">
        <v>0.15</v>
      </c>
      <c r="P1301" s="18">
        <v>61.75</v>
      </c>
      <c r="Q1301" s="18">
        <f t="shared" si="80"/>
        <v>213.74100000000001</v>
      </c>
      <c r="R1301" s="18">
        <f t="shared" si="81"/>
        <v>123.5</v>
      </c>
      <c r="S1301" s="18">
        <f t="shared" si="82"/>
        <v>90.241000000000014</v>
      </c>
      <c r="T1301" s="7">
        <f t="shared" si="83"/>
        <v>0.42219789371248384</v>
      </c>
      <c r="U1301" s="4">
        <f>YEAR(SalesDataTable[[#This Row],[Order Date]])</f>
        <v>2026</v>
      </c>
      <c r="V1301" s="7" t="str">
        <f>"Q"&amp;ROUNDUP(MONTH(SalesDataTable[[#This Row],[Order Date]])/3,0)</f>
        <v>Q3</v>
      </c>
      <c r="W1301" s="8">
        <f>MONTH(SalesDataTable[[#This Row],[Order Date]])</f>
        <v>7</v>
      </c>
      <c r="X1301" s="7" t="str">
        <f>TEXT(SalesDataTable[[#This Row],[Order Date]],"mmm")</f>
        <v>Jul</v>
      </c>
    </row>
    <row r="1302" spans="1:24" ht="15.75">
      <c r="A1302" s="2">
        <v>2719</v>
      </c>
      <c r="B1302" s="11">
        <v>46211</v>
      </c>
      <c r="C1302" s="4">
        <f>YEAR(SalesDataTable[[#This Row],[Order Date]])</f>
        <v>2026</v>
      </c>
      <c r="D1302" s="4" t="str">
        <f>"Q"&amp;ROUNDUP(MONTH(SalesDataTable[[#This Row],[Order Date]])/3,0)</f>
        <v>Q3</v>
      </c>
      <c r="E1302" s="4">
        <f>MONTH(SalesDataTable[[#This Row],[Order Date]])</f>
        <v>7</v>
      </c>
      <c r="F1302" s="4" t="str">
        <f>TEXT(SalesDataTable[[#This Row],[Order Date]],"MMM")</f>
        <v>Jul</v>
      </c>
      <c r="G1302" s="3" t="s">
        <v>0</v>
      </c>
      <c r="H1302" s="3" t="s">
        <v>50</v>
      </c>
      <c r="I1302" s="3" t="s">
        <v>2</v>
      </c>
      <c r="J1302" s="3" t="s">
        <v>16</v>
      </c>
      <c r="K1302" s="3" t="s">
        <v>14</v>
      </c>
      <c r="L1302" s="3" t="s">
        <v>48</v>
      </c>
      <c r="M1302" s="8">
        <v>1</v>
      </c>
      <c r="N1302" s="5">
        <v>164.92</v>
      </c>
      <c r="O1302" s="6">
        <v>0</v>
      </c>
      <c r="P1302" s="18">
        <v>89.47</v>
      </c>
      <c r="Q1302" s="18">
        <f t="shared" si="80"/>
        <v>164.92</v>
      </c>
      <c r="R1302" s="18">
        <f t="shared" si="81"/>
        <v>89.47</v>
      </c>
      <c r="S1302" s="18">
        <f t="shared" si="82"/>
        <v>75.449999999999989</v>
      </c>
      <c r="T1302" s="7">
        <f t="shared" si="83"/>
        <v>0.45749454280863444</v>
      </c>
      <c r="U1302" s="4">
        <f>YEAR(SalesDataTable[[#This Row],[Order Date]])</f>
        <v>2026</v>
      </c>
      <c r="V1302" s="7" t="str">
        <f>"Q"&amp;ROUNDUP(MONTH(SalesDataTable[[#This Row],[Order Date]])/3,0)</f>
        <v>Q3</v>
      </c>
      <c r="W1302" s="8">
        <f>MONTH(SalesDataTable[[#This Row],[Order Date]])</f>
        <v>7</v>
      </c>
      <c r="X1302" s="7" t="str">
        <f>TEXT(SalesDataTable[[#This Row],[Order Date]],"mmm")</f>
        <v>Jul</v>
      </c>
    </row>
    <row r="1303" spans="1:24" ht="15.75">
      <c r="A1303" s="2">
        <v>3833</v>
      </c>
      <c r="B1303" s="11">
        <v>46211</v>
      </c>
      <c r="C1303" s="4">
        <f>YEAR(SalesDataTable[[#This Row],[Order Date]])</f>
        <v>2026</v>
      </c>
      <c r="D1303" s="4" t="str">
        <f>"Q"&amp;ROUNDUP(MONTH(SalesDataTable[[#This Row],[Order Date]])/3,0)</f>
        <v>Q3</v>
      </c>
      <c r="E1303" s="4">
        <f>MONTH(SalesDataTable[[#This Row],[Order Date]])</f>
        <v>7</v>
      </c>
      <c r="F1303" s="4" t="str">
        <f>TEXT(SalesDataTable[[#This Row],[Order Date]],"MMM")</f>
        <v>Jul</v>
      </c>
      <c r="G1303" s="3" t="s">
        <v>6</v>
      </c>
      <c r="H1303" s="3" t="s">
        <v>27</v>
      </c>
      <c r="I1303" s="3" t="s">
        <v>19</v>
      </c>
      <c r="J1303" s="3" t="s">
        <v>13</v>
      </c>
      <c r="K1303" s="3" t="s">
        <v>4</v>
      </c>
      <c r="L1303" s="3" t="s">
        <v>30</v>
      </c>
      <c r="M1303" s="8">
        <v>5</v>
      </c>
      <c r="N1303" s="5">
        <v>103.91</v>
      </c>
      <c r="O1303" s="6">
        <v>0</v>
      </c>
      <c r="P1303" s="18">
        <v>51.19</v>
      </c>
      <c r="Q1303" s="18">
        <f t="shared" si="80"/>
        <v>519.54999999999995</v>
      </c>
      <c r="R1303" s="18">
        <f t="shared" si="81"/>
        <v>255.95</v>
      </c>
      <c r="S1303" s="18">
        <f t="shared" si="82"/>
        <v>263.59999999999997</v>
      </c>
      <c r="T1303" s="7">
        <f t="shared" si="83"/>
        <v>0.50736214031373306</v>
      </c>
      <c r="U1303" s="4">
        <f>YEAR(SalesDataTable[[#This Row],[Order Date]])</f>
        <v>2026</v>
      </c>
      <c r="V1303" s="7" t="str">
        <f>"Q"&amp;ROUNDUP(MONTH(SalesDataTable[[#This Row],[Order Date]])/3,0)</f>
        <v>Q3</v>
      </c>
      <c r="W1303" s="8">
        <f>MONTH(SalesDataTable[[#This Row],[Order Date]])</f>
        <v>7</v>
      </c>
      <c r="X1303" s="7" t="str">
        <f>TEXT(SalesDataTable[[#This Row],[Order Date]],"mmm")</f>
        <v>Jul</v>
      </c>
    </row>
    <row r="1304" spans="1:24" ht="15.75">
      <c r="A1304" s="2">
        <v>211</v>
      </c>
      <c r="B1304" s="11">
        <v>46212</v>
      </c>
      <c r="C1304" s="4">
        <f>YEAR(SalesDataTable[[#This Row],[Order Date]])</f>
        <v>2026</v>
      </c>
      <c r="D1304" s="4" t="str">
        <f>"Q"&amp;ROUNDUP(MONTH(SalesDataTable[[#This Row],[Order Date]])/3,0)</f>
        <v>Q3</v>
      </c>
      <c r="E1304" s="4">
        <f>MONTH(SalesDataTable[[#This Row],[Order Date]])</f>
        <v>7</v>
      </c>
      <c r="F1304" s="4" t="str">
        <f>TEXT(SalesDataTable[[#This Row],[Order Date]],"MMM")</f>
        <v>Jul</v>
      </c>
      <c r="G1304" s="3" t="s">
        <v>11</v>
      </c>
      <c r="H1304" s="3" t="s">
        <v>52</v>
      </c>
      <c r="I1304" s="3" t="s">
        <v>8</v>
      </c>
      <c r="J1304" s="3" t="s">
        <v>16</v>
      </c>
      <c r="K1304" s="3" t="s">
        <v>4</v>
      </c>
      <c r="L1304" s="3" t="s">
        <v>22</v>
      </c>
      <c r="M1304" s="8">
        <v>10</v>
      </c>
      <c r="N1304" s="5">
        <v>49.69</v>
      </c>
      <c r="O1304" s="6">
        <v>0.1</v>
      </c>
      <c r="P1304" s="18">
        <v>21.82</v>
      </c>
      <c r="Q1304" s="18">
        <f t="shared" si="80"/>
        <v>447.21</v>
      </c>
      <c r="R1304" s="18">
        <f t="shared" si="81"/>
        <v>218.2</v>
      </c>
      <c r="S1304" s="18">
        <f t="shared" si="82"/>
        <v>229.01</v>
      </c>
      <c r="T1304" s="7">
        <f t="shared" si="83"/>
        <v>0.51208604458755391</v>
      </c>
      <c r="U1304" s="4">
        <f>YEAR(SalesDataTable[[#This Row],[Order Date]])</f>
        <v>2026</v>
      </c>
      <c r="V1304" s="7" t="str">
        <f>"Q"&amp;ROUNDUP(MONTH(SalesDataTable[[#This Row],[Order Date]])/3,0)</f>
        <v>Q3</v>
      </c>
      <c r="W1304" s="8">
        <f>MONTH(SalesDataTable[[#This Row],[Order Date]])</f>
        <v>7</v>
      </c>
      <c r="X1304" s="7" t="str">
        <f>TEXT(SalesDataTable[[#This Row],[Order Date]],"mmm")</f>
        <v>Jul</v>
      </c>
    </row>
    <row r="1305" spans="1:24" ht="15.75">
      <c r="A1305" s="2">
        <v>392</v>
      </c>
      <c r="B1305" s="11">
        <v>46212</v>
      </c>
      <c r="C1305" s="4">
        <f>YEAR(SalesDataTable[[#This Row],[Order Date]])</f>
        <v>2026</v>
      </c>
      <c r="D1305" s="4" t="str">
        <f>"Q"&amp;ROUNDUP(MONTH(SalesDataTable[[#This Row],[Order Date]])/3,0)</f>
        <v>Q3</v>
      </c>
      <c r="E1305" s="4">
        <f>MONTH(SalesDataTable[[#This Row],[Order Date]])</f>
        <v>7</v>
      </c>
      <c r="F1305" s="4" t="str">
        <f>TEXT(SalesDataTable[[#This Row],[Order Date]],"MMM")</f>
        <v>Jul</v>
      </c>
      <c r="G1305" s="3" t="s">
        <v>20</v>
      </c>
      <c r="H1305" s="3" t="s">
        <v>31</v>
      </c>
      <c r="I1305" s="3" t="s">
        <v>19</v>
      </c>
      <c r="J1305" s="3" t="s">
        <v>3</v>
      </c>
      <c r="K1305" s="3" t="s">
        <v>9</v>
      </c>
      <c r="L1305" s="3" t="s">
        <v>10</v>
      </c>
      <c r="M1305" s="8">
        <v>3</v>
      </c>
      <c r="N1305" s="5">
        <v>94.19</v>
      </c>
      <c r="O1305" s="6">
        <v>0</v>
      </c>
      <c r="P1305" s="18">
        <v>44.1</v>
      </c>
      <c r="Q1305" s="18">
        <f t="shared" si="80"/>
        <v>282.57</v>
      </c>
      <c r="R1305" s="18">
        <f t="shared" si="81"/>
        <v>132.30000000000001</v>
      </c>
      <c r="S1305" s="18">
        <f t="shared" si="82"/>
        <v>150.26999999999998</v>
      </c>
      <c r="T1305" s="7">
        <f t="shared" si="83"/>
        <v>0.53179743072512997</v>
      </c>
      <c r="U1305" s="4">
        <f>YEAR(SalesDataTable[[#This Row],[Order Date]])</f>
        <v>2026</v>
      </c>
      <c r="V1305" s="7" t="str">
        <f>"Q"&amp;ROUNDUP(MONTH(SalesDataTable[[#This Row],[Order Date]])/3,0)</f>
        <v>Q3</v>
      </c>
      <c r="W1305" s="8">
        <f>MONTH(SalesDataTable[[#This Row],[Order Date]])</f>
        <v>7</v>
      </c>
      <c r="X1305" s="7" t="str">
        <f>TEXT(SalesDataTable[[#This Row],[Order Date]],"mmm")</f>
        <v>Jul</v>
      </c>
    </row>
    <row r="1306" spans="1:24" ht="15.75">
      <c r="A1306" s="2">
        <v>1302</v>
      </c>
      <c r="B1306" s="11">
        <v>46212</v>
      </c>
      <c r="C1306" s="4">
        <f>YEAR(SalesDataTable[[#This Row],[Order Date]])</f>
        <v>2026</v>
      </c>
      <c r="D1306" s="4" t="str">
        <f>"Q"&amp;ROUNDUP(MONTH(SalesDataTable[[#This Row],[Order Date]])/3,0)</f>
        <v>Q3</v>
      </c>
      <c r="E1306" s="4">
        <f>MONTH(SalesDataTable[[#This Row],[Order Date]])</f>
        <v>7</v>
      </c>
      <c r="F1306" s="4" t="str">
        <f>TEXT(SalesDataTable[[#This Row],[Order Date]],"MMM")</f>
        <v>Jul</v>
      </c>
      <c r="G1306" s="3" t="s">
        <v>6</v>
      </c>
      <c r="H1306" s="3" t="s">
        <v>49</v>
      </c>
      <c r="I1306" s="3" t="s">
        <v>19</v>
      </c>
      <c r="J1306" s="3" t="s">
        <v>3</v>
      </c>
      <c r="K1306" s="3" t="s">
        <v>14</v>
      </c>
      <c r="L1306" s="3" t="s">
        <v>32</v>
      </c>
      <c r="M1306" s="8">
        <v>1</v>
      </c>
      <c r="N1306" s="5">
        <v>46.87</v>
      </c>
      <c r="O1306" s="6">
        <v>0</v>
      </c>
      <c r="P1306" s="18">
        <v>18.649999999999999</v>
      </c>
      <c r="Q1306" s="18">
        <f t="shared" si="80"/>
        <v>46.87</v>
      </c>
      <c r="R1306" s="18">
        <f t="shared" si="81"/>
        <v>18.649999999999999</v>
      </c>
      <c r="S1306" s="18">
        <f t="shared" si="82"/>
        <v>28.22</v>
      </c>
      <c r="T1306" s="7">
        <f t="shared" si="83"/>
        <v>0.60209088969490077</v>
      </c>
      <c r="U1306" s="4">
        <f>YEAR(SalesDataTable[[#This Row],[Order Date]])</f>
        <v>2026</v>
      </c>
      <c r="V1306" s="7" t="str">
        <f>"Q"&amp;ROUNDUP(MONTH(SalesDataTable[[#This Row],[Order Date]])/3,0)</f>
        <v>Q3</v>
      </c>
      <c r="W1306" s="8">
        <f>MONTH(SalesDataTable[[#This Row],[Order Date]])</f>
        <v>7</v>
      </c>
      <c r="X1306" s="7" t="str">
        <f>TEXT(SalesDataTable[[#This Row],[Order Date]],"mmm")</f>
        <v>Jul</v>
      </c>
    </row>
    <row r="1307" spans="1:24" ht="15.75">
      <c r="A1307" s="2">
        <v>1366</v>
      </c>
      <c r="B1307" s="11">
        <v>46212</v>
      </c>
      <c r="C1307" s="4">
        <f>YEAR(SalesDataTable[[#This Row],[Order Date]])</f>
        <v>2026</v>
      </c>
      <c r="D1307" s="4" t="str">
        <f>"Q"&amp;ROUNDUP(MONTH(SalesDataTable[[#This Row],[Order Date]])/3,0)</f>
        <v>Q3</v>
      </c>
      <c r="E1307" s="4">
        <f>MONTH(SalesDataTable[[#This Row],[Order Date]])</f>
        <v>7</v>
      </c>
      <c r="F1307" s="4" t="str">
        <f>TEXT(SalesDataTable[[#This Row],[Order Date]],"MMM")</f>
        <v>Jul</v>
      </c>
      <c r="G1307" s="3" t="s">
        <v>11</v>
      </c>
      <c r="H1307" s="3" t="s">
        <v>52</v>
      </c>
      <c r="I1307" s="3" t="s">
        <v>2</v>
      </c>
      <c r="J1307" s="3" t="s">
        <v>3</v>
      </c>
      <c r="K1307" s="3" t="s">
        <v>14</v>
      </c>
      <c r="L1307" s="3" t="s">
        <v>15</v>
      </c>
      <c r="M1307" s="8">
        <v>1</v>
      </c>
      <c r="N1307" s="5">
        <v>36.99</v>
      </c>
      <c r="O1307" s="6">
        <v>0.1</v>
      </c>
      <c r="P1307" s="18">
        <v>13.2</v>
      </c>
      <c r="Q1307" s="18">
        <f t="shared" si="80"/>
        <v>33.291000000000004</v>
      </c>
      <c r="R1307" s="18">
        <f t="shared" si="81"/>
        <v>13.2</v>
      </c>
      <c r="S1307" s="18">
        <f t="shared" si="82"/>
        <v>20.091000000000005</v>
      </c>
      <c r="T1307" s="7">
        <f t="shared" si="83"/>
        <v>0.60349644047940887</v>
      </c>
      <c r="U1307" s="4">
        <f>YEAR(SalesDataTable[[#This Row],[Order Date]])</f>
        <v>2026</v>
      </c>
      <c r="V1307" s="7" t="str">
        <f>"Q"&amp;ROUNDUP(MONTH(SalesDataTable[[#This Row],[Order Date]])/3,0)</f>
        <v>Q3</v>
      </c>
      <c r="W1307" s="8">
        <f>MONTH(SalesDataTable[[#This Row],[Order Date]])</f>
        <v>7</v>
      </c>
      <c r="X1307" s="7" t="str">
        <f>TEXT(SalesDataTable[[#This Row],[Order Date]],"mmm")</f>
        <v>Jul</v>
      </c>
    </row>
    <row r="1308" spans="1:24" ht="15.75">
      <c r="A1308" s="2">
        <v>1974</v>
      </c>
      <c r="B1308" s="11">
        <v>46212</v>
      </c>
      <c r="C1308" s="4">
        <f>YEAR(SalesDataTable[[#This Row],[Order Date]])</f>
        <v>2026</v>
      </c>
      <c r="D1308" s="4" t="str">
        <f>"Q"&amp;ROUNDUP(MONTH(SalesDataTable[[#This Row],[Order Date]])/3,0)</f>
        <v>Q3</v>
      </c>
      <c r="E1308" s="4">
        <f>MONTH(SalesDataTable[[#This Row],[Order Date]])</f>
        <v>7</v>
      </c>
      <c r="F1308" s="4" t="str">
        <f>TEXT(SalesDataTable[[#This Row],[Order Date]],"MMM")</f>
        <v>Jul</v>
      </c>
      <c r="G1308" s="3" t="s">
        <v>0</v>
      </c>
      <c r="H1308" s="3" t="s">
        <v>50</v>
      </c>
      <c r="I1308" s="3" t="s">
        <v>2</v>
      </c>
      <c r="J1308" s="3" t="s">
        <v>3</v>
      </c>
      <c r="K1308" s="3" t="s">
        <v>14</v>
      </c>
      <c r="L1308" s="3" t="s">
        <v>44</v>
      </c>
      <c r="M1308" s="8">
        <v>1</v>
      </c>
      <c r="N1308" s="5">
        <v>135.44</v>
      </c>
      <c r="O1308" s="6">
        <v>0</v>
      </c>
      <c r="P1308" s="18">
        <v>65.48</v>
      </c>
      <c r="Q1308" s="18">
        <f t="shared" si="80"/>
        <v>135.44</v>
      </c>
      <c r="R1308" s="18">
        <f t="shared" si="81"/>
        <v>65.48</v>
      </c>
      <c r="S1308" s="18">
        <f t="shared" si="82"/>
        <v>69.959999999999994</v>
      </c>
      <c r="T1308" s="7">
        <f t="shared" si="83"/>
        <v>0.51653868871825159</v>
      </c>
      <c r="U1308" s="4">
        <f>YEAR(SalesDataTable[[#This Row],[Order Date]])</f>
        <v>2026</v>
      </c>
      <c r="V1308" s="7" t="str">
        <f>"Q"&amp;ROUNDUP(MONTH(SalesDataTable[[#This Row],[Order Date]])/3,0)</f>
        <v>Q3</v>
      </c>
      <c r="W1308" s="8">
        <f>MONTH(SalesDataTable[[#This Row],[Order Date]])</f>
        <v>7</v>
      </c>
      <c r="X1308" s="7" t="str">
        <f>TEXT(SalesDataTable[[#This Row],[Order Date]],"mmm")</f>
        <v>Jul</v>
      </c>
    </row>
    <row r="1309" spans="1:24" ht="15.75">
      <c r="A1309" s="2">
        <v>2716</v>
      </c>
      <c r="B1309" s="11">
        <v>46212</v>
      </c>
      <c r="C1309" s="4">
        <f>YEAR(SalesDataTable[[#This Row],[Order Date]])</f>
        <v>2026</v>
      </c>
      <c r="D1309" s="4" t="str">
        <f>"Q"&amp;ROUNDUP(MONTH(SalesDataTable[[#This Row],[Order Date]])/3,0)</f>
        <v>Q3</v>
      </c>
      <c r="E1309" s="4">
        <f>MONTH(SalesDataTable[[#This Row],[Order Date]])</f>
        <v>7</v>
      </c>
      <c r="F1309" s="4" t="str">
        <f>TEXT(SalesDataTable[[#This Row],[Order Date]],"MMM")</f>
        <v>Jul</v>
      </c>
      <c r="G1309" s="3" t="s">
        <v>6</v>
      </c>
      <c r="H1309" s="3" t="s">
        <v>7</v>
      </c>
      <c r="I1309" s="3" t="s">
        <v>2</v>
      </c>
      <c r="J1309" s="3" t="s">
        <v>13</v>
      </c>
      <c r="K1309" s="3" t="s">
        <v>9</v>
      </c>
      <c r="L1309" s="3" t="s">
        <v>10</v>
      </c>
      <c r="M1309" s="8">
        <v>3</v>
      </c>
      <c r="N1309" s="5">
        <v>92.25</v>
      </c>
      <c r="O1309" s="6">
        <v>0</v>
      </c>
      <c r="P1309" s="18">
        <v>46.27</v>
      </c>
      <c r="Q1309" s="18">
        <f t="shared" si="80"/>
        <v>276.75</v>
      </c>
      <c r="R1309" s="18">
        <f t="shared" si="81"/>
        <v>138.81</v>
      </c>
      <c r="S1309" s="18">
        <f t="shared" si="82"/>
        <v>137.94</v>
      </c>
      <c r="T1309" s="7">
        <f t="shared" si="83"/>
        <v>0.49842818428184282</v>
      </c>
      <c r="U1309" s="4">
        <f>YEAR(SalesDataTable[[#This Row],[Order Date]])</f>
        <v>2026</v>
      </c>
      <c r="V1309" s="7" t="str">
        <f>"Q"&amp;ROUNDUP(MONTH(SalesDataTable[[#This Row],[Order Date]])/3,0)</f>
        <v>Q3</v>
      </c>
      <c r="W1309" s="8">
        <f>MONTH(SalesDataTable[[#This Row],[Order Date]])</f>
        <v>7</v>
      </c>
      <c r="X1309" s="7" t="str">
        <f>TEXT(SalesDataTable[[#This Row],[Order Date]],"mmm")</f>
        <v>Jul</v>
      </c>
    </row>
    <row r="1310" spans="1:24" ht="15.75">
      <c r="A1310" s="2">
        <v>3161</v>
      </c>
      <c r="B1310" s="11">
        <v>46212</v>
      </c>
      <c r="C1310" s="4">
        <f>YEAR(SalesDataTable[[#This Row],[Order Date]])</f>
        <v>2026</v>
      </c>
      <c r="D1310" s="4" t="str">
        <f>"Q"&amp;ROUNDUP(MONTH(SalesDataTable[[#This Row],[Order Date]])/3,0)</f>
        <v>Q3</v>
      </c>
      <c r="E1310" s="4">
        <f>MONTH(SalesDataTable[[#This Row],[Order Date]])</f>
        <v>7</v>
      </c>
      <c r="F1310" s="4" t="str">
        <f>TEXT(SalesDataTable[[#This Row],[Order Date]],"MMM")</f>
        <v>Jul</v>
      </c>
      <c r="G1310" s="3" t="s">
        <v>11</v>
      </c>
      <c r="H1310" s="3" t="s">
        <v>25</v>
      </c>
      <c r="I1310" s="3" t="s">
        <v>2</v>
      </c>
      <c r="J1310" s="3" t="s">
        <v>13</v>
      </c>
      <c r="K1310" s="3" t="s">
        <v>23</v>
      </c>
      <c r="L1310" s="3" t="s">
        <v>29</v>
      </c>
      <c r="M1310" s="8">
        <v>2</v>
      </c>
      <c r="N1310" s="5">
        <v>192.6</v>
      </c>
      <c r="O1310" s="6">
        <v>0</v>
      </c>
      <c r="P1310" s="18">
        <v>104.89</v>
      </c>
      <c r="Q1310" s="18">
        <f t="shared" si="80"/>
        <v>385.2</v>
      </c>
      <c r="R1310" s="18">
        <f t="shared" si="81"/>
        <v>209.78</v>
      </c>
      <c r="S1310" s="18">
        <f t="shared" si="82"/>
        <v>175.42</v>
      </c>
      <c r="T1310" s="7">
        <f t="shared" si="83"/>
        <v>0.45539979231568017</v>
      </c>
      <c r="U1310" s="4">
        <f>YEAR(SalesDataTable[[#This Row],[Order Date]])</f>
        <v>2026</v>
      </c>
      <c r="V1310" s="7" t="str">
        <f>"Q"&amp;ROUNDUP(MONTH(SalesDataTable[[#This Row],[Order Date]])/3,0)</f>
        <v>Q3</v>
      </c>
      <c r="W1310" s="8">
        <f>MONTH(SalesDataTable[[#This Row],[Order Date]])</f>
        <v>7</v>
      </c>
      <c r="X1310" s="7" t="str">
        <f>TEXT(SalesDataTable[[#This Row],[Order Date]],"mmm")</f>
        <v>Jul</v>
      </c>
    </row>
    <row r="1311" spans="1:24" ht="15.75">
      <c r="A1311" s="2">
        <v>3240</v>
      </c>
      <c r="B1311" s="11">
        <v>46212</v>
      </c>
      <c r="C1311" s="4">
        <f>YEAR(SalesDataTable[[#This Row],[Order Date]])</f>
        <v>2026</v>
      </c>
      <c r="D1311" s="4" t="str">
        <f>"Q"&amp;ROUNDUP(MONTH(SalesDataTable[[#This Row],[Order Date]])/3,0)</f>
        <v>Q3</v>
      </c>
      <c r="E1311" s="4">
        <f>MONTH(SalesDataTable[[#This Row],[Order Date]])</f>
        <v>7</v>
      </c>
      <c r="F1311" s="4" t="str">
        <f>TEXT(SalesDataTable[[#This Row],[Order Date]],"MMM")</f>
        <v>Jul</v>
      </c>
      <c r="G1311" s="3" t="s">
        <v>20</v>
      </c>
      <c r="H1311" s="3" t="s">
        <v>33</v>
      </c>
      <c r="I1311" s="3" t="s">
        <v>2</v>
      </c>
      <c r="J1311" s="3" t="s">
        <v>3</v>
      </c>
      <c r="K1311" s="3" t="s">
        <v>4</v>
      </c>
      <c r="L1311" s="3" t="s">
        <v>26</v>
      </c>
      <c r="M1311" s="8">
        <v>1</v>
      </c>
      <c r="N1311" s="5">
        <v>39.94</v>
      </c>
      <c r="O1311" s="6">
        <v>0</v>
      </c>
      <c r="P1311" s="18">
        <v>16.89</v>
      </c>
      <c r="Q1311" s="18">
        <f t="shared" si="80"/>
        <v>39.94</v>
      </c>
      <c r="R1311" s="18">
        <f t="shared" si="81"/>
        <v>16.89</v>
      </c>
      <c r="S1311" s="18">
        <f t="shared" si="82"/>
        <v>23.049999999999997</v>
      </c>
      <c r="T1311" s="7">
        <f t="shared" si="83"/>
        <v>0.57711567351026538</v>
      </c>
      <c r="U1311" s="4">
        <f>YEAR(SalesDataTable[[#This Row],[Order Date]])</f>
        <v>2026</v>
      </c>
      <c r="V1311" s="7" t="str">
        <f>"Q"&amp;ROUNDUP(MONTH(SalesDataTable[[#This Row],[Order Date]])/3,0)</f>
        <v>Q3</v>
      </c>
      <c r="W1311" s="8">
        <f>MONTH(SalesDataTable[[#This Row],[Order Date]])</f>
        <v>7</v>
      </c>
      <c r="X1311" s="7" t="str">
        <f>TEXT(SalesDataTable[[#This Row],[Order Date]],"mmm")</f>
        <v>Jul</v>
      </c>
    </row>
    <row r="1312" spans="1:24" ht="15.75">
      <c r="A1312" s="2">
        <v>3682</v>
      </c>
      <c r="B1312" s="11">
        <v>46212</v>
      </c>
      <c r="C1312" s="4">
        <f>YEAR(SalesDataTable[[#This Row],[Order Date]])</f>
        <v>2026</v>
      </c>
      <c r="D1312" s="4" t="str">
        <f>"Q"&amp;ROUNDUP(MONTH(SalesDataTable[[#This Row],[Order Date]])/3,0)</f>
        <v>Q3</v>
      </c>
      <c r="E1312" s="4">
        <f>MONTH(SalesDataTable[[#This Row],[Order Date]])</f>
        <v>7</v>
      </c>
      <c r="F1312" s="4" t="str">
        <f>TEXT(SalesDataTable[[#This Row],[Order Date]],"MMM")</f>
        <v>Jul</v>
      </c>
      <c r="G1312" s="3" t="s">
        <v>11</v>
      </c>
      <c r="H1312" s="3" t="s">
        <v>12</v>
      </c>
      <c r="I1312" s="3" t="s">
        <v>2</v>
      </c>
      <c r="J1312" s="3" t="s">
        <v>3</v>
      </c>
      <c r="K1312" s="3" t="s">
        <v>9</v>
      </c>
      <c r="L1312" s="3" t="s">
        <v>37</v>
      </c>
      <c r="M1312" s="8">
        <v>3</v>
      </c>
      <c r="N1312" s="5">
        <v>150.61000000000001</v>
      </c>
      <c r="O1312" s="6">
        <v>0</v>
      </c>
      <c r="P1312" s="18">
        <v>79.900000000000006</v>
      </c>
      <c r="Q1312" s="18">
        <f t="shared" si="80"/>
        <v>451.83000000000004</v>
      </c>
      <c r="R1312" s="18">
        <f t="shared" si="81"/>
        <v>239.70000000000002</v>
      </c>
      <c r="S1312" s="18">
        <f t="shared" si="82"/>
        <v>212.13000000000002</v>
      </c>
      <c r="T1312" s="7">
        <f t="shared" si="83"/>
        <v>0.46949073766682159</v>
      </c>
      <c r="U1312" s="4">
        <f>YEAR(SalesDataTable[[#This Row],[Order Date]])</f>
        <v>2026</v>
      </c>
      <c r="V1312" s="7" t="str">
        <f>"Q"&amp;ROUNDUP(MONTH(SalesDataTable[[#This Row],[Order Date]])/3,0)</f>
        <v>Q3</v>
      </c>
      <c r="W1312" s="8">
        <f>MONTH(SalesDataTable[[#This Row],[Order Date]])</f>
        <v>7</v>
      </c>
      <c r="X1312" s="7" t="str">
        <f>TEXT(SalesDataTable[[#This Row],[Order Date]],"mmm")</f>
        <v>Jul</v>
      </c>
    </row>
    <row r="1313" spans="1:24" ht="15.75">
      <c r="A1313" s="2">
        <v>4725</v>
      </c>
      <c r="B1313" s="11">
        <v>46212</v>
      </c>
      <c r="C1313" s="4">
        <f>YEAR(SalesDataTable[[#This Row],[Order Date]])</f>
        <v>2026</v>
      </c>
      <c r="D1313" s="4" t="str">
        <f>"Q"&amp;ROUNDUP(MONTH(SalesDataTable[[#This Row],[Order Date]])/3,0)</f>
        <v>Q3</v>
      </c>
      <c r="E1313" s="4">
        <f>MONTH(SalesDataTable[[#This Row],[Order Date]])</f>
        <v>7</v>
      </c>
      <c r="F1313" s="4" t="str">
        <f>TEXT(SalesDataTable[[#This Row],[Order Date]],"MMM")</f>
        <v>Jul</v>
      </c>
      <c r="G1313" s="3" t="s">
        <v>20</v>
      </c>
      <c r="H1313" s="3" t="s">
        <v>47</v>
      </c>
      <c r="I1313" s="3" t="s">
        <v>2</v>
      </c>
      <c r="J1313" s="3" t="s">
        <v>3</v>
      </c>
      <c r="K1313" s="3" t="s">
        <v>9</v>
      </c>
      <c r="L1313" s="3" t="s">
        <v>46</v>
      </c>
      <c r="M1313" s="8">
        <v>2</v>
      </c>
      <c r="N1313" s="5">
        <v>71.069999999999993</v>
      </c>
      <c r="O1313" s="6">
        <v>0</v>
      </c>
      <c r="P1313" s="18">
        <v>31.57</v>
      </c>
      <c r="Q1313" s="18">
        <f t="shared" si="80"/>
        <v>142.13999999999999</v>
      </c>
      <c r="R1313" s="18">
        <f t="shared" si="81"/>
        <v>63.14</v>
      </c>
      <c r="S1313" s="18">
        <f t="shared" si="82"/>
        <v>78.999999999999986</v>
      </c>
      <c r="T1313" s="7">
        <f t="shared" si="83"/>
        <v>0.55579006613198245</v>
      </c>
      <c r="U1313" s="4">
        <f>YEAR(SalesDataTable[[#This Row],[Order Date]])</f>
        <v>2026</v>
      </c>
      <c r="V1313" s="7" t="str">
        <f>"Q"&amp;ROUNDUP(MONTH(SalesDataTable[[#This Row],[Order Date]])/3,0)</f>
        <v>Q3</v>
      </c>
      <c r="W1313" s="8">
        <f>MONTH(SalesDataTable[[#This Row],[Order Date]])</f>
        <v>7</v>
      </c>
      <c r="X1313" s="7" t="str">
        <f>TEXT(SalesDataTable[[#This Row],[Order Date]],"mmm")</f>
        <v>Jul</v>
      </c>
    </row>
    <row r="1314" spans="1:24" ht="15.75">
      <c r="A1314" s="2">
        <v>758</v>
      </c>
      <c r="B1314" s="11">
        <v>46213</v>
      </c>
      <c r="C1314" s="4">
        <f>YEAR(SalesDataTable[[#This Row],[Order Date]])</f>
        <v>2026</v>
      </c>
      <c r="D1314" s="4" t="str">
        <f>"Q"&amp;ROUNDUP(MONTH(SalesDataTable[[#This Row],[Order Date]])/3,0)</f>
        <v>Q3</v>
      </c>
      <c r="E1314" s="4">
        <f>MONTH(SalesDataTable[[#This Row],[Order Date]])</f>
        <v>7</v>
      </c>
      <c r="F1314" s="4" t="str">
        <f>TEXT(SalesDataTable[[#This Row],[Order Date]],"MMM")</f>
        <v>Jul</v>
      </c>
      <c r="G1314" s="3" t="s">
        <v>0</v>
      </c>
      <c r="H1314" s="3" t="s">
        <v>1</v>
      </c>
      <c r="I1314" s="3" t="s">
        <v>19</v>
      </c>
      <c r="J1314" s="3" t="s">
        <v>13</v>
      </c>
      <c r="K1314" s="3" t="s">
        <v>4</v>
      </c>
      <c r="L1314" s="3" t="s">
        <v>22</v>
      </c>
      <c r="M1314" s="8">
        <v>1</v>
      </c>
      <c r="N1314" s="5">
        <v>50.78</v>
      </c>
      <c r="O1314" s="6">
        <v>0</v>
      </c>
      <c r="P1314" s="18">
        <v>22.29</v>
      </c>
      <c r="Q1314" s="18">
        <f t="shared" si="80"/>
        <v>50.78</v>
      </c>
      <c r="R1314" s="18">
        <f t="shared" si="81"/>
        <v>22.29</v>
      </c>
      <c r="S1314" s="18">
        <f t="shared" si="82"/>
        <v>28.490000000000002</v>
      </c>
      <c r="T1314" s="7">
        <f t="shared" si="83"/>
        <v>0.56104765655769995</v>
      </c>
      <c r="U1314" s="4">
        <f>YEAR(SalesDataTable[[#This Row],[Order Date]])</f>
        <v>2026</v>
      </c>
      <c r="V1314" s="7" t="str">
        <f>"Q"&amp;ROUNDUP(MONTH(SalesDataTable[[#This Row],[Order Date]])/3,0)</f>
        <v>Q3</v>
      </c>
      <c r="W1314" s="8">
        <f>MONTH(SalesDataTable[[#This Row],[Order Date]])</f>
        <v>7</v>
      </c>
      <c r="X1314" s="7" t="str">
        <f>TEXT(SalesDataTable[[#This Row],[Order Date]],"mmm")</f>
        <v>Jul</v>
      </c>
    </row>
    <row r="1315" spans="1:24" ht="15.75">
      <c r="A1315" s="2">
        <v>1910</v>
      </c>
      <c r="B1315" s="11">
        <v>46213</v>
      </c>
      <c r="C1315" s="4">
        <f>YEAR(SalesDataTable[[#This Row],[Order Date]])</f>
        <v>2026</v>
      </c>
      <c r="D1315" s="4" t="str">
        <f>"Q"&amp;ROUNDUP(MONTH(SalesDataTable[[#This Row],[Order Date]])/3,0)</f>
        <v>Q3</v>
      </c>
      <c r="E1315" s="4">
        <f>MONTH(SalesDataTable[[#This Row],[Order Date]])</f>
        <v>7</v>
      </c>
      <c r="F1315" s="4" t="str">
        <f>TEXT(SalesDataTable[[#This Row],[Order Date]],"MMM")</f>
        <v>Jul</v>
      </c>
      <c r="G1315" s="3" t="s">
        <v>0</v>
      </c>
      <c r="H1315" s="3" t="s">
        <v>50</v>
      </c>
      <c r="I1315" s="3" t="s">
        <v>2</v>
      </c>
      <c r="J1315" s="3" t="s">
        <v>3</v>
      </c>
      <c r="K1315" s="3" t="s">
        <v>9</v>
      </c>
      <c r="L1315" s="3" t="s">
        <v>17</v>
      </c>
      <c r="M1315" s="8">
        <v>2</v>
      </c>
      <c r="N1315" s="5">
        <v>141.51</v>
      </c>
      <c r="O1315" s="6">
        <v>0.05</v>
      </c>
      <c r="P1315" s="18">
        <v>77.040000000000006</v>
      </c>
      <c r="Q1315" s="18">
        <f t="shared" si="80"/>
        <v>268.86899999999997</v>
      </c>
      <c r="R1315" s="18">
        <f t="shared" si="81"/>
        <v>154.08000000000001</v>
      </c>
      <c r="S1315" s="18">
        <f t="shared" si="82"/>
        <v>114.78899999999996</v>
      </c>
      <c r="T1315" s="7">
        <f t="shared" si="83"/>
        <v>0.42693281858451504</v>
      </c>
      <c r="U1315" s="4">
        <f>YEAR(SalesDataTable[[#This Row],[Order Date]])</f>
        <v>2026</v>
      </c>
      <c r="V1315" s="7" t="str">
        <f>"Q"&amp;ROUNDUP(MONTH(SalesDataTable[[#This Row],[Order Date]])/3,0)</f>
        <v>Q3</v>
      </c>
      <c r="W1315" s="8">
        <f>MONTH(SalesDataTable[[#This Row],[Order Date]])</f>
        <v>7</v>
      </c>
      <c r="X1315" s="7" t="str">
        <f>TEXT(SalesDataTable[[#This Row],[Order Date]],"mmm")</f>
        <v>Jul</v>
      </c>
    </row>
    <row r="1316" spans="1:24" ht="15.75">
      <c r="A1316" s="2">
        <v>1941</v>
      </c>
      <c r="B1316" s="11">
        <v>46213</v>
      </c>
      <c r="C1316" s="4">
        <f>YEAR(SalesDataTable[[#This Row],[Order Date]])</f>
        <v>2026</v>
      </c>
      <c r="D1316" s="4" t="str">
        <f>"Q"&amp;ROUNDUP(MONTH(SalesDataTable[[#This Row],[Order Date]])/3,0)</f>
        <v>Q3</v>
      </c>
      <c r="E1316" s="4">
        <f>MONTH(SalesDataTable[[#This Row],[Order Date]])</f>
        <v>7</v>
      </c>
      <c r="F1316" s="4" t="str">
        <f>TEXT(SalesDataTable[[#This Row],[Order Date]],"MMM")</f>
        <v>Jul</v>
      </c>
      <c r="G1316" s="3" t="s">
        <v>6</v>
      </c>
      <c r="H1316" s="3" t="s">
        <v>43</v>
      </c>
      <c r="I1316" s="3" t="s">
        <v>28</v>
      </c>
      <c r="J1316" s="3" t="s">
        <v>3</v>
      </c>
      <c r="K1316" s="3" t="s">
        <v>9</v>
      </c>
      <c r="L1316" s="3" t="s">
        <v>37</v>
      </c>
      <c r="M1316" s="8">
        <v>1</v>
      </c>
      <c r="N1316" s="5">
        <v>156.44</v>
      </c>
      <c r="O1316" s="6">
        <v>0.1</v>
      </c>
      <c r="P1316" s="18">
        <v>80.72</v>
      </c>
      <c r="Q1316" s="18">
        <f t="shared" si="80"/>
        <v>140.79599999999999</v>
      </c>
      <c r="R1316" s="18">
        <f t="shared" si="81"/>
        <v>80.72</v>
      </c>
      <c r="S1316" s="18">
        <f t="shared" si="82"/>
        <v>60.075999999999993</v>
      </c>
      <c r="T1316" s="7">
        <f t="shared" si="83"/>
        <v>0.42668825818915307</v>
      </c>
      <c r="U1316" s="4">
        <f>YEAR(SalesDataTable[[#This Row],[Order Date]])</f>
        <v>2026</v>
      </c>
      <c r="V1316" s="7" t="str">
        <f>"Q"&amp;ROUNDUP(MONTH(SalesDataTable[[#This Row],[Order Date]])/3,0)</f>
        <v>Q3</v>
      </c>
      <c r="W1316" s="8">
        <f>MONTH(SalesDataTable[[#This Row],[Order Date]])</f>
        <v>7</v>
      </c>
      <c r="X1316" s="7" t="str">
        <f>TEXT(SalesDataTable[[#This Row],[Order Date]],"mmm")</f>
        <v>Jul</v>
      </c>
    </row>
    <row r="1317" spans="1:24" ht="15.75">
      <c r="A1317" s="2">
        <v>2324</v>
      </c>
      <c r="B1317" s="11">
        <v>46213</v>
      </c>
      <c r="C1317" s="4">
        <f>YEAR(SalesDataTable[[#This Row],[Order Date]])</f>
        <v>2026</v>
      </c>
      <c r="D1317" s="4" t="str">
        <f>"Q"&amp;ROUNDUP(MONTH(SalesDataTable[[#This Row],[Order Date]])/3,0)</f>
        <v>Q3</v>
      </c>
      <c r="E1317" s="4">
        <f>MONTH(SalesDataTable[[#This Row],[Order Date]])</f>
        <v>7</v>
      </c>
      <c r="F1317" s="4" t="str">
        <f>TEXT(SalesDataTable[[#This Row],[Order Date]],"MMM")</f>
        <v>Jul</v>
      </c>
      <c r="G1317" s="3" t="s">
        <v>6</v>
      </c>
      <c r="H1317" s="3" t="s">
        <v>43</v>
      </c>
      <c r="I1317" s="3" t="s">
        <v>2</v>
      </c>
      <c r="J1317" s="3" t="s">
        <v>13</v>
      </c>
      <c r="K1317" s="3" t="s">
        <v>34</v>
      </c>
      <c r="L1317" s="3" t="s">
        <v>45</v>
      </c>
      <c r="M1317" s="8">
        <v>2</v>
      </c>
      <c r="N1317" s="5">
        <v>51.75</v>
      </c>
      <c r="O1317" s="6">
        <v>0</v>
      </c>
      <c r="P1317" s="18">
        <v>21.4</v>
      </c>
      <c r="Q1317" s="18">
        <f t="shared" si="80"/>
        <v>103.5</v>
      </c>
      <c r="R1317" s="18">
        <f t="shared" si="81"/>
        <v>42.8</v>
      </c>
      <c r="S1317" s="18">
        <f t="shared" si="82"/>
        <v>60.7</v>
      </c>
      <c r="T1317" s="7">
        <f t="shared" si="83"/>
        <v>0.58647342995169083</v>
      </c>
      <c r="U1317" s="4">
        <f>YEAR(SalesDataTable[[#This Row],[Order Date]])</f>
        <v>2026</v>
      </c>
      <c r="V1317" s="7" t="str">
        <f>"Q"&amp;ROUNDUP(MONTH(SalesDataTable[[#This Row],[Order Date]])/3,0)</f>
        <v>Q3</v>
      </c>
      <c r="W1317" s="8">
        <f>MONTH(SalesDataTable[[#This Row],[Order Date]])</f>
        <v>7</v>
      </c>
      <c r="X1317" s="7" t="str">
        <f>TEXT(SalesDataTable[[#This Row],[Order Date]],"mmm")</f>
        <v>Jul</v>
      </c>
    </row>
    <row r="1318" spans="1:24" ht="15.75">
      <c r="A1318" s="2">
        <v>2869</v>
      </c>
      <c r="B1318" s="11">
        <v>46213</v>
      </c>
      <c r="C1318" s="4">
        <f>YEAR(SalesDataTable[[#This Row],[Order Date]])</f>
        <v>2026</v>
      </c>
      <c r="D1318" s="4" t="str">
        <f>"Q"&amp;ROUNDUP(MONTH(SalesDataTable[[#This Row],[Order Date]])/3,0)</f>
        <v>Q3</v>
      </c>
      <c r="E1318" s="4">
        <f>MONTH(SalesDataTable[[#This Row],[Order Date]])</f>
        <v>7</v>
      </c>
      <c r="F1318" s="4" t="str">
        <f>TEXT(SalesDataTable[[#This Row],[Order Date]],"MMM")</f>
        <v>Jul</v>
      </c>
      <c r="G1318" s="3" t="s">
        <v>11</v>
      </c>
      <c r="H1318" s="3" t="s">
        <v>25</v>
      </c>
      <c r="I1318" s="3" t="s">
        <v>28</v>
      </c>
      <c r="J1318" s="3" t="s">
        <v>13</v>
      </c>
      <c r="K1318" s="3" t="s">
        <v>23</v>
      </c>
      <c r="L1318" s="3" t="s">
        <v>40</v>
      </c>
      <c r="M1318" s="8">
        <v>1</v>
      </c>
      <c r="N1318" s="5">
        <v>82.23</v>
      </c>
      <c r="O1318" s="6">
        <v>0.1</v>
      </c>
      <c r="P1318" s="18">
        <v>38.340000000000003</v>
      </c>
      <c r="Q1318" s="18">
        <f t="shared" si="80"/>
        <v>74.007000000000005</v>
      </c>
      <c r="R1318" s="18">
        <f t="shared" si="81"/>
        <v>38.340000000000003</v>
      </c>
      <c r="S1318" s="18">
        <f t="shared" si="82"/>
        <v>35.667000000000002</v>
      </c>
      <c r="T1318" s="7">
        <f t="shared" si="83"/>
        <v>0.48194089748267055</v>
      </c>
      <c r="U1318" s="4">
        <f>YEAR(SalesDataTable[[#This Row],[Order Date]])</f>
        <v>2026</v>
      </c>
      <c r="V1318" s="7" t="str">
        <f>"Q"&amp;ROUNDUP(MONTH(SalesDataTable[[#This Row],[Order Date]])/3,0)</f>
        <v>Q3</v>
      </c>
      <c r="W1318" s="8">
        <f>MONTH(SalesDataTable[[#This Row],[Order Date]])</f>
        <v>7</v>
      </c>
      <c r="X1318" s="7" t="str">
        <f>TEXT(SalesDataTable[[#This Row],[Order Date]],"mmm")</f>
        <v>Jul</v>
      </c>
    </row>
    <row r="1319" spans="1:24" ht="15.75">
      <c r="A1319" s="2">
        <v>3236</v>
      </c>
      <c r="B1319" s="11">
        <v>46213</v>
      </c>
      <c r="C1319" s="4">
        <f>YEAR(SalesDataTable[[#This Row],[Order Date]])</f>
        <v>2026</v>
      </c>
      <c r="D1319" s="4" t="str">
        <f>"Q"&amp;ROUNDUP(MONTH(SalesDataTable[[#This Row],[Order Date]])/3,0)</f>
        <v>Q3</v>
      </c>
      <c r="E1319" s="4">
        <f>MONTH(SalesDataTable[[#This Row],[Order Date]])</f>
        <v>7</v>
      </c>
      <c r="F1319" s="4" t="str">
        <f>TEXT(SalesDataTable[[#This Row],[Order Date]],"MMM")</f>
        <v>Jul</v>
      </c>
      <c r="G1319" s="3" t="s">
        <v>6</v>
      </c>
      <c r="H1319" s="3" t="s">
        <v>27</v>
      </c>
      <c r="I1319" s="3" t="s">
        <v>2</v>
      </c>
      <c r="J1319" s="3" t="s">
        <v>13</v>
      </c>
      <c r="K1319" s="3" t="s">
        <v>9</v>
      </c>
      <c r="L1319" s="3" t="s">
        <v>17</v>
      </c>
      <c r="M1319" s="8">
        <v>1</v>
      </c>
      <c r="N1319" s="5">
        <v>144.16999999999999</v>
      </c>
      <c r="O1319" s="6">
        <v>0.1</v>
      </c>
      <c r="P1319" s="18">
        <v>78.13</v>
      </c>
      <c r="Q1319" s="18">
        <f t="shared" si="80"/>
        <v>129.75299999999999</v>
      </c>
      <c r="R1319" s="18">
        <f t="shared" si="81"/>
        <v>78.13</v>
      </c>
      <c r="S1319" s="18">
        <f t="shared" si="82"/>
        <v>51.62299999999999</v>
      </c>
      <c r="T1319" s="7">
        <f t="shared" si="83"/>
        <v>0.39785592625989374</v>
      </c>
      <c r="U1319" s="4">
        <f>YEAR(SalesDataTable[[#This Row],[Order Date]])</f>
        <v>2026</v>
      </c>
      <c r="V1319" s="7" t="str">
        <f>"Q"&amp;ROUNDUP(MONTH(SalesDataTable[[#This Row],[Order Date]])/3,0)</f>
        <v>Q3</v>
      </c>
      <c r="W1319" s="8">
        <f>MONTH(SalesDataTable[[#This Row],[Order Date]])</f>
        <v>7</v>
      </c>
      <c r="X1319" s="7" t="str">
        <f>TEXT(SalesDataTable[[#This Row],[Order Date]],"mmm")</f>
        <v>Jul</v>
      </c>
    </row>
    <row r="1320" spans="1:24" ht="15.75">
      <c r="A1320" s="2">
        <v>3582</v>
      </c>
      <c r="B1320" s="11">
        <v>46213</v>
      </c>
      <c r="C1320" s="4">
        <f>YEAR(SalesDataTable[[#This Row],[Order Date]])</f>
        <v>2026</v>
      </c>
      <c r="D1320" s="4" t="str">
        <f>"Q"&amp;ROUNDUP(MONTH(SalesDataTable[[#This Row],[Order Date]])/3,0)</f>
        <v>Q3</v>
      </c>
      <c r="E1320" s="4">
        <f>MONTH(SalesDataTable[[#This Row],[Order Date]])</f>
        <v>7</v>
      </c>
      <c r="F1320" s="4" t="str">
        <f>TEXT(SalesDataTable[[#This Row],[Order Date]],"MMM")</f>
        <v>Jul</v>
      </c>
      <c r="G1320" s="3" t="s">
        <v>6</v>
      </c>
      <c r="H1320" s="3" t="s">
        <v>43</v>
      </c>
      <c r="I1320" s="3" t="s">
        <v>2</v>
      </c>
      <c r="J1320" s="3" t="s">
        <v>3</v>
      </c>
      <c r="K1320" s="3" t="s">
        <v>23</v>
      </c>
      <c r="L1320" s="3" t="s">
        <v>40</v>
      </c>
      <c r="M1320" s="8">
        <v>4</v>
      </c>
      <c r="N1320" s="5">
        <v>82.47</v>
      </c>
      <c r="O1320" s="6">
        <v>0</v>
      </c>
      <c r="P1320" s="18">
        <v>40.22</v>
      </c>
      <c r="Q1320" s="18">
        <f t="shared" si="80"/>
        <v>329.88</v>
      </c>
      <c r="R1320" s="18">
        <f t="shared" si="81"/>
        <v>160.88</v>
      </c>
      <c r="S1320" s="18">
        <f t="shared" si="82"/>
        <v>169</v>
      </c>
      <c r="T1320" s="7">
        <f t="shared" si="83"/>
        <v>0.51230750575967021</v>
      </c>
      <c r="U1320" s="4">
        <f>YEAR(SalesDataTable[[#This Row],[Order Date]])</f>
        <v>2026</v>
      </c>
      <c r="V1320" s="7" t="str">
        <f>"Q"&amp;ROUNDUP(MONTH(SalesDataTable[[#This Row],[Order Date]])/3,0)</f>
        <v>Q3</v>
      </c>
      <c r="W1320" s="8">
        <f>MONTH(SalesDataTable[[#This Row],[Order Date]])</f>
        <v>7</v>
      </c>
      <c r="X1320" s="7" t="str">
        <f>TEXT(SalesDataTable[[#This Row],[Order Date]],"mmm")</f>
        <v>Jul</v>
      </c>
    </row>
    <row r="1321" spans="1:24" ht="15.75">
      <c r="A1321" s="2">
        <v>3715</v>
      </c>
      <c r="B1321" s="11">
        <v>46213</v>
      </c>
      <c r="C1321" s="4">
        <f>YEAR(SalesDataTable[[#This Row],[Order Date]])</f>
        <v>2026</v>
      </c>
      <c r="D1321" s="4" t="str">
        <f>"Q"&amp;ROUNDUP(MONTH(SalesDataTable[[#This Row],[Order Date]])/3,0)</f>
        <v>Q3</v>
      </c>
      <c r="E1321" s="4">
        <f>MONTH(SalesDataTable[[#This Row],[Order Date]])</f>
        <v>7</v>
      </c>
      <c r="F1321" s="4" t="str">
        <f>TEXT(SalesDataTable[[#This Row],[Order Date]],"MMM")</f>
        <v>Jul</v>
      </c>
      <c r="G1321" s="3" t="s">
        <v>20</v>
      </c>
      <c r="H1321" s="3" t="s">
        <v>33</v>
      </c>
      <c r="I1321" s="3" t="s">
        <v>2</v>
      </c>
      <c r="J1321" s="3" t="s">
        <v>13</v>
      </c>
      <c r="K1321" s="3" t="s">
        <v>23</v>
      </c>
      <c r="L1321" s="3" t="s">
        <v>51</v>
      </c>
      <c r="M1321" s="8">
        <v>1</v>
      </c>
      <c r="N1321" s="5">
        <v>122.14</v>
      </c>
      <c r="O1321" s="6">
        <v>0.15</v>
      </c>
      <c r="P1321" s="18">
        <v>59.87</v>
      </c>
      <c r="Q1321" s="18">
        <f t="shared" si="80"/>
        <v>103.819</v>
      </c>
      <c r="R1321" s="18">
        <f t="shared" si="81"/>
        <v>59.87</v>
      </c>
      <c r="S1321" s="18">
        <f t="shared" si="82"/>
        <v>43.949000000000005</v>
      </c>
      <c r="T1321" s="7">
        <f t="shared" si="83"/>
        <v>0.42332328379198414</v>
      </c>
      <c r="U1321" s="4">
        <f>YEAR(SalesDataTable[[#This Row],[Order Date]])</f>
        <v>2026</v>
      </c>
      <c r="V1321" s="7" t="str">
        <f>"Q"&amp;ROUNDUP(MONTH(SalesDataTable[[#This Row],[Order Date]])/3,0)</f>
        <v>Q3</v>
      </c>
      <c r="W1321" s="8">
        <f>MONTH(SalesDataTable[[#This Row],[Order Date]])</f>
        <v>7</v>
      </c>
      <c r="X1321" s="7" t="str">
        <f>TEXT(SalesDataTable[[#This Row],[Order Date]],"mmm")</f>
        <v>Jul</v>
      </c>
    </row>
    <row r="1322" spans="1:24" ht="15.75">
      <c r="A1322" s="2">
        <v>3940</v>
      </c>
      <c r="B1322" s="11">
        <v>46213</v>
      </c>
      <c r="C1322" s="4">
        <f>YEAR(SalesDataTable[[#This Row],[Order Date]])</f>
        <v>2026</v>
      </c>
      <c r="D1322" s="4" t="str">
        <f>"Q"&amp;ROUNDUP(MONTH(SalesDataTable[[#This Row],[Order Date]])/3,0)</f>
        <v>Q3</v>
      </c>
      <c r="E1322" s="4">
        <f>MONTH(SalesDataTable[[#This Row],[Order Date]])</f>
        <v>7</v>
      </c>
      <c r="F1322" s="4" t="str">
        <f>TEXT(SalesDataTable[[#This Row],[Order Date]],"MMM")</f>
        <v>Jul</v>
      </c>
      <c r="G1322" s="3" t="s">
        <v>11</v>
      </c>
      <c r="H1322" s="3" t="s">
        <v>52</v>
      </c>
      <c r="I1322" s="3" t="s">
        <v>19</v>
      </c>
      <c r="J1322" s="3" t="s">
        <v>3</v>
      </c>
      <c r="K1322" s="3" t="s">
        <v>9</v>
      </c>
      <c r="L1322" s="3" t="s">
        <v>17</v>
      </c>
      <c r="M1322" s="8">
        <v>3</v>
      </c>
      <c r="N1322" s="5">
        <v>143.59</v>
      </c>
      <c r="O1322" s="6">
        <v>0</v>
      </c>
      <c r="P1322" s="18">
        <v>78.91</v>
      </c>
      <c r="Q1322" s="18">
        <f t="shared" si="80"/>
        <v>430.77</v>
      </c>
      <c r="R1322" s="18">
        <f t="shared" si="81"/>
        <v>236.73</v>
      </c>
      <c r="S1322" s="18">
        <f t="shared" si="82"/>
        <v>194.04</v>
      </c>
      <c r="T1322" s="7">
        <f t="shared" si="83"/>
        <v>0.45044919562643637</v>
      </c>
      <c r="U1322" s="4">
        <f>YEAR(SalesDataTable[[#This Row],[Order Date]])</f>
        <v>2026</v>
      </c>
      <c r="V1322" s="7" t="str">
        <f>"Q"&amp;ROUNDUP(MONTH(SalesDataTable[[#This Row],[Order Date]])/3,0)</f>
        <v>Q3</v>
      </c>
      <c r="W1322" s="8">
        <f>MONTH(SalesDataTable[[#This Row],[Order Date]])</f>
        <v>7</v>
      </c>
      <c r="X1322" s="7" t="str">
        <f>TEXT(SalesDataTable[[#This Row],[Order Date]],"mmm")</f>
        <v>Jul</v>
      </c>
    </row>
    <row r="1323" spans="1:24" ht="15.75">
      <c r="A1323" s="2">
        <v>4760</v>
      </c>
      <c r="B1323" s="11">
        <v>46213</v>
      </c>
      <c r="C1323" s="4">
        <f>YEAR(SalesDataTable[[#This Row],[Order Date]])</f>
        <v>2026</v>
      </c>
      <c r="D1323" s="4" t="str">
        <f>"Q"&amp;ROUNDUP(MONTH(SalesDataTable[[#This Row],[Order Date]])/3,0)</f>
        <v>Q3</v>
      </c>
      <c r="E1323" s="4">
        <f>MONTH(SalesDataTable[[#This Row],[Order Date]])</f>
        <v>7</v>
      </c>
      <c r="F1323" s="4" t="str">
        <f>TEXT(SalesDataTable[[#This Row],[Order Date]],"MMM")</f>
        <v>Jul</v>
      </c>
      <c r="G1323" s="3" t="s">
        <v>20</v>
      </c>
      <c r="H1323" s="3" t="s">
        <v>47</v>
      </c>
      <c r="I1323" s="3" t="s">
        <v>2</v>
      </c>
      <c r="J1323" s="3" t="s">
        <v>16</v>
      </c>
      <c r="K1323" s="3" t="s">
        <v>9</v>
      </c>
      <c r="L1323" s="3" t="s">
        <v>37</v>
      </c>
      <c r="M1323" s="8">
        <v>2</v>
      </c>
      <c r="N1323" s="5">
        <v>157.66</v>
      </c>
      <c r="O1323" s="6">
        <v>0</v>
      </c>
      <c r="P1323" s="18">
        <v>78.760000000000005</v>
      </c>
      <c r="Q1323" s="18">
        <f t="shared" si="80"/>
        <v>315.32</v>
      </c>
      <c r="R1323" s="18">
        <f t="shared" si="81"/>
        <v>157.52000000000001</v>
      </c>
      <c r="S1323" s="18">
        <f t="shared" si="82"/>
        <v>157.79999999999998</v>
      </c>
      <c r="T1323" s="7">
        <f t="shared" si="83"/>
        <v>0.50044399340352652</v>
      </c>
      <c r="U1323" s="4">
        <f>YEAR(SalesDataTable[[#This Row],[Order Date]])</f>
        <v>2026</v>
      </c>
      <c r="V1323" s="7" t="str">
        <f>"Q"&amp;ROUNDUP(MONTH(SalesDataTable[[#This Row],[Order Date]])/3,0)</f>
        <v>Q3</v>
      </c>
      <c r="W1323" s="8">
        <f>MONTH(SalesDataTable[[#This Row],[Order Date]])</f>
        <v>7</v>
      </c>
      <c r="X1323" s="7" t="str">
        <f>TEXT(SalesDataTable[[#This Row],[Order Date]],"mmm")</f>
        <v>Jul</v>
      </c>
    </row>
    <row r="1324" spans="1:24" ht="15.75">
      <c r="A1324" s="2">
        <v>4768</v>
      </c>
      <c r="B1324" s="11">
        <v>46213</v>
      </c>
      <c r="C1324" s="4">
        <f>YEAR(SalesDataTable[[#This Row],[Order Date]])</f>
        <v>2026</v>
      </c>
      <c r="D1324" s="4" t="str">
        <f>"Q"&amp;ROUNDUP(MONTH(SalesDataTable[[#This Row],[Order Date]])/3,0)</f>
        <v>Q3</v>
      </c>
      <c r="E1324" s="4">
        <f>MONTH(SalesDataTable[[#This Row],[Order Date]])</f>
        <v>7</v>
      </c>
      <c r="F1324" s="4" t="str">
        <f>TEXT(SalesDataTable[[#This Row],[Order Date]],"MMM")</f>
        <v>Jul</v>
      </c>
      <c r="G1324" s="3" t="s">
        <v>6</v>
      </c>
      <c r="H1324" s="3" t="s">
        <v>7</v>
      </c>
      <c r="I1324" s="3" t="s">
        <v>2</v>
      </c>
      <c r="J1324" s="3" t="s">
        <v>16</v>
      </c>
      <c r="K1324" s="3" t="s">
        <v>4</v>
      </c>
      <c r="L1324" s="3" t="s">
        <v>30</v>
      </c>
      <c r="M1324" s="8">
        <v>1</v>
      </c>
      <c r="N1324" s="5">
        <v>101.58</v>
      </c>
      <c r="O1324" s="6">
        <v>0</v>
      </c>
      <c r="P1324" s="18">
        <v>49.83</v>
      </c>
      <c r="Q1324" s="18">
        <f t="shared" si="80"/>
        <v>101.58</v>
      </c>
      <c r="R1324" s="18">
        <f t="shared" si="81"/>
        <v>49.83</v>
      </c>
      <c r="S1324" s="18">
        <f t="shared" si="82"/>
        <v>51.75</v>
      </c>
      <c r="T1324" s="7">
        <f t="shared" si="83"/>
        <v>0.50945067926757237</v>
      </c>
      <c r="U1324" s="4">
        <f>YEAR(SalesDataTable[[#This Row],[Order Date]])</f>
        <v>2026</v>
      </c>
      <c r="V1324" s="7" t="str">
        <f>"Q"&amp;ROUNDUP(MONTH(SalesDataTable[[#This Row],[Order Date]])/3,0)</f>
        <v>Q3</v>
      </c>
      <c r="W1324" s="8">
        <f>MONTH(SalesDataTable[[#This Row],[Order Date]])</f>
        <v>7</v>
      </c>
      <c r="X1324" s="7" t="str">
        <f>TEXT(SalesDataTable[[#This Row],[Order Date]],"mmm")</f>
        <v>Jul</v>
      </c>
    </row>
    <row r="1325" spans="1:24" ht="15.75">
      <c r="A1325" s="2">
        <v>5025</v>
      </c>
      <c r="B1325" s="11">
        <v>46213</v>
      </c>
      <c r="C1325" s="4">
        <f>YEAR(SalesDataTable[[#This Row],[Order Date]])</f>
        <v>2026</v>
      </c>
      <c r="D1325" s="4" t="str">
        <f>"Q"&amp;ROUNDUP(MONTH(SalesDataTable[[#This Row],[Order Date]])/3,0)</f>
        <v>Q3</v>
      </c>
      <c r="E1325" s="4">
        <f>MONTH(SalesDataTable[[#This Row],[Order Date]])</f>
        <v>7</v>
      </c>
      <c r="F1325" s="4" t="str">
        <f>TEXT(SalesDataTable[[#This Row],[Order Date]],"MMM")</f>
        <v>Jul</v>
      </c>
      <c r="G1325" s="3" t="s">
        <v>11</v>
      </c>
      <c r="H1325" s="3" t="s">
        <v>18</v>
      </c>
      <c r="I1325" s="3" t="s">
        <v>2</v>
      </c>
      <c r="J1325" s="3" t="s">
        <v>3</v>
      </c>
      <c r="K1325" s="3" t="s">
        <v>14</v>
      </c>
      <c r="L1325" s="3" t="s">
        <v>48</v>
      </c>
      <c r="M1325" s="8">
        <v>4</v>
      </c>
      <c r="N1325" s="5">
        <v>166.71</v>
      </c>
      <c r="O1325" s="6">
        <v>0</v>
      </c>
      <c r="P1325" s="18">
        <v>86.55</v>
      </c>
      <c r="Q1325" s="18">
        <f t="shared" si="80"/>
        <v>666.84</v>
      </c>
      <c r="R1325" s="18">
        <f t="shared" si="81"/>
        <v>346.2</v>
      </c>
      <c r="S1325" s="18">
        <f t="shared" si="82"/>
        <v>320.64000000000004</v>
      </c>
      <c r="T1325" s="7">
        <f t="shared" si="83"/>
        <v>0.48083498290444487</v>
      </c>
      <c r="U1325" s="4">
        <f>YEAR(SalesDataTable[[#This Row],[Order Date]])</f>
        <v>2026</v>
      </c>
      <c r="V1325" s="7" t="str">
        <f>"Q"&amp;ROUNDUP(MONTH(SalesDataTable[[#This Row],[Order Date]])/3,0)</f>
        <v>Q3</v>
      </c>
      <c r="W1325" s="8">
        <f>MONTH(SalesDataTable[[#This Row],[Order Date]])</f>
        <v>7</v>
      </c>
      <c r="X1325" s="7" t="str">
        <f>TEXT(SalesDataTable[[#This Row],[Order Date]],"mmm")</f>
        <v>Jul</v>
      </c>
    </row>
    <row r="1326" spans="1:24" ht="15.75">
      <c r="A1326" s="2">
        <v>165</v>
      </c>
      <c r="B1326" s="11">
        <v>46214</v>
      </c>
      <c r="C1326" s="4">
        <f>YEAR(SalesDataTable[[#This Row],[Order Date]])</f>
        <v>2026</v>
      </c>
      <c r="D1326" s="4" t="str">
        <f>"Q"&amp;ROUNDUP(MONTH(SalesDataTable[[#This Row],[Order Date]])/3,0)</f>
        <v>Q3</v>
      </c>
      <c r="E1326" s="4">
        <f>MONTH(SalesDataTable[[#This Row],[Order Date]])</f>
        <v>7</v>
      </c>
      <c r="F1326" s="4" t="str">
        <f>TEXT(SalesDataTable[[#This Row],[Order Date]],"MMM")</f>
        <v>Jul</v>
      </c>
      <c r="G1326" s="3" t="s">
        <v>6</v>
      </c>
      <c r="H1326" s="3" t="s">
        <v>43</v>
      </c>
      <c r="I1326" s="3" t="s">
        <v>19</v>
      </c>
      <c r="J1326" s="3" t="s">
        <v>13</v>
      </c>
      <c r="K1326" s="3" t="s">
        <v>4</v>
      </c>
      <c r="L1326" s="3" t="s">
        <v>5</v>
      </c>
      <c r="M1326" s="8">
        <v>2</v>
      </c>
      <c r="N1326" s="5">
        <v>83.33</v>
      </c>
      <c r="O1326" s="6">
        <v>0</v>
      </c>
      <c r="P1326" s="18">
        <v>42.11</v>
      </c>
      <c r="Q1326" s="18">
        <f t="shared" si="80"/>
        <v>166.66</v>
      </c>
      <c r="R1326" s="18">
        <f t="shared" si="81"/>
        <v>84.22</v>
      </c>
      <c r="S1326" s="18">
        <f t="shared" si="82"/>
        <v>82.44</v>
      </c>
      <c r="T1326" s="7">
        <f t="shared" si="83"/>
        <v>0.49465978639145564</v>
      </c>
      <c r="U1326" s="4">
        <f>YEAR(SalesDataTable[[#This Row],[Order Date]])</f>
        <v>2026</v>
      </c>
      <c r="V1326" s="7" t="str">
        <f>"Q"&amp;ROUNDUP(MONTH(SalesDataTable[[#This Row],[Order Date]])/3,0)</f>
        <v>Q3</v>
      </c>
      <c r="W1326" s="8">
        <f>MONTH(SalesDataTable[[#This Row],[Order Date]])</f>
        <v>7</v>
      </c>
      <c r="X1326" s="7" t="str">
        <f>TEXT(SalesDataTable[[#This Row],[Order Date]],"mmm")</f>
        <v>Jul</v>
      </c>
    </row>
    <row r="1327" spans="1:24" ht="15.75">
      <c r="A1327" s="2">
        <v>198</v>
      </c>
      <c r="B1327" s="11">
        <v>46214</v>
      </c>
      <c r="C1327" s="4">
        <f>YEAR(SalesDataTable[[#This Row],[Order Date]])</f>
        <v>2026</v>
      </c>
      <c r="D1327" s="4" t="str">
        <f>"Q"&amp;ROUNDUP(MONTH(SalesDataTable[[#This Row],[Order Date]])/3,0)</f>
        <v>Q3</v>
      </c>
      <c r="E1327" s="4">
        <f>MONTH(SalesDataTable[[#This Row],[Order Date]])</f>
        <v>7</v>
      </c>
      <c r="F1327" s="4" t="str">
        <f>TEXT(SalesDataTable[[#This Row],[Order Date]],"MMM")</f>
        <v>Jul</v>
      </c>
      <c r="G1327" s="3" t="s">
        <v>0</v>
      </c>
      <c r="H1327" s="3" t="s">
        <v>50</v>
      </c>
      <c r="I1327" s="3" t="s">
        <v>2</v>
      </c>
      <c r="J1327" s="3" t="s">
        <v>13</v>
      </c>
      <c r="K1327" s="3" t="s">
        <v>9</v>
      </c>
      <c r="L1327" s="3" t="s">
        <v>46</v>
      </c>
      <c r="M1327" s="8">
        <v>2</v>
      </c>
      <c r="N1327" s="5">
        <v>71.77</v>
      </c>
      <c r="O1327" s="6">
        <v>0.05</v>
      </c>
      <c r="P1327" s="18">
        <v>32.9</v>
      </c>
      <c r="Q1327" s="18">
        <f t="shared" si="80"/>
        <v>136.363</v>
      </c>
      <c r="R1327" s="18">
        <f t="shared" si="81"/>
        <v>65.8</v>
      </c>
      <c r="S1327" s="18">
        <f t="shared" si="82"/>
        <v>70.563000000000002</v>
      </c>
      <c r="T1327" s="7">
        <f t="shared" si="83"/>
        <v>0.5174644148339359</v>
      </c>
      <c r="U1327" s="4">
        <f>YEAR(SalesDataTable[[#This Row],[Order Date]])</f>
        <v>2026</v>
      </c>
      <c r="V1327" s="7" t="str">
        <f>"Q"&amp;ROUNDUP(MONTH(SalesDataTable[[#This Row],[Order Date]])/3,0)</f>
        <v>Q3</v>
      </c>
      <c r="W1327" s="8">
        <f>MONTH(SalesDataTable[[#This Row],[Order Date]])</f>
        <v>7</v>
      </c>
      <c r="X1327" s="7" t="str">
        <f>TEXT(SalesDataTable[[#This Row],[Order Date]],"mmm")</f>
        <v>Jul</v>
      </c>
    </row>
    <row r="1328" spans="1:24" ht="15.75">
      <c r="A1328" s="2">
        <v>1480</v>
      </c>
      <c r="B1328" s="11">
        <v>46214</v>
      </c>
      <c r="C1328" s="4">
        <f>YEAR(SalesDataTable[[#This Row],[Order Date]])</f>
        <v>2026</v>
      </c>
      <c r="D1328" s="4" t="str">
        <f>"Q"&amp;ROUNDUP(MONTH(SalesDataTable[[#This Row],[Order Date]])/3,0)</f>
        <v>Q3</v>
      </c>
      <c r="E1328" s="4">
        <f>MONTH(SalesDataTable[[#This Row],[Order Date]])</f>
        <v>7</v>
      </c>
      <c r="F1328" s="4" t="str">
        <f>TEXT(SalesDataTable[[#This Row],[Order Date]],"MMM")</f>
        <v>Jul</v>
      </c>
      <c r="G1328" s="3" t="s">
        <v>0</v>
      </c>
      <c r="H1328" s="3" t="s">
        <v>50</v>
      </c>
      <c r="I1328" s="3" t="s">
        <v>2</v>
      </c>
      <c r="J1328" s="3" t="s">
        <v>13</v>
      </c>
      <c r="K1328" s="3" t="s">
        <v>14</v>
      </c>
      <c r="L1328" s="3" t="s">
        <v>48</v>
      </c>
      <c r="M1328" s="8">
        <v>3</v>
      </c>
      <c r="N1328" s="5">
        <v>164.5</v>
      </c>
      <c r="O1328" s="6">
        <v>0</v>
      </c>
      <c r="P1328" s="18">
        <v>87.06</v>
      </c>
      <c r="Q1328" s="18">
        <f t="shared" si="80"/>
        <v>493.5</v>
      </c>
      <c r="R1328" s="18">
        <f t="shared" si="81"/>
        <v>261.18</v>
      </c>
      <c r="S1328" s="18">
        <f t="shared" si="82"/>
        <v>232.32</v>
      </c>
      <c r="T1328" s="7">
        <f t="shared" si="83"/>
        <v>0.47075987841945288</v>
      </c>
      <c r="U1328" s="4">
        <f>YEAR(SalesDataTable[[#This Row],[Order Date]])</f>
        <v>2026</v>
      </c>
      <c r="V1328" s="7" t="str">
        <f>"Q"&amp;ROUNDUP(MONTH(SalesDataTable[[#This Row],[Order Date]])/3,0)</f>
        <v>Q3</v>
      </c>
      <c r="W1328" s="8">
        <f>MONTH(SalesDataTable[[#This Row],[Order Date]])</f>
        <v>7</v>
      </c>
      <c r="X1328" s="7" t="str">
        <f>TEXT(SalesDataTable[[#This Row],[Order Date]],"mmm")</f>
        <v>Jul</v>
      </c>
    </row>
    <row r="1329" spans="1:24" ht="15.75">
      <c r="A1329" s="2">
        <v>1990</v>
      </c>
      <c r="B1329" s="11">
        <v>46214</v>
      </c>
      <c r="C1329" s="4">
        <f>YEAR(SalesDataTable[[#This Row],[Order Date]])</f>
        <v>2026</v>
      </c>
      <c r="D1329" s="4" t="str">
        <f>"Q"&amp;ROUNDUP(MONTH(SalesDataTable[[#This Row],[Order Date]])/3,0)</f>
        <v>Q3</v>
      </c>
      <c r="E1329" s="4">
        <f>MONTH(SalesDataTable[[#This Row],[Order Date]])</f>
        <v>7</v>
      </c>
      <c r="F1329" s="4" t="str">
        <f>TEXT(SalesDataTable[[#This Row],[Order Date]],"MMM")</f>
        <v>Jul</v>
      </c>
      <c r="G1329" s="3" t="s">
        <v>0</v>
      </c>
      <c r="H1329" s="3" t="s">
        <v>50</v>
      </c>
      <c r="I1329" s="3" t="s">
        <v>2</v>
      </c>
      <c r="J1329" s="3" t="s">
        <v>3</v>
      </c>
      <c r="K1329" s="3" t="s">
        <v>23</v>
      </c>
      <c r="L1329" s="3" t="s">
        <v>40</v>
      </c>
      <c r="M1329" s="8">
        <v>3</v>
      </c>
      <c r="N1329" s="5">
        <v>82.28</v>
      </c>
      <c r="O1329" s="6">
        <v>0.1</v>
      </c>
      <c r="P1329" s="18">
        <v>39.51</v>
      </c>
      <c r="Q1329" s="18">
        <f t="shared" si="80"/>
        <v>222.15600000000001</v>
      </c>
      <c r="R1329" s="18">
        <f t="shared" si="81"/>
        <v>118.53</v>
      </c>
      <c r="S1329" s="18">
        <f t="shared" si="82"/>
        <v>103.626</v>
      </c>
      <c r="T1329" s="7">
        <f t="shared" si="83"/>
        <v>0.46645600388915898</v>
      </c>
      <c r="U1329" s="4">
        <f>YEAR(SalesDataTable[[#This Row],[Order Date]])</f>
        <v>2026</v>
      </c>
      <c r="V1329" s="7" t="str">
        <f>"Q"&amp;ROUNDUP(MONTH(SalesDataTable[[#This Row],[Order Date]])/3,0)</f>
        <v>Q3</v>
      </c>
      <c r="W1329" s="8">
        <f>MONTH(SalesDataTable[[#This Row],[Order Date]])</f>
        <v>7</v>
      </c>
      <c r="X1329" s="7" t="str">
        <f>TEXT(SalesDataTable[[#This Row],[Order Date]],"mmm")</f>
        <v>Jul</v>
      </c>
    </row>
    <row r="1330" spans="1:24" ht="15.75">
      <c r="A1330" s="2">
        <v>2298</v>
      </c>
      <c r="B1330" s="11">
        <v>46214</v>
      </c>
      <c r="C1330" s="4">
        <f>YEAR(SalesDataTable[[#This Row],[Order Date]])</f>
        <v>2026</v>
      </c>
      <c r="D1330" s="4" t="str">
        <f>"Q"&amp;ROUNDUP(MONTH(SalesDataTable[[#This Row],[Order Date]])/3,0)</f>
        <v>Q3</v>
      </c>
      <c r="E1330" s="4">
        <f>MONTH(SalesDataTable[[#This Row],[Order Date]])</f>
        <v>7</v>
      </c>
      <c r="F1330" s="4" t="str">
        <f>TEXT(SalesDataTable[[#This Row],[Order Date]],"MMM")</f>
        <v>Jul</v>
      </c>
      <c r="G1330" s="3" t="s">
        <v>11</v>
      </c>
      <c r="H1330" s="3" t="s">
        <v>12</v>
      </c>
      <c r="I1330" s="3" t="s">
        <v>19</v>
      </c>
      <c r="J1330" s="3" t="s">
        <v>13</v>
      </c>
      <c r="K1330" s="3" t="s">
        <v>4</v>
      </c>
      <c r="L1330" s="3" t="s">
        <v>30</v>
      </c>
      <c r="M1330" s="8">
        <v>2</v>
      </c>
      <c r="N1330" s="5">
        <v>103.17</v>
      </c>
      <c r="O1330" s="6">
        <v>0</v>
      </c>
      <c r="P1330" s="18">
        <v>50.49</v>
      </c>
      <c r="Q1330" s="18">
        <f t="shared" si="80"/>
        <v>206.34</v>
      </c>
      <c r="R1330" s="18">
        <f t="shared" si="81"/>
        <v>100.98</v>
      </c>
      <c r="S1330" s="18">
        <f t="shared" si="82"/>
        <v>105.36</v>
      </c>
      <c r="T1330" s="7">
        <f t="shared" si="83"/>
        <v>0.51061355045071244</v>
      </c>
      <c r="U1330" s="4">
        <f>YEAR(SalesDataTable[[#This Row],[Order Date]])</f>
        <v>2026</v>
      </c>
      <c r="V1330" s="7" t="str">
        <f>"Q"&amp;ROUNDUP(MONTH(SalesDataTable[[#This Row],[Order Date]])/3,0)</f>
        <v>Q3</v>
      </c>
      <c r="W1330" s="8">
        <f>MONTH(SalesDataTable[[#This Row],[Order Date]])</f>
        <v>7</v>
      </c>
      <c r="X1330" s="7" t="str">
        <f>TEXT(SalesDataTable[[#This Row],[Order Date]],"mmm")</f>
        <v>Jul</v>
      </c>
    </row>
    <row r="1331" spans="1:24" ht="15.75">
      <c r="A1331" s="2">
        <v>2886</v>
      </c>
      <c r="B1331" s="11">
        <v>46214</v>
      </c>
      <c r="C1331" s="4">
        <f>YEAR(SalesDataTable[[#This Row],[Order Date]])</f>
        <v>2026</v>
      </c>
      <c r="D1331" s="4" t="str">
        <f>"Q"&amp;ROUNDUP(MONTH(SalesDataTable[[#This Row],[Order Date]])/3,0)</f>
        <v>Q3</v>
      </c>
      <c r="E1331" s="4">
        <f>MONTH(SalesDataTable[[#This Row],[Order Date]])</f>
        <v>7</v>
      </c>
      <c r="F1331" s="4" t="str">
        <f>TEXT(SalesDataTable[[#This Row],[Order Date]],"MMM")</f>
        <v>Jul</v>
      </c>
      <c r="G1331" s="3" t="s">
        <v>0</v>
      </c>
      <c r="H1331" s="3" t="s">
        <v>50</v>
      </c>
      <c r="I1331" s="3" t="s">
        <v>2</v>
      </c>
      <c r="J1331" s="3" t="s">
        <v>13</v>
      </c>
      <c r="K1331" s="3" t="s">
        <v>4</v>
      </c>
      <c r="L1331" s="3" t="s">
        <v>22</v>
      </c>
      <c r="M1331" s="8">
        <v>1</v>
      </c>
      <c r="N1331" s="5">
        <v>50.33</v>
      </c>
      <c r="O1331" s="6">
        <v>0.05</v>
      </c>
      <c r="P1331" s="18">
        <v>22.06</v>
      </c>
      <c r="Q1331" s="18">
        <f t="shared" si="80"/>
        <v>47.813499999999998</v>
      </c>
      <c r="R1331" s="18">
        <f t="shared" si="81"/>
        <v>22.06</v>
      </c>
      <c r="S1331" s="18">
        <f t="shared" si="82"/>
        <v>25.753499999999999</v>
      </c>
      <c r="T1331" s="7">
        <f t="shared" si="83"/>
        <v>0.53862402877848303</v>
      </c>
      <c r="U1331" s="4">
        <f>YEAR(SalesDataTable[[#This Row],[Order Date]])</f>
        <v>2026</v>
      </c>
      <c r="V1331" s="7" t="str">
        <f>"Q"&amp;ROUNDUP(MONTH(SalesDataTable[[#This Row],[Order Date]])/3,0)</f>
        <v>Q3</v>
      </c>
      <c r="W1331" s="8">
        <f>MONTH(SalesDataTable[[#This Row],[Order Date]])</f>
        <v>7</v>
      </c>
      <c r="X1331" s="7" t="str">
        <f>TEXT(SalesDataTable[[#This Row],[Order Date]],"mmm")</f>
        <v>Jul</v>
      </c>
    </row>
    <row r="1332" spans="1:24" ht="15.75">
      <c r="A1332" s="2">
        <v>2893</v>
      </c>
      <c r="B1332" s="11">
        <v>46214</v>
      </c>
      <c r="C1332" s="4">
        <f>YEAR(SalesDataTable[[#This Row],[Order Date]])</f>
        <v>2026</v>
      </c>
      <c r="D1332" s="4" t="str">
        <f>"Q"&amp;ROUNDUP(MONTH(SalesDataTable[[#This Row],[Order Date]])/3,0)</f>
        <v>Q3</v>
      </c>
      <c r="E1332" s="4">
        <f>MONTH(SalesDataTable[[#This Row],[Order Date]])</f>
        <v>7</v>
      </c>
      <c r="F1332" s="4" t="str">
        <f>TEXT(SalesDataTable[[#This Row],[Order Date]],"MMM")</f>
        <v>Jul</v>
      </c>
      <c r="G1332" s="3" t="s">
        <v>6</v>
      </c>
      <c r="H1332" s="3" t="s">
        <v>41</v>
      </c>
      <c r="I1332" s="3" t="s">
        <v>8</v>
      </c>
      <c r="J1332" s="3" t="s">
        <v>16</v>
      </c>
      <c r="K1332" s="3" t="s">
        <v>9</v>
      </c>
      <c r="L1332" s="3" t="s">
        <v>17</v>
      </c>
      <c r="M1332" s="8">
        <v>6</v>
      </c>
      <c r="N1332" s="5">
        <v>142.78</v>
      </c>
      <c r="O1332" s="6">
        <v>0.15</v>
      </c>
      <c r="P1332" s="18">
        <v>80.38</v>
      </c>
      <c r="Q1332" s="18">
        <f t="shared" si="80"/>
        <v>728.178</v>
      </c>
      <c r="R1332" s="18">
        <f t="shared" si="81"/>
        <v>482.28</v>
      </c>
      <c r="S1332" s="18">
        <f t="shared" si="82"/>
        <v>245.89800000000002</v>
      </c>
      <c r="T1332" s="7">
        <f t="shared" si="83"/>
        <v>0.33768941110552642</v>
      </c>
      <c r="U1332" s="4">
        <f>YEAR(SalesDataTable[[#This Row],[Order Date]])</f>
        <v>2026</v>
      </c>
      <c r="V1332" s="7" t="str">
        <f>"Q"&amp;ROUNDUP(MONTH(SalesDataTable[[#This Row],[Order Date]])/3,0)</f>
        <v>Q3</v>
      </c>
      <c r="W1332" s="8">
        <f>MONTH(SalesDataTable[[#This Row],[Order Date]])</f>
        <v>7</v>
      </c>
      <c r="X1332" s="7" t="str">
        <f>TEXT(SalesDataTable[[#This Row],[Order Date]],"mmm")</f>
        <v>Jul</v>
      </c>
    </row>
    <row r="1333" spans="1:24" ht="15.75">
      <c r="A1333" s="2">
        <v>2939</v>
      </c>
      <c r="B1333" s="11">
        <v>46214</v>
      </c>
      <c r="C1333" s="4">
        <f>YEAR(SalesDataTable[[#This Row],[Order Date]])</f>
        <v>2026</v>
      </c>
      <c r="D1333" s="4" t="str">
        <f>"Q"&amp;ROUNDUP(MONTH(SalesDataTable[[#This Row],[Order Date]])/3,0)</f>
        <v>Q3</v>
      </c>
      <c r="E1333" s="4">
        <f>MONTH(SalesDataTable[[#This Row],[Order Date]])</f>
        <v>7</v>
      </c>
      <c r="F1333" s="4" t="str">
        <f>TEXT(SalesDataTable[[#This Row],[Order Date]],"MMM")</f>
        <v>Jul</v>
      </c>
      <c r="G1333" s="3" t="s">
        <v>6</v>
      </c>
      <c r="H1333" s="3" t="s">
        <v>27</v>
      </c>
      <c r="I1333" s="3" t="s">
        <v>2</v>
      </c>
      <c r="J1333" s="3" t="s">
        <v>13</v>
      </c>
      <c r="K1333" s="3" t="s">
        <v>23</v>
      </c>
      <c r="L1333" s="3" t="s">
        <v>29</v>
      </c>
      <c r="M1333" s="8">
        <v>1</v>
      </c>
      <c r="N1333" s="5">
        <v>195.38</v>
      </c>
      <c r="O1333" s="6">
        <v>0.05</v>
      </c>
      <c r="P1333" s="18">
        <v>101.67</v>
      </c>
      <c r="Q1333" s="18">
        <f t="shared" si="80"/>
        <v>185.61099999999999</v>
      </c>
      <c r="R1333" s="18">
        <f t="shared" si="81"/>
        <v>101.67</v>
      </c>
      <c r="S1333" s="18">
        <f t="shared" si="82"/>
        <v>83.940999999999988</v>
      </c>
      <c r="T1333" s="7">
        <f t="shared" si="83"/>
        <v>0.45224151585843508</v>
      </c>
      <c r="U1333" s="4">
        <f>YEAR(SalesDataTable[[#This Row],[Order Date]])</f>
        <v>2026</v>
      </c>
      <c r="V1333" s="7" t="str">
        <f>"Q"&amp;ROUNDUP(MONTH(SalesDataTable[[#This Row],[Order Date]])/3,0)</f>
        <v>Q3</v>
      </c>
      <c r="W1333" s="8">
        <f>MONTH(SalesDataTable[[#This Row],[Order Date]])</f>
        <v>7</v>
      </c>
      <c r="X1333" s="7" t="str">
        <f>TEXT(SalesDataTable[[#This Row],[Order Date]],"mmm")</f>
        <v>Jul</v>
      </c>
    </row>
    <row r="1334" spans="1:24" ht="15.75">
      <c r="A1334" s="2">
        <v>3249</v>
      </c>
      <c r="B1334" s="11">
        <v>46214</v>
      </c>
      <c r="C1334" s="4">
        <f>YEAR(SalesDataTable[[#This Row],[Order Date]])</f>
        <v>2026</v>
      </c>
      <c r="D1334" s="4" t="str">
        <f>"Q"&amp;ROUNDUP(MONTH(SalesDataTable[[#This Row],[Order Date]])/3,0)</f>
        <v>Q3</v>
      </c>
      <c r="E1334" s="4">
        <f>MONTH(SalesDataTable[[#This Row],[Order Date]])</f>
        <v>7</v>
      </c>
      <c r="F1334" s="4" t="str">
        <f>TEXT(SalesDataTable[[#This Row],[Order Date]],"MMM")</f>
        <v>Jul</v>
      </c>
      <c r="G1334" s="3" t="s">
        <v>20</v>
      </c>
      <c r="H1334" s="3" t="s">
        <v>21</v>
      </c>
      <c r="I1334" s="3" t="s">
        <v>19</v>
      </c>
      <c r="J1334" s="3" t="s">
        <v>3</v>
      </c>
      <c r="K1334" s="3" t="s">
        <v>4</v>
      </c>
      <c r="L1334" s="3" t="s">
        <v>30</v>
      </c>
      <c r="M1334" s="8">
        <v>5</v>
      </c>
      <c r="N1334" s="5">
        <v>104.8</v>
      </c>
      <c r="O1334" s="6">
        <v>0</v>
      </c>
      <c r="P1334" s="18">
        <v>50.94</v>
      </c>
      <c r="Q1334" s="18">
        <f t="shared" si="80"/>
        <v>524</v>
      </c>
      <c r="R1334" s="18">
        <f t="shared" si="81"/>
        <v>254.7</v>
      </c>
      <c r="S1334" s="18">
        <f t="shared" si="82"/>
        <v>269.3</v>
      </c>
      <c r="T1334" s="7">
        <f t="shared" si="83"/>
        <v>0.51393129770992374</v>
      </c>
      <c r="U1334" s="4">
        <f>YEAR(SalesDataTable[[#This Row],[Order Date]])</f>
        <v>2026</v>
      </c>
      <c r="V1334" s="7" t="str">
        <f>"Q"&amp;ROUNDUP(MONTH(SalesDataTable[[#This Row],[Order Date]])/3,0)</f>
        <v>Q3</v>
      </c>
      <c r="W1334" s="8">
        <f>MONTH(SalesDataTable[[#This Row],[Order Date]])</f>
        <v>7</v>
      </c>
      <c r="X1334" s="7" t="str">
        <f>TEXT(SalesDataTable[[#This Row],[Order Date]],"mmm")</f>
        <v>Jul</v>
      </c>
    </row>
    <row r="1335" spans="1:24" ht="15.75">
      <c r="A1335" s="2">
        <v>3832</v>
      </c>
      <c r="B1335" s="11">
        <v>46214</v>
      </c>
      <c r="C1335" s="4">
        <f>YEAR(SalesDataTable[[#This Row],[Order Date]])</f>
        <v>2026</v>
      </c>
      <c r="D1335" s="4" t="str">
        <f>"Q"&amp;ROUNDUP(MONTH(SalesDataTable[[#This Row],[Order Date]])/3,0)</f>
        <v>Q3</v>
      </c>
      <c r="E1335" s="4">
        <f>MONTH(SalesDataTable[[#This Row],[Order Date]])</f>
        <v>7</v>
      </c>
      <c r="F1335" s="4" t="str">
        <f>TEXT(SalesDataTable[[#This Row],[Order Date]],"MMM")</f>
        <v>Jul</v>
      </c>
      <c r="G1335" s="3" t="s">
        <v>20</v>
      </c>
      <c r="H1335" s="3" t="s">
        <v>31</v>
      </c>
      <c r="I1335" s="3" t="s">
        <v>2</v>
      </c>
      <c r="J1335" s="3" t="s">
        <v>3</v>
      </c>
      <c r="K1335" s="3" t="s">
        <v>23</v>
      </c>
      <c r="L1335" s="3" t="s">
        <v>40</v>
      </c>
      <c r="M1335" s="8">
        <v>3</v>
      </c>
      <c r="N1335" s="5">
        <v>82.26</v>
      </c>
      <c r="O1335" s="6">
        <v>0</v>
      </c>
      <c r="P1335" s="18">
        <v>40.020000000000003</v>
      </c>
      <c r="Q1335" s="18">
        <f t="shared" si="80"/>
        <v>246.78000000000003</v>
      </c>
      <c r="R1335" s="18">
        <f t="shared" si="81"/>
        <v>120.06</v>
      </c>
      <c r="S1335" s="18">
        <f t="shared" si="82"/>
        <v>126.72000000000003</v>
      </c>
      <c r="T1335" s="7">
        <f t="shared" si="83"/>
        <v>0.51349380014587898</v>
      </c>
      <c r="U1335" s="4">
        <f>YEAR(SalesDataTable[[#This Row],[Order Date]])</f>
        <v>2026</v>
      </c>
      <c r="V1335" s="7" t="str">
        <f>"Q"&amp;ROUNDUP(MONTH(SalesDataTable[[#This Row],[Order Date]])/3,0)</f>
        <v>Q3</v>
      </c>
      <c r="W1335" s="8">
        <f>MONTH(SalesDataTable[[#This Row],[Order Date]])</f>
        <v>7</v>
      </c>
      <c r="X1335" s="7" t="str">
        <f>TEXT(SalesDataTable[[#This Row],[Order Date]],"mmm")</f>
        <v>Jul</v>
      </c>
    </row>
    <row r="1336" spans="1:24" ht="15.75">
      <c r="A1336" s="2">
        <v>3868</v>
      </c>
      <c r="B1336" s="11">
        <v>46214</v>
      </c>
      <c r="C1336" s="4">
        <f>YEAR(SalesDataTable[[#This Row],[Order Date]])</f>
        <v>2026</v>
      </c>
      <c r="D1336" s="4" t="str">
        <f>"Q"&amp;ROUNDUP(MONTH(SalesDataTable[[#This Row],[Order Date]])/3,0)</f>
        <v>Q3</v>
      </c>
      <c r="E1336" s="4">
        <f>MONTH(SalesDataTable[[#This Row],[Order Date]])</f>
        <v>7</v>
      </c>
      <c r="F1336" s="4" t="str">
        <f>TEXT(SalesDataTable[[#This Row],[Order Date]],"MMM")</f>
        <v>Jul</v>
      </c>
      <c r="G1336" s="3" t="s">
        <v>11</v>
      </c>
      <c r="H1336" s="3" t="s">
        <v>39</v>
      </c>
      <c r="I1336" s="3" t="s">
        <v>2</v>
      </c>
      <c r="J1336" s="3" t="s">
        <v>16</v>
      </c>
      <c r="K1336" s="3" t="s">
        <v>9</v>
      </c>
      <c r="L1336" s="3" t="s">
        <v>10</v>
      </c>
      <c r="M1336" s="8">
        <v>1</v>
      </c>
      <c r="N1336" s="5">
        <v>90.79</v>
      </c>
      <c r="O1336" s="6">
        <v>0</v>
      </c>
      <c r="P1336" s="18">
        <v>46.39</v>
      </c>
      <c r="Q1336" s="18">
        <f t="shared" si="80"/>
        <v>90.79</v>
      </c>
      <c r="R1336" s="18">
        <f t="shared" si="81"/>
        <v>46.39</v>
      </c>
      <c r="S1336" s="18">
        <f t="shared" si="82"/>
        <v>44.400000000000006</v>
      </c>
      <c r="T1336" s="7">
        <f t="shared" si="83"/>
        <v>0.4890406432426479</v>
      </c>
      <c r="U1336" s="4">
        <f>YEAR(SalesDataTable[[#This Row],[Order Date]])</f>
        <v>2026</v>
      </c>
      <c r="V1336" s="7" t="str">
        <f>"Q"&amp;ROUNDUP(MONTH(SalesDataTable[[#This Row],[Order Date]])/3,0)</f>
        <v>Q3</v>
      </c>
      <c r="W1336" s="8">
        <f>MONTH(SalesDataTable[[#This Row],[Order Date]])</f>
        <v>7</v>
      </c>
      <c r="X1336" s="7" t="str">
        <f>TEXT(SalesDataTable[[#This Row],[Order Date]],"mmm")</f>
        <v>Jul</v>
      </c>
    </row>
    <row r="1337" spans="1:24" ht="15.75">
      <c r="A1337" s="2">
        <v>4365</v>
      </c>
      <c r="B1337" s="11">
        <v>46214</v>
      </c>
      <c r="C1337" s="4">
        <f>YEAR(SalesDataTable[[#This Row],[Order Date]])</f>
        <v>2026</v>
      </c>
      <c r="D1337" s="4" t="str">
        <f>"Q"&amp;ROUNDUP(MONTH(SalesDataTable[[#This Row],[Order Date]])/3,0)</f>
        <v>Q3</v>
      </c>
      <c r="E1337" s="4">
        <f>MONTH(SalesDataTable[[#This Row],[Order Date]])</f>
        <v>7</v>
      </c>
      <c r="F1337" s="4" t="str">
        <f>TEXT(SalesDataTable[[#This Row],[Order Date]],"MMM")</f>
        <v>Jul</v>
      </c>
      <c r="G1337" s="3" t="s">
        <v>6</v>
      </c>
      <c r="H1337" s="3" t="s">
        <v>41</v>
      </c>
      <c r="I1337" s="3" t="s">
        <v>2</v>
      </c>
      <c r="J1337" s="3" t="s">
        <v>3</v>
      </c>
      <c r="K1337" s="3" t="s">
        <v>4</v>
      </c>
      <c r="L1337" s="3" t="s">
        <v>26</v>
      </c>
      <c r="M1337" s="8">
        <v>1</v>
      </c>
      <c r="N1337" s="5">
        <v>41.33</v>
      </c>
      <c r="O1337" s="6">
        <v>0</v>
      </c>
      <c r="P1337" s="18">
        <v>17.2</v>
      </c>
      <c r="Q1337" s="18">
        <f t="shared" si="80"/>
        <v>41.33</v>
      </c>
      <c r="R1337" s="18">
        <f t="shared" si="81"/>
        <v>17.2</v>
      </c>
      <c r="S1337" s="18">
        <f t="shared" si="82"/>
        <v>24.13</v>
      </c>
      <c r="T1337" s="7">
        <f t="shared" si="83"/>
        <v>0.58383740624243896</v>
      </c>
      <c r="U1337" s="4">
        <f>YEAR(SalesDataTable[[#This Row],[Order Date]])</f>
        <v>2026</v>
      </c>
      <c r="V1337" s="7" t="str">
        <f>"Q"&amp;ROUNDUP(MONTH(SalesDataTable[[#This Row],[Order Date]])/3,0)</f>
        <v>Q3</v>
      </c>
      <c r="W1337" s="8">
        <f>MONTH(SalesDataTable[[#This Row],[Order Date]])</f>
        <v>7</v>
      </c>
      <c r="X1337" s="7" t="str">
        <f>TEXT(SalesDataTable[[#This Row],[Order Date]],"mmm")</f>
        <v>Jul</v>
      </c>
    </row>
    <row r="1338" spans="1:24" ht="15.75">
      <c r="A1338" s="2">
        <v>314</v>
      </c>
      <c r="B1338" s="11">
        <v>46215</v>
      </c>
      <c r="C1338" s="4">
        <f>YEAR(SalesDataTable[[#This Row],[Order Date]])</f>
        <v>2026</v>
      </c>
      <c r="D1338" s="4" t="str">
        <f>"Q"&amp;ROUNDUP(MONTH(SalesDataTable[[#This Row],[Order Date]])/3,0)</f>
        <v>Q3</v>
      </c>
      <c r="E1338" s="4">
        <f>MONTH(SalesDataTable[[#This Row],[Order Date]])</f>
        <v>7</v>
      </c>
      <c r="F1338" s="4" t="str">
        <f>TEXT(SalesDataTable[[#This Row],[Order Date]],"MMM")</f>
        <v>Jul</v>
      </c>
      <c r="G1338" s="3" t="s">
        <v>11</v>
      </c>
      <c r="H1338" s="3" t="s">
        <v>12</v>
      </c>
      <c r="I1338" s="3" t="s">
        <v>2</v>
      </c>
      <c r="J1338" s="3" t="s">
        <v>3</v>
      </c>
      <c r="K1338" s="3" t="s">
        <v>34</v>
      </c>
      <c r="L1338" s="3" t="s">
        <v>35</v>
      </c>
      <c r="M1338" s="8">
        <v>2</v>
      </c>
      <c r="N1338" s="5">
        <v>41.09</v>
      </c>
      <c r="O1338" s="6">
        <v>0.05</v>
      </c>
      <c r="P1338" s="18">
        <v>14.54</v>
      </c>
      <c r="Q1338" s="18">
        <f t="shared" si="80"/>
        <v>78.070999999999998</v>
      </c>
      <c r="R1338" s="18">
        <f t="shared" si="81"/>
        <v>29.08</v>
      </c>
      <c r="S1338" s="18">
        <f t="shared" si="82"/>
        <v>48.991</v>
      </c>
      <c r="T1338" s="7">
        <f t="shared" si="83"/>
        <v>0.62751854081541159</v>
      </c>
      <c r="U1338" s="4">
        <f>YEAR(SalesDataTable[[#This Row],[Order Date]])</f>
        <v>2026</v>
      </c>
      <c r="V1338" s="7" t="str">
        <f>"Q"&amp;ROUNDUP(MONTH(SalesDataTable[[#This Row],[Order Date]])/3,0)</f>
        <v>Q3</v>
      </c>
      <c r="W1338" s="8">
        <f>MONTH(SalesDataTable[[#This Row],[Order Date]])</f>
        <v>7</v>
      </c>
      <c r="X1338" s="7" t="str">
        <f>TEXT(SalesDataTable[[#This Row],[Order Date]],"mmm")</f>
        <v>Jul</v>
      </c>
    </row>
    <row r="1339" spans="1:24" ht="15.75">
      <c r="A1339" s="2">
        <v>552</v>
      </c>
      <c r="B1339" s="11">
        <v>46215</v>
      </c>
      <c r="C1339" s="4">
        <f>YEAR(SalesDataTable[[#This Row],[Order Date]])</f>
        <v>2026</v>
      </c>
      <c r="D1339" s="4" t="str">
        <f>"Q"&amp;ROUNDUP(MONTH(SalesDataTable[[#This Row],[Order Date]])/3,0)</f>
        <v>Q3</v>
      </c>
      <c r="E1339" s="4">
        <f>MONTH(SalesDataTable[[#This Row],[Order Date]])</f>
        <v>7</v>
      </c>
      <c r="F1339" s="4" t="str">
        <f>TEXT(SalesDataTable[[#This Row],[Order Date]],"MMM")</f>
        <v>Jul</v>
      </c>
      <c r="G1339" s="3" t="s">
        <v>6</v>
      </c>
      <c r="H1339" s="3" t="s">
        <v>43</v>
      </c>
      <c r="I1339" s="3" t="s">
        <v>8</v>
      </c>
      <c r="J1339" s="3" t="s">
        <v>16</v>
      </c>
      <c r="K1339" s="3" t="s">
        <v>23</v>
      </c>
      <c r="L1339" s="3" t="s">
        <v>40</v>
      </c>
      <c r="M1339" s="8">
        <v>5</v>
      </c>
      <c r="N1339" s="5">
        <v>82.39</v>
      </c>
      <c r="O1339" s="6">
        <v>0.05</v>
      </c>
      <c r="P1339" s="18">
        <v>39.479999999999997</v>
      </c>
      <c r="Q1339" s="18">
        <f t="shared" si="80"/>
        <v>391.35249999999996</v>
      </c>
      <c r="R1339" s="18">
        <f t="shared" si="81"/>
        <v>197.39999999999998</v>
      </c>
      <c r="S1339" s="18">
        <f t="shared" si="82"/>
        <v>193.95249999999999</v>
      </c>
      <c r="T1339" s="7">
        <f t="shared" si="83"/>
        <v>0.49559540312122702</v>
      </c>
      <c r="U1339" s="4">
        <f>YEAR(SalesDataTable[[#This Row],[Order Date]])</f>
        <v>2026</v>
      </c>
      <c r="V1339" s="7" t="str">
        <f>"Q"&amp;ROUNDUP(MONTH(SalesDataTable[[#This Row],[Order Date]])/3,0)</f>
        <v>Q3</v>
      </c>
      <c r="W1339" s="8">
        <f>MONTH(SalesDataTable[[#This Row],[Order Date]])</f>
        <v>7</v>
      </c>
      <c r="X1339" s="7" t="str">
        <f>TEXT(SalesDataTable[[#This Row],[Order Date]],"mmm")</f>
        <v>Jul</v>
      </c>
    </row>
    <row r="1340" spans="1:24" ht="15.75">
      <c r="A1340" s="2">
        <v>1317</v>
      </c>
      <c r="B1340" s="11">
        <v>46215</v>
      </c>
      <c r="C1340" s="4">
        <f>YEAR(SalesDataTable[[#This Row],[Order Date]])</f>
        <v>2026</v>
      </c>
      <c r="D1340" s="4" t="str">
        <f>"Q"&amp;ROUNDUP(MONTH(SalesDataTable[[#This Row],[Order Date]])/3,0)</f>
        <v>Q3</v>
      </c>
      <c r="E1340" s="4">
        <f>MONTH(SalesDataTable[[#This Row],[Order Date]])</f>
        <v>7</v>
      </c>
      <c r="F1340" s="4" t="str">
        <f>TEXT(SalesDataTable[[#This Row],[Order Date]],"MMM")</f>
        <v>Jul</v>
      </c>
      <c r="G1340" s="3" t="s">
        <v>6</v>
      </c>
      <c r="H1340" s="3" t="s">
        <v>49</v>
      </c>
      <c r="I1340" s="3" t="s">
        <v>2</v>
      </c>
      <c r="J1340" s="3" t="s">
        <v>16</v>
      </c>
      <c r="K1340" s="3" t="s">
        <v>34</v>
      </c>
      <c r="L1340" s="3" t="s">
        <v>42</v>
      </c>
      <c r="M1340" s="8">
        <v>3</v>
      </c>
      <c r="N1340" s="5">
        <v>37</v>
      </c>
      <c r="O1340" s="6">
        <v>0</v>
      </c>
      <c r="P1340" s="18">
        <v>13.69</v>
      </c>
      <c r="Q1340" s="18">
        <f t="shared" si="80"/>
        <v>111</v>
      </c>
      <c r="R1340" s="18">
        <f t="shared" si="81"/>
        <v>41.07</v>
      </c>
      <c r="S1340" s="18">
        <f t="shared" si="82"/>
        <v>69.930000000000007</v>
      </c>
      <c r="T1340" s="7">
        <f t="shared" si="83"/>
        <v>0.63000000000000012</v>
      </c>
      <c r="U1340" s="4">
        <f>YEAR(SalesDataTable[[#This Row],[Order Date]])</f>
        <v>2026</v>
      </c>
      <c r="V1340" s="7" t="str">
        <f>"Q"&amp;ROUNDUP(MONTH(SalesDataTable[[#This Row],[Order Date]])/3,0)</f>
        <v>Q3</v>
      </c>
      <c r="W1340" s="8">
        <f>MONTH(SalesDataTable[[#This Row],[Order Date]])</f>
        <v>7</v>
      </c>
      <c r="X1340" s="7" t="str">
        <f>TEXT(SalesDataTable[[#This Row],[Order Date]],"mmm")</f>
        <v>Jul</v>
      </c>
    </row>
    <row r="1341" spans="1:24" ht="15.75">
      <c r="A1341" s="2">
        <v>1515</v>
      </c>
      <c r="B1341" s="11">
        <v>46215</v>
      </c>
      <c r="C1341" s="4">
        <f>YEAR(SalesDataTable[[#This Row],[Order Date]])</f>
        <v>2026</v>
      </c>
      <c r="D1341" s="4" t="str">
        <f>"Q"&amp;ROUNDUP(MONTH(SalesDataTable[[#This Row],[Order Date]])/3,0)</f>
        <v>Q3</v>
      </c>
      <c r="E1341" s="4">
        <f>MONTH(SalesDataTable[[#This Row],[Order Date]])</f>
        <v>7</v>
      </c>
      <c r="F1341" s="4" t="str">
        <f>TEXT(SalesDataTable[[#This Row],[Order Date]],"MMM")</f>
        <v>Jul</v>
      </c>
      <c r="G1341" s="3" t="s">
        <v>20</v>
      </c>
      <c r="H1341" s="3" t="s">
        <v>33</v>
      </c>
      <c r="I1341" s="3" t="s">
        <v>19</v>
      </c>
      <c r="J1341" s="3" t="s">
        <v>13</v>
      </c>
      <c r="K1341" s="3" t="s">
        <v>34</v>
      </c>
      <c r="L1341" s="3" t="s">
        <v>35</v>
      </c>
      <c r="M1341" s="8">
        <v>2</v>
      </c>
      <c r="N1341" s="5">
        <v>40.9</v>
      </c>
      <c r="O1341" s="6">
        <v>0</v>
      </c>
      <c r="P1341" s="18">
        <v>14.81</v>
      </c>
      <c r="Q1341" s="18">
        <f t="shared" si="80"/>
        <v>81.8</v>
      </c>
      <c r="R1341" s="18">
        <f t="shared" si="81"/>
        <v>29.62</v>
      </c>
      <c r="S1341" s="18">
        <f t="shared" si="82"/>
        <v>52.179999999999993</v>
      </c>
      <c r="T1341" s="7">
        <f t="shared" si="83"/>
        <v>0.63789731051344734</v>
      </c>
      <c r="U1341" s="4">
        <f>YEAR(SalesDataTable[[#This Row],[Order Date]])</f>
        <v>2026</v>
      </c>
      <c r="V1341" s="7" t="str">
        <f>"Q"&amp;ROUNDUP(MONTH(SalesDataTable[[#This Row],[Order Date]])/3,0)</f>
        <v>Q3</v>
      </c>
      <c r="W1341" s="8">
        <f>MONTH(SalesDataTable[[#This Row],[Order Date]])</f>
        <v>7</v>
      </c>
      <c r="X1341" s="7" t="str">
        <f>TEXT(SalesDataTable[[#This Row],[Order Date]],"mmm")</f>
        <v>Jul</v>
      </c>
    </row>
    <row r="1342" spans="1:24" ht="15.75">
      <c r="A1342" s="2">
        <v>1674</v>
      </c>
      <c r="B1342" s="11">
        <v>46215</v>
      </c>
      <c r="C1342" s="4">
        <f>YEAR(SalesDataTable[[#This Row],[Order Date]])</f>
        <v>2026</v>
      </c>
      <c r="D1342" s="4" t="str">
        <f>"Q"&amp;ROUNDUP(MONTH(SalesDataTable[[#This Row],[Order Date]])/3,0)</f>
        <v>Q3</v>
      </c>
      <c r="E1342" s="4">
        <f>MONTH(SalesDataTable[[#This Row],[Order Date]])</f>
        <v>7</v>
      </c>
      <c r="F1342" s="4" t="str">
        <f>TEXT(SalesDataTable[[#This Row],[Order Date]],"MMM")</f>
        <v>Jul</v>
      </c>
      <c r="G1342" s="3" t="s">
        <v>0</v>
      </c>
      <c r="H1342" s="3" t="s">
        <v>1</v>
      </c>
      <c r="I1342" s="3" t="s">
        <v>2</v>
      </c>
      <c r="J1342" s="3" t="s">
        <v>13</v>
      </c>
      <c r="K1342" s="3" t="s">
        <v>34</v>
      </c>
      <c r="L1342" s="3" t="s">
        <v>38</v>
      </c>
      <c r="M1342" s="8">
        <v>1</v>
      </c>
      <c r="N1342" s="5">
        <v>123.33</v>
      </c>
      <c r="O1342" s="6">
        <v>0.1</v>
      </c>
      <c r="P1342" s="18">
        <v>70.900000000000006</v>
      </c>
      <c r="Q1342" s="18">
        <f t="shared" si="80"/>
        <v>110.997</v>
      </c>
      <c r="R1342" s="18">
        <f t="shared" si="81"/>
        <v>70.900000000000006</v>
      </c>
      <c r="S1342" s="18">
        <f t="shared" si="82"/>
        <v>40.096999999999994</v>
      </c>
      <c r="T1342" s="7">
        <f t="shared" si="83"/>
        <v>0.36124399758552028</v>
      </c>
      <c r="U1342" s="4">
        <f>YEAR(SalesDataTable[[#This Row],[Order Date]])</f>
        <v>2026</v>
      </c>
      <c r="V1342" s="7" t="str">
        <f>"Q"&amp;ROUNDUP(MONTH(SalesDataTable[[#This Row],[Order Date]])/3,0)</f>
        <v>Q3</v>
      </c>
      <c r="W1342" s="8">
        <f>MONTH(SalesDataTable[[#This Row],[Order Date]])</f>
        <v>7</v>
      </c>
      <c r="X1342" s="7" t="str">
        <f>TEXT(SalesDataTable[[#This Row],[Order Date]],"mmm")</f>
        <v>Jul</v>
      </c>
    </row>
    <row r="1343" spans="1:24" ht="15.75">
      <c r="A1343" s="2">
        <v>2407</v>
      </c>
      <c r="B1343" s="11">
        <v>46215</v>
      </c>
      <c r="C1343" s="4">
        <f>YEAR(SalesDataTable[[#This Row],[Order Date]])</f>
        <v>2026</v>
      </c>
      <c r="D1343" s="4" t="str">
        <f>"Q"&amp;ROUNDUP(MONTH(SalesDataTable[[#This Row],[Order Date]])/3,0)</f>
        <v>Q3</v>
      </c>
      <c r="E1343" s="4">
        <f>MONTH(SalesDataTable[[#This Row],[Order Date]])</f>
        <v>7</v>
      </c>
      <c r="F1343" s="4" t="str">
        <f>TEXT(SalesDataTable[[#This Row],[Order Date]],"MMM")</f>
        <v>Jul</v>
      </c>
      <c r="G1343" s="3" t="s">
        <v>6</v>
      </c>
      <c r="H1343" s="3" t="s">
        <v>43</v>
      </c>
      <c r="I1343" s="3" t="s">
        <v>28</v>
      </c>
      <c r="J1343" s="3" t="s">
        <v>16</v>
      </c>
      <c r="K1343" s="3" t="s">
        <v>9</v>
      </c>
      <c r="L1343" s="3" t="s">
        <v>37</v>
      </c>
      <c r="M1343" s="8">
        <v>1</v>
      </c>
      <c r="N1343" s="5">
        <v>153.25</v>
      </c>
      <c r="O1343" s="6">
        <v>0.15</v>
      </c>
      <c r="P1343" s="18">
        <v>78.28</v>
      </c>
      <c r="Q1343" s="18">
        <f t="shared" si="80"/>
        <v>130.26249999999999</v>
      </c>
      <c r="R1343" s="18">
        <f t="shared" si="81"/>
        <v>78.28</v>
      </c>
      <c r="S1343" s="18">
        <f t="shared" si="82"/>
        <v>51.982499999999987</v>
      </c>
      <c r="T1343" s="7">
        <f t="shared" si="83"/>
        <v>0.39905959121005657</v>
      </c>
      <c r="U1343" s="4">
        <f>YEAR(SalesDataTable[[#This Row],[Order Date]])</f>
        <v>2026</v>
      </c>
      <c r="V1343" s="7" t="str">
        <f>"Q"&amp;ROUNDUP(MONTH(SalesDataTable[[#This Row],[Order Date]])/3,0)</f>
        <v>Q3</v>
      </c>
      <c r="W1343" s="8">
        <f>MONTH(SalesDataTable[[#This Row],[Order Date]])</f>
        <v>7</v>
      </c>
      <c r="X1343" s="7" t="str">
        <f>TEXT(SalesDataTable[[#This Row],[Order Date]],"mmm")</f>
        <v>Jul</v>
      </c>
    </row>
    <row r="1344" spans="1:24" ht="15.75">
      <c r="A1344" s="2">
        <v>2817</v>
      </c>
      <c r="B1344" s="11">
        <v>46215</v>
      </c>
      <c r="C1344" s="4">
        <f>YEAR(SalesDataTable[[#This Row],[Order Date]])</f>
        <v>2026</v>
      </c>
      <c r="D1344" s="4" t="str">
        <f>"Q"&amp;ROUNDUP(MONTH(SalesDataTable[[#This Row],[Order Date]])/3,0)</f>
        <v>Q3</v>
      </c>
      <c r="E1344" s="4">
        <f>MONTH(SalesDataTable[[#This Row],[Order Date]])</f>
        <v>7</v>
      </c>
      <c r="F1344" s="4" t="str">
        <f>TEXT(SalesDataTable[[#This Row],[Order Date]],"MMM")</f>
        <v>Jul</v>
      </c>
      <c r="G1344" s="3" t="s">
        <v>20</v>
      </c>
      <c r="H1344" s="3" t="s">
        <v>31</v>
      </c>
      <c r="I1344" s="3" t="s">
        <v>28</v>
      </c>
      <c r="J1344" s="3" t="s">
        <v>13</v>
      </c>
      <c r="K1344" s="3" t="s">
        <v>14</v>
      </c>
      <c r="L1344" s="3" t="s">
        <v>44</v>
      </c>
      <c r="M1344" s="8">
        <v>3</v>
      </c>
      <c r="N1344" s="5">
        <v>134.43</v>
      </c>
      <c r="O1344" s="6">
        <v>0.1</v>
      </c>
      <c r="P1344" s="18">
        <v>65.78</v>
      </c>
      <c r="Q1344" s="18">
        <f t="shared" si="80"/>
        <v>362.96100000000001</v>
      </c>
      <c r="R1344" s="18">
        <f t="shared" si="81"/>
        <v>197.34</v>
      </c>
      <c r="S1344" s="18">
        <f t="shared" si="82"/>
        <v>165.62100000000001</v>
      </c>
      <c r="T1344" s="7">
        <f t="shared" si="83"/>
        <v>0.45630522287518493</v>
      </c>
      <c r="U1344" s="4">
        <f>YEAR(SalesDataTable[[#This Row],[Order Date]])</f>
        <v>2026</v>
      </c>
      <c r="V1344" s="7" t="str">
        <f>"Q"&amp;ROUNDUP(MONTH(SalesDataTable[[#This Row],[Order Date]])/3,0)</f>
        <v>Q3</v>
      </c>
      <c r="W1344" s="8">
        <f>MONTH(SalesDataTable[[#This Row],[Order Date]])</f>
        <v>7</v>
      </c>
      <c r="X1344" s="7" t="str">
        <f>TEXT(SalesDataTable[[#This Row],[Order Date]],"mmm")</f>
        <v>Jul</v>
      </c>
    </row>
    <row r="1345" spans="1:24" ht="15.75">
      <c r="A1345" s="2">
        <v>3059</v>
      </c>
      <c r="B1345" s="11">
        <v>46215</v>
      </c>
      <c r="C1345" s="4">
        <f>YEAR(SalesDataTable[[#This Row],[Order Date]])</f>
        <v>2026</v>
      </c>
      <c r="D1345" s="4" t="str">
        <f>"Q"&amp;ROUNDUP(MONTH(SalesDataTable[[#This Row],[Order Date]])/3,0)</f>
        <v>Q3</v>
      </c>
      <c r="E1345" s="4">
        <f>MONTH(SalesDataTable[[#This Row],[Order Date]])</f>
        <v>7</v>
      </c>
      <c r="F1345" s="4" t="str">
        <f>TEXT(SalesDataTable[[#This Row],[Order Date]],"MMM")</f>
        <v>Jul</v>
      </c>
      <c r="G1345" s="3" t="s">
        <v>0</v>
      </c>
      <c r="H1345" s="3" t="s">
        <v>1</v>
      </c>
      <c r="I1345" s="3" t="s">
        <v>2</v>
      </c>
      <c r="J1345" s="3" t="s">
        <v>3</v>
      </c>
      <c r="K1345" s="3" t="s">
        <v>9</v>
      </c>
      <c r="L1345" s="3" t="s">
        <v>10</v>
      </c>
      <c r="M1345" s="8">
        <v>1</v>
      </c>
      <c r="N1345" s="5">
        <v>93.73</v>
      </c>
      <c r="O1345" s="6">
        <v>0.05</v>
      </c>
      <c r="P1345" s="18">
        <v>44.51</v>
      </c>
      <c r="Q1345" s="18">
        <f t="shared" si="80"/>
        <v>89.043499999999995</v>
      </c>
      <c r="R1345" s="18">
        <f t="shared" si="81"/>
        <v>44.51</v>
      </c>
      <c r="S1345" s="18">
        <f t="shared" si="82"/>
        <v>44.533499999999997</v>
      </c>
      <c r="T1345" s="7">
        <f t="shared" si="83"/>
        <v>0.50013195797559618</v>
      </c>
      <c r="U1345" s="4">
        <f>YEAR(SalesDataTable[[#This Row],[Order Date]])</f>
        <v>2026</v>
      </c>
      <c r="V1345" s="7" t="str">
        <f>"Q"&amp;ROUNDUP(MONTH(SalesDataTable[[#This Row],[Order Date]])/3,0)</f>
        <v>Q3</v>
      </c>
      <c r="W1345" s="8">
        <f>MONTH(SalesDataTable[[#This Row],[Order Date]])</f>
        <v>7</v>
      </c>
      <c r="X1345" s="7" t="str">
        <f>TEXT(SalesDataTable[[#This Row],[Order Date]],"mmm")</f>
        <v>Jul</v>
      </c>
    </row>
    <row r="1346" spans="1:24" ht="15.75">
      <c r="A1346" s="2">
        <v>3210</v>
      </c>
      <c r="B1346" s="11">
        <v>46215</v>
      </c>
      <c r="C1346" s="4">
        <f>YEAR(SalesDataTable[[#This Row],[Order Date]])</f>
        <v>2026</v>
      </c>
      <c r="D1346" s="4" t="str">
        <f>"Q"&amp;ROUNDUP(MONTH(SalesDataTable[[#This Row],[Order Date]])/3,0)</f>
        <v>Q3</v>
      </c>
      <c r="E1346" s="4">
        <f>MONTH(SalesDataTable[[#This Row],[Order Date]])</f>
        <v>7</v>
      </c>
      <c r="F1346" s="4" t="str">
        <f>TEXT(SalesDataTable[[#This Row],[Order Date]],"MMM")</f>
        <v>Jul</v>
      </c>
      <c r="G1346" s="3" t="s">
        <v>0</v>
      </c>
      <c r="H1346" s="3" t="s">
        <v>1</v>
      </c>
      <c r="I1346" s="3" t="s">
        <v>2</v>
      </c>
      <c r="J1346" s="3" t="s">
        <v>3</v>
      </c>
      <c r="K1346" s="3" t="s">
        <v>14</v>
      </c>
      <c r="L1346" s="3" t="s">
        <v>15</v>
      </c>
      <c r="M1346" s="8">
        <v>1</v>
      </c>
      <c r="N1346" s="5">
        <v>37.090000000000003</v>
      </c>
      <c r="O1346" s="6">
        <v>0</v>
      </c>
      <c r="P1346" s="18">
        <v>13.43</v>
      </c>
      <c r="Q1346" s="18">
        <f t="shared" ref="Q1346:Q1409" si="84">M1346*N1346*(1-O1346)</f>
        <v>37.090000000000003</v>
      </c>
      <c r="R1346" s="18">
        <f t="shared" ref="R1346:R1409" si="85">M1346*P1346</f>
        <v>13.43</v>
      </c>
      <c r="S1346" s="18">
        <f t="shared" ref="S1346:S1409" si="86">Q1346-R1346</f>
        <v>23.660000000000004</v>
      </c>
      <c r="T1346" s="7">
        <f t="shared" ref="T1346:T1409" si="87">IFERROR(S1346/Q1346,0)</f>
        <v>0.63790779185764357</v>
      </c>
      <c r="U1346" s="4">
        <f>YEAR(SalesDataTable[[#This Row],[Order Date]])</f>
        <v>2026</v>
      </c>
      <c r="V1346" s="7" t="str">
        <f>"Q"&amp;ROUNDUP(MONTH(SalesDataTable[[#This Row],[Order Date]])/3,0)</f>
        <v>Q3</v>
      </c>
      <c r="W1346" s="8">
        <f>MONTH(SalesDataTable[[#This Row],[Order Date]])</f>
        <v>7</v>
      </c>
      <c r="X1346" s="7" t="str">
        <f>TEXT(SalesDataTable[[#This Row],[Order Date]],"mmm")</f>
        <v>Jul</v>
      </c>
    </row>
    <row r="1347" spans="1:24" ht="15.75">
      <c r="A1347" s="2">
        <v>3670</v>
      </c>
      <c r="B1347" s="11">
        <v>46215</v>
      </c>
      <c r="C1347" s="4">
        <f>YEAR(SalesDataTable[[#This Row],[Order Date]])</f>
        <v>2026</v>
      </c>
      <c r="D1347" s="4" t="str">
        <f>"Q"&amp;ROUNDUP(MONTH(SalesDataTable[[#This Row],[Order Date]])/3,0)</f>
        <v>Q3</v>
      </c>
      <c r="E1347" s="4">
        <f>MONTH(SalesDataTable[[#This Row],[Order Date]])</f>
        <v>7</v>
      </c>
      <c r="F1347" s="4" t="str">
        <f>TEXT(SalesDataTable[[#This Row],[Order Date]],"MMM")</f>
        <v>Jul</v>
      </c>
      <c r="G1347" s="3" t="s">
        <v>0</v>
      </c>
      <c r="H1347" s="3" t="s">
        <v>1</v>
      </c>
      <c r="I1347" s="3" t="s">
        <v>19</v>
      </c>
      <c r="J1347" s="3" t="s">
        <v>13</v>
      </c>
      <c r="K1347" s="3" t="s">
        <v>14</v>
      </c>
      <c r="L1347" s="3" t="s">
        <v>32</v>
      </c>
      <c r="M1347" s="8">
        <v>1</v>
      </c>
      <c r="N1347" s="5">
        <v>45.43</v>
      </c>
      <c r="O1347" s="6">
        <v>0</v>
      </c>
      <c r="P1347" s="18">
        <v>18.66</v>
      </c>
      <c r="Q1347" s="18">
        <f t="shared" si="84"/>
        <v>45.43</v>
      </c>
      <c r="R1347" s="18">
        <f t="shared" si="85"/>
        <v>18.66</v>
      </c>
      <c r="S1347" s="18">
        <f t="shared" si="86"/>
        <v>26.77</v>
      </c>
      <c r="T1347" s="7">
        <f t="shared" si="87"/>
        <v>0.58925819942769098</v>
      </c>
      <c r="U1347" s="4">
        <f>YEAR(SalesDataTable[[#This Row],[Order Date]])</f>
        <v>2026</v>
      </c>
      <c r="V1347" s="7" t="str">
        <f>"Q"&amp;ROUNDUP(MONTH(SalesDataTable[[#This Row],[Order Date]])/3,0)</f>
        <v>Q3</v>
      </c>
      <c r="W1347" s="8">
        <f>MONTH(SalesDataTable[[#This Row],[Order Date]])</f>
        <v>7</v>
      </c>
      <c r="X1347" s="7" t="str">
        <f>TEXT(SalesDataTable[[#This Row],[Order Date]],"mmm")</f>
        <v>Jul</v>
      </c>
    </row>
    <row r="1348" spans="1:24" ht="15.75">
      <c r="A1348" s="2">
        <v>4017</v>
      </c>
      <c r="B1348" s="11">
        <v>46215</v>
      </c>
      <c r="C1348" s="4">
        <f>YEAR(SalesDataTable[[#This Row],[Order Date]])</f>
        <v>2026</v>
      </c>
      <c r="D1348" s="4" t="str">
        <f>"Q"&amp;ROUNDUP(MONTH(SalesDataTable[[#This Row],[Order Date]])/3,0)</f>
        <v>Q3</v>
      </c>
      <c r="E1348" s="4">
        <f>MONTH(SalesDataTable[[#This Row],[Order Date]])</f>
        <v>7</v>
      </c>
      <c r="F1348" s="4" t="str">
        <f>TEXT(SalesDataTable[[#This Row],[Order Date]],"MMM")</f>
        <v>Jul</v>
      </c>
      <c r="G1348" s="3" t="s">
        <v>20</v>
      </c>
      <c r="H1348" s="3" t="s">
        <v>33</v>
      </c>
      <c r="I1348" s="3" t="s">
        <v>28</v>
      </c>
      <c r="J1348" s="3" t="s">
        <v>13</v>
      </c>
      <c r="K1348" s="3" t="s">
        <v>34</v>
      </c>
      <c r="L1348" s="3" t="s">
        <v>35</v>
      </c>
      <c r="M1348" s="8">
        <v>1</v>
      </c>
      <c r="N1348" s="5">
        <v>39.5</v>
      </c>
      <c r="O1348" s="6">
        <v>0.1</v>
      </c>
      <c r="P1348" s="18">
        <v>14.86</v>
      </c>
      <c r="Q1348" s="18">
        <f t="shared" si="84"/>
        <v>35.550000000000004</v>
      </c>
      <c r="R1348" s="18">
        <f t="shared" si="85"/>
        <v>14.86</v>
      </c>
      <c r="S1348" s="18">
        <f t="shared" si="86"/>
        <v>20.690000000000005</v>
      </c>
      <c r="T1348" s="7">
        <f t="shared" si="87"/>
        <v>0.58199718706047832</v>
      </c>
      <c r="U1348" s="4">
        <f>YEAR(SalesDataTable[[#This Row],[Order Date]])</f>
        <v>2026</v>
      </c>
      <c r="V1348" s="7" t="str">
        <f>"Q"&amp;ROUNDUP(MONTH(SalesDataTable[[#This Row],[Order Date]])/3,0)</f>
        <v>Q3</v>
      </c>
      <c r="W1348" s="8">
        <f>MONTH(SalesDataTable[[#This Row],[Order Date]])</f>
        <v>7</v>
      </c>
      <c r="X1348" s="7" t="str">
        <f>TEXT(SalesDataTable[[#This Row],[Order Date]],"mmm")</f>
        <v>Jul</v>
      </c>
    </row>
    <row r="1349" spans="1:24" ht="15.75">
      <c r="A1349" s="2">
        <v>5012</v>
      </c>
      <c r="B1349" s="11">
        <v>46215</v>
      </c>
      <c r="C1349" s="4">
        <f>YEAR(SalesDataTable[[#This Row],[Order Date]])</f>
        <v>2026</v>
      </c>
      <c r="D1349" s="4" t="str">
        <f>"Q"&amp;ROUNDUP(MONTH(SalesDataTable[[#This Row],[Order Date]])/3,0)</f>
        <v>Q3</v>
      </c>
      <c r="E1349" s="4">
        <f>MONTH(SalesDataTable[[#This Row],[Order Date]])</f>
        <v>7</v>
      </c>
      <c r="F1349" s="4" t="str">
        <f>TEXT(SalesDataTable[[#This Row],[Order Date]],"MMM")</f>
        <v>Jul</v>
      </c>
      <c r="G1349" s="3" t="s">
        <v>11</v>
      </c>
      <c r="H1349" s="3" t="s">
        <v>52</v>
      </c>
      <c r="I1349" s="3" t="s">
        <v>19</v>
      </c>
      <c r="J1349" s="3" t="s">
        <v>3</v>
      </c>
      <c r="K1349" s="3" t="s">
        <v>34</v>
      </c>
      <c r="L1349" s="3" t="s">
        <v>38</v>
      </c>
      <c r="M1349" s="8">
        <v>2</v>
      </c>
      <c r="N1349" s="5">
        <v>123.58</v>
      </c>
      <c r="O1349" s="6">
        <v>0.1</v>
      </c>
      <c r="P1349" s="18">
        <v>68.739999999999995</v>
      </c>
      <c r="Q1349" s="18">
        <f t="shared" si="84"/>
        <v>222.44399999999999</v>
      </c>
      <c r="R1349" s="18">
        <f t="shared" si="85"/>
        <v>137.47999999999999</v>
      </c>
      <c r="S1349" s="18">
        <f t="shared" si="86"/>
        <v>84.963999999999999</v>
      </c>
      <c r="T1349" s="7">
        <f t="shared" si="87"/>
        <v>0.3819568071065077</v>
      </c>
      <c r="U1349" s="4">
        <f>YEAR(SalesDataTable[[#This Row],[Order Date]])</f>
        <v>2026</v>
      </c>
      <c r="V1349" s="7" t="str">
        <f>"Q"&amp;ROUNDUP(MONTH(SalesDataTable[[#This Row],[Order Date]])/3,0)</f>
        <v>Q3</v>
      </c>
      <c r="W1349" s="8">
        <f>MONTH(SalesDataTable[[#This Row],[Order Date]])</f>
        <v>7</v>
      </c>
      <c r="X1349" s="7" t="str">
        <f>TEXT(SalesDataTable[[#This Row],[Order Date]],"mmm")</f>
        <v>Jul</v>
      </c>
    </row>
    <row r="1350" spans="1:24" ht="15.75">
      <c r="A1350" s="2">
        <v>884</v>
      </c>
      <c r="B1350" s="11">
        <v>46216</v>
      </c>
      <c r="C1350" s="4">
        <f>YEAR(SalesDataTable[[#This Row],[Order Date]])</f>
        <v>2026</v>
      </c>
      <c r="D1350" s="4" t="str">
        <f>"Q"&amp;ROUNDUP(MONTH(SalesDataTable[[#This Row],[Order Date]])/3,0)</f>
        <v>Q3</v>
      </c>
      <c r="E1350" s="4">
        <f>MONTH(SalesDataTable[[#This Row],[Order Date]])</f>
        <v>7</v>
      </c>
      <c r="F1350" s="4" t="str">
        <f>TEXT(SalesDataTable[[#This Row],[Order Date]],"MMM")</f>
        <v>Jul</v>
      </c>
      <c r="G1350" s="3" t="s">
        <v>20</v>
      </c>
      <c r="H1350" s="3" t="s">
        <v>47</v>
      </c>
      <c r="I1350" s="3" t="s">
        <v>19</v>
      </c>
      <c r="J1350" s="3" t="s">
        <v>3</v>
      </c>
      <c r="K1350" s="3" t="s">
        <v>4</v>
      </c>
      <c r="L1350" s="3" t="s">
        <v>30</v>
      </c>
      <c r="M1350" s="8">
        <v>1</v>
      </c>
      <c r="N1350" s="5">
        <v>103.61</v>
      </c>
      <c r="O1350" s="6">
        <v>0</v>
      </c>
      <c r="P1350" s="18">
        <v>51.84</v>
      </c>
      <c r="Q1350" s="18">
        <f t="shared" si="84"/>
        <v>103.61</v>
      </c>
      <c r="R1350" s="18">
        <f t="shared" si="85"/>
        <v>51.84</v>
      </c>
      <c r="S1350" s="18">
        <f t="shared" si="86"/>
        <v>51.769999999999996</v>
      </c>
      <c r="T1350" s="7">
        <f t="shared" si="87"/>
        <v>0.49966219476884466</v>
      </c>
      <c r="U1350" s="4">
        <f>YEAR(SalesDataTable[[#This Row],[Order Date]])</f>
        <v>2026</v>
      </c>
      <c r="V1350" s="7" t="str">
        <f>"Q"&amp;ROUNDUP(MONTH(SalesDataTable[[#This Row],[Order Date]])/3,0)</f>
        <v>Q3</v>
      </c>
      <c r="W1350" s="8">
        <f>MONTH(SalesDataTable[[#This Row],[Order Date]])</f>
        <v>7</v>
      </c>
      <c r="X1350" s="7" t="str">
        <f>TEXT(SalesDataTable[[#This Row],[Order Date]],"mmm")</f>
        <v>Jul</v>
      </c>
    </row>
    <row r="1351" spans="1:24" ht="15.75">
      <c r="A1351" s="2">
        <v>1025</v>
      </c>
      <c r="B1351" s="11">
        <v>46216</v>
      </c>
      <c r="C1351" s="4">
        <f>YEAR(SalesDataTable[[#This Row],[Order Date]])</f>
        <v>2026</v>
      </c>
      <c r="D1351" s="4" t="str">
        <f>"Q"&amp;ROUNDUP(MONTH(SalesDataTable[[#This Row],[Order Date]])/3,0)</f>
        <v>Q3</v>
      </c>
      <c r="E1351" s="4">
        <f>MONTH(SalesDataTable[[#This Row],[Order Date]])</f>
        <v>7</v>
      </c>
      <c r="F1351" s="4" t="str">
        <f>TEXT(SalesDataTable[[#This Row],[Order Date]],"MMM")</f>
        <v>Jul</v>
      </c>
      <c r="G1351" s="3" t="s">
        <v>11</v>
      </c>
      <c r="H1351" s="3" t="s">
        <v>12</v>
      </c>
      <c r="I1351" s="3" t="s">
        <v>19</v>
      </c>
      <c r="J1351" s="3" t="s">
        <v>3</v>
      </c>
      <c r="K1351" s="3" t="s">
        <v>9</v>
      </c>
      <c r="L1351" s="3" t="s">
        <v>17</v>
      </c>
      <c r="M1351" s="8">
        <v>2</v>
      </c>
      <c r="N1351" s="5">
        <v>145.75</v>
      </c>
      <c r="O1351" s="6">
        <v>0.05</v>
      </c>
      <c r="P1351" s="18">
        <v>79.319999999999993</v>
      </c>
      <c r="Q1351" s="18">
        <f t="shared" si="84"/>
        <v>276.92500000000001</v>
      </c>
      <c r="R1351" s="18">
        <f t="shared" si="85"/>
        <v>158.63999999999999</v>
      </c>
      <c r="S1351" s="18">
        <f t="shared" si="86"/>
        <v>118.28500000000003</v>
      </c>
      <c r="T1351" s="7">
        <f t="shared" si="87"/>
        <v>0.42713731154644768</v>
      </c>
      <c r="U1351" s="4">
        <f>YEAR(SalesDataTable[[#This Row],[Order Date]])</f>
        <v>2026</v>
      </c>
      <c r="V1351" s="7" t="str">
        <f>"Q"&amp;ROUNDUP(MONTH(SalesDataTable[[#This Row],[Order Date]])/3,0)</f>
        <v>Q3</v>
      </c>
      <c r="W1351" s="8">
        <f>MONTH(SalesDataTable[[#This Row],[Order Date]])</f>
        <v>7</v>
      </c>
      <c r="X1351" s="7" t="str">
        <f>TEXT(SalesDataTable[[#This Row],[Order Date]],"mmm")</f>
        <v>Jul</v>
      </c>
    </row>
    <row r="1352" spans="1:24" ht="15.75">
      <c r="A1352" s="2">
        <v>1279</v>
      </c>
      <c r="B1352" s="11">
        <v>46216</v>
      </c>
      <c r="C1352" s="4">
        <f>YEAR(SalesDataTable[[#This Row],[Order Date]])</f>
        <v>2026</v>
      </c>
      <c r="D1352" s="4" t="str">
        <f>"Q"&amp;ROUNDUP(MONTH(SalesDataTable[[#This Row],[Order Date]])/3,0)</f>
        <v>Q3</v>
      </c>
      <c r="E1352" s="4">
        <f>MONTH(SalesDataTable[[#This Row],[Order Date]])</f>
        <v>7</v>
      </c>
      <c r="F1352" s="4" t="str">
        <f>TEXT(SalesDataTable[[#This Row],[Order Date]],"MMM")</f>
        <v>Jul</v>
      </c>
      <c r="G1352" s="3" t="s">
        <v>20</v>
      </c>
      <c r="H1352" s="3" t="s">
        <v>33</v>
      </c>
      <c r="I1352" s="3" t="s">
        <v>28</v>
      </c>
      <c r="J1352" s="3" t="s">
        <v>13</v>
      </c>
      <c r="K1352" s="3" t="s">
        <v>23</v>
      </c>
      <c r="L1352" s="3" t="s">
        <v>29</v>
      </c>
      <c r="M1352" s="8">
        <v>2</v>
      </c>
      <c r="N1352" s="5">
        <v>193.76</v>
      </c>
      <c r="O1352" s="6">
        <v>0.1</v>
      </c>
      <c r="P1352" s="18">
        <v>104.66</v>
      </c>
      <c r="Q1352" s="18">
        <f t="shared" si="84"/>
        <v>348.76799999999997</v>
      </c>
      <c r="R1352" s="18">
        <f t="shared" si="85"/>
        <v>209.32</v>
      </c>
      <c r="S1352" s="18">
        <f t="shared" si="86"/>
        <v>139.44799999999998</v>
      </c>
      <c r="T1352" s="7">
        <f t="shared" si="87"/>
        <v>0.39983025965684921</v>
      </c>
      <c r="U1352" s="4">
        <f>YEAR(SalesDataTable[[#This Row],[Order Date]])</f>
        <v>2026</v>
      </c>
      <c r="V1352" s="7" t="str">
        <f>"Q"&amp;ROUNDUP(MONTH(SalesDataTable[[#This Row],[Order Date]])/3,0)</f>
        <v>Q3</v>
      </c>
      <c r="W1352" s="8">
        <f>MONTH(SalesDataTable[[#This Row],[Order Date]])</f>
        <v>7</v>
      </c>
      <c r="X1352" s="7" t="str">
        <f>TEXT(SalesDataTable[[#This Row],[Order Date]],"mmm")</f>
        <v>Jul</v>
      </c>
    </row>
    <row r="1353" spans="1:24" ht="15.75">
      <c r="A1353" s="2">
        <v>1534</v>
      </c>
      <c r="B1353" s="11">
        <v>46216</v>
      </c>
      <c r="C1353" s="4">
        <f>YEAR(SalesDataTable[[#This Row],[Order Date]])</f>
        <v>2026</v>
      </c>
      <c r="D1353" s="4" t="str">
        <f>"Q"&amp;ROUNDUP(MONTH(SalesDataTable[[#This Row],[Order Date]])/3,0)</f>
        <v>Q3</v>
      </c>
      <c r="E1353" s="4">
        <f>MONTH(SalesDataTable[[#This Row],[Order Date]])</f>
        <v>7</v>
      </c>
      <c r="F1353" s="4" t="str">
        <f>TEXT(SalesDataTable[[#This Row],[Order Date]],"MMM")</f>
        <v>Jul</v>
      </c>
      <c r="G1353" s="3" t="s">
        <v>11</v>
      </c>
      <c r="H1353" s="3" t="s">
        <v>52</v>
      </c>
      <c r="I1353" s="3" t="s">
        <v>2</v>
      </c>
      <c r="J1353" s="3" t="s">
        <v>3</v>
      </c>
      <c r="K1353" s="3" t="s">
        <v>9</v>
      </c>
      <c r="L1353" s="3" t="s">
        <v>17</v>
      </c>
      <c r="M1353" s="8">
        <v>2</v>
      </c>
      <c r="N1353" s="5">
        <v>146.09</v>
      </c>
      <c r="O1353" s="6">
        <v>0.1</v>
      </c>
      <c r="P1353" s="18">
        <v>79.36</v>
      </c>
      <c r="Q1353" s="18">
        <f t="shared" si="84"/>
        <v>262.96199999999999</v>
      </c>
      <c r="R1353" s="18">
        <f t="shared" si="85"/>
        <v>158.72</v>
      </c>
      <c r="S1353" s="18">
        <f t="shared" si="86"/>
        <v>104.24199999999999</v>
      </c>
      <c r="T1353" s="7">
        <f t="shared" si="87"/>
        <v>0.39641469109605187</v>
      </c>
      <c r="U1353" s="4">
        <f>YEAR(SalesDataTable[[#This Row],[Order Date]])</f>
        <v>2026</v>
      </c>
      <c r="V1353" s="7" t="str">
        <f>"Q"&amp;ROUNDUP(MONTH(SalesDataTable[[#This Row],[Order Date]])/3,0)</f>
        <v>Q3</v>
      </c>
      <c r="W1353" s="8">
        <f>MONTH(SalesDataTable[[#This Row],[Order Date]])</f>
        <v>7</v>
      </c>
      <c r="X1353" s="7" t="str">
        <f>TEXT(SalesDataTable[[#This Row],[Order Date]],"mmm")</f>
        <v>Jul</v>
      </c>
    </row>
    <row r="1354" spans="1:24" ht="15.75">
      <c r="A1354" s="2">
        <v>2147</v>
      </c>
      <c r="B1354" s="11">
        <v>46216</v>
      </c>
      <c r="C1354" s="4">
        <f>YEAR(SalesDataTable[[#This Row],[Order Date]])</f>
        <v>2026</v>
      </c>
      <c r="D1354" s="4" t="str">
        <f>"Q"&amp;ROUNDUP(MONTH(SalesDataTable[[#This Row],[Order Date]])/3,0)</f>
        <v>Q3</v>
      </c>
      <c r="E1354" s="4">
        <f>MONTH(SalesDataTable[[#This Row],[Order Date]])</f>
        <v>7</v>
      </c>
      <c r="F1354" s="4" t="str">
        <f>TEXT(SalesDataTable[[#This Row],[Order Date]],"MMM")</f>
        <v>Jul</v>
      </c>
      <c r="G1354" s="3" t="s">
        <v>6</v>
      </c>
      <c r="H1354" s="3" t="s">
        <v>49</v>
      </c>
      <c r="I1354" s="3" t="s">
        <v>19</v>
      </c>
      <c r="J1354" s="3" t="s">
        <v>13</v>
      </c>
      <c r="K1354" s="3" t="s">
        <v>14</v>
      </c>
      <c r="L1354" s="3" t="s">
        <v>44</v>
      </c>
      <c r="M1354" s="8">
        <v>1</v>
      </c>
      <c r="N1354" s="5">
        <v>131.91999999999999</v>
      </c>
      <c r="O1354" s="6">
        <v>0</v>
      </c>
      <c r="P1354" s="18">
        <v>66.19</v>
      </c>
      <c r="Q1354" s="18">
        <f t="shared" si="84"/>
        <v>131.91999999999999</v>
      </c>
      <c r="R1354" s="18">
        <f t="shared" si="85"/>
        <v>66.19</v>
      </c>
      <c r="S1354" s="18">
        <f t="shared" si="86"/>
        <v>65.72999999999999</v>
      </c>
      <c r="T1354" s="7">
        <f t="shared" si="87"/>
        <v>0.49825651910248631</v>
      </c>
      <c r="U1354" s="4">
        <f>YEAR(SalesDataTable[[#This Row],[Order Date]])</f>
        <v>2026</v>
      </c>
      <c r="V1354" s="7" t="str">
        <f>"Q"&amp;ROUNDUP(MONTH(SalesDataTable[[#This Row],[Order Date]])/3,0)</f>
        <v>Q3</v>
      </c>
      <c r="W1354" s="8">
        <f>MONTH(SalesDataTable[[#This Row],[Order Date]])</f>
        <v>7</v>
      </c>
      <c r="X1354" s="7" t="str">
        <f>TEXT(SalesDataTable[[#This Row],[Order Date]],"mmm")</f>
        <v>Jul</v>
      </c>
    </row>
    <row r="1355" spans="1:24" ht="15.75">
      <c r="A1355" s="2">
        <v>2385</v>
      </c>
      <c r="B1355" s="11">
        <v>46216</v>
      </c>
      <c r="C1355" s="4">
        <f>YEAR(SalesDataTable[[#This Row],[Order Date]])</f>
        <v>2026</v>
      </c>
      <c r="D1355" s="4" t="str">
        <f>"Q"&amp;ROUNDUP(MONTH(SalesDataTable[[#This Row],[Order Date]])/3,0)</f>
        <v>Q3</v>
      </c>
      <c r="E1355" s="4">
        <f>MONTH(SalesDataTable[[#This Row],[Order Date]])</f>
        <v>7</v>
      </c>
      <c r="F1355" s="4" t="str">
        <f>TEXT(SalesDataTable[[#This Row],[Order Date]],"MMM")</f>
        <v>Jul</v>
      </c>
      <c r="G1355" s="3" t="s">
        <v>6</v>
      </c>
      <c r="H1355" s="3" t="s">
        <v>41</v>
      </c>
      <c r="I1355" s="3" t="s">
        <v>8</v>
      </c>
      <c r="J1355" s="3" t="s">
        <v>16</v>
      </c>
      <c r="K1355" s="3" t="s">
        <v>23</v>
      </c>
      <c r="L1355" s="3" t="s">
        <v>40</v>
      </c>
      <c r="M1355" s="8">
        <v>6</v>
      </c>
      <c r="N1355" s="5">
        <v>83.28</v>
      </c>
      <c r="O1355" s="6">
        <v>0.15</v>
      </c>
      <c r="P1355" s="18">
        <v>38.76</v>
      </c>
      <c r="Q1355" s="18">
        <f t="shared" si="84"/>
        <v>424.72800000000001</v>
      </c>
      <c r="R1355" s="18">
        <f t="shared" si="85"/>
        <v>232.56</v>
      </c>
      <c r="S1355" s="18">
        <f t="shared" si="86"/>
        <v>192.16800000000001</v>
      </c>
      <c r="T1355" s="7">
        <f t="shared" si="87"/>
        <v>0.45244956772334294</v>
      </c>
      <c r="U1355" s="4">
        <f>YEAR(SalesDataTable[[#This Row],[Order Date]])</f>
        <v>2026</v>
      </c>
      <c r="V1355" s="7" t="str">
        <f>"Q"&amp;ROUNDUP(MONTH(SalesDataTable[[#This Row],[Order Date]])/3,0)</f>
        <v>Q3</v>
      </c>
      <c r="W1355" s="8">
        <f>MONTH(SalesDataTable[[#This Row],[Order Date]])</f>
        <v>7</v>
      </c>
      <c r="X1355" s="7" t="str">
        <f>TEXT(SalesDataTable[[#This Row],[Order Date]],"mmm")</f>
        <v>Jul</v>
      </c>
    </row>
    <row r="1356" spans="1:24" ht="15.75">
      <c r="A1356" s="2">
        <v>2517</v>
      </c>
      <c r="B1356" s="11">
        <v>46216</v>
      </c>
      <c r="C1356" s="4">
        <f>YEAR(SalesDataTable[[#This Row],[Order Date]])</f>
        <v>2026</v>
      </c>
      <c r="D1356" s="4" t="str">
        <f>"Q"&amp;ROUNDUP(MONTH(SalesDataTable[[#This Row],[Order Date]])/3,0)</f>
        <v>Q3</v>
      </c>
      <c r="E1356" s="4">
        <f>MONTH(SalesDataTable[[#This Row],[Order Date]])</f>
        <v>7</v>
      </c>
      <c r="F1356" s="4" t="str">
        <f>TEXT(SalesDataTable[[#This Row],[Order Date]],"MMM")</f>
        <v>Jul</v>
      </c>
      <c r="G1356" s="3" t="s">
        <v>6</v>
      </c>
      <c r="H1356" s="3" t="s">
        <v>27</v>
      </c>
      <c r="I1356" s="3" t="s">
        <v>2</v>
      </c>
      <c r="J1356" s="3" t="s">
        <v>13</v>
      </c>
      <c r="K1356" s="3" t="s">
        <v>14</v>
      </c>
      <c r="L1356" s="3" t="s">
        <v>15</v>
      </c>
      <c r="M1356" s="8">
        <v>1</v>
      </c>
      <c r="N1356" s="5">
        <v>36.479999999999997</v>
      </c>
      <c r="O1356" s="6">
        <v>0.05</v>
      </c>
      <c r="P1356" s="18">
        <v>13.22</v>
      </c>
      <c r="Q1356" s="18">
        <f t="shared" si="84"/>
        <v>34.655999999999999</v>
      </c>
      <c r="R1356" s="18">
        <f t="shared" si="85"/>
        <v>13.22</v>
      </c>
      <c r="S1356" s="18">
        <f t="shared" si="86"/>
        <v>21.436</v>
      </c>
      <c r="T1356" s="7">
        <f t="shared" si="87"/>
        <v>0.61853647276084955</v>
      </c>
      <c r="U1356" s="4">
        <f>YEAR(SalesDataTable[[#This Row],[Order Date]])</f>
        <v>2026</v>
      </c>
      <c r="V1356" s="7" t="str">
        <f>"Q"&amp;ROUNDUP(MONTH(SalesDataTable[[#This Row],[Order Date]])/3,0)</f>
        <v>Q3</v>
      </c>
      <c r="W1356" s="8">
        <f>MONTH(SalesDataTable[[#This Row],[Order Date]])</f>
        <v>7</v>
      </c>
      <c r="X1356" s="7" t="str">
        <f>TEXT(SalesDataTable[[#This Row],[Order Date]],"mmm")</f>
        <v>Jul</v>
      </c>
    </row>
    <row r="1357" spans="1:24" ht="15.75">
      <c r="A1357" s="2">
        <v>2746</v>
      </c>
      <c r="B1357" s="11">
        <v>46216</v>
      </c>
      <c r="C1357" s="4">
        <f>YEAR(SalesDataTable[[#This Row],[Order Date]])</f>
        <v>2026</v>
      </c>
      <c r="D1357" s="4" t="str">
        <f>"Q"&amp;ROUNDUP(MONTH(SalesDataTable[[#This Row],[Order Date]])/3,0)</f>
        <v>Q3</v>
      </c>
      <c r="E1357" s="4">
        <f>MONTH(SalesDataTable[[#This Row],[Order Date]])</f>
        <v>7</v>
      </c>
      <c r="F1357" s="4" t="str">
        <f>TEXT(SalesDataTable[[#This Row],[Order Date]],"MMM")</f>
        <v>Jul</v>
      </c>
      <c r="G1357" s="3" t="s">
        <v>0</v>
      </c>
      <c r="H1357" s="3" t="s">
        <v>1</v>
      </c>
      <c r="I1357" s="3" t="s">
        <v>19</v>
      </c>
      <c r="J1357" s="3" t="s">
        <v>13</v>
      </c>
      <c r="K1357" s="3" t="s">
        <v>9</v>
      </c>
      <c r="L1357" s="3" t="s">
        <v>37</v>
      </c>
      <c r="M1357" s="8">
        <v>3</v>
      </c>
      <c r="N1357" s="5">
        <v>155.44</v>
      </c>
      <c r="O1357" s="6">
        <v>0.05</v>
      </c>
      <c r="P1357" s="18">
        <v>79.95</v>
      </c>
      <c r="Q1357" s="18">
        <f t="shared" si="84"/>
        <v>443.00399999999996</v>
      </c>
      <c r="R1357" s="18">
        <f t="shared" si="85"/>
        <v>239.85000000000002</v>
      </c>
      <c r="S1357" s="18">
        <f t="shared" si="86"/>
        <v>203.15399999999994</v>
      </c>
      <c r="T1357" s="7">
        <f t="shared" si="87"/>
        <v>0.45858276674702703</v>
      </c>
      <c r="U1357" s="4">
        <f>YEAR(SalesDataTable[[#This Row],[Order Date]])</f>
        <v>2026</v>
      </c>
      <c r="V1357" s="7" t="str">
        <f>"Q"&amp;ROUNDUP(MONTH(SalesDataTable[[#This Row],[Order Date]])/3,0)</f>
        <v>Q3</v>
      </c>
      <c r="W1357" s="8">
        <f>MONTH(SalesDataTable[[#This Row],[Order Date]])</f>
        <v>7</v>
      </c>
      <c r="X1357" s="7" t="str">
        <f>TEXT(SalesDataTable[[#This Row],[Order Date]],"mmm")</f>
        <v>Jul</v>
      </c>
    </row>
    <row r="1358" spans="1:24" ht="15.75">
      <c r="A1358" s="2">
        <v>3297</v>
      </c>
      <c r="B1358" s="11">
        <v>46216</v>
      </c>
      <c r="C1358" s="4">
        <f>YEAR(SalesDataTable[[#This Row],[Order Date]])</f>
        <v>2026</v>
      </c>
      <c r="D1358" s="4" t="str">
        <f>"Q"&amp;ROUNDUP(MONTH(SalesDataTable[[#This Row],[Order Date]])/3,0)</f>
        <v>Q3</v>
      </c>
      <c r="E1358" s="4">
        <f>MONTH(SalesDataTable[[#This Row],[Order Date]])</f>
        <v>7</v>
      </c>
      <c r="F1358" s="4" t="str">
        <f>TEXT(SalesDataTable[[#This Row],[Order Date]],"MMM")</f>
        <v>Jul</v>
      </c>
      <c r="G1358" s="3" t="s">
        <v>0</v>
      </c>
      <c r="H1358" s="3" t="s">
        <v>50</v>
      </c>
      <c r="I1358" s="3" t="s">
        <v>8</v>
      </c>
      <c r="J1358" s="3" t="s">
        <v>3</v>
      </c>
      <c r="K1358" s="3" t="s">
        <v>34</v>
      </c>
      <c r="L1358" s="3" t="s">
        <v>35</v>
      </c>
      <c r="M1358" s="8">
        <v>6</v>
      </c>
      <c r="N1358" s="5">
        <v>40.58</v>
      </c>
      <c r="O1358" s="6">
        <v>0.15</v>
      </c>
      <c r="P1358" s="18">
        <v>15.06</v>
      </c>
      <c r="Q1358" s="18">
        <f t="shared" si="84"/>
        <v>206.958</v>
      </c>
      <c r="R1358" s="18">
        <f t="shared" si="85"/>
        <v>90.36</v>
      </c>
      <c r="S1358" s="18">
        <f t="shared" si="86"/>
        <v>116.598</v>
      </c>
      <c r="T1358" s="7">
        <f t="shared" si="87"/>
        <v>0.5633896732670397</v>
      </c>
      <c r="U1358" s="4">
        <f>YEAR(SalesDataTable[[#This Row],[Order Date]])</f>
        <v>2026</v>
      </c>
      <c r="V1358" s="7" t="str">
        <f>"Q"&amp;ROUNDUP(MONTH(SalesDataTable[[#This Row],[Order Date]])/3,0)</f>
        <v>Q3</v>
      </c>
      <c r="W1358" s="8">
        <f>MONTH(SalesDataTable[[#This Row],[Order Date]])</f>
        <v>7</v>
      </c>
      <c r="X1358" s="7" t="str">
        <f>TEXT(SalesDataTable[[#This Row],[Order Date]],"mmm")</f>
        <v>Jul</v>
      </c>
    </row>
    <row r="1359" spans="1:24" ht="15.75">
      <c r="A1359" s="2">
        <v>772</v>
      </c>
      <c r="B1359" s="11">
        <v>46217</v>
      </c>
      <c r="C1359" s="4">
        <f>YEAR(SalesDataTable[[#This Row],[Order Date]])</f>
        <v>2026</v>
      </c>
      <c r="D1359" s="4" t="str">
        <f>"Q"&amp;ROUNDUP(MONTH(SalesDataTable[[#This Row],[Order Date]])/3,0)</f>
        <v>Q3</v>
      </c>
      <c r="E1359" s="4">
        <f>MONTH(SalesDataTable[[#This Row],[Order Date]])</f>
        <v>7</v>
      </c>
      <c r="F1359" s="4" t="str">
        <f>TEXT(SalesDataTable[[#This Row],[Order Date]],"MMM")</f>
        <v>Jul</v>
      </c>
      <c r="G1359" s="3" t="s">
        <v>20</v>
      </c>
      <c r="H1359" s="3" t="s">
        <v>47</v>
      </c>
      <c r="I1359" s="3" t="s">
        <v>2</v>
      </c>
      <c r="J1359" s="3" t="s">
        <v>3</v>
      </c>
      <c r="K1359" s="3" t="s">
        <v>4</v>
      </c>
      <c r="L1359" s="3" t="s">
        <v>30</v>
      </c>
      <c r="M1359" s="8">
        <v>2</v>
      </c>
      <c r="N1359" s="5">
        <v>101.03</v>
      </c>
      <c r="O1359" s="6">
        <v>0.1</v>
      </c>
      <c r="P1359" s="18">
        <v>50.98</v>
      </c>
      <c r="Q1359" s="18">
        <f t="shared" si="84"/>
        <v>181.85400000000001</v>
      </c>
      <c r="R1359" s="18">
        <f t="shared" si="85"/>
        <v>101.96</v>
      </c>
      <c r="S1359" s="18">
        <f t="shared" si="86"/>
        <v>79.89400000000002</v>
      </c>
      <c r="T1359" s="7">
        <f t="shared" si="87"/>
        <v>0.43933045190097558</v>
      </c>
      <c r="U1359" s="4">
        <f>YEAR(SalesDataTable[[#This Row],[Order Date]])</f>
        <v>2026</v>
      </c>
      <c r="V1359" s="7" t="str">
        <f>"Q"&amp;ROUNDUP(MONTH(SalesDataTable[[#This Row],[Order Date]])/3,0)</f>
        <v>Q3</v>
      </c>
      <c r="W1359" s="8">
        <f>MONTH(SalesDataTable[[#This Row],[Order Date]])</f>
        <v>7</v>
      </c>
      <c r="X1359" s="7" t="str">
        <f>TEXT(SalesDataTable[[#This Row],[Order Date]],"mmm")</f>
        <v>Jul</v>
      </c>
    </row>
    <row r="1360" spans="1:24" ht="15.75">
      <c r="A1360" s="2">
        <v>838</v>
      </c>
      <c r="B1360" s="11">
        <v>46217</v>
      </c>
      <c r="C1360" s="4">
        <f>YEAR(SalesDataTable[[#This Row],[Order Date]])</f>
        <v>2026</v>
      </c>
      <c r="D1360" s="4" t="str">
        <f>"Q"&amp;ROUNDUP(MONTH(SalesDataTable[[#This Row],[Order Date]])/3,0)</f>
        <v>Q3</v>
      </c>
      <c r="E1360" s="4">
        <f>MONTH(SalesDataTable[[#This Row],[Order Date]])</f>
        <v>7</v>
      </c>
      <c r="F1360" s="4" t="str">
        <f>TEXT(SalesDataTable[[#This Row],[Order Date]],"MMM")</f>
        <v>Jul</v>
      </c>
      <c r="G1360" s="3" t="s">
        <v>0</v>
      </c>
      <c r="H1360" s="3" t="s">
        <v>36</v>
      </c>
      <c r="I1360" s="3" t="s">
        <v>19</v>
      </c>
      <c r="J1360" s="3" t="s">
        <v>3</v>
      </c>
      <c r="K1360" s="3" t="s">
        <v>23</v>
      </c>
      <c r="L1360" s="3" t="s">
        <v>40</v>
      </c>
      <c r="M1360" s="8">
        <v>1</v>
      </c>
      <c r="N1360" s="5">
        <v>80.150000000000006</v>
      </c>
      <c r="O1360" s="6">
        <v>0.05</v>
      </c>
      <c r="P1360" s="18">
        <v>38.89</v>
      </c>
      <c r="Q1360" s="18">
        <f t="shared" si="84"/>
        <v>76.142499999999998</v>
      </c>
      <c r="R1360" s="18">
        <f t="shared" si="85"/>
        <v>38.89</v>
      </c>
      <c r="S1360" s="18">
        <f t="shared" si="86"/>
        <v>37.252499999999998</v>
      </c>
      <c r="T1360" s="7">
        <f t="shared" si="87"/>
        <v>0.48924713530551267</v>
      </c>
      <c r="U1360" s="4">
        <f>YEAR(SalesDataTable[[#This Row],[Order Date]])</f>
        <v>2026</v>
      </c>
      <c r="V1360" s="7" t="str">
        <f>"Q"&amp;ROUNDUP(MONTH(SalesDataTable[[#This Row],[Order Date]])/3,0)</f>
        <v>Q3</v>
      </c>
      <c r="W1360" s="8">
        <f>MONTH(SalesDataTable[[#This Row],[Order Date]])</f>
        <v>7</v>
      </c>
      <c r="X1360" s="7" t="str">
        <f>TEXT(SalesDataTable[[#This Row],[Order Date]],"mmm")</f>
        <v>Jul</v>
      </c>
    </row>
    <row r="1361" spans="1:24" ht="15.75">
      <c r="A1361" s="2">
        <v>1144</v>
      </c>
      <c r="B1361" s="11">
        <v>46217</v>
      </c>
      <c r="C1361" s="4">
        <f>YEAR(SalesDataTable[[#This Row],[Order Date]])</f>
        <v>2026</v>
      </c>
      <c r="D1361" s="4" t="str">
        <f>"Q"&amp;ROUNDUP(MONTH(SalesDataTable[[#This Row],[Order Date]])/3,0)</f>
        <v>Q3</v>
      </c>
      <c r="E1361" s="4">
        <f>MONTH(SalesDataTable[[#This Row],[Order Date]])</f>
        <v>7</v>
      </c>
      <c r="F1361" s="4" t="str">
        <f>TEXT(SalesDataTable[[#This Row],[Order Date]],"MMM")</f>
        <v>Jul</v>
      </c>
      <c r="G1361" s="3" t="s">
        <v>11</v>
      </c>
      <c r="H1361" s="3" t="s">
        <v>12</v>
      </c>
      <c r="I1361" s="3" t="s">
        <v>19</v>
      </c>
      <c r="J1361" s="3" t="s">
        <v>13</v>
      </c>
      <c r="K1361" s="3" t="s">
        <v>23</v>
      </c>
      <c r="L1361" s="3" t="s">
        <v>40</v>
      </c>
      <c r="M1361" s="8">
        <v>1</v>
      </c>
      <c r="N1361" s="5">
        <v>83.74</v>
      </c>
      <c r="O1361" s="6">
        <v>0</v>
      </c>
      <c r="P1361" s="18">
        <v>38.96</v>
      </c>
      <c r="Q1361" s="18">
        <f t="shared" si="84"/>
        <v>83.74</v>
      </c>
      <c r="R1361" s="18">
        <f t="shared" si="85"/>
        <v>38.96</v>
      </c>
      <c r="S1361" s="18">
        <f t="shared" si="86"/>
        <v>44.779999999999994</v>
      </c>
      <c r="T1361" s="7">
        <f t="shared" si="87"/>
        <v>0.53475041796035339</v>
      </c>
      <c r="U1361" s="4">
        <f>YEAR(SalesDataTable[[#This Row],[Order Date]])</f>
        <v>2026</v>
      </c>
      <c r="V1361" s="7" t="str">
        <f>"Q"&amp;ROUNDUP(MONTH(SalesDataTable[[#This Row],[Order Date]])/3,0)</f>
        <v>Q3</v>
      </c>
      <c r="W1361" s="8">
        <f>MONTH(SalesDataTable[[#This Row],[Order Date]])</f>
        <v>7</v>
      </c>
      <c r="X1361" s="7" t="str">
        <f>TEXT(SalesDataTable[[#This Row],[Order Date]],"mmm")</f>
        <v>Jul</v>
      </c>
    </row>
    <row r="1362" spans="1:24" ht="15.75">
      <c r="A1362" s="2">
        <v>1686</v>
      </c>
      <c r="B1362" s="11">
        <v>46217</v>
      </c>
      <c r="C1362" s="4">
        <f>YEAR(SalesDataTable[[#This Row],[Order Date]])</f>
        <v>2026</v>
      </c>
      <c r="D1362" s="4" t="str">
        <f>"Q"&amp;ROUNDUP(MONTH(SalesDataTable[[#This Row],[Order Date]])/3,0)</f>
        <v>Q3</v>
      </c>
      <c r="E1362" s="4">
        <f>MONTH(SalesDataTable[[#This Row],[Order Date]])</f>
        <v>7</v>
      </c>
      <c r="F1362" s="4" t="str">
        <f>TEXT(SalesDataTable[[#This Row],[Order Date]],"MMM")</f>
        <v>Jul</v>
      </c>
      <c r="G1362" s="3" t="s">
        <v>11</v>
      </c>
      <c r="H1362" s="3" t="s">
        <v>25</v>
      </c>
      <c r="I1362" s="3" t="s">
        <v>8</v>
      </c>
      <c r="J1362" s="3" t="s">
        <v>3</v>
      </c>
      <c r="K1362" s="3" t="s">
        <v>14</v>
      </c>
      <c r="L1362" s="3" t="s">
        <v>15</v>
      </c>
      <c r="M1362" s="8">
        <v>8</v>
      </c>
      <c r="N1362" s="5">
        <v>35.75</v>
      </c>
      <c r="O1362" s="6">
        <v>0.15</v>
      </c>
      <c r="P1362" s="18">
        <v>13.56</v>
      </c>
      <c r="Q1362" s="18">
        <f t="shared" si="84"/>
        <v>243.1</v>
      </c>
      <c r="R1362" s="18">
        <f t="shared" si="85"/>
        <v>108.48</v>
      </c>
      <c r="S1362" s="18">
        <f t="shared" si="86"/>
        <v>134.62</v>
      </c>
      <c r="T1362" s="7">
        <f t="shared" si="87"/>
        <v>0.55376388317564795</v>
      </c>
      <c r="U1362" s="4">
        <f>YEAR(SalesDataTable[[#This Row],[Order Date]])</f>
        <v>2026</v>
      </c>
      <c r="V1362" s="7" t="str">
        <f>"Q"&amp;ROUNDUP(MONTH(SalesDataTable[[#This Row],[Order Date]])/3,0)</f>
        <v>Q3</v>
      </c>
      <c r="W1362" s="8">
        <f>MONTH(SalesDataTable[[#This Row],[Order Date]])</f>
        <v>7</v>
      </c>
      <c r="X1362" s="7" t="str">
        <f>TEXT(SalesDataTable[[#This Row],[Order Date]],"mmm")</f>
        <v>Jul</v>
      </c>
    </row>
    <row r="1363" spans="1:24" ht="15.75">
      <c r="A1363" s="2">
        <v>2823</v>
      </c>
      <c r="B1363" s="11">
        <v>46217</v>
      </c>
      <c r="C1363" s="4">
        <f>YEAR(SalesDataTable[[#This Row],[Order Date]])</f>
        <v>2026</v>
      </c>
      <c r="D1363" s="4" t="str">
        <f>"Q"&amp;ROUNDUP(MONTH(SalesDataTable[[#This Row],[Order Date]])/3,0)</f>
        <v>Q3</v>
      </c>
      <c r="E1363" s="4">
        <f>MONTH(SalesDataTable[[#This Row],[Order Date]])</f>
        <v>7</v>
      </c>
      <c r="F1363" s="4" t="str">
        <f>TEXT(SalesDataTable[[#This Row],[Order Date]],"MMM")</f>
        <v>Jul</v>
      </c>
      <c r="G1363" s="3" t="s">
        <v>0</v>
      </c>
      <c r="H1363" s="3" t="s">
        <v>50</v>
      </c>
      <c r="I1363" s="3" t="s">
        <v>2</v>
      </c>
      <c r="J1363" s="3" t="s">
        <v>13</v>
      </c>
      <c r="K1363" s="3" t="s">
        <v>4</v>
      </c>
      <c r="L1363" s="3" t="s">
        <v>5</v>
      </c>
      <c r="M1363" s="8">
        <v>3</v>
      </c>
      <c r="N1363" s="5">
        <v>81.39</v>
      </c>
      <c r="O1363" s="6">
        <v>0</v>
      </c>
      <c r="P1363" s="18">
        <v>43.54</v>
      </c>
      <c r="Q1363" s="18">
        <f t="shared" si="84"/>
        <v>244.17000000000002</v>
      </c>
      <c r="R1363" s="18">
        <f t="shared" si="85"/>
        <v>130.62</v>
      </c>
      <c r="S1363" s="18">
        <f t="shared" si="86"/>
        <v>113.55000000000001</v>
      </c>
      <c r="T1363" s="7">
        <f t="shared" si="87"/>
        <v>0.46504484580415284</v>
      </c>
      <c r="U1363" s="4">
        <f>YEAR(SalesDataTable[[#This Row],[Order Date]])</f>
        <v>2026</v>
      </c>
      <c r="V1363" s="7" t="str">
        <f>"Q"&amp;ROUNDUP(MONTH(SalesDataTable[[#This Row],[Order Date]])/3,0)</f>
        <v>Q3</v>
      </c>
      <c r="W1363" s="8">
        <f>MONTH(SalesDataTable[[#This Row],[Order Date]])</f>
        <v>7</v>
      </c>
      <c r="X1363" s="7" t="str">
        <f>TEXT(SalesDataTable[[#This Row],[Order Date]],"mmm")</f>
        <v>Jul</v>
      </c>
    </row>
    <row r="1364" spans="1:24" ht="15.75">
      <c r="A1364" s="2">
        <v>2883</v>
      </c>
      <c r="B1364" s="11">
        <v>46217</v>
      </c>
      <c r="C1364" s="4">
        <f>YEAR(SalesDataTable[[#This Row],[Order Date]])</f>
        <v>2026</v>
      </c>
      <c r="D1364" s="4" t="str">
        <f>"Q"&amp;ROUNDUP(MONTH(SalesDataTable[[#This Row],[Order Date]])/3,0)</f>
        <v>Q3</v>
      </c>
      <c r="E1364" s="4">
        <f>MONTH(SalesDataTable[[#This Row],[Order Date]])</f>
        <v>7</v>
      </c>
      <c r="F1364" s="4" t="str">
        <f>TEXT(SalesDataTable[[#This Row],[Order Date]],"MMM")</f>
        <v>Jul</v>
      </c>
      <c r="G1364" s="3" t="s">
        <v>11</v>
      </c>
      <c r="H1364" s="3" t="s">
        <v>39</v>
      </c>
      <c r="I1364" s="3" t="s">
        <v>28</v>
      </c>
      <c r="J1364" s="3" t="s">
        <v>13</v>
      </c>
      <c r="K1364" s="3" t="s">
        <v>14</v>
      </c>
      <c r="L1364" s="3" t="s">
        <v>15</v>
      </c>
      <c r="M1364" s="8">
        <v>1</v>
      </c>
      <c r="N1364" s="5">
        <v>36.799999999999997</v>
      </c>
      <c r="O1364" s="6">
        <v>0</v>
      </c>
      <c r="P1364" s="18">
        <v>13.91</v>
      </c>
      <c r="Q1364" s="18">
        <f t="shared" si="84"/>
        <v>36.799999999999997</v>
      </c>
      <c r="R1364" s="18">
        <f t="shared" si="85"/>
        <v>13.91</v>
      </c>
      <c r="S1364" s="18">
        <f t="shared" si="86"/>
        <v>22.889999999999997</v>
      </c>
      <c r="T1364" s="7">
        <f t="shared" si="87"/>
        <v>0.62201086956521734</v>
      </c>
      <c r="U1364" s="4">
        <f>YEAR(SalesDataTable[[#This Row],[Order Date]])</f>
        <v>2026</v>
      </c>
      <c r="V1364" s="7" t="str">
        <f>"Q"&amp;ROUNDUP(MONTH(SalesDataTable[[#This Row],[Order Date]])/3,0)</f>
        <v>Q3</v>
      </c>
      <c r="W1364" s="8">
        <f>MONTH(SalesDataTable[[#This Row],[Order Date]])</f>
        <v>7</v>
      </c>
      <c r="X1364" s="7" t="str">
        <f>TEXT(SalesDataTable[[#This Row],[Order Date]],"mmm")</f>
        <v>Jul</v>
      </c>
    </row>
    <row r="1365" spans="1:24" ht="15.75">
      <c r="A1365" s="2">
        <v>3259</v>
      </c>
      <c r="B1365" s="11">
        <v>46217</v>
      </c>
      <c r="C1365" s="4">
        <f>YEAR(SalesDataTable[[#This Row],[Order Date]])</f>
        <v>2026</v>
      </c>
      <c r="D1365" s="4" t="str">
        <f>"Q"&amp;ROUNDUP(MONTH(SalesDataTable[[#This Row],[Order Date]])/3,0)</f>
        <v>Q3</v>
      </c>
      <c r="E1365" s="4">
        <f>MONTH(SalesDataTable[[#This Row],[Order Date]])</f>
        <v>7</v>
      </c>
      <c r="F1365" s="4" t="str">
        <f>TEXT(SalesDataTable[[#This Row],[Order Date]],"MMM")</f>
        <v>Jul</v>
      </c>
      <c r="G1365" s="3" t="s">
        <v>11</v>
      </c>
      <c r="H1365" s="3" t="s">
        <v>52</v>
      </c>
      <c r="I1365" s="3" t="s">
        <v>8</v>
      </c>
      <c r="J1365" s="3" t="s">
        <v>3</v>
      </c>
      <c r="K1365" s="3" t="s">
        <v>23</v>
      </c>
      <c r="L1365" s="3" t="s">
        <v>29</v>
      </c>
      <c r="M1365" s="8">
        <v>6</v>
      </c>
      <c r="N1365" s="5">
        <v>194.15</v>
      </c>
      <c r="O1365" s="6">
        <v>0.1</v>
      </c>
      <c r="P1365" s="18">
        <v>105.12</v>
      </c>
      <c r="Q1365" s="18">
        <f t="shared" si="84"/>
        <v>1048.4100000000001</v>
      </c>
      <c r="R1365" s="18">
        <f t="shared" si="85"/>
        <v>630.72</v>
      </c>
      <c r="S1365" s="18">
        <f t="shared" si="86"/>
        <v>417.69000000000005</v>
      </c>
      <c r="T1365" s="7">
        <f t="shared" si="87"/>
        <v>0.3984032964202936</v>
      </c>
      <c r="U1365" s="4">
        <f>YEAR(SalesDataTable[[#This Row],[Order Date]])</f>
        <v>2026</v>
      </c>
      <c r="V1365" s="7" t="str">
        <f>"Q"&amp;ROUNDUP(MONTH(SalesDataTable[[#This Row],[Order Date]])/3,0)</f>
        <v>Q3</v>
      </c>
      <c r="W1365" s="8">
        <f>MONTH(SalesDataTable[[#This Row],[Order Date]])</f>
        <v>7</v>
      </c>
      <c r="X1365" s="7" t="str">
        <f>TEXT(SalesDataTable[[#This Row],[Order Date]],"mmm")</f>
        <v>Jul</v>
      </c>
    </row>
    <row r="1366" spans="1:24" ht="15.75">
      <c r="A1366" s="2">
        <v>3709</v>
      </c>
      <c r="B1366" s="11">
        <v>46217</v>
      </c>
      <c r="C1366" s="4">
        <f>YEAR(SalesDataTable[[#This Row],[Order Date]])</f>
        <v>2026</v>
      </c>
      <c r="D1366" s="4" t="str">
        <f>"Q"&amp;ROUNDUP(MONTH(SalesDataTable[[#This Row],[Order Date]])/3,0)</f>
        <v>Q3</v>
      </c>
      <c r="E1366" s="4">
        <f>MONTH(SalesDataTable[[#This Row],[Order Date]])</f>
        <v>7</v>
      </c>
      <c r="F1366" s="4" t="str">
        <f>TEXT(SalesDataTable[[#This Row],[Order Date]],"MMM")</f>
        <v>Jul</v>
      </c>
      <c r="G1366" s="3" t="s">
        <v>0</v>
      </c>
      <c r="H1366" s="3" t="s">
        <v>36</v>
      </c>
      <c r="I1366" s="3" t="s">
        <v>2</v>
      </c>
      <c r="J1366" s="3" t="s">
        <v>13</v>
      </c>
      <c r="K1366" s="3" t="s">
        <v>34</v>
      </c>
      <c r="L1366" s="3" t="s">
        <v>45</v>
      </c>
      <c r="M1366" s="8">
        <v>1</v>
      </c>
      <c r="N1366" s="5">
        <v>50.94</v>
      </c>
      <c r="O1366" s="6">
        <v>0</v>
      </c>
      <c r="P1366" s="18">
        <v>22.28</v>
      </c>
      <c r="Q1366" s="18">
        <f t="shared" si="84"/>
        <v>50.94</v>
      </c>
      <c r="R1366" s="18">
        <f t="shared" si="85"/>
        <v>22.28</v>
      </c>
      <c r="S1366" s="18">
        <f t="shared" si="86"/>
        <v>28.659999999999997</v>
      </c>
      <c r="T1366" s="7">
        <f t="shared" si="87"/>
        <v>0.5626226933647428</v>
      </c>
      <c r="U1366" s="4">
        <f>YEAR(SalesDataTable[[#This Row],[Order Date]])</f>
        <v>2026</v>
      </c>
      <c r="V1366" s="7" t="str">
        <f>"Q"&amp;ROUNDUP(MONTH(SalesDataTable[[#This Row],[Order Date]])/3,0)</f>
        <v>Q3</v>
      </c>
      <c r="W1366" s="8">
        <f>MONTH(SalesDataTable[[#This Row],[Order Date]])</f>
        <v>7</v>
      </c>
      <c r="X1366" s="7" t="str">
        <f>TEXT(SalesDataTable[[#This Row],[Order Date]],"mmm")</f>
        <v>Jul</v>
      </c>
    </row>
    <row r="1367" spans="1:24" ht="15.75">
      <c r="A1367" s="2">
        <v>61</v>
      </c>
      <c r="B1367" s="11">
        <v>46218</v>
      </c>
      <c r="C1367" s="4">
        <f>YEAR(SalesDataTable[[#This Row],[Order Date]])</f>
        <v>2026</v>
      </c>
      <c r="D1367" s="4" t="str">
        <f>"Q"&amp;ROUNDUP(MONTH(SalesDataTable[[#This Row],[Order Date]])/3,0)</f>
        <v>Q3</v>
      </c>
      <c r="E1367" s="4">
        <f>MONTH(SalesDataTable[[#This Row],[Order Date]])</f>
        <v>7</v>
      </c>
      <c r="F1367" s="4" t="str">
        <f>TEXT(SalesDataTable[[#This Row],[Order Date]],"MMM")</f>
        <v>Jul</v>
      </c>
      <c r="G1367" s="3" t="s">
        <v>20</v>
      </c>
      <c r="H1367" s="3" t="s">
        <v>33</v>
      </c>
      <c r="I1367" s="3" t="s">
        <v>2</v>
      </c>
      <c r="J1367" s="3" t="s">
        <v>3</v>
      </c>
      <c r="K1367" s="3" t="s">
        <v>34</v>
      </c>
      <c r="L1367" s="3" t="s">
        <v>38</v>
      </c>
      <c r="M1367" s="8">
        <v>2</v>
      </c>
      <c r="N1367" s="5">
        <v>125.89</v>
      </c>
      <c r="O1367" s="6">
        <v>0</v>
      </c>
      <c r="P1367" s="18">
        <v>70.8</v>
      </c>
      <c r="Q1367" s="18">
        <f t="shared" si="84"/>
        <v>251.78</v>
      </c>
      <c r="R1367" s="18">
        <f t="shared" si="85"/>
        <v>141.6</v>
      </c>
      <c r="S1367" s="18">
        <f t="shared" si="86"/>
        <v>110.18</v>
      </c>
      <c r="T1367" s="7">
        <f t="shared" si="87"/>
        <v>0.43760425768528083</v>
      </c>
      <c r="U1367" s="4">
        <f>YEAR(SalesDataTable[[#This Row],[Order Date]])</f>
        <v>2026</v>
      </c>
      <c r="V1367" s="7" t="str">
        <f>"Q"&amp;ROUNDUP(MONTH(SalesDataTable[[#This Row],[Order Date]])/3,0)</f>
        <v>Q3</v>
      </c>
      <c r="W1367" s="8">
        <f>MONTH(SalesDataTable[[#This Row],[Order Date]])</f>
        <v>7</v>
      </c>
      <c r="X1367" s="7" t="str">
        <f>TEXT(SalesDataTable[[#This Row],[Order Date]],"mmm")</f>
        <v>Jul</v>
      </c>
    </row>
    <row r="1368" spans="1:24" ht="15.75">
      <c r="A1368" s="2">
        <v>357</v>
      </c>
      <c r="B1368" s="11">
        <v>46218</v>
      </c>
      <c r="C1368" s="4">
        <f>YEAR(SalesDataTable[[#This Row],[Order Date]])</f>
        <v>2026</v>
      </c>
      <c r="D1368" s="4" t="str">
        <f>"Q"&amp;ROUNDUP(MONTH(SalesDataTable[[#This Row],[Order Date]])/3,0)</f>
        <v>Q3</v>
      </c>
      <c r="E1368" s="4">
        <f>MONTH(SalesDataTable[[#This Row],[Order Date]])</f>
        <v>7</v>
      </c>
      <c r="F1368" s="4" t="str">
        <f>TEXT(SalesDataTable[[#This Row],[Order Date]],"MMM")</f>
        <v>Jul</v>
      </c>
      <c r="G1368" s="3" t="s">
        <v>0</v>
      </c>
      <c r="H1368" s="3" t="s">
        <v>36</v>
      </c>
      <c r="I1368" s="3" t="s">
        <v>2</v>
      </c>
      <c r="J1368" s="3" t="s">
        <v>13</v>
      </c>
      <c r="K1368" s="3" t="s">
        <v>34</v>
      </c>
      <c r="L1368" s="3" t="s">
        <v>45</v>
      </c>
      <c r="M1368" s="8">
        <v>2</v>
      </c>
      <c r="N1368" s="5">
        <v>51.9</v>
      </c>
      <c r="O1368" s="6">
        <v>0</v>
      </c>
      <c r="P1368" s="18">
        <v>21.82</v>
      </c>
      <c r="Q1368" s="18">
        <f t="shared" si="84"/>
        <v>103.8</v>
      </c>
      <c r="R1368" s="18">
        <f t="shared" si="85"/>
        <v>43.64</v>
      </c>
      <c r="S1368" s="18">
        <f t="shared" si="86"/>
        <v>60.16</v>
      </c>
      <c r="T1368" s="7">
        <f t="shared" si="87"/>
        <v>0.57957610789980729</v>
      </c>
      <c r="U1368" s="4">
        <f>YEAR(SalesDataTable[[#This Row],[Order Date]])</f>
        <v>2026</v>
      </c>
      <c r="V1368" s="7" t="str">
        <f>"Q"&amp;ROUNDUP(MONTH(SalesDataTable[[#This Row],[Order Date]])/3,0)</f>
        <v>Q3</v>
      </c>
      <c r="W1368" s="8">
        <f>MONTH(SalesDataTable[[#This Row],[Order Date]])</f>
        <v>7</v>
      </c>
      <c r="X1368" s="7" t="str">
        <f>TEXT(SalesDataTable[[#This Row],[Order Date]],"mmm")</f>
        <v>Jul</v>
      </c>
    </row>
    <row r="1369" spans="1:24" ht="15.75">
      <c r="A1369" s="2">
        <v>1607</v>
      </c>
      <c r="B1369" s="11">
        <v>46218</v>
      </c>
      <c r="C1369" s="4">
        <f>YEAR(SalesDataTable[[#This Row],[Order Date]])</f>
        <v>2026</v>
      </c>
      <c r="D1369" s="4" t="str">
        <f>"Q"&amp;ROUNDUP(MONTH(SalesDataTable[[#This Row],[Order Date]])/3,0)</f>
        <v>Q3</v>
      </c>
      <c r="E1369" s="4">
        <f>MONTH(SalesDataTable[[#This Row],[Order Date]])</f>
        <v>7</v>
      </c>
      <c r="F1369" s="4" t="str">
        <f>TEXT(SalesDataTable[[#This Row],[Order Date]],"MMM")</f>
        <v>Jul</v>
      </c>
      <c r="G1369" s="3" t="s">
        <v>0</v>
      </c>
      <c r="H1369" s="3" t="s">
        <v>1</v>
      </c>
      <c r="I1369" s="3" t="s">
        <v>19</v>
      </c>
      <c r="J1369" s="3" t="s">
        <v>13</v>
      </c>
      <c r="K1369" s="3" t="s">
        <v>34</v>
      </c>
      <c r="L1369" s="3" t="s">
        <v>35</v>
      </c>
      <c r="M1369" s="8">
        <v>2</v>
      </c>
      <c r="N1369" s="5">
        <v>39.75</v>
      </c>
      <c r="O1369" s="6">
        <v>0</v>
      </c>
      <c r="P1369" s="18">
        <v>14.78</v>
      </c>
      <c r="Q1369" s="18">
        <f t="shared" si="84"/>
        <v>79.5</v>
      </c>
      <c r="R1369" s="18">
        <f t="shared" si="85"/>
        <v>29.56</v>
      </c>
      <c r="S1369" s="18">
        <f t="shared" si="86"/>
        <v>49.94</v>
      </c>
      <c r="T1369" s="7">
        <f t="shared" si="87"/>
        <v>0.62817610062893081</v>
      </c>
      <c r="U1369" s="4">
        <f>YEAR(SalesDataTable[[#This Row],[Order Date]])</f>
        <v>2026</v>
      </c>
      <c r="V1369" s="7" t="str">
        <f>"Q"&amp;ROUNDUP(MONTH(SalesDataTable[[#This Row],[Order Date]])/3,0)</f>
        <v>Q3</v>
      </c>
      <c r="W1369" s="8">
        <f>MONTH(SalesDataTable[[#This Row],[Order Date]])</f>
        <v>7</v>
      </c>
      <c r="X1369" s="7" t="str">
        <f>TEXT(SalesDataTable[[#This Row],[Order Date]],"mmm")</f>
        <v>Jul</v>
      </c>
    </row>
    <row r="1370" spans="1:24" ht="15.75">
      <c r="A1370" s="2">
        <v>3295</v>
      </c>
      <c r="B1370" s="11">
        <v>46218</v>
      </c>
      <c r="C1370" s="4">
        <f>YEAR(SalesDataTable[[#This Row],[Order Date]])</f>
        <v>2026</v>
      </c>
      <c r="D1370" s="4" t="str">
        <f>"Q"&amp;ROUNDUP(MONTH(SalesDataTable[[#This Row],[Order Date]])/3,0)</f>
        <v>Q3</v>
      </c>
      <c r="E1370" s="4">
        <f>MONTH(SalesDataTable[[#This Row],[Order Date]])</f>
        <v>7</v>
      </c>
      <c r="F1370" s="4" t="str">
        <f>TEXT(SalesDataTable[[#This Row],[Order Date]],"MMM")</f>
        <v>Jul</v>
      </c>
      <c r="G1370" s="3" t="s">
        <v>6</v>
      </c>
      <c r="H1370" s="3" t="s">
        <v>43</v>
      </c>
      <c r="I1370" s="3" t="s">
        <v>28</v>
      </c>
      <c r="J1370" s="3" t="s">
        <v>3</v>
      </c>
      <c r="K1370" s="3" t="s">
        <v>9</v>
      </c>
      <c r="L1370" s="3" t="s">
        <v>10</v>
      </c>
      <c r="M1370" s="8">
        <v>1</v>
      </c>
      <c r="N1370" s="5">
        <v>93.46</v>
      </c>
      <c r="O1370" s="6">
        <v>0.15</v>
      </c>
      <c r="P1370" s="18">
        <v>46.65</v>
      </c>
      <c r="Q1370" s="18">
        <f t="shared" si="84"/>
        <v>79.440999999999988</v>
      </c>
      <c r="R1370" s="18">
        <f t="shared" si="85"/>
        <v>46.65</v>
      </c>
      <c r="S1370" s="18">
        <f t="shared" si="86"/>
        <v>32.79099999999999</v>
      </c>
      <c r="T1370" s="7">
        <f t="shared" si="87"/>
        <v>0.41277174255107557</v>
      </c>
      <c r="U1370" s="4">
        <f>YEAR(SalesDataTable[[#This Row],[Order Date]])</f>
        <v>2026</v>
      </c>
      <c r="V1370" s="7" t="str">
        <f>"Q"&amp;ROUNDUP(MONTH(SalesDataTable[[#This Row],[Order Date]])/3,0)</f>
        <v>Q3</v>
      </c>
      <c r="W1370" s="8">
        <f>MONTH(SalesDataTable[[#This Row],[Order Date]])</f>
        <v>7</v>
      </c>
      <c r="X1370" s="7" t="str">
        <f>TEXT(SalesDataTable[[#This Row],[Order Date]],"mmm")</f>
        <v>Jul</v>
      </c>
    </row>
    <row r="1371" spans="1:24" ht="15.75">
      <c r="A1371" s="2">
        <v>4048</v>
      </c>
      <c r="B1371" s="11">
        <v>46218</v>
      </c>
      <c r="C1371" s="4">
        <f>YEAR(SalesDataTable[[#This Row],[Order Date]])</f>
        <v>2026</v>
      </c>
      <c r="D1371" s="4" t="str">
        <f>"Q"&amp;ROUNDUP(MONTH(SalesDataTable[[#This Row],[Order Date]])/3,0)</f>
        <v>Q3</v>
      </c>
      <c r="E1371" s="4">
        <f>MONTH(SalesDataTable[[#This Row],[Order Date]])</f>
        <v>7</v>
      </c>
      <c r="F1371" s="4" t="str">
        <f>TEXT(SalesDataTable[[#This Row],[Order Date]],"MMM")</f>
        <v>Jul</v>
      </c>
      <c r="G1371" s="3" t="s">
        <v>20</v>
      </c>
      <c r="H1371" s="3" t="s">
        <v>47</v>
      </c>
      <c r="I1371" s="3" t="s">
        <v>8</v>
      </c>
      <c r="J1371" s="3" t="s">
        <v>16</v>
      </c>
      <c r="K1371" s="3" t="s">
        <v>4</v>
      </c>
      <c r="L1371" s="3" t="s">
        <v>5</v>
      </c>
      <c r="M1371" s="8">
        <v>3</v>
      </c>
      <c r="N1371" s="5">
        <v>82.79</v>
      </c>
      <c r="O1371" s="6">
        <v>0.1</v>
      </c>
      <c r="P1371" s="18">
        <v>43.07</v>
      </c>
      <c r="Q1371" s="18">
        <f t="shared" si="84"/>
        <v>223.53300000000002</v>
      </c>
      <c r="R1371" s="18">
        <f t="shared" si="85"/>
        <v>129.21</v>
      </c>
      <c r="S1371" s="18">
        <f t="shared" si="86"/>
        <v>94.323000000000008</v>
      </c>
      <c r="T1371" s="7">
        <f t="shared" si="87"/>
        <v>0.42196454214813922</v>
      </c>
      <c r="U1371" s="4">
        <f>YEAR(SalesDataTable[[#This Row],[Order Date]])</f>
        <v>2026</v>
      </c>
      <c r="V1371" s="7" t="str">
        <f>"Q"&amp;ROUNDUP(MONTH(SalesDataTable[[#This Row],[Order Date]])/3,0)</f>
        <v>Q3</v>
      </c>
      <c r="W1371" s="8">
        <f>MONTH(SalesDataTable[[#This Row],[Order Date]])</f>
        <v>7</v>
      </c>
      <c r="X1371" s="7" t="str">
        <f>TEXT(SalesDataTable[[#This Row],[Order Date]],"mmm")</f>
        <v>Jul</v>
      </c>
    </row>
    <row r="1372" spans="1:24" ht="15.75">
      <c r="A1372" s="2">
        <v>4424</v>
      </c>
      <c r="B1372" s="11">
        <v>46218</v>
      </c>
      <c r="C1372" s="4">
        <f>YEAR(SalesDataTable[[#This Row],[Order Date]])</f>
        <v>2026</v>
      </c>
      <c r="D1372" s="4" t="str">
        <f>"Q"&amp;ROUNDUP(MONTH(SalesDataTable[[#This Row],[Order Date]])/3,0)</f>
        <v>Q3</v>
      </c>
      <c r="E1372" s="4">
        <f>MONTH(SalesDataTable[[#This Row],[Order Date]])</f>
        <v>7</v>
      </c>
      <c r="F1372" s="4" t="str">
        <f>TEXT(SalesDataTable[[#This Row],[Order Date]],"MMM")</f>
        <v>Jul</v>
      </c>
      <c r="G1372" s="3" t="s">
        <v>11</v>
      </c>
      <c r="H1372" s="3" t="s">
        <v>12</v>
      </c>
      <c r="I1372" s="3" t="s">
        <v>19</v>
      </c>
      <c r="J1372" s="3" t="s">
        <v>16</v>
      </c>
      <c r="K1372" s="3" t="s">
        <v>9</v>
      </c>
      <c r="L1372" s="3" t="s">
        <v>10</v>
      </c>
      <c r="M1372" s="8">
        <v>1</v>
      </c>
      <c r="N1372" s="5">
        <v>92.54</v>
      </c>
      <c r="O1372" s="6">
        <v>0</v>
      </c>
      <c r="P1372" s="18">
        <v>44.48</v>
      </c>
      <c r="Q1372" s="18">
        <f t="shared" si="84"/>
        <v>92.54</v>
      </c>
      <c r="R1372" s="18">
        <f t="shared" si="85"/>
        <v>44.48</v>
      </c>
      <c r="S1372" s="18">
        <f t="shared" si="86"/>
        <v>48.060000000000009</v>
      </c>
      <c r="T1372" s="7">
        <f t="shared" si="87"/>
        <v>0.51934298681651181</v>
      </c>
      <c r="U1372" s="4">
        <f>YEAR(SalesDataTable[[#This Row],[Order Date]])</f>
        <v>2026</v>
      </c>
      <c r="V1372" s="7" t="str">
        <f>"Q"&amp;ROUNDUP(MONTH(SalesDataTable[[#This Row],[Order Date]])/3,0)</f>
        <v>Q3</v>
      </c>
      <c r="W1372" s="8">
        <f>MONTH(SalesDataTable[[#This Row],[Order Date]])</f>
        <v>7</v>
      </c>
      <c r="X1372" s="7" t="str">
        <f>TEXT(SalesDataTable[[#This Row],[Order Date]],"mmm")</f>
        <v>Jul</v>
      </c>
    </row>
    <row r="1373" spans="1:24" ht="15.75">
      <c r="A1373" s="2">
        <v>4732</v>
      </c>
      <c r="B1373" s="11">
        <v>46218</v>
      </c>
      <c r="C1373" s="4">
        <f>YEAR(SalesDataTable[[#This Row],[Order Date]])</f>
        <v>2026</v>
      </c>
      <c r="D1373" s="4" t="str">
        <f>"Q"&amp;ROUNDUP(MONTH(SalesDataTable[[#This Row],[Order Date]])/3,0)</f>
        <v>Q3</v>
      </c>
      <c r="E1373" s="4">
        <f>MONTH(SalesDataTable[[#This Row],[Order Date]])</f>
        <v>7</v>
      </c>
      <c r="F1373" s="4" t="str">
        <f>TEXT(SalesDataTable[[#This Row],[Order Date]],"MMM")</f>
        <v>Jul</v>
      </c>
      <c r="G1373" s="3" t="s">
        <v>6</v>
      </c>
      <c r="H1373" s="3" t="s">
        <v>49</v>
      </c>
      <c r="I1373" s="3" t="s">
        <v>19</v>
      </c>
      <c r="J1373" s="3" t="s">
        <v>13</v>
      </c>
      <c r="K1373" s="3" t="s">
        <v>14</v>
      </c>
      <c r="L1373" s="3" t="s">
        <v>32</v>
      </c>
      <c r="M1373" s="8">
        <v>1</v>
      </c>
      <c r="N1373" s="5">
        <v>46.53</v>
      </c>
      <c r="O1373" s="6">
        <v>0</v>
      </c>
      <c r="P1373" s="18">
        <v>18.829999999999998</v>
      </c>
      <c r="Q1373" s="18">
        <f t="shared" si="84"/>
        <v>46.53</v>
      </c>
      <c r="R1373" s="18">
        <f t="shared" si="85"/>
        <v>18.829999999999998</v>
      </c>
      <c r="S1373" s="18">
        <f t="shared" si="86"/>
        <v>27.700000000000003</v>
      </c>
      <c r="T1373" s="7">
        <f t="shared" si="87"/>
        <v>0.59531485063399958</v>
      </c>
      <c r="U1373" s="4">
        <f>YEAR(SalesDataTable[[#This Row],[Order Date]])</f>
        <v>2026</v>
      </c>
      <c r="V1373" s="7" t="str">
        <f>"Q"&amp;ROUNDUP(MONTH(SalesDataTable[[#This Row],[Order Date]])/3,0)</f>
        <v>Q3</v>
      </c>
      <c r="W1373" s="8">
        <f>MONTH(SalesDataTable[[#This Row],[Order Date]])</f>
        <v>7</v>
      </c>
      <c r="X1373" s="7" t="str">
        <f>TEXT(SalesDataTable[[#This Row],[Order Date]],"mmm")</f>
        <v>Jul</v>
      </c>
    </row>
    <row r="1374" spans="1:24" ht="15.75">
      <c r="A1374" s="2">
        <v>194</v>
      </c>
      <c r="B1374" s="11">
        <v>46219</v>
      </c>
      <c r="C1374" s="4">
        <f>YEAR(SalesDataTable[[#This Row],[Order Date]])</f>
        <v>2026</v>
      </c>
      <c r="D1374" s="4" t="str">
        <f>"Q"&amp;ROUNDUP(MONTH(SalesDataTable[[#This Row],[Order Date]])/3,0)</f>
        <v>Q3</v>
      </c>
      <c r="E1374" s="4">
        <f>MONTH(SalesDataTable[[#This Row],[Order Date]])</f>
        <v>7</v>
      </c>
      <c r="F1374" s="4" t="str">
        <f>TEXT(SalesDataTable[[#This Row],[Order Date]],"MMM")</f>
        <v>Jul</v>
      </c>
      <c r="G1374" s="3" t="s">
        <v>6</v>
      </c>
      <c r="H1374" s="3" t="s">
        <v>43</v>
      </c>
      <c r="I1374" s="3" t="s">
        <v>2</v>
      </c>
      <c r="J1374" s="3" t="s">
        <v>3</v>
      </c>
      <c r="K1374" s="3" t="s">
        <v>4</v>
      </c>
      <c r="L1374" s="3" t="s">
        <v>22</v>
      </c>
      <c r="M1374" s="8">
        <v>2</v>
      </c>
      <c r="N1374" s="5">
        <v>49.69</v>
      </c>
      <c r="O1374" s="6">
        <v>0</v>
      </c>
      <c r="P1374" s="18">
        <v>21.97</v>
      </c>
      <c r="Q1374" s="18">
        <f t="shared" si="84"/>
        <v>99.38</v>
      </c>
      <c r="R1374" s="18">
        <f t="shared" si="85"/>
        <v>43.94</v>
      </c>
      <c r="S1374" s="18">
        <f t="shared" si="86"/>
        <v>55.44</v>
      </c>
      <c r="T1374" s="7">
        <f t="shared" si="87"/>
        <v>0.557858724089354</v>
      </c>
      <c r="U1374" s="4">
        <f>YEAR(SalesDataTable[[#This Row],[Order Date]])</f>
        <v>2026</v>
      </c>
      <c r="V1374" s="7" t="str">
        <f>"Q"&amp;ROUNDUP(MONTH(SalesDataTable[[#This Row],[Order Date]])/3,0)</f>
        <v>Q3</v>
      </c>
      <c r="W1374" s="8">
        <f>MONTH(SalesDataTable[[#This Row],[Order Date]])</f>
        <v>7</v>
      </c>
      <c r="X1374" s="7" t="str">
        <f>TEXT(SalesDataTable[[#This Row],[Order Date]],"mmm")</f>
        <v>Jul</v>
      </c>
    </row>
    <row r="1375" spans="1:24" ht="15.75">
      <c r="A1375" s="2">
        <v>258</v>
      </c>
      <c r="B1375" s="11">
        <v>46219</v>
      </c>
      <c r="C1375" s="4">
        <f>YEAR(SalesDataTable[[#This Row],[Order Date]])</f>
        <v>2026</v>
      </c>
      <c r="D1375" s="4" t="str">
        <f>"Q"&amp;ROUNDUP(MONTH(SalesDataTable[[#This Row],[Order Date]])/3,0)</f>
        <v>Q3</v>
      </c>
      <c r="E1375" s="4">
        <f>MONTH(SalesDataTable[[#This Row],[Order Date]])</f>
        <v>7</v>
      </c>
      <c r="F1375" s="4" t="str">
        <f>TEXT(SalesDataTable[[#This Row],[Order Date]],"MMM")</f>
        <v>Jul</v>
      </c>
      <c r="G1375" s="3" t="s">
        <v>20</v>
      </c>
      <c r="H1375" s="3" t="s">
        <v>33</v>
      </c>
      <c r="I1375" s="3" t="s">
        <v>28</v>
      </c>
      <c r="J1375" s="3" t="s">
        <v>13</v>
      </c>
      <c r="K1375" s="3" t="s">
        <v>9</v>
      </c>
      <c r="L1375" s="3" t="s">
        <v>46</v>
      </c>
      <c r="M1375" s="8">
        <v>3</v>
      </c>
      <c r="N1375" s="5">
        <v>71.34</v>
      </c>
      <c r="O1375" s="6">
        <v>0.1</v>
      </c>
      <c r="P1375" s="18">
        <v>31.71</v>
      </c>
      <c r="Q1375" s="18">
        <f t="shared" si="84"/>
        <v>192.61800000000002</v>
      </c>
      <c r="R1375" s="18">
        <f t="shared" si="85"/>
        <v>95.13</v>
      </c>
      <c r="S1375" s="18">
        <f t="shared" si="86"/>
        <v>97.488000000000028</v>
      </c>
      <c r="T1375" s="7">
        <f t="shared" si="87"/>
        <v>0.50612092327819835</v>
      </c>
      <c r="U1375" s="4">
        <f>YEAR(SalesDataTable[[#This Row],[Order Date]])</f>
        <v>2026</v>
      </c>
      <c r="V1375" s="7" t="str">
        <f>"Q"&amp;ROUNDUP(MONTH(SalesDataTable[[#This Row],[Order Date]])/3,0)</f>
        <v>Q3</v>
      </c>
      <c r="W1375" s="8">
        <f>MONTH(SalesDataTable[[#This Row],[Order Date]])</f>
        <v>7</v>
      </c>
      <c r="X1375" s="7" t="str">
        <f>TEXT(SalesDataTable[[#This Row],[Order Date]],"mmm")</f>
        <v>Jul</v>
      </c>
    </row>
    <row r="1376" spans="1:24" ht="15.75">
      <c r="A1376" s="2">
        <v>543</v>
      </c>
      <c r="B1376" s="11">
        <v>46219</v>
      </c>
      <c r="C1376" s="4">
        <f>YEAR(SalesDataTable[[#This Row],[Order Date]])</f>
        <v>2026</v>
      </c>
      <c r="D1376" s="4" t="str">
        <f>"Q"&amp;ROUNDUP(MONTH(SalesDataTable[[#This Row],[Order Date]])/3,0)</f>
        <v>Q3</v>
      </c>
      <c r="E1376" s="4">
        <f>MONTH(SalesDataTable[[#This Row],[Order Date]])</f>
        <v>7</v>
      </c>
      <c r="F1376" s="4" t="str">
        <f>TEXT(SalesDataTable[[#This Row],[Order Date]],"MMM")</f>
        <v>Jul</v>
      </c>
      <c r="G1376" s="3" t="s">
        <v>6</v>
      </c>
      <c r="H1376" s="3" t="s">
        <v>49</v>
      </c>
      <c r="I1376" s="3" t="s">
        <v>28</v>
      </c>
      <c r="J1376" s="3" t="s">
        <v>3</v>
      </c>
      <c r="K1376" s="3" t="s">
        <v>4</v>
      </c>
      <c r="L1376" s="3" t="s">
        <v>5</v>
      </c>
      <c r="M1376" s="8">
        <v>1</v>
      </c>
      <c r="N1376" s="5">
        <v>83.03</v>
      </c>
      <c r="O1376" s="6">
        <v>0</v>
      </c>
      <c r="P1376" s="18">
        <v>42.41</v>
      </c>
      <c r="Q1376" s="18">
        <f t="shared" si="84"/>
        <v>83.03</v>
      </c>
      <c r="R1376" s="18">
        <f t="shared" si="85"/>
        <v>42.41</v>
      </c>
      <c r="S1376" s="18">
        <f t="shared" si="86"/>
        <v>40.620000000000005</v>
      </c>
      <c r="T1376" s="7">
        <f t="shared" si="87"/>
        <v>0.48922076357942917</v>
      </c>
      <c r="U1376" s="4">
        <f>YEAR(SalesDataTable[[#This Row],[Order Date]])</f>
        <v>2026</v>
      </c>
      <c r="V1376" s="7" t="str">
        <f>"Q"&amp;ROUNDUP(MONTH(SalesDataTable[[#This Row],[Order Date]])/3,0)</f>
        <v>Q3</v>
      </c>
      <c r="W1376" s="8">
        <f>MONTH(SalesDataTable[[#This Row],[Order Date]])</f>
        <v>7</v>
      </c>
      <c r="X1376" s="7" t="str">
        <f>TEXT(SalesDataTable[[#This Row],[Order Date]],"mmm")</f>
        <v>Jul</v>
      </c>
    </row>
    <row r="1377" spans="1:24" ht="15.75">
      <c r="A1377" s="2">
        <v>972</v>
      </c>
      <c r="B1377" s="11">
        <v>46219</v>
      </c>
      <c r="C1377" s="4">
        <f>YEAR(SalesDataTable[[#This Row],[Order Date]])</f>
        <v>2026</v>
      </c>
      <c r="D1377" s="4" t="str">
        <f>"Q"&amp;ROUNDUP(MONTH(SalesDataTable[[#This Row],[Order Date]])/3,0)</f>
        <v>Q3</v>
      </c>
      <c r="E1377" s="4">
        <f>MONTH(SalesDataTable[[#This Row],[Order Date]])</f>
        <v>7</v>
      </c>
      <c r="F1377" s="4" t="str">
        <f>TEXT(SalesDataTable[[#This Row],[Order Date]],"MMM")</f>
        <v>Jul</v>
      </c>
      <c r="G1377" s="3" t="s">
        <v>20</v>
      </c>
      <c r="H1377" s="3" t="s">
        <v>21</v>
      </c>
      <c r="I1377" s="3" t="s">
        <v>2</v>
      </c>
      <c r="J1377" s="3" t="s">
        <v>3</v>
      </c>
      <c r="K1377" s="3" t="s">
        <v>34</v>
      </c>
      <c r="L1377" s="3" t="s">
        <v>35</v>
      </c>
      <c r="M1377" s="8">
        <v>1</v>
      </c>
      <c r="N1377" s="5">
        <v>40.799999999999997</v>
      </c>
      <c r="O1377" s="6">
        <v>0</v>
      </c>
      <c r="P1377" s="18">
        <v>14.42</v>
      </c>
      <c r="Q1377" s="18">
        <f t="shared" si="84"/>
        <v>40.799999999999997</v>
      </c>
      <c r="R1377" s="18">
        <f t="shared" si="85"/>
        <v>14.42</v>
      </c>
      <c r="S1377" s="18">
        <f t="shared" si="86"/>
        <v>26.379999999999995</v>
      </c>
      <c r="T1377" s="7">
        <f t="shared" si="87"/>
        <v>0.64656862745098032</v>
      </c>
      <c r="U1377" s="4">
        <f>YEAR(SalesDataTable[[#This Row],[Order Date]])</f>
        <v>2026</v>
      </c>
      <c r="V1377" s="7" t="str">
        <f>"Q"&amp;ROUNDUP(MONTH(SalesDataTable[[#This Row],[Order Date]])/3,0)</f>
        <v>Q3</v>
      </c>
      <c r="W1377" s="8">
        <f>MONTH(SalesDataTable[[#This Row],[Order Date]])</f>
        <v>7</v>
      </c>
      <c r="X1377" s="7" t="str">
        <f>TEXT(SalesDataTable[[#This Row],[Order Date]],"mmm")</f>
        <v>Jul</v>
      </c>
    </row>
    <row r="1378" spans="1:24" ht="15.75">
      <c r="A1378" s="2">
        <v>1146</v>
      </c>
      <c r="B1378" s="11">
        <v>46219</v>
      </c>
      <c r="C1378" s="4">
        <f>YEAR(SalesDataTable[[#This Row],[Order Date]])</f>
        <v>2026</v>
      </c>
      <c r="D1378" s="4" t="str">
        <f>"Q"&amp;ROUNDUP(MONTH(SalesDataTable[[#This Row],[Order Date]])/3,0)</f>
        <v>Q3</v>
      </c>
      <c r="E1378" s="4">
        <f>MONTH(SalesDataTable[[#This Row],[Order Date]])</f>
        <v>7</v>
      </c>
      <c r="F1378" s="4" t="str">
        <f>TEXT(SalesDataTable[[#This Row],[Order Date]],"MMM")</f>
        <v>Jul</v>
      </c>
      <c r="G1378" s="3" t="s">
        <v>6</v>
      </c>
      <c r="H1378" s="3" t="s">
        <v>27</v>
      </c>
      <c r="I1378" s="3" t="s">
        <v>28</v>
      </c>
      <c r="J1378" s="3" t="s">
        <v>3</v>
      </c>
      <c r="K1378" s="3" t="s">
        <v>23</v>
      </c>
      <c r="L1378" s="3" t="s">
        <v>51</v>
      </c>
      <c r="M1378" s="8">
        <v>2</v>
      </c>
      <c r="N1378" s="5">
        <v>125.34</v>
      </c>
      <c r="O1378" s="6">
        <v>0.15</v>
      </c>
      <c r="P1378" s="18">
        <v>59.04</v>
      </c>
      <c r="Q1378" s="18">
        <f t="shared" si="84"/>
        <v>213.078</v>
      </c>
      <c r="R1378" s="18">
        <f t="shared" si="85"/>
        <v>118.08</v>
      </c>
      <c r="S1378" s="18">
        <f t="shared" si="86"/>
        <v>94.998000000000005</v>
      </c>
      <c r="T1378" s="7">
        <f t="shared" si="87"/>
        <v>0.44583673584321237</v>
      </c>
      <c r="U1378" s="4">
        <f>YEAR(SalesDataTable[[#This Row],[Order Date]])</f>
        <v>2026</v>
      </c>
      <c r="V1378" s="7" t="str">
        <f>"Q"&amp;ROUNDUP(MONTH(SalesDataTable[[#This Row],[Order Date]])/3,0)</f>
        <v>Q3</v>
      </c>
      <c r="W1378" s="8">
        <f>MONTH(SalesDataTable[[#This Row],[Order Date]])</f>
        <v>7</v>
      </c>
      <c r="X1378" s="7" t="str">
        <f>TEXT(SalesDataTable[[#This Row],[Order Date]],"mmm")</f>
        <v>Jul</v>
      </c>
    </row>
    <row r="1379" spans="1:24" ht="15.75">
      <c r="A1379" s="2">
        <v>1464</v>
      </c>
      <c r="B1379" s="11">
        <v>46219</v>
      </c>
      <c r="C1379" s="4">
        <f>YEAR(SalesDataTable[[#This Row],[Order Date]])</f>
        <v>2026</v>
      </c>
      <c r="D1379" s="4" t="str">
        <f>"Q"&amp;ROUNDUP(MONTH(SalesDataTable[[#This Row],[Order Date]])/3,0)</f>
        <v>Q3</v>
      </c>
      <c r="E1379" s="4">
        <f>MONTH(SalesDataTable[[#This Row],[Order Date]])</f>
        <v>7</v>
      </c>
      <c r="F1379" s="4" t="str">
        <f>TEXT(SalesDataTable[[#This Row],[Order Date]],"MMM")</f>
        <v>Jul</v>
      </c>
      <c r="G1379" s="3" t="s">
        <v>0</v>
      </c>
      <c r="H1379" s="3" t="s">
        <v>36</v>
      </c>
      <c r="I1379" s="3" t="s">
        <v>2</v>
      </c>
      <c r="J1379" s="3" t="s">
        <v>3</v>
      </c>
      <c r="K1379" s="3" t="s">
        <v>34</v>
      </c>
      <c r="L1379" s="3" t="s">
        <v>38</v>
      </c>
      <c r="M1379" s="8">
        <v>1</v>
      </c>
      <c r="N1379" s="5">
        <v>122.73</v>
      </c>
      <c r="O1379" s="6">
        <v>0.1</v>
      </c>
      <c r="P1379" s="18">
        <v>70.540000000000006</v>
      </c>
      <c r="Q1379" s="18">
        <f t="shared" si="84"/>
        <v>110.45700000000001</v>
      </c>
      <c r="R1379" s="18">
        <f t="shared" si="85"/>
        <v>70.540000000000006</v>
      </c>
      <c r="S1379" s="18">
        <f t="shared" si="86"/>
        <v>39.917000000000002</v>
      </c>
      <c r="T1379" s="7">
        <f t="shared" si="87"/>
        <v>0.36138044668966202</v>
      </c>
      <c r="U1379" s="4">
        <f>YEAR(SalesDataTable[[#This Row],[Order Date]])</f>
        <v>2026</v>
      </c>
      <c r="V1379" s="7" t="str">
        <f>"Q"&amp;ROUNDUP(MONTH(SalesDataTable[[#This Row],[Order Date]])/3,0)</f>
        <v>Q3</v>
      </c>
      <c r="W1379" s="8">
        <f>MONTH(SalesDataTable[[#This Row],[Order Date]])</f>
        <v>7</v>
      </c>
      <c r="X1379" s="7" t="str">
        <f>TEXT(SalesDataTable[[#This Row],[Order Date]],"mmm")</f>
        <v>Jul</v>
      </c>
    </row>
    <row r="1380" spans="1:24" ht="15.75">
      <c r="A1380" s="2">
        <v>1581</v>
      </c>
      <c r="B1380" s="11">
        <v>46219</v>
      </c>
      <c r="C1380" s="4">
        <f>YEAR(SalesDataTable[[#This Row],[Order Date]])</f>
        <v>2026</v>
      </c>
      <c r="D1380" s="4" t="str">
        <f>"Q"&amp;ROUNDUP(MONTH(SalesDataTable[[#This Row],[Order Date]])/3,0)</f>
        <v>Q3</v>
      </c>
      <c r="E1380" s="4">
        <f>MONTH(SalesDataTable[[#This Row],[Order Date]])</f>
        <v>7</v>
      </c>
      <c r="F1380" s="4" t="str">
        <f>TEXT(SalesDataTable[[#This Row],[Order Date]],"MMM")</f>
        <v>Jul</v>
      </c>
      <c r="G1380" s="3" t="s">
        <v>11</v>
      </c>
      <c r="H1380" s="3" t="s">
        <v>25</v>
      </c>
      <c r="I1380" s="3" t="s">
        <v>19</v>
      </c>
      <c r="J1380" s="3" t="s">
        <v>13</v>
      </c>
      <c r="K1380" s="3" t="s">
        <v>9</v>
      </c>
      <c r="L1380" s="3" t="s">
        <v>10</v>
      </c>
      <c r="M1380" s="8">
        <v>5</v>
      </c>
      <c r="N1380" s="5">
        <v>92.72</v>
      </c>
      <c r="O1380" s="6">
        <v>0.1</v>
      </c>
      <c r="P1380" s="18">
        <v>46.2</v>
      </c>
      <c r="Q1380" s="18">
        <f t="shared" si="84"/>
        <v>417.24</v>
      </c>
      <c r="R1380" s="18">
        <f t="shared" si="85"/>
        <v>231</v>
      </c>
      <c r="S1380" s="18">
        <f t="shared" si="86"/>
        <v>186.24</v>
      </c>
      <c r="T1380" s="7">
        <f t="shared" si="87"/>
        <v>0.44636180615473109</v>
      </c>
      <c r="U1380" s="4">
        <f>YEAR(SalesDataTable[[#This Row],[Order Date]])</f>
        <v>2026</v>
      </c>
      <c r="V1380" s="7" t="str">
        <f>"Q"&amp;ROUNDUP(MONTH(SalesDataTable[[#This Row],[Order Date]])/3,0)</f>
        <v>Q3</v>
      </c>
      <c r="W1380" s="8">
        <f>MONTH(SalesDataTable[[#This Row],[Order Date]])</f>
        <v>7</v>
      </c>
      <c r="X1380" s="7" t="str">
        <f>TEXT(SalesDataTable[[#This Row],[Order Date]],"mmm")</f>
        <v>Jul</v>
      </c>
    </row>
    <row r="1381" spans="1:24" ht="15.75">
      <c r="A1381" s="2">
        <v>1894</v>
      </c>
      <c r="B1381" s="11">
        <v>46219</v>
      </c>
      <c r="C1381" s="4">
        <f>YEAR(SalesDataTable[[#This Row],[Order Date]])</f>
        <v>2026</v>
      </c>
      <c r="D1381" s="4" t="str">
        <f>"Q"&amp;ROUNDUP(MONTH(SalesDataTable[[#This Row],[Order Date]])/3,0)</f>
        <v>Q3</v>
      </c>
      <c r="E1381" s="4">
        <f>MONTH(SalesDataTable[[#This Row],[Order Date]])</f>
        <v>7</v>
      </c>
      <c r="F1381" s="4" t="str">
        <f>TEXT(SalesDataTable[[#This Row],[Order Date]],"MMM")</f>
        <v>Jul</v>
      </c>
      <c r="G1381" s="3" t="s">
        <v>20</v>
      </c>
      <c r="H1381" s="3" t="s">
        <v>31</v>
      </c>
      <c r="I1381" s="3" t="s">
        <v>8</v>
      </c>
      <c r="J1381" s="3" t="s">
        <v>16</v>
      </c>
      <c r="K1381" s="3" t="s">
        <v>34</v>
      </c>
      <c r="L1381" s="3" t="s">
        <v>42</v>
      </c>
      <c r="M1381" s="8">
        <v>5</v>
      </c>
      <c r="N1381" s="5">
        <v>36.29</v>
      </c>
      <c r="O1381" s="6">
        <v>0.05</v>
      </c>
      <c r="P1381" s="18">
        <v>13.52</v>
      </c>
      <c r="Q1381" s="18">
        <f t="shared" si="84"/>
        <v>172.37749999999997</v>
      </c>
      <c r="R1381" s="18">
        <f t="shared" si="85"/>
        <v>67.599999999999994</v>
      </c>
      <c r="S1381" s="18">
        <f t="shared" si="86"/>
        <v>104.77749999999997</v>
      </c>
      <c r="T1381" s="7">
        <f t="shared" si="87"/>
        <v>0.60783744978317933</v>
      </c>
      <c r="U1381" s="4">
        <f>YEAR(SalesDataTable[[#This Row],[Order Date]])</f>
        <v>2026</v>
      </c>
      <c r="V1381" s="7" t="str">
        <f>"Q"&amp;ROUNDUP(MONTH(SalesDataTable[[#This Row],[Order Date]])/3,0)</f>
        <v>Q3</v>
      </c>
      <c r="W1381" s="8">
        <f>MONTH(SalesDataTable[[#This Row],[Order Date]])</f>
        <v>7</v>
      </c>
      <c r="X1381" s="7" t="str">
        <f>TEXT(SalesDataTable[[#This Row],[Order Date]],"mmm")</f>
        <v>Jul</v>
      </c>
    </row>
    <row r="1382" spans="1:24" ht="15.75">
      <c r="A1382" s="2">
        <v>2100</v>
      </c>
      <c r="B1382" s="11">
        <v>46219</v>
      </c>
      <c r="C1382" s="4">
        <f>YEAR(SalesDataTable[[#This Row],[Order Date]])</f>
        <v>2026</v>
      </c>
      <c r="D1382" s="4" t="str">
        <f>"Q"&amp;ROUNDUP(MONTH(SalesDataTable[[#This Row],[Order Date]])/3,0)</f>
        <v>Q3</v>
      </c>
      <c r="E1382" s="4">
        <f>MONTH(SalesDataTable[[#This Row],[Order Date]])</f>
        <v>7</v>
      </c>
      <c r="F1382" s="4" t="str">
        <f>TEXT(SalesDataTable[[#This Row],[Order Date]],"MMM")</f>
        <v>Jul</v>
      </c>
      <c r="G1382" s="3" t="s">
        <v>11</v>
      </c>
      <c r="H1382" s="3" t="s">
        <v>12</v>
      </c>
      <c r="I1382" s="3" t="s">
        <v>2</v>
      </c>
      <c r="J1382" s="3" t="s">
        <v>16</v>
      </c>
      <c r="K1382" s="3" t="s">
        <v>4</v>
      </c>
      <c r="L1382" s="3" t="s">
        <v>22</v>
      </c>
      <c r="M1382" s="8">
        <v>2</v>
      </c>
      <c r="N1382" s="5">
        <v>49.84</v>
      </c>
      <c r="O1382" s="6">
        <v>0.1</v>
      </c>
      <c r="P1382" s="18">
        <v>23.06</v>
      </c>
      <c r="Q1382" s="18">
        <f t="shared" si="84"/>
        <v>89.712000000000003</v>
      </c>
      <c r="R1382" s="18">
        <f t="shared" si="85"/>
        <v>46.12</v>
      </c>
      <c r="S1382" s="18">
        <f t="shared" si="86"/>
        <v>43.592000000000006</v>
      </c>
      <c r="T1382" s="7">
        <f t="shared" si="87"/>
        <v>0.48591046905653651</v>
      </c>
      <c r="U1382" s="4">
        <f>YEAR(SalesDataTable[[#This Row],[Order Date]])</f>
        <v>2026</v>
      </c>
      <c r="V1382" s="7" t="str">
        <f>"Q"&amp;ROUNDUP(MONTH(SalesDataTable[[#This Row],[Order Date]])/3,0)</f>
        <v>Q3</v>
      </c>
      <c r="W1382" s="8">
        <f>MONTH(SalesDataTable[[#This Row],[Order Date]])</f>
        <v>7</v>
      </c>
      <c r="X1382" s="7" t="str">
        <f>TEXT(SalesDataTable[[#This Row],[Order Date]],"mmm")</f>
        <v>Jul</v>
      </c>
    </row>
    <row r="1383" spans="1:24" ht="15.75">
      <c r="A1383" s="2">
        <v>2902</v>
      </c>
      <c r="B1383" s="11">
        <v>46219</v>
      </c>
      <c r="C1383" s="4">
        <f>YEAR(SalesDataTable[[#This Row],[Order Date]])</f>
        <v>2026</v>
      </c>
      <c r="D1383" s="4" t="str">
        <f>"Q"&amp;ROUNDUP(MONTH(SalesDataTable[[#This Row],[Order Date]])/3,0)</f>
        <v>Q3</v>
      </c>
      <c r="E1383" s="4">
        <f>MONTH(SalesDataTable[[#This Row],[Order Date]])</f>
        <v>7</v>
      </c>
      <c r="F1383" s="4" t="str">
        <f>TEXT(SalesDataTable[[#This Row],[Order Date]],"MMM")</f>
        <v>Jul</v>
      </c>
      <c r="G1383" s="3" t="s">
        <v>6</v>
      </c>
      <c r="H1383" s="3" t="s">
        <v>43</v>
      </c>
      <c r="I1383" s="3" t="s">
        <v>28</v>
      </c>
      <c r="J1383" s="3" t="s">
        <v>16</v>
      </c>
      <c r="K1383" s="3" t="s">
        <v>34</v>
      </c>
      <c r="L1383" s="3" t="s">
        <v>42</v>
      </c>
      <c r="M1383" s="8">
        <v>1</v>
      </c>
      <c r="N1383" s="5">
        <v>35.799999999999997</v>
      </c>
      <c r="O1383" s="6">
        <v>0</v>
      </c>
      <c r="P1383" s="18">
        <v>14.05</v>
      </c>
      <c r="Q1383" s="18">
        <f t="shared" si="84"/>
        <v>35.799999999999997</v>
      </c>
      <c r="R1383" s="18">
        <f t="shared" si="85"/>
        <v>14.05</v>
      </c>
      <c r="S1383" s="18">
        <f t="shared" si="86"/>
        <v>21.749999999999996</v>
      </c>
      <c r="T1383" s="7">
        <f t="shared" si="87"/>
        <v>0.60754189944134074</v>
      </c>
      <c r="U1383" s="4">
        <f>YEAR(SalesDataTable[[#This Row],[Order Date]])</f>
        <v>2026</v>
      </c>
      <c r="V1383" s="7" t="str">
        <f>"Q"&amp;ROUNDUP(MONTH(SalesDataTable[[#This Row],[Order Date]])/3,0)</f>
        <v>Q3</v>
      </c>
      <c r="W1383" s="8">
        <f>MONTH(SalesDataTable[[#This Row],[Order Date]])</f>
        <v>7</v>
      </c>
      <c r="X1383" s="7" t="str">
        <f>TEXT(SalesDataTable[[#This Row],[Order Date]],"mmm")</f>
        <v>Jul</v>
      </c>
    </row>
    <row r="1384" spans="1:24" ht="15.75">
      <c r="A1384" s="2">
        <v>3115</v>
      </c>
      <c r="B1384" s="11">
        <v>46219</v>
      </c>
      <c r="C1384" s="4">
        <f>YEAR(SalesDataTable[[#This Row],[Order Date]])</f>
        <v>2026</v>
      </c>
      <c r="D1384" s="4" t="str">
        <f>"Q"&amp;ROUNDUP(MONTH(SalesDataTable[[#This Row],[Order Date]])/3,0)</f>
        <v>Q3</v>
      </c>
      <c r="E1384" s="4">
        <f>MONTH(SalesDataTable[[#This Row],[Order Date]])</f>
        <v>7</v>
      </c>
      <c r="F1384" s="4" t="str">
        <f>TEXT(SalesDataTable[[#This Row],[Order Date]],"MMM")</f>
        <v>Jul</v>
      </c>
      <c r="G1384" s="3" t="s">
        <v>20</v>
      </c>
      <c r="H1384" s="3" t="s">
        <v>47</v>
      </c>
      <c r="I1384" s="3" t="s">
        <v>2</v>
      </c>
      <c r="J1384" s="3" t="s">
        <v>13</v>
      </c>
      <c r="K1384" s="3" t="s">
        <v>23</v>
      </c>
      <c r="L1384" s="3" t="s">
        <v>29</v>
      </c>
      <c r="M1384" s="8">
        <v>1</v>
      </c>
      <c r="N1384" s="5">
        <v>195.12</v>
      </c>
      <c r="O1384" s="6">
        <v>0</v>
      </c>
      <c r="P1384" s="18">
        <v>101.14</v>
      </c>
      <c r="Q1384" s="18">
        <f t="shared" si="84"/>
        <v>195.12</v>
      </c>
      <c r="R1384" s="18">
        <f t="shared" si="85"/>
        <v>101.14</v>
      </c>
      <c r="S1384" s="18">
        <f t="shared" si="86"/>
        <v>93.98</v>
      </c>
      <c r="T1384" s="7">
        <f t="shared" si="87"/>
        <v>0.48165231652316526</v>
      </c>
      <c r="U1384" s="4">
        <f>YEAR(SalesDataTable[[#This Row],[Order Date]])</f>
        <v>2026</v>
      </c>
      <c r="V1384" s="7" t="str">
        <f>"Q"&amp;ROUNDUP(MONTH(SalesDataTable[[#This Row],[Order Date]])/3,0)</f>
        <v>Q3</v>
      </c>
      <c r="W1384" s="8">
        <f>MONTH(SalesDataTable[[#This Row],[Order Date]])</f>
        <v>7</v>
      </c>
      <c r="X1384" s="7" t="str">
        <f>TEXT(SalesDataTable[[#This Row],[Order Date]],"mmm")</f>
        <v>Jul</v>
      </c>
    </row>
    <row r="1385" spans="1:24" ht="15.75">
      <c r="A1385" s="2">
        <v>3546</v>
      </c>
      <c r="B1385" s="11">
        <v>46219</v>
      </c>
      <c r="C1385" s="4">
        <f>YEAR(SalesDataTable[[#This Row],[Order Date]])</f>
        <v>2026</v>
      </c>
      <c r="D1385" s="4" t="str">
        <f>"Q"&amp;ROUNDUP(MONTH(SalesDataTable[[#This Row],[Order Date]])/3,0)</f>
        <v>Q3</v>
      </c>
      <c r="E1385" s="4">
        <f>MONTH(SalesDataTable[[#This Row],[Order Date]])</f>
        <v>7</v>
      </c>
      <c r="F1385" s="4" t="str">
        <f>TEXT(SalesDataTable[[#This Row],[Order Date]],"MMM")</f>
        <v>Jul</v>
      </c>
      <c r="G1385" s="3" t="s">
        <v>0</v>
      </c>
      <c r="H1385" s="3" t="s">
        <v>50</v>
      </c>
      <c r="I1385" s="3" t="s">
        <v>2</v>
      </c>
      <c r="J1385" s="3" t="s">
        <v>13</v>
      </c>
      <c r="K1385" s="3" t="s">
        <v>4</v>
      </c>
      <c r="L1385" s="3" t="s">
        <v>26</v>
      </c>
      <c r="M1385" s="8">
        <v>2</v>
      </c>
      <c r="N1385" s="5">
        <v>39.69</v>
      </c>
      <c r="O1385" s="6">
        <v>0.05</v>
      </c>
      <c r="P1385" s="18">
        <v>16.88</v>
      </c>
      <c r="Q1385" s="18">
        <f t="shared" si="84"/>
        <v>75.410999999999987</v>
      </c>
      <c r="R1385" s="18">
        <f t="shared" si="85"/>
        <v>33.76</v>
      </c>
      <c r="S1385" s="18">
        <f t="shared" si="86"/>
        <v>41.650999999999989</v>
      </c>
      <c r="T1385" s="7">
        <f t="shared" si="87"/>
        <v>0.55231995332245953</v>
      </c>
      <c r="U1385" s="4">
        <f>YEAR(SalesDataTable[[#This Row],[Order Date]])</f>
        <v>2026</v>
      </c>
      <c r="V1385" s="7" t="str">
        <f>"Q"&amp;ROUNDUP(MONTH(SalesDataTable[[#This Row],[Order Date]])/3,0)</f>
        <v>Q3</v>
      </c>
      <c r="W1385" s="8">
        <f>MONTH(SalesDataTable[[#This Row],[Order Date]])</f>
        <v>7</v>
      </c>
      <c r="X1385" s="7" t="str">
        <f>TEXT(SalesDataTable[[#This Row],[Order Date]],"mmm")</f>
        <v>Jul</v>
      </c>
    </row>
    <row r="1386" spans="1:24" ht="15.75">
      <c r="A1386" s="2">
        <v>4224</v>
      </c>
      <c r="B1386" s="11">
        <v>46219</v>
      </c>
      <c r="C1386" s="4">
        <f>YEAR(SalesDataTable[[#This Row],[Order Date]])</f>
        <v>2026</v>
      </c>
      <c r="D1386" s="4" t="str">
        <f>"Q"&amp;ROUNDUP(MONTH(SalesDataTable[[#This Row],[Order Date]])/3,0)</f>
        <v>Q3</v>
      </c>
      <c r="E1386" s="4">
        <f>MONTH(SalesDataTable[[#This Row],[Order Date]])</f>
        <v>7</v>
      </c>
      <c r="F1386" s="4" t="str">
        <f>TEXT(SalesDataTable[[#This Row],[Order Date]],"MMM")</f>
        <v>Jul</v>
      </c>
      <c r="G1386" s="3" t="s">
        <v>11</v>
      </c>
      <c r="H1386" s="3" t="s">
        <v>18</v>
      </c>
      <c r="I1386" s="3" t="s">
        <v>19</v>
      </c>
      <c r="J1386" s="3" t="s">
        <v>3</v>
      </c>
      <c r="K1386" s="3" t="s">
        <v>23</v>
      </c>
      <c r="L1386" s="3" t="s">
        <v>24</v>
      </c>
      <c r="M1386" s="8">
        <v>1</v>
      </c>
      <c r="N1386" s="5">
        <v>348.73</v>
      </c>
      <c r="O1386" s="6">
        <v>0.15</v>
      </c>
      <c r="P1386" s="18">
        <v>190.33</v>
      </c>
      <c r="Q1386" s="18">
        <f t="shared" si="84"/>
        <v>296.4205</v>
      </c>
      <c r="R1386" s="18">
        <f t="shared" si="85"/>
        <v>190.33</v>
      </c>
      <c r="S1386" s="18">
        <f t="shared" si="86"/>
        <v>106.09049999999999</v>
      </c>
      <c r="T1386" s="7">
        <f t="shared" si="87"/>
        <v>0.35790540802677273</v>
      </c>
      <c r="U1386" s="4">
        <f>YEAR(SalesDataTable[[#This Row],[Order Date]])</f>
        <v>2026</v>
      </c>
      <c r="V1386" s="7" t="str">
        <f>"Q"&amp;ROUNDUP(MONTH(SalesDataTable[[#This Row],[Order Date]])/3,0)</f>
        <v>Q3</v>
      </c>
      <c r="W1386" s="8">
        <f>MONTH(SalesDataTable[[#This Row],[Order Date]])</f>
        <v>7</v>
      </c>
      <c r="X1386" s="7" t="str">
        <f>TEXT(SalesDataTable[[#This Row],[Order Date]],"mmm")</f>
        <v>Jul</v>
      </c>
    </row>
    <row r="1387" spans="1:24" ht="15.75">
      <c r="A1387" s="2">
        <v>4858</v>
      </c>
      <c r="B1387" s="11">
        <v>46219</v>
      </c>
      <c r="C1387" s="4">
        <f>YEAR(SalesDataTable[[#This Row],[Order Date]])</f>
        <v>2026</v>
      </c>
      <c r="D1387" s="4" t="str">
        <f>"Q"&amp;ROUNDUP(MONTH(SalesDataTable[[#This Row],[Order Date]])/3,0)</f>
        <v>Q3</v>
      </c>
      <c r="E1387" s="4">
        <f>MONTH(SalesDataTable[[#This Row],[Order Date]])</f>
        <v>7</v>
      </c>
      <c r="F1387" s="4" t="str">
        <f>TEXT(SalesDataTable[[#This Row],[Order Date]],"MMM")</f>
        <v>Jul</v>
      </c>
      <c r="G1387" s="3" t="s">
        <v>6</v>
      </c>
      <c r="H1387" s="3" t="s">
        <v>43</v>
      </c>
      <c r="I1387" s="3" t="s">
        <v>19</v>
      </c>
      <c r="J1387" s="3" t="s">
        <v>3</v>
      </c>
      <c r="K1387" s="3" t="s">
        <v>14</v>
      </c>
      <c r="L1387" s="3" t="s">
        <v>15</v>
      </c>
      <c r="M1387" s="8">
        <v>1</v>
      </c>
      <c r="N1387" s="5">
        <v>35.5</v>
      </c>
      <c r="O1387" s="6">
        <v>0</v>
      </c>
      <c r="P1387" s="18">
        <v>13.26</v>
      </c>
      <c r="Q1387" s="18">
        <f t="shared" si="84"/>
        <v>35.5</v>
      </c>
      <c r="R1387" s="18">
        <f t="shared" si="85"/>
        <v>13.26</v>
      </c>
      <c r="S1387" s="18">
        <f t="shared" si="86"/>
        <v>22.240000000000002</v>
      </c>
      <c r="T1387" s="7">
        <f t="shared" si="87"/>
        <v>0.62647887323943663</v>
      </c>
      <c r="U1387" s="4">
        <f>YEAR(SalesDataTable[[#This Row],[Order Date]])</f>
        <v>2026</v>
      </c>
      <c r="V1387" s="7" t="str">
        <f>"Q"&amp;ROUNDUP(MONTH(SalesDataTable[[#This Row],[Order Date]])/3,0)</f>
        <v>Q3</v>
      </c>
      <c r="W1387" s="8">
        <f>MONTH(SalesDataTable[[#This Row],[Order Date]])</f>
        <v>7</v>
      </c>
      <c r="X1387" s="7" t="str">
        <f>TEXT(SalesDataTable[[#This Row],[Order Date]],"mmm")</f>
        <v>Jul</v>
      </c>
    </row>
    <row r="1388" spans="1:24" ht="15.75">
      <c r="A1388" s="2">
        <v>768</v>
      </c>
      <c r="B1388" s="11">
        <v>46220</v>
      </c>
      <c r="C1388" s="4">
        <f>YEAR(SalesDataTable[[#This Row],[Order Date]])</f>
        <v>2026</v>
      </c>
      <c r="D1388" s="4" t="str">
        <f>"Q"&amp;ROUNDUP(MONTH(SalesDataTable[[#This Row],[Order Date]])/3,0)</f>
        <v>Q3</v>
      </c>
      <c r="E1388" s="4">
        <f>MONTH(SalesDataTable[[#This Row],[Order Date]])</f>
        <v>7</v>
      </c>
      <c r="F1388" s="4" t="str">
        <f>TEXT(SalesDataTable[[#This Row],[Order Date]],"MMM")</f>
        <v>Jul</v>
      </c>
      <c r="G1388" s="3" t="s">
        <v>0</v>
      </c>
      <c r="H1388" s="3" t="s">
        <v>36</v>
      </c>
      <c r="I1388" s="3" t="s">
        <v>2</v>
      </c>
      <c r="J1388" s="3" t="s">
        <v>16</v>
      </c>
      <c r="K1388" s="3" t="s">
        <v>14</v>
      </c>
      <c r="L1388" s="3" t="s">
        <v>32</v>
      </c>
      <c r="M1388" s="8">
        <v>1</v>
      </c>
      <c r="N1388" s="5">
        <v>46.44</v>
      </c>
      <c r="O1388" s="6">
        <v>0</v>
      </c>
      <c r="P1388" s="18">
        <v>18.47</v>
      </c>
      <c r="Q1388" s="18">
        <f t="shared" si="84"/>
        <v>46.44</v>
      </c>
      <c r="R1388" s="18">
        <f t="shared" si="85"/>
        <v>18.47</v>
      </c>
      <c r="S1388" s="18">
        <f t="shared" si="86"/>
        <v>27.97</v>
      </c>
      <c r="T1388" s="7">
        <f t="shared" si="87"/>
        <v>0.60228251507321273</v>
      </c>
      <c r="U1388" s="4">
        <f>YEAR(SalesDataTable[[#This Row],[Order Date]])</f>
        <v>2026</v>
      </c>
      <c r="V1388" s="7" t="str">
        <f>"Q"&amp;ROUNDUP(MONTH(SalesDataTable[[#This Row],[Order Date]])/3,0)</f>
        <v>Q3</v>
      </c>
      <c r="W1388" s="8">
        <f>MONTH(SalesDataTable[[#This Row],[Order Date]])</f>
        <v>7</v>
      </c>
      <c r="X1388" s="7" t="str">
        <f>TEXT(SalesDataTable[[#This Row],[Order Date]],"mmm")</f>
        <v>Jul</v>
      </c>
    </row>
    <row r="1389" spans="1:24" ht="15.75">
      <c r="A1389" s="2">
        <v>1901</v>
      </c>
      <c r="B1389" s="11">
        <v>46220</v>
      </c>
      <c r="C1389" s="4">
        <f>YEAR(SalesDataTable[[#This Row],[Order Date]])</f>
        <v>2026</v>
      </c>
      <c r="D1389" s="4" t="str">
        <f>"Q"&amp;ROUNDUP(MONTH(SalesDataTable[[#This Row],[Order Date]])/3,0)</f>
        <v>Q3</v>
      </c>
      <c r="E1389" s="4">
        <f>MONTH(SalesDataTable[[#This Row],[Order Date]])</f>
        <v>7</v>
      </c>
      <c r="F1389" s="4" t="str">
        <f>TEXT(SalesDataTable[[#This Row],[Order Date]],"MMM")</f>
        <v>Jul</v>
      </c>
      <c r="G1389" s="3" t="s">
        <v>6</v>
      </c>
      <c r="H1389" s="3" t="s">
        <v>49</v>
      </c>
      <c r="I1389" s="3" t="s">
        <v>2</v>
      </c>
      <c r="J1389" s="3" t="s">
        <v>13</v>
      </c>
      <c r="K1389" s="3" t="s">
        <v>9</v>
      </c>
      <c r="L1389" s="3" t="s">
        <v>46</v>
      </c>
      <c r="M1389" s="8">
        <v>1</v>
      </c>
      <c r="N1389" s="5">
        <v>70.44</v>
      </c>
      <c r="O1389" s="6">
        <v>0.05</v>
      </c>
      <c r="P1389" s="18">
        <v>32.229999999999997</v>
      </c>
      <c r="Q1389" s="18">
        <f t="shared" si="84"/>
        <v>66.917999999999992</v>
      </c>
      <c r="R1389" s="18">
        <f t="shared" si="85"/>
        <v>32.229999999999997</v>
      </c>
      <c r="S1389" s="18">
        <f t="shared" si="86"/>
        <v>34.687999999999995</v>
      </c>
      <c r="T1389" s="7">
        <f t="shared" si="87"/>
        <v>0.51836576108072563</v>
      </c>
      <c r="U1389" s="4">
        <f>YEAR(SalesDataTable[[#This Row],[Order Date]])</f>
        <v>2026</v>
      </c>
      <c r="V1389" s="7" t="str">
        <f>"Q"&amp;ROUNDUP(MONTH(SalesDataTable[[#This Row],[Order Date]])/3,0)</f>
        <v>Q3</v>
      </c>
      <c r="W1389" s="8">
        <f>MONTH(SalesDataTable[[#This Row],[Order Date]])</f>
        <v>7</v>
      </c>
      <c r="X1389" s="7" t="str">
        <f>TEXT(SalesDataTable[[#This Row],[Order Date]],"mmm")</f>
        <v>Jul</v>
      </c>
    </row>
    <row r="1390" spans="1:24" ht="15.75">
      <c r="A1390" s="2">
        <v>2226</v>
      </c>
      <c r="B1390" s="11">
        <v>46220</v>
      </c>
      <c r="C1390" s="4">
        <f>YEAR(SalesDataTable[[#This Row],[Order Date]])</f>
        <v>2026</v>
      </c>
      <c r="D1390" s="4" t="str">
        <f>"Q"&amp;ROUNDUP(MONTH(SalesDataTable[[#This Row],[Order Date]])/3,0)</f>
        <v>Q3</v>
      </c>
      <c r="E1390" s="4">
        <f>MONTH(SalesDataTable[[#This Row],[Order Date]])</f>
        <v>7</v>
      </c>
      <c r="F1390" s="4" t="str">
        <f>TEXT(SalesDataTable[[#This Row],[Order Date]],"MMM")</f>
        <v>Jul</v>
      </c>
      <c r="G1390" s="3" t="s">
        <v>0</v>
      </c>
      <c r="H1390" s="3" t="s">
        <v>50</v>
      </c>
      <c r="I1390" s="3" t="s">
        <v>19</v>
      </c>
      <c r="J1390" s="3" t="s">
        <v>13</v>
      </c>
      <c r="K1390" s="3" t="s">
        <v>9</v>
      </c>
      <c r="L1390" s="3" t="s">
        <v>46</v>
      </c>
      <c r="M1390" s="8">
        <v>1</v>
      </c>
      <c r="N1390" s="5">
        <v>69.78</v>
      </c>
      <c r="O1390" s="6">
        <v>0.05</v>
      </c>
      <c r="P1390" s="18">
        <v>32.83</v>
      </c>
      <c r="Q1390" s="18">
        <f t="shared" si="84"/>
        <v>66.290999999999997</v>
      </c>
      <c r="R1390" s="18">
        <f t="shared" si="85"/>
        <v>32.83</v>
      </c>
      <c r="S1390" s="18">
        <f t="shared" si="86"/>
        <v>33.460999999999999</v>
      </c>
      <c r="T1390" s="7">
        <f t="shared" si="87"/>
        <v>0.50475931876121949</v>
      </c>
      <c r="U1390" s="4">
        <f>YEAR(SalesDataTable[[#This Row],[Order Date]])</f>
        <v>2026</v>
      </c>
      <c r="V1390" s="7" t="str">
        <f>"Q"&amp;ROUNDUP(MONTH(SalesDataTable[[#This Row],[Order Date]])/3,0)</f>
        <v>Q3</v>
      </c>
      <c r="W1390" s="8">
        <f>MONTH(SalesDataTable[[#This Row],[Order Date]])</f>
        <v>7</v>
      </c>
      <c r="X1390" s="7" t="str">
        <f>TEXT(SalesDataTable[[#This Row],[Order Date]],"mmm")</f>
        <v>Jul</v>
      </c>
    </row>
    <row r="1391" spans="1:24" ht="15.75">
      <c r="A1391" s="2">
        <v>2660</v>
      </c>
      <c r="B1391" s="11">
        <v>46220</v>
      </c>
      <c r="C1391" s="4">
        <f>YEAR(SalesDataTable[[#This Row],[Order Date]])</f>
        <v>2026</v>
      </c>
      <c r="D1391" s="4" t="str">
        <f>"Q"&amp;ROUNDUP(MONTH(SalesDataTable[[#This Row],[Order Date]])/3,0)</f>
        <v>Q3</v>
      </c>
      <c r="E1391" s="4">
        <f>MONTH(SalesDataTable[[#This Row],[Order Date]])</f>
        <v>7</v>
      </c>
      <c r="F1391" s="4" t="str">
        <f>TEXT(SalesDataTable[[#This Row],[Order Date]],"MMM")</f>
        <v>Jul</v>
      </c>
      <c r="G1391" s="3" t="s">
        <v>11</v>
      </c>
      <c r="H1391" s="3" t="s">
        <v>25</v>
      </c>
      <c r="I1391" s="3" t="s">
        <v>19</v>
      </c>
      <c r="J1391" s="3" t="s">
        <v>13</v>
      </c>
      <c r="K1391" s="3" t="s">
        <v>14</v>
      </c>
      <c r="L1391" s="3" t="s">
        <v>15</v>
      </c>
      <c r="M1391" s="8">
        <v>4</v>
      </c>
      <c r="N1391" s="5">
        <v>35.450000000000003</v>
      </c>
      <c r="O1391" s="6">
        <v>0.1</v>
      </c>
      <c r="P1391" s="18">
        <v>13.83</v>
      </c>
      <c r="Q1391" s="18">
        <f t="shared" si="84"/>
        <v>127.62000000000002</v>
      </c>
      <c r="R1391" s="18">
        <f t="shared" si="85"/>
        <v>55.32</v>
      </c>
      <c r="S1391" s="18">
        <f t="shared" si="86"/>
        <v>72.300000000000011</v>
      </c>
      <c r="T1391" s="7">
        <f t="shared" si="87"/>
        <v>0.56652562294311237</v>
      </c>
      <c r="U1391" s="4">
        <f>YEAR(SalesDataTable[[#This Row],[Order Date]])</f>
        <v>2026</v>
      </c>
      <c r="V1391" s="7" t="str">
        <f>"Q"&amp;ROUNDUP(MONTH(SalesDataTable[[#This Row],[Order Date]])/3,0)</f>
        <v>Q3</v>
      </c>
      <c r="W1391" s="8">
        <f>MONTH(SalesDataTable[[#This Row],[Order Date]])</f>
        <v>7</v>
      </c>
      <c r="X1391" s="7" t="str">
        <f>TEXT(SalesDataTable[[#This Row],[Order Date]],"mmm")</f>
        <v>Jul</v>
      </c>
    </row>
    <row r="1392" spans="1:24" ht="15.75">
      <c r="A1392" s="2">
        <v>3004</v>
      </c>
      <c r="B1392" s="11">
        <v>46220</v>
      </c>
      <c r="C1392" s="4">
        <f>YEAR(SalesDataTable[[#This Row],[Order Date]])</f>
        <v>2026</v>
      </c>
      <c r="D1392" s="4" t="str">
        <f>"Q"&amp;ROUNDUP(MONTH(SalesDataTable[[#This Row],[Order Date]])/3,0)</f>
        <v>Q3</v>
      </c>
      <c r="E1392" s="4">
        <f>MONTH(SalesDataTable[[#This Row],[Order Date]])</f>
        <v>7</v>
      </c>
      <c r="F1392" s="4" t="str">
        <f>TEXT(SalesDataTable[[#This Row],[Order Date]],"MMM")</f>
        <v>Jul</v>
      </c>
      <c r="G1392" s="3" t="s">
        <v>20</v>
      </c>
      <c r="H1392" s="3" t="s">
        <v>33</v>
      </c>
      <c r="I1392" s="3" t="s">
        <v>2</v>
      </c>
      <c r="J1392" s="3" t="s">
        <v>3</v>
      </c>
      <c r="K1392" s="3" t="s">
        <v>4</v>
      </c>
      <c r="L1392" s="3" t="s">
        <v>22</v>
      </c>
      <c r="M1392" s="8">
        <v>1</v>
      </c>
      <c r="N1392" s="5">
        <v>50.82</v>
      </c>
      <c r="O1392" s="6">
        <v>0.05</v>
      </c>
      <c r="P1392" s="18">
        <v>22.36</v>
      </c>
      <c r="Q1392" s="18">
        <f t="shared" si="84"/>
        <v>48.278999999999996</v>
      </c>
      <c r="R1392" s="18">
        <f t="shared" si="85"/>
        <v>22.36</v>
      </c>
      <c r="S1392" s="18">
        <f t="shared" si="86"/>
        <v>25.918999999999997</v>
      </c>
      <c r="T1392" s="7">
        <f t="shared" si="87"/>
        <v>0.5368586756146565</v>
      </c>
      <c r="U1392" s="4">
        <f>YEAR(SalesDataTable[[#This Row],[Order Date]])</f>
        <v>2026</v>
      </c>
      <c r="V1392" s="7" t="str">
        <f>"Q"&amp;ROUNDUP(MONTH(SalesDataTable[[#This Row],[Order Date]])/3,0)</f>
        <v>Q3</v>
      </c>
      <c r="W1392" s="8">
        <f>MONTH(SalesDataTable[[#This Row],[Order Date]])</f>
        <v>7</v>
      </c>
      <c r="X1392" s="7" t="str">
        <f>TEXT(SalesDataTable[[#This Row],[Order Date]],"mmm")</f>
        <v>Jul</v>
      </c>
    </row>
    <row r="1393" spans="1:24" ht="15.75">
      <c r="A1393" s="2">
        <v>4020</v>
      </c>
      <c r="B1393" s="11">
        <v>46220</v>
      </c>
      <c r="C1393" s="4">
        <f>YEAR(SalesDataTable[[#This Row],[Order Date]])</f>
        <v>2026</v>
      </c>
      <c r="D1393" s="4" t="str">
        <f>"Q"&amp;ROUNDUP(MONTH(SalesDataTable[[#This Row],[Order Date]])/3,0)</f>
        <v>Q3</v>
      </c>
      <c r="E1393" s="4">
        <f>MONTH(SalesDataTable[[#This Row],[Order Date]])</f>
        <v>7</v>
      </c>
      <c r="F1393" s="4" t="str">
        <f>TEXT(SalesDataTable[[#This Row],[Order Date]],"MMM")</f>
        <v>Jul</v>
      </c>
      <c r="G1393" s="3" t="s">
        <v>11</v>
      </c>
      <c r="H1393" s="3" t="s">
        <v>12</v>
      </c>
      <c r="I1393" s="3" t="s">
        <v>2</v>
      </c>
      <c r="J1393" s="3" t="s">
        <v>3</v>
      </c>
      <c r="K1393" s="3" t="s">
        <v>23</v>
      </c>
      <c r="L1393" s="3" t="s">
        <v>51</v>
      </c>
      <c r="M1393" s="8">
        <v>1</v>
      </c>
      <c r="N1393" s="5">
        <v>126.13</v>
      </c>
      <c r="O1393" s="6">
        <v>0.15</v>
      </c>
      <c r="P1393" s="18">
        <v>60.43</v>
      </c>
      <c r="Q1393" s="18">
        <f t="shared" si="84"/>
        <v>107.2105</v>
      </c>
      <c r="R1393" s="18">
        <f t="shared" si="85"/>
        <v>60.43</v>
      </c>
      <c r="S1393" s="18">
        <f t="shared" si="86"/>
        <v>46.780499999999996</v>
      </c>
      <c r="T1393" s="7">
        <f t="shared" si="87"/>
        <v>0.43634252242084498</v>
      </c>
      <c r="U1393" s="4">
        <f>YEAR(SalesDataTable[[#This Row],[Order Date]])</f>
        <v>2026</v>
      </c>
      <c r="V1393" s="7" t="str">
        <f>"Q"&amp;ROUNDUP(MONTH(SalesDataTable[[#This Row],[Order Date]])/3,0)</f>
        <v>Q3</v>
      </c>
      <c r="W1393" s="8">
        <f>MONTH(SalesDataTable[[#This Row],[Order Date]])</f>
        <v>7</v>
      </c>
      <c r="X1393" s="7" t="str">
        <f>TEXT(SalesDataTable[[#This Row],[Order Date]],"mmm")</f>
        <v>Jul</v>
      </c>
    </row>
    <row r="1394" spans="1:24" ht="15.75">
      <c r="A1394" s="2">
        <v>4154</v>
      </c>
      <c r="B1394" s="11">
        <v>46220</v>
      </c>
      <c r="C1394" s="4">
        <f>YEAR(SalesDataTable[[#This Row],[Order Date]])</f>
        <v>2026</v>
      </c>
      <c r="D1394" s="4" t="str">
        <f>"Q"&amp;ROUNDUP(MONTH(SalesDataTable[[#This Row],[Order Date]])/3,0)</f>
        <v>Q3</v>
      </c>
      <c r="E1394" s="4">
        <f>MONTH(SalesDataTable[[#This Row],[Order Date]])</f>
        <v>7</v>
      </c>
      <c r="F1394" s="4" t="str">
        <f>TEXT(SalesDataTable[[#This Row],[Order Date]],"MMM")</f>
        <v>Jul</v>
      </c>
      <c r="G1394" s="3" t="s">
        <v>11</v>
      </c>
      <c r="H1394" s="3" t="s">
        <v>39</v>
      </c>
      <c r="I1394" s="3" t="s">
        <v>2</v>
      </c>
      <c r="J1394" s="3" t="s">
        <v>3</v>
      </c>
      <c r="K1394" s="3" t="s">
        <v>9</v>
      </c>
      <c r="L1394" s="3" t="s">
        <v>46</v>
      </c>
      <c r="M1394" s="8">
        <v>3</v>
      </c>
      <c r="N1394" s="5">
        <v>72.150000000000006</v>
      </c>
      <c r="O1394" s="6">
        <v>0</v>
      </c>
      <c r="P1394" s="18">
        <v>33.01</v>
      </c>
      <c r="Q1394" s="18">
        <f t="shared" si="84"/>
        <v>216.45000000000002</v>
      </c>
      <c r="R1394" s="18">
        <f t="shared" si="85"/>
        <v>99.03</v>
      </c>
      <c r="S1394" s="18">
        <f t="shared" si="86"/>
        <v>117.42000000000002</v>
      </c>
      <c r="T1394" s="7">
        <f t="shared" si="87"/>
        <v>0.54248094248094247</v>
      </c>
      <c r="U1394" s="4">
        <f>YEAR(SalesDataTable[[#This Row],[Order Date]])</f>
        <v>2026</v>
      </c>
      <c r="V1394" s="7" t="str">
        <f>"Q"&amp;ROUNDUP(MONTH(SalesDataTable[[#This Row],[Order Date]])/3,0)</f>
        <v>Q3</v>
      </c>
      <c r="W1394" s="8">
        <f>MONTH(SalesDataTable[[#This Row],[Order Date]])</f>
        <v>7</v>
      </c>
      <c r="X1394" s="7" t="str">
        <f>TEXT(SalesDataTable[[#This Row],[Order Date]],"mmm")</f>
        <v>Jul</v>
      </c>
    </row>
    <row r="1395" spans="1:24" ht="15.75">
      <c r="A1395" s="2">
        <v>4957</v>
      </c>
      <c r="B1395" s="11">
        <v>46220</v>
      </c>
      <c r="C1395" s="4">
        <f>YEAR(SalesDataTable[[#This Row],[Order Date]])</f>
        <v>2026</v>
      </c>
      <c r="D1395" s="4" t="str">
        <f>"Q"&amp;ROUNDUP(MONTH(SalesDataTable[[#This Row],[Order Date]])/3,0)</f>
        <v>Q3</v>
      </c>
      <c r="E1395" s="4">
        <f>MONTH(SalesDataTable[[#This Row],[Order Date]])</f>
        <v>7</v>
      </c>
      <c r="F1395" s="4" t="str">
        <f>TEXT(SalesDataTable[[#This Row],[Order Date]],"MMM")</f>
        <v>Jul</v>
      </c>
      <c r="G1395" s="3" t="s">
        <v>6</v>
      </c>
      <c r="H1395" s="3" t="s">
        <v>7</v>
      </c>
      <c r="I1395" s="3" t="s">
        <v>2</v>
      </c>
      <c r="J1395" s="3" t="s">
        <v>3</v>
      </c>
      <c r="K1395" s="3" t="s">
        <v>34</v>
      </c>
      <c r="L1395" s="3" t="s">
        <v>42</v>
      </c>
      <c r="M1395" s="8">
        <v>1</v>
      </c>
      <c r="N1395" s="5">
        <v>35.58</v>
      </c>
      <c r="O1395" s="6">
        <v>0</v>
      </c>
      <c r="P1395" s="18">
        <v>13.68</v>
      </c>
      <c r="Q1395" s="18">
        <f t="shared" si="84"/>
        <v>35.58</v>
      </c>
      <c r="R1395" s="18">
        <f t="shared" si="85"/>
        <v>13.68</v>
      </c>
      <c r="S1395" s="18">
        <f t="shared" si="86"/>
        <v>21.9</v>
      </c>
      <c r="T1395" s="7">
        <f t="shared" si="87"/>
        <v>0.61551433389544685</v>
      </c>
      <c r="U1395" s="4">
        <f>YEAR(SalesDataTable[[#This Row],[Order Date]])</f>
        <v>2026</v>
      </c>
      <c r="V1395" s="7" t="str">
        <f>"Q"&amp;ROUNDUP(MONTH(SalesDataTable[[#This Row],[Order Date]])/3,0)</f>
        <v>Q3</v>
      </c>
      <c r="W1395" s="8">
        <f>MONTH(SalesDataTable[[#This Row],[Order Date]])</f>
        <v>7</v>
      </c>
      <c r="X1395" s="7" t="str">
        <f>TEXT(SalesDataTable[[#This Row],[Order Date]],"mmm")</f>
        <v>Jul</v>
      </c>
    </row>
    <row r="1396" spans="1:24" ht="15.75">
      <c r="A1396" s="2">
        <v>945</v>
      </c>
      <c r="B1396" s="11">
        <v>46221</v>
      </c>
      <c r="C1396" s="4">
        <f>YEAR(SalesDataTable[[#This Row],[Order Date]])</f>
        <v>2026</v>
      </c>
      <c r="D1396" s="4" t="str">
        <f>"Q"&amp;ROUNDUP(MONTH(SalesDataTable[[#This Row],[Order Date]])/3,0)</f>
        <v>Q3</v>
      </c>
      <c r="E1396" s="4">
        <f>MONTH(SalesDataTable[[#This Row],[Order Date]])</f>
        <v>7</v>
      </c>
      <c r="F1396" s="4" t="str">
        <f>TEXT(SalesDataTable[[#This Row],[Order Date]],"MMM")</f>
        <v>Jul</v>
      </c>
      <c r="G1396" s="3" t="s">
        <v>11</v>
      </c>
      <c r="H1396" s="3" t="s">
        <v>18</v>
      </c>
      <c r="I1396" s="3" t="s">
        <v>2</v>
      </c>
      <c r="J1396" s="3" t="s">
        <v>13</v>
      </c>
      <c r="K1396" s="3" t="s">
        <v>9</v>
      </c>
      <c r="L1396" s="3" t="s">
        <v>37</v>
      </c>
      <c r="M1396" s="8">
        <v>1</v>
      </c>
      <c r="N1396" s="5">
        <v>154.9</v>
      </c>
      <c r="O1396" s="6">
        <v>0.05</v>
      </c>
      <c r="P1396" s="18">
        <v>77.819999999999993</v>
      </c>
      <c r="Q1396" s="18">
        <f t="shared" si="84"/>
        <v>147.155</v>
      </c>
      <c r="R1396" s="18">
        <f t="shared" si="85"/>
        <v>77.819999999999993</v>
      </c>
      <c r="S1396" s="18">
        <f t="shared" si="86"/>
        <v>69.335000000000008</v>
      </c>
      <c r="T1396" s="7">
        <f t="shared" si="87"/>
        <v>0.47116985491488572</v>
      </c>
      <c r="U1396" s="4">
        <f>YEAR(SalesDataTable[[#This Row],[Order Date]])</f>
        <v>2026</v>
      </c>
      <c r="V1396" s="7" t="str">
        <f>"Q"&amp;ROUNDUP(MONTH(SalesDataTable[[#This Row],[Order Date]])/3,0)</f>
        <v>Q3</v>
      </c>
      <c r="W1396" s="8">
        <f>MONTH(SalesDataTable[[#This Row],[Order Date]])</f>
        <v>7</v>
      </c>
      <c r="X1396" s="7" t="str">
        <f>TEXT(SalesDataTable[[#This Row],[Order Date]],"mmm")</f>
        <v>Jul</v>
      </c>
    </row>
    <row r="1397" spans="1:24" ht="15.75">
      <c r="A1397" s="2">
        <v>1726</v>
      </c>
      <c r="B1397" s="11">
        <v>46221</v>
      </c>
      <c r="C1397" s="4">
        <f>YEAR(SalesDataTable[[#This Row],[Order Date]])</f>
        <v>2026</v>
      </c>
      <c r="D1397" s="4" t="str">
        <f>"Q"&amp;ROUNDUP(MONTH(SalesDataTable[[#This Row],[Order Date]])/3,0)</f>
        <v>Q3</v>
      </c>
      <c r="E1397" s="4">
        <f>MONTH(SalesDataTable[[#This Row],[Order Date]])</f>
        <v>7</v>
      </c>
      <c r="F1397" s="4" t="str">
        <f>TEXT(SalesDataTable[[#This Row],[Order Date]],"MMM")</f>
        <v>Jul</v>
      </c>
      <c r="G1397" s="3" t="s">
        <v>6</v>
      </c>
      <c r="H1397" s="3" t="s">
        <v>49</v>
      </c>
      <c r="I1397" s="3" t="s">
        <v>19</v>
      </c>
      <c r="J1397" s="3" t="s">
        <v>16</v>
      </c>
      <c r="K1397" s="3" t="s">
        <v>23</v>
      </c>
      <c r="L1397" s="3" t="s">
        <v>40</v>
      </c>
      <c r="M1397" s="8">
        <v>2</v>
      </c>
      <c r="N1397" s="5">
        <v>80.98</v>
      </c>
      <c r="O1397" s="6">
        <v>0.05</v>
      </c>
      <c r="P1397" s="18">
        <v>39.85</v>
      </c>
      <c r="Q1397" s="18">
        <f t="shared" si="84"/>
        <v>153.86199999999999</v>
      </c>
      <c r="R1397" s="18">
        <f t="shared" si="85"/>
        <v>79.7</v>
      </c>
      <c r="S1397" s="18">
        <f t="shared" si="86"/>
        <v>74.161999999999992</v>
      </c>
      <c r="T1397" s="7">
        <f t="shared" si="87"/>
        <v>0.48200335365457353</v>
      </c>
      <c r="U1397" s="4">
        <f>YEAR(SalesDataTable[[#This Row],[Order Date]])</f>
        <v>2026</v>
      </c>
      <c r="V1397" s="7" t="str">
        <f>"Q"&amp;ROUNDUP(MONTH(SalesDataTable[[#This Row],[Order Date]])/3,0)</f>
        <v>Q3</v>
      </c>
      <c r="W1397" s="8">
        <f>MONTH(SalesDataTable[[#This Row],[Order Date]])</f>
        <v>7</v>
      </c>
      <c r="X1397" s="7" t="str">
        <f>TEXT(SalesDataTable[[#This Row],[Order Date]],"mmm")</f>
        <v>Jul</v>
      </c>
    </row>
    <row r="1398" spans="1:24" ht="15.75">
      <c r="A1398" s="2">
        <v>1790</v>
      </c>
      <c r="B1398" s="11">
        <v>46221</v>
      </c>
      <c r="C1398" s="4">
        <f>YEAR(SalesDataTable[[#This Row],[Order Date]])</f>
        <v>2026</v>
      </c>
      <c r="D1398" s="4" t="str">
        <f>"Q"&amp;ROUNDUP(MONTH(SalesDataTable[[#This Row],[Order Date]])/3,0)</f>
        <v>Q3</v>
      </c>
      <c r="E1398" s="4">
        <f>MONTH(SalesDataTable[[#This Row],[Order Date]])</f>
        <v>7</v>
      </c>
      <c r="F1398" s="4" t="str">
        <f>TEXT(SalesDataTable[[#This Row],[Order Date]],"MMM")</f>
        <v>Jul</v>
      </c>
      <c r="G1398" s="3" t="s">
        <v>6</v>
      </c>
      <c r="H1398" s="3" t="s">
        <v>43</v>
      </c>
      <c r="I1398" s="3" t="s">
        <v>2</v>
      </c>
      <c r="J1398" s="3" t="s">
        <v>13</v>
      </c>
      <c r="K1398" s="3" t="s">
        <v>9</v>
      </c>
      <c r="L1398" s="3" t="s">
        <v>10</v>
      </c>
      <c r="M1398" s="8">
        <v>1</v>
      </c>
      <c r="N1398" s="5">
        <v>91.36</v>
      </c>
      <c r="O1398" s="6">
        <v>0</v>
      </c>
      <c r="P1398" s="18">
        <v>44.86</v>
      </c>
      <c r="Q1398" s="18">
        <f t="shared" si="84"/>
        <v>91.36</v>
      </c>
      <c r="R1398" s="18">
        <f t="shared" si="85"/>
        <v>44.86</v>
      </c>
      <c r="S1398" s="18">
        <f t="shared" si="86"/>
        <v>46.5</v>
      </c>
      <c r="T1398" s="7">
        <f t="shared" si="87"/>
        <v>0.50897548161120842</v>
      </c>
      <c r="U1398" s="4">
        <f>YEAR(SalesDataTable[[#This Row],[Order Date]])</f>
        <v>2026</v>
      </c>
      <c r="V1398" s="7" t="str">
        <f>"Q"&amp;ROUNDUP(MONTH(SalesDataTable[[#This Row],[Order Date]])/3,0)</f>
        <v>Q3</v>
      </c>
      <c r="W1398" s="8">
        <f>MONTH(SalesDataTable[[#This Row],[Order Date]])</f>
        <v>7</v>
      </c>
      <c r="X1398" s="7" t="str">
        <f>TEXT(SalesDataTable[[#This Row],[Order Date]],"mmm")</f>
        <v>Jul</v>
      </c>
    </row>
    <row r="1399" spans="1:24" ht="15.75">
      <c r="A1399" s="2">
        <v>2193</v>
      </c>
      <c r="B1399" s="11">
        <v>46221</v>
      </c>
      <c r="C1399" s="4">
        <f>YEAR(SalesDataTable[[#This Row],[Order Date]])</f>
        <v>2026</v>
      </c>
      <c r="D1399" s="4" t="str">
        <f>"Q"&amp;ROUNDUP(MONTH(SalesDataTable[[#This Row],[Order Date]])/3,0)</f>
        <v>Q3</v>
      </c>
      <c r="E1399" s="4">
        <f>MONTH(SalesDataTable[[#This Row],[Order Date]])</f>
        <v>7</v>
      </c>
      <c r="F1399" s="4" t="str">
        <f>TEXT(SalesDataTable[[#This Row],[Order Date]],"MMM")</f>
        <v>Jul</v>
      </c>
      <c r="G1399" s="3" t="s">
        <v>11</v>
      </c>
      <c r="H1399" s="3" t="s">
        <v>12</v>
      </c>
      <c r="I1399" s="3" t="s">
        <v>2</v>
      </c>
      <c r="J1399" s="3" t="s">
        <v>3</v>
      </c>
      <c r="K1399" s="3" t="s">
        <v>4</v>
      </c>
      <c r="L1399" s="3" t="s">
        <v>26</v>
      </c>
      <c r="M1399" s="8">
        <v>2</v>
      </c>
      <c r="N1399" s="5">
        <v>39.409999999999997</v>
      </c>
      <c r="O1399" s="6">
        <v>0</v>
      </c>
      <c r="P1399" s="18">
        <v>16.8</v>
      </c>
      <c r="Q1399" s="18">
        <f t="shared" si="84"/>
        <v>78.819999999999993</v>
      </c>
      <c r="R1399" s="18">
        <f t="shared" si="85"/>
        <v>33.6</v>
      </c>
      <c r="S1399" s="18">
        <f t="shared" si="86"/>
        <v>45.219999999999992</v>
      </c>
      <c r="T1399" s="7">
        <f t="shared" si="87"/>
        <v>0.57371225577264651</v>
      </c>
      <c r="U1399" s="4">
        <f>YEAR(SalesDataTable[[#This Row],[Order Date]])</f>
        <v>2026</v>
      </c>
      <c r="V1399" s="7" t="str">
        <f>"Q"&amp;ROUNDUP(MONTH(SalesDataTable[[#This Row],[Order Date]])/3,0)</f>
        <v>Q3</v>
      </c>
      <c r="W1399" s="8">
        <f>MONTH(SalesDataTable[[#This Row],[Order Date]])</f>
        <v>7</v>
      </c>
      <c r="X1399" s="7" t="str">
        <f>TEXT(SalesDataTable[[#This Row],[Order Date]],"mmm")</f>
        <v>Jul</v>
      </c>
    </row>
    <row r="1400" spans="1:24" ht="15.75">
      <c r="A1400" s="2">
        <v>2781</v>
      </c>
      <c r="B1400" s="11">
        <v>46221</v>
      </c>
      <c r="C1400" s="4">
        <f>YEAR(SalesDataTable[[#This Row],[Order Date]])</f>
        <v>2026</v>
      </c>
      <c r="D1400" s="4" t="str">
        <f>"Q"&amp;ROUNDUP(MONTH(SalesDataTable[[#This Row],[Order Date]])/3,0)</f>
        <v>Q3</v>
      </c>
      <c r="E1400" s="4">
        <f>MONTH(SalesDataTable[[#This Row],[Order Date]])</f>
        <v>7</v>
      </c>
      <c r="F1400" s="4" t="str">
        <f>TEXT(SalesDataTable[[#This Row],[Order Date]],"MMM")</f>
        <v>Jul</v>
      </c>
      <c r="G1400" s="3" t="s">
        <v>0</v>
      </c>
      <c r="H1400" s="3" t="s">
        <v>1</v>
      </c>
      <c r="I1400" s="3" t="s">
        <v>2</v>
      </c>
      <c r="J1400" s="3" t="s">
        <v>3</v>
      </c>
      <c r="K1400" s="3" t="s">
        <v>14</v>
      </c>
      <c r="L1400" s="3" t="s">
        <v>44</v>
      </c>
      <c r="M1400" s="8">
        <v>2</v>
      </c>
      <c r="N1400" s="5">
        <v>134.99</v>
      </c>
      <c r="O1400" s="6">
        <v>0</v>
      </c>
      <c r="P1400" s="18">
        <v>68.77</v>
      </c>
      <c r="Q1400" s="18">
        <f t="shared" si="84"/>
        <v>269.98</v>
      </c>
      <c r="R1400" s="18">
        <f t="shared" si="85"/>
        <v>137.54</v>
      </c>
      <c r="S1400" s="18">
        <f t="shared" si="86"/>
        <v>132.44000000000003</v>
      </c>
      <c r="T1400" s="7">
        <f t="shared" si="87"/>
        <v>0.49055485591525305</v>
      </c>
      <c r="U1400" s="4">
        <f>YEAR(SalesDataTable[[#This Row],[Order Date]])</f>
        <v>2026</v>
      </c>
      <c r="V1400" s="7" t="str">
        <f>"Q"&amp;ROUNDUP(MONTH(SalesDataTable[[#This Row],[Order Date]])/3,0)</f>
        <v>Q3</v>
      </c>
      <c r="W1400" s="8">
        <f>MONTH(SalesDataTable[[#This Row],[Order Date]])</f>
        <v>7</v>
      </c>
      <c r="X1400" s="7" t="str">
        <f>TEXT(SalesDataTable[[#This Row],[Order Date]],"mmm")</f>
        <v>Jul</v>
      </c>
    </row>
    <row r="1401" spans="1:24" ht="15.75">
      <c r="A1401" s="2">
        <v>3043</v>
      </c>
      <c r="B1401" s="11">
        <v>46221</v>
      </c>
      <c r="C1401" s="4">
        <f>YEAR(SalesDataTable[[#This Row],[Order Date]])</f>
        <v>2026</v>
      </c>
      <c r="D1401" s="4" t="str">
        <f>"Q"&amp;ROUNDUP(MONTH(SalesDataTable[[#This Row],[Order Date]])/3,0)</f>
        <v>Q3</v>
      </c>
      <c r="E1401" s="4">
        <f>MONTH(SalesDataTable[[#This Row],[Order Date]])</f>
        <v>7</v>
      </c>
      <c r="F1401" s="4" t="str">
        <f>TEXT(SalesDataTable[[#This Row],[Order Date]],"MMM")</f>
        <v>Jul</v>
      </c>
      <c r="G1401" s="3" t="s">
        <v>6</v>
      </c>
      <c r="H1401" s="3" t="s">
        <v>43</v>
      </c>
      <c r="I1401" s="3" t="s">
        <v>28</v>
      </c>
      <c r="J1401" s="3" t="s">
        <v>13</v>
      </c>
      <c r="K1401" s="3" t="s">
        <v>4</v>
      </c>
      <c r="L1401" s="3" t="s">
        <v>26</v>
      </c>
      <c r="M1401" s="8">
        <v>2</v>
      </c>
      <c r="N1401" s="5">
        <v>40.93</v>
      </c>
      <c r="O1401" s="6">
        <v>0.05</v>
      </c>
      <c r="P1401" s="18">
        <v>16.89</v>
      </c>
      <c r="Q1401" s="18">
        <f t="shared" si="84"/>
        <v>77.766999999999996</v>
      </c>
      <c r="R1401" s="18">
        <f t="shared" si="85"/>
        <v>33.78</v>
      </c>
      <c r="S1401" s="18">
        <f t="shared" si="86"/>
        <v>43.986999999999995</v>
      </c>
      <c r="T1401" s="7">
        <f t="shared" si="87"/>
        <v>0.56562552239381736</v>
      </c>
      <c r="U1401" s="4">
        <f>YEAR(SalesDataTable[[#This Row],[Order Date]])</f>
        <v>2026</v>
      </c>
      <c r="V1401" s="7" t="str">
        <f>"Q"&amp;ROUNDUP(MONTH(SalesDataTable[[#This Row],[Order Date]])/3,0)</f>
        <v>Q3</v>
      </c>
      <c r="W1401" s="8">
        <f>MONTH(SalesDataTable[[#This Row],[Order Date]])</f>
        <v>7</v>
      </c>
      <c r="X1401" s="7" t="str">
        <f>TEXT(SalesDataTable[[#This Row],[Order Date]],"mmm")</f>
        <v>Jul</v>
      </c>
    </row>
    <row r="1402" spans="1:24" ht="15.75">
      <c r="A1402" s="2">
        <v>3102</v>
      </c>
      <c r="B1402" s="11">
        <v>46221</v>
      </c>
      <c r="C1402" s="4">
        <f>YEAR(SalesDataTable[[#This Row],[Order Date]])</f>
        <v>2026</v>
      </c>
      <c r="D1402" s="4" t="str">
        <f>"Q"&amp;ROUNDUP(MONTH(SalesDataTable[[#This Row],[Order Date]])/3,0)</f>
        <v>Q3</v>
      </c>
      <c r="E1402" s="4">
        <f>MONTH(SalesDataTable[[#This Row],[Order Date]])</f>
        <v>7</v>
      </c>
      <c r="F1402" s="4" t="str">
        <f>TEXT(SalesDataTable[[#This Row],[Order Date]],"MMM")</f>
        <v>Jul</v>
      </c>
      <c r="G1402" s="3" t="s">
        <v>20</v>
      </c>
      <c r="H1402" s="3" t="s">
        <v>47</v>
      </c>
      <c r="I1402" s="3" t="s">
        <v>28</v>
      </c>
      <c r="J1402" s="3" t="s">
        <v>3</v>
      </c>
      <c r="K1402" s="3" t="s">
        <v>9</v>
      </c>
      <c r="L1402" s="3" t="s">
        <v>10</v>
      </c>
      <c r="M1402" s="8">
        <v>1</v>
      </c>
      <c r="N1402" s="5">
        <v>90.02</v>
      </c>
      <c r="O1402" s="6">
        <v>0.05</v>
      </c>
      <c r="P1402" s="18">
        <v>45.83</v>
      </c>
      <c r="Q1402" s="18">
        <f t="shared" si="84"/>
        <v>85.518999999999991</v>
      </c>
      <c r="R1402" s="18">
        <f t="shared" si="85"/>
        <v>45.83</v>
      </c>
      <c r="S1402" s="18">
        <f t="shared" si="86"/>
        <v>39.688999999999993</v>
      </c>
      <c r="T1402" s="7">
        <f t="shared" si="87"/>
        <v>0.46409569803201622</v>
      </c>
      <c r="U1402" s="4">
        <f>YEAR(SalesDataTable[[#This Row],[Order Date]])</f>
        <v>2026</v>
      </c>
      <c r="V1402" s="7" t="str">
        <f>"Q"&amp;ROUNDUP(MONTH(SalesDataTable[[#This Row],[Order Date]])/3,0)</f>
        <v>Q3</v>
      </c>
      <c r="W1402" s="8">
        <f>MONTH(SalesDataTable[[#This Row],[Order Date]])</f>
        <v>7</v>
      </c>
      <c r="X1402" s="7" t="str">
        <f>TEXT(SalesDataTable[[#This Row],[Order Date]],"mmm")</f>
        <v>Jul</v>
      </c>
    </row>
    <row r="1403" spans="1:24" ht="15.75">
      <c r="A1403" s="2">
        <v>3156</v>
      </c>
      <c r="B1403" s="11">
        <v>46221</v>
      </c>
      <c r="C1403" s="4">
        <f>YEAR(SalesDataTable[[#This Row],[Order Date]])</f>
        <v>2026</v>
      </c>
      <c r="D1403" s="4" t="str">
        <f>"Q"&amp;ROUNDUP(MONTH(SalesDataTable[[#This Row],[Order Date]])/3,0)</f>
        <v>Q3</v>
      </c>
      <c r="E1403" s="4">
        <f>MONTH(SalesDataTable[[#This Row],[Order Date]])</f>
        <v>7</v>
      </c>
      <c r="F1403" s="4" t="str">
        <f>TEXT(SalesDataTable[[#This Row],[Order Date]],"MMM")</f>
        <v>Jul</v>
      </c>
      <c r="G1403" s="3" t="s">
        <v>0</v>
      </c>
      <c r="H1403" s="3" t="s">
        <v>1</v>
      </c>
      <c r="I1403" s="3" t="s">
        <v>19</v>
      </c>
      <c r="J1403" s="3" t="s">
        <v>3</v>
      </c>
      <c r="K1403" s="3" t="s">
        <v>34</v>
      </c>
      <c r="L1403" s="3" t="s">
        <v>45</v>
      </c>
      <c r="M1403" s="8">
        <v>2</v>
      </c>
      <c r="N1403" s="5">
        <v>50.73</v>
      </c>
      <c r="O1403" s="6">
        <v>0</v>
      </c>
      <c r="P1403" s="18">
        <v>21.87</v>
      </c>
      <c r="Q1403" s="18">
        <f t="shared" si="84"/>
        <v>101.46</v>
      </c>
      <c r="R1403" s="18">
        <f t="shared" si="85"/>
        <v>43.74</v>
      </c>
      <c r="S1403" s="18">
        <f t="shared" si="86"/>
        <v>57.719999999999992</v>
      </c>
      <c r="T1403" s="7">
        <f t="shared" si="87"/>
        <v>0.56889414547604966</v>
      </c>
      <c r="U1403" s="4">
        <f>YEAR(SalesDataTable[[#This Row],[Order Date]])</f>
        <v>2026</v>
      </c>
      <c r="V1403" s="7" t="str">
        <f>"Q"&amp;ROUNDUP(MONTH(SalesDataTable[[#This Row],[Order Date]])/3,0)</f>
        <v>Q3</v>
      </c>
      <c r="W1403" s="8">
        <f>MONTH(SalesDataTable[[#This Row],[Order Date]])</f>
        <v>7</v>
      </c>
      <c r="X1403" s="7" t="str">
        <f>TEXT(SalesDataTable[[#This Row],[Order Date]],"mmm")</f>
        <v>Jul</v>
      </c>
    </row>
    <row r="1404" spans="1:24" ht="15.75">
      <c r="A1404" s="2">
        <v>3308</v>
      </c>
      <c r="B1404" s="11">
        <v>46221</v>
      </c>
      <c r="C1404" s="4">
        <f>YEAR(SalesDataTable[[#This Row],[Order Date]])</f>
        <v>2026</v>
      </c>
      <c r="D1404" s="4" t="str">
        <f>"Q"&amp;ROUNDUP(MONTH(SalesDataTable[[#This Row],[Order Date]])/3,0)</f>
        <v>Q3</v>
      </c>
      <c r="E1404" s="4">
        <f>MONTH(SalesDataTable[[#This Row],[Order Date]])</f>
        <v>7</v>
      </c>
      <c r="F1404" s="4" t="str">
        <f>TEXT(SalesDataTable[[#This Row],[Order Date]],"MMM")</f>
        <v>Jul</v>
      </c>
      <c r="G1404" s="3" t="s">
        <v>20</v>
      </c>
      <c r="H1404" s="3" t="s">
        <v>47</v>
      </c>
      <c r="I1404" s="3" t="s">
        <v>19</v>
      </c>
      <c r="J1404" s="3" t="s">
        <v>13</v>
      </c>
      <c r="K1404" s="3" t="s">
        <v>34</v>
      </c>
      <c r="L1404" s="3" t="s">
        <v>38</v>
      </c>
      <c r="M1404" s="8">
        <v>3</v>
      </c>
      <c r="N1404" s="5">
        <v>121.05</v>
      </c>
      <c r="O1404" s="6">
        <v>0.05</v>
      </c>
      <c r="P1404" s="18">
        <v>68.56</v>
      </c>
      <c r="Q1404" s="18">
        <f t="shared" si="84"/>
        <v>344.99249999999995</v>
      </c>
      <c r="R1404" s="18">
        <f t="shared" si="85"/>
        <v>205.68</v>
      </c>
      <c r="S1404" s="18">
        <f t="shared" si="86"/>
        <v>139.31249999999994</v>
      </c>
      <c r="T1404" s="7">
        <f t="shared" si="87"/>
        <v>0.40381312637231231</v>
      </c>
      <c r="U1404" s="4">
        <f>YEAR(SalesDataTable[[#This Row],[Order Date]])</f>
        <v>2026</v>
      </c>
      <c r="V1404" s="7" t="str">
        <f>"Q"&amp;ROUNDUP(MONTH(SalesDataTable[[#This Row],[Order Date]])/3,0)</f>
        <v>Q3</v>
      </c>
      <c r="W1404" s="8">
        <f>MONTH(SalesDataTable[[#This Row],[Order Date]])</f>
        <v>7</v>
      </c>
      <c r="X1404" s="7" t="str">
        <f>TEXT(SalesDataTable[[#This Row],[Order Date]],"mmm")</f>
        <v>Jul</v>
      </c>
    </row>
    <row r="1405" spans="1:24" ht="15.75">
      <c r="A1405" s="2">
        <v>3329</v>
      </c>
      <c r="B1405" s="11">
        <v>46221</v>
      </c>
      <c r="C1405" s="4">
        <f>YEAR(SalesDataTable[[#This Row],[Order Date]])</f>
        <v>2026</v>
      </c>
      <c r="D1405" s="4" t="str">
        <f>"Q"&amp;ROUNDUP(MONTH(SalesDataTable[[#This Row],[Order Date]])/3,0)</f>
        <v>Q3</v>
      </c>
      <c r="E1405" s="4">
        <f>MONTH(SalesDataTable[[#This Row],[Order Date]])</f>
        <v>7</v>
      </c>
      <c r="F1405" s="4" t="str">
        <f>TEXT(SalesDataTable[[#This Row],[Order Date]],"MMM")</f>
        <v>Jul</v>
      </c>
      <c r="G1405" s="3" t="s">
        <v>6</v>
      </c>
      <c r="H1405" s="3" t="s">
        <v>41</v>
      </c>
      <c r="I1405" s="3" t="s">
        <v>2</v>
      </c>
      <c r="J1405" s="3" t="s">
        <v>13</v>
      </c>
      <c r="K1405" s="3" t="s">
        <v>4</v>
      </c>
      <c r="L1405" s="3" t="s">
        <v>5</v>
      </c>
      <c r="M1405" s="8">
        <v>2</v>
      </c>
      <c r="N1405" s="5">
        <v>81.739999999999995</v>
      </c>
      <c r="O1405" s="6">
        <v>0</v>
      </c>
      <c r="P1405" s="18">
        <v>42.75</v>
      </c>
      <c r="Q1405" s="18">
        <f t="shared" si="84"/>
        <v>163.47999999999999</v>
      </c>
      <c r="R1405" s="18">
        <f t="shared" si="85"/>
        <v>85.5</v>
      </c>
      <c r="S1405" s="18">
        <f t="shared" si="86"/>
        <v>77.97999999999999</v>
      </c>
      <c r="T1405" s="7">
        <f t="shared" si="87"/>
        <v>0.47700024467824809</v>
      </c>
      <c r="U1405" s="4">
        <f>YEAR(SalesDataTable[[#This Row],[Order Date]])</f>
        <v>2026</v>
      </c>
      <c r="V1405" s="7" t="str">
        <f>"Q"&amp;ROUNDUP(MONTH(SalesDataTable[[#This Row],[Order Date]])/3,0)</f>
        <v>Q3</v>
      </c>
      <c r="W1405" s="8">
        <f>MONTH(SalesDataTable[[#This Row],[Order Date]])</f>
        <v>7</v>
      </c>
      <c r="X1405" s="7" t="str">
        <f>TEXT(SalesDataTable[[#This Row],[Order Date]],"mmm")</f>
        <v>Jul</v>
      </c>
    </row>
    <row r="1406" spans="1:24" ht="15.75">
      <c r="A1406" s="2">
        <v>4102</v>
      </c>
      <c r="B1406" s="11">
        <v>46221</v>
      </c>
      <c r="C1406" s="4">
        <f>YEAR(SalesDataTable[[#This Row],[Order Date]])</f>
        <v>2026</v>
      </c>
      <c r="D1406" s="4" t="str">
        <f>"Q"&amp;ROUNDUP(MONTH(SalesDataTable[[#This Row],[Order Date]])/3,0)</f>
        <v>Q3</v>
      </c>
      <c r="E1406" s="4">
        <f>MONTH(SalesDataTable[[#This Row],[Order Date]])</f>
        <v>7</v>
      </c>
      <c r="F1406" s="4" t="str">
        <f>TEXT(SalesDataTable[[#This Row],[Order Date]],"MMM")</f>
        <v>Jul</v>
      </c>
      <c r="G1406" s="3" t="s">
        <v>6</v>
      </c>
      <c r="H1406" s="3" t="s">
        <v>43</v>
      </c>
      <c r="I1406" s="3" t="s">
        <v>2</v>
      </c>
      <c r="J1406" s="3" t="s">
        <v>3</v>
      </c>
      <c r="K1406" s="3" t="s">
        <v>9</v>
      </c>
      <c r="L1406" s="3" t="s">
        <v>37</v>
      </c>
      <c r="M1406" s="8">
        <v>3</v>
      </c>
      <c r="N1406" s="5">
        <v>154.01</v>
      </c>
      <c r="O1406" s="6">
        <v>0.1</v>
      </c>
      <c r="P1406" s="18">
        <v>78.78</v>
      </c>
      <c r="Q1406" s="18">
        <f t="shared" si="84"/>
        <v>415.827</v>
      </c>
      <c r="R1406" s="18">
        <f t="shared" si="85"/>
        <v>236.34</v>
      </c>
      <c r="S1406" s="18">
        <f t="shared" si="86"/>
        <v>179.48699999999999</v>
      </c>
      <c r="T1406" s="7">
        <f t="shared" si="87"/>
        <v>0.43163863818366771</v>
      </c>
      <c r="U1406" s="4">
        <f>YEAR(SalesDataTable[[#This Row],[Order Date]])</f>
        <v>2026</v>
      </c>
      <c r="V1406" s="7" t="str">
        <f>"Q"&amp;ROUNDUP(MONTH(SalesDataTable[[#This Row],[Order Date]])/3,0)</f>
        <v>Q3</v>
      </c>
      <c r="W1406" s="8">
        <f>MONTH(SalesDataTable[[#This Row],[Order Date]])</f>
        <v>7</v>
      </c>
      <c r="X1406" s="7" t="str">
        <f>TEXT(SalesDataTable[[#This Row],[Order Date]],"mmm")</f>
        <v>Jul</v>
      </c>
    </row>
    <row r="1407" spans="1:24" ht="15.75">
      <c r="A1407" s="2">
        <v>4109</v>
      </c>
      <c r="B1407" s="11">
        <v>46221</v>
      </c>
      <c r="C1407" s="4">
        <f>YEAR(SalesDataTable[[#This Row],[Order Date]])</f>
        <v>2026</v>
      </c>
      <c r="D1407" s="4" t="str">
        <f>"Q"&amp;ROUNDUP(MONTH(SalesDataTable[[#This Row],[Order Date]])/3,0)</f>
        <v>Q3</v>
      </c>
      <c r="E1407" s="4">
        <f>MONTH(SalesDataTable[[#This Row],[Order Date]])</f>
        <v>7</v>
      </c>
      <c r="F1407" s="4" t="str">
        <f>TEXT(SalesDataTable[[#This Row],[Order Date]],"MMM")</f>
        <v>Jul</v>
      </c>
      <c r="G1407" s="3" t="s">
        <v>6</v>
      </c>
      <c r="H1407" s="3" t="s">
        <v>43</v>
      </c>
      <c r="I1407" s="3" t="s">
        <v>28</v>
      </c>
      <c r="J1407" s="3" t="s">
        <v>13</v>
      </c>
      <c r="K1407" s="3" t="s">
        <v>4</v>
      </c>
      <c r="L1407" s="3" t="s">
        <v>30</v>
      </c>
      <c r="M1407" s="8">
        <v>4</v>
      </c>
      <c r="N1407" s="5">
        <v>101.61</v>
      </c>
      <c r="O1407" s="6">
        <v>0</v>
      </c>
      <c r="P1407" s="18">
        <v>51.68</v>
      </c>
      <c r="Q1407" s="18">
        <f t="shared" si="84"/>
        <v>406.44</v>
      </c>
      <c r="R1407" s="18">
        <f t="shared" si="85"/>
        <v>206.72</v>
      </c>
      <c r="S1407" s="18">
        <f t="shared" si="86"/>
        <v>199.72</v>
      </c>
      <c r="T1407" s="7">
        <f t="shared" si="87"/>
        <v>0.49138864285011319</v>
      </c>
      <c r="U1407" s="4">
        <f>YEAR(SalesDataTable[[#This Row],[Order Date]])</f>
        <v>2026</v>
      </c>
      <c r="V1407" s="7" t="str">
        <f>"Q"&amp;ROUNDUP(MONTH(SalesDataTable[[#This Row],[Order Date]])/3,0)</f>
        <v>Q3</v>
      </c>
      <c r="W1407" s="8">
        <f>MONTH(SalesDataTable[[#This Row],[Order Date]])</f>
        <v>7</v>
      </c>
      <c r="X1407" s="7" t="str">
        <f>TEXT(SalesDataTable[[#This Row],[Order Date]],"mmm")</f>
        <v>Jul</v>
      </c>
    </row>
    <row r="1408" spans="1:24" ht="15.75">
      <c r="A1408" s="2">
        <v>4813</v>
      </c>
      <c r="B1408" s="11">
        <v>46221</v>
      </c>
      <c r="C1408" s="4">
        <f>YEAR(SalesDataTable[[#This Row],[Order Date]])</f>
        <v>2026</v>
      </c>
      <c r="D1408" s="4" t="str">
        <f>"Q"&amp;ROUNDUP(MONTH(SalesDataTable[[#This Row],[Order Date]])/3,0)</f>
        <v>Q3</v>
      </c>
      <c r="E1408" s="4">
        <f>MONTH(SalesDataTable[[#This Row],[Order Date]])</f>
        <v>7</v>
      </c>
      <c r="F1408" s="4" t="str">
        <f>TEXT(SalesDataTable[[#This Row],[Order Date]],"MMM")</f>
        <v>Jul</v>
      </c>
      <c r="G1408" s="3" t="s">
        <v>11</v>
      </c>
      <c r="H1408" s="3" t="s">
        <v>39</v>
      </c>
      <c r="I1408" s="3" t="s">
        <v>19</v>
      </c>
      <c r="J1408" s="3" t="s">
        <v>3</v>
      </c>
      <c r="K1408" s="3" t="s">
        <v>34</v>
      </c>
      <c r="L1408" s="3" t="s">
        <v>42</v>
      </c>
      <c r="M1408" s="8">
        <v>2</v>
      </c>
      <c r="N1408" s="5">
        <v>36.869999999999997</v>
      </c>
      <c r="O1408" s="6">
        <v>0.15</v>
      </c>
      <c r="P1408" s="18">
        <v>13.94</v>
      </c>
      <c r="Q1408" s="18">
        <f t="shared" si="84"/>
        <v>62.678999999999995</v>
      </c>
      <c r="R1408" s="18">
        <f t="shared" si="85"/>
        <v>27.88</v>
      </c>
      <c r="S1408" s="18">
        <f t="shared" si="86"/>
        <v>34.798999999999992</v>
      </c>
      <c r="T1408" s="7">
        <f t="shared" si="87"/>
        <v>0.55519392459994565</v>
      </c>
      <c r="U1408" s="4">
        <f>YEAR(SalesDataTable[[#This Row],[Order Date]])</f>
        <v>2026</v>
      </c>
      <c r="V1408" s="7" t="str">
        <f>"Q"&amp;ROUNDUP(MONTH(SalesDataTable[[#This Row],[Order Date]])/3,0)</f>
        <v>Q3</v>
      </c>
      <c r="W1408" s="8">
        <f>MONTH(SalesDataTable[[#This Row],[Order Date]])</f>
        <v>7</v>
      </c>
      <c r="X1408" s="7" t="str">
        <f>TEXT(SalesDataTable[[#This Row],[Order Date]],"mmm")</f>
        <v>Jul</v>
      </c>
    </row>
    <row r="1409" spans="1:24" ht="15.75">
      <c r="A1409" s="2">
        <v>5054</v>
      </c>
      <c r="B1409" s="11">
        <v>46221</v>
      </c>
      <c r="C1409" s="4">
        <f>YEAR(SalesDataTable[[#This Row],[Order Date]])</f>
        <v>2026</v>
      </c>
      <c r="D1409" s="4" t="str">
        <f>"Q"&amp;ROUNDUP(MONTH(SalesDataTable[[#This Row],[Order Date]])/3,0)</f>
        <v>Q3</v>
      </c>
      <c r="E1409" s="4">
        <f>MONTH(SalesDataTable[[#This Row],[Order Date]])</f>
        <v>7</v>
      </c>
      <c r="F1409" s="4" t="str">
        <f>TEXT(SalesDataTable[[#This Row],[Order Date]],"MMM")</f>
        <v>Jul</v>
      </c>
      <c r="G1409" s="3" t="s">
        <v>20</v>
      </c>
      <c r="H1409" s="3" t="s">
        <v>33</v>
      </c>
      <c r="I1409" s="3" t="s">
        <v>2</v>
      </c>
      <c r="J1409" s="3" t="s">
        <v>13</v>
      </c>
      <c r="K1409" s="3" t="s">
        <v>23</v>
      </c>
      <c r="L1409" s="3" t="s">
        <v>51</v>
      </c>
      <c r="M1409" s="8">
        <v>2</v>
      </c>
      <c r="N1409" s="5">
        <v>121.06</v>
      </c>
      <c r="O1409" s="6">
        <v>0</v>
      </c>
      <c r="P1409" s="18">
        <v>59.62</v>
      </c>
      <c r="Q1409" s="18">
        <f t="shared" si="84"/>
        <v>242.12</v>
      </c>
      <c r="R1409" s="18">
        <f t="shared" si="85"/>
        <v>119.24</v>
      </c>
      <c r="S1409" s="18">
        <f t="shared" si="86"/>
        <v>122.88000000000001</v>
      </c>
      <c r="T1409" s="7">
        <f t="shared" si="87"/>
        <v>0.50751693375185858</v>
      </c>
      <c r="U1409" s="4">
        <f>YEAR(SalesDataTable[[#This Row],[Order Date]])</f>
        <v>2026</v>
      </c>
      <c r="V1409" s="7" t="str">
        <f>"Q"&amp;ROUNDUP(MONTH(SalesDataTable[[#This Row],[Order Date]])/3,0)</f>
        <v>Q3</v>
      </c>
      <c r="W1409" s="8">
        <f>MONTH(SalesDataTable[[#This Row],[Order Date]])</f>
        <v>7</v>
      </c>
      <c r="X1409" s="7" t="str">
        <f>TEXT(SalesDataTable[[#This Row],[Order Date]],"mmm")</f>
        <v>Jul</v>
      </c>
    </row>
    <row r="1410" spans="1:24" ht="15.75">
      <c r="A1410" s="2">
        <v>138</v>
      </c>
      <c r="B1410" s="11">
        <v>46222</v>
      </c>
      <c r="C1410" s="4">
        <f>YEAR(SalesDataTable[[#This Row],[Order Date]])</f>
        <v>2026</v>
      </c>
      <c r="D1410" s="4" t="str">
        <f>"Q"&amp;ROUNDUP(MONTH(SalesDataTable[[#This Row],[Order Date]])/3,0)</f>
        <v>Q3</v>
      </c>
      <c r="E1410" s="4">
        <f>MONTH(SalesDataTable[[#This Row],[Order Date]])</f>
        <v>7</v>
      </c>
      <c r="F1410" s="4" t="str">
        <f>TEXT(SalesDataTable[[#This Row],[Order Date]],"MMM")</f>
        <v>Jul</v>
      </c>
      <c r="G1410" s="3" t="s">
        <v>6</v>
      </c>
      <c r="H1410" s="3" t="s">
        <v>43</v>
      </c>
      <c r="I1410" s="3" t="s">
        <v>2</v>
      </c>
      <c r="J1410" s="3" t="s">
        <v>13</v>
      </c>
      <c r="K1410" s="3" t="s">
        <v>9</v>
      </c>
      <c r="L1410" s="3" t="s">
        <v>46</v>
      </c>
      <c r="M1410" s="8">
        <v>2</v>
      </c>
      <c r="N1410" s="5">
        <v>71.81</v>
      </c>
      <c r="O1410" s="6">
        <v>0</v>
      </c>
      <c r="P1410" s="18">
        <v>32.35</v>
      </c>
      <c r="Q1410" s="18">
        <f t="shared" ref="Q1410:Q1473" si="88">M1410*N1410*(1-O1410)</f>
        <v>143.62</v>
      </c>
      <c r="R1410" s="18">
        <f t="shared" ref="R1410:R1473" si="89">M1410*P1410</f>
        <v>64.7</v>
      </c>
      <c r="S1410" s="18">
        <f t="shared" ref="S1410:S1473" si="90">Q1410-R1410</f>
        <v>78.92</v>
      </c>
      <c r="T1410" s="7">
        <f t="shared" ref="T1410:T1473" si="91">IFERROR(S1410/Q1410,0)</f>
        <v>0.54950563988302459</v>
      </c>
      <c r="U1410" s="4">
        <f>YEAR(SalesDataTable[[#This Row],[Order Date]])</f>
        <v>2026</v>
      </c>
      <c r="V1410" s="7" t="str">
        <f>"Q"&amp;ROUNDUP(MONTH(SalesDataTable[[#This Row],[Order Date]])/3,0)</f>
        <v>Q3</v>
      </c>
      <c r="W1410" s="8">
        <f>MONTH(SalesDataTable[[#This Row],[Order Date]])</f>
        <v>7</v>
      </c>
      <c r="X1410" s="7" t="str">
        <f>TEXT(SalesDataTable[[#This Row],[Order Date]],"mmm")</f>
        <v>Jul</v>
      </c>
    </row>
    <row r="1411" spans="1:24" ht="15.75">
      <c r="A1411" s="2">
        <v>433</v>
      </c>
      <c r="B1411" s="11">
        <v>46222</v>
      </c>
      <c r="C1411" s="4">
        <f>YEAR(SalesDataTable[[#This Row],[Order Date]])</f>
        <v>2026</v>
      </c>
      <c r="D1411" s="4" t="str">
        <f>"Q"&amp;ROUNDUP(MONTH(SalesDataTable[[#This Row],[Order Date]])/3,0)</f>
        <v>Q3</v>
      </c>
      <c r="E1411" s="4">
        <f>MONTH(SalesDataTable[[#This Row],[Order Date]])</f>
        <v>7</v>
      </c>
      <c r="F1411" s="4" t="str">
        <f>TEXT(SalesDataTable[[#This Row],[Order Date]],"MMM")</f>
        <v>Jul</v>
      </c>
      <c r="G1411" s="3" t="s">
        <v>6</v>
      </c>
      <c r="H1411" s="3" t="s">
        <v>43</v>
      </c>
      <c r="I1411" s="3" t="s">
        <v>2</v>
      </c>
      <c r="J1411" s="3" t="s">
        <v>13</v>
      </c>
      <c r="K1411" s="3" t="s">
        <v>9</v>
      </c>
      <c r="L1411" s="3" t="s">
        <v>17</v>
      </c>
      <c r="M1411" s="8">
        <v>4</v>
      </c>
      <c r="N1411" s="5">
        <v>145.18</v>
      </c>
      <c r="O1411" s="6">
        <v>0</v>
      </c>
      <c r="P1411" s="18">
        <v>79.540000000000006</v>
      </c>
      <c r="Q1411" s="18">
        <f t="shared" si="88"/>
        <v>580.72</v>
      </c>
      <c r="R1411" s="18">
        <f t="shared" si="89"/>
        <v>318.16000000000003</v>
      </c>
      <c r="S1411" s="18">
        <f t="shared" si="90"/>
        <v>262.56</v>
      </c>
      <c r="T1411" s="7">
        <f t="shared" si="91"/>
        <v>0.45212839234054275</v>
      </c>
      <c r="U1411" s="4">
        <f>YEAR(SalesDataTable[[#This Row],[Order Date]])</f>
        <v>2026</v>
      </c>
      <c r="V1411" s="7" t="str">
        <f>"Q"&amp;ROUNDUP(MONTH(SalesDataTable[[#This Row],[Order Date]])/3,0)</f>
        <v>Q3</v>
      </c>
      <c r="W1411" s="8">
        <f>MONTH(SalesDataTable[[#This Row],[Order Date]])</f>
        <v>7</v>
      </c>
      <c r="X1411" s="7" t="str">
        <f>TEXT(SalesDataTable[[#This Row],[Order Date]],"mmm")</f>
        <v>Jul</v>
      </c>
    </row>
    <row r="1412" spans="1:24" ht="15.75">
      <c r="A1412" s="2">
        <v>484</v>
      </c>
      <c r="B1412" s="11">
        <v>46222</v>
      </c>
      <c r="C1412" s="4">
        <f>YEAR(SalesDataTable[[#This Row],[Order Date]])</f>
        <v>2026</v>
      </c>
      <c r="D1412" s="4" t="str">
        <f>"Q"&amp;ROUNDUP(MONTH(SalesDataTable[[#This Row],[Order Date]])/3,0)</f>
        <v>Q3</v>
      </c>
      <c r="E1412" s="4">
        <f>MONTH(SalesDataTable[[#This Row],[Order Date]])</f>
        <v>7</v>
      </c>
      <c r="F1412" s="4" t="str">
        <f>TEXT(SalesDataTable[[#This Row],[Order Date]],"MMM")</f>
        <v>Jul</v>
      </c>
      <c r="G1412" s="3" t="s">
        <v>6</v>
      </c>
      <c r="H1412" s="3" t="s">
        <v>43</v>
      </c>
      <c r="I1412" s="3" t="s">
        <v>2</v>
      </c>
      <c r="J1412" s="3" t="s">
        <v>13</v>
      </c>
      <c r="K1412" s="3" t="s">
        <v>34</v>
      </c>
      <c r="L1412" s="3" t="s">
        <v>42</v>
      </c>
      <c r="M1412" s="8">
        <v>2</v>
      </c>
      <c r="N1412" s="5">
        <v>36.07</v>
      </c>
      <c r="O1412" s="6">
        <v>0</v>
      </c>
      <c r="P1412" s="18">
        <v>13.6</v>
      </c>
      <c r="Q1412" s="18">
        <f t="shared" si="88"/>
        <v>72.14</v>
      </c>
      <c r="R1412" s="18">
        <f t="shared" si="89"/>
        <v>27.2</v>
      </c>
      <c r="S1412" s="18">
        <f t="shared" si="90"/>
        <v>44.94</v>
      </c>
      <c r="T1412" s="7">
        <f t="shared" si="91"/>
        <v>0.62295536456889378</v>
      </c>
      <c r="U1412" s="4">
        <f>YEAR(SalesDataTable[[#This Row],[Order Date]])</f>
        <v>2026</v>
      </c>
      <c r="V1412" s="7" t="str">
        <f>"Q"&amp;ROUNDUP(MONTH(SalesDataTable[[#This Row],[Order Date]])/3,0)</f>
        <v>Q3</v>
      </c>
      <c r="W1412" s="8">
        <f>MONTH(SalesDataTable[[#This Row],[Order Date]])</f>
        <v>7</v>
      </c>
      <c r="X1412" s="7" t="str">
        <f>TEXT(SalesDataTable[[#This Row],[Order Date]],"mmm")</f>
        <v>Jul</v>
      </c>
    </row>
    <row r="1413" spans="1:24" ht="15.75">
      <c r="A1413" s="2">
        <v>492</v>
      </c>
      <c r="B1413" s="11">
        <v>46222</v>
      </c>
      <c r="C1413" s="4">
        <f>YEAR(SalesDataTable[[#This Row],[Order Date]])</f>
        <v>2026</v>
      </c>
      <c r="D1413" s="4" t="str">
        <f>"Q"&amp;ROUNDUP(MONTH(SalesDataTable[[#This Row],[Order Date]])/3,0)</f>
        <v>Q3</v>
      </c>
      <c r="E1413" s="4">
        <f>MONTH(SalesDataTable[[#This Row],[Order Date]])</f>
        <v>7</v>
      </c>
      <c r="F1413" s="4" t="str">
        <f>TEXT(SalesDataTable[[#This Row],[Order Date]],"MMM")</f>
        <v>Jul</v>
      </c>
      <c r="G1413" s="3" t="s">
        <v>6</v>
      </c>
      <c r="H1413" s="3" t="s">
        <v>49</v>
      </c>
      <c r="I1413" s="3" t="s">
        <v>19</v>
      </c>
      <c r="J1413" s="3" t="s">
        <v>13</v>
      </c>
      <c r="K1413" s="3" t="s">
        <v>9</v>
      </c>
      <c r="L1413" s="3" t="s">
        <v>46</v>
      </c>
      <c r="M1413" s="8">
        <v>3</v>
      </c>
      <c r="N1413" s="5">
        <v>72.23</v>
      </c>
      <c r="O1413" s="6">
        <v>0.1</v>
      </c>
      <c r="P1413" s="18">
        <v>31.67</v>
      </c>
      <c r="Q1413" s="18">
        <f t="shared" si="88"/>
        <v>195.02100000000002</v>
      </c>
      <c r="R1413" s="18">
        <f t="shared" si="89"/>
        <v>95.01</v>
      </c>
      <c r="S1413" s="18">
        <f t="shared" si="90"/>
        <v>100.01100000000001</v>
      </c>
      <c r="T1413" s="7">
        <f t="shared" si="91"/>
        <v>0.5128216961250327</v>
      </c>
      <c r="U1413" s="4">
        <f>YEAR(SalesDataTable[[#This Row],[Order Date]])</f>
        <v>2026</v>
      </c>
      <c r="V1413" s="7" t="str">
        <f>"Q"&amp;ROUNDUP(MONTH(SalesDataTable[[#This Row],[Order Date]])/3,0)</f>
        <v>Q3</v>
      </c>
      <c r="W1413" s="8">
        <f>MONTH(SalesDataTable[[#This Row],[Order Date]])</f>
        <v>7</v>
      </c>
      <c r="X1413" s="7" t="str">
        <f>TEXT(SalesDataTable[[#This Row],[Order Date]],"mmm")</f>
        <v>Jul</v>
      </c>
    </row>
    <row r="1414" spans="1:24" ht="15.75">
      <c r="A1414" s="2">
        <v>626</v>
      </c>
      <c r="B1414" s="11">
        <v>46222</v>
      </c>
      <c r="C1414" s="4">
        <f>YEAR(SalesDataTable[[#This Row],[Order Date]])</f>
        <v>2026</v>
      </c>
      <c r="D1414" s="4" t="str">
        <f>"Q"&amp;ROUNDUP(MONTH(SalesDataTable[[#This Row],[Order Date]])/3,0)</f>
        <v>Q3</v>
      </c>
      <c r="E1414" s="4">
        <f>MONTH(SalesDataTable[[#This Row],[Order Date]])</f>
        <v>7</v>
      </c>
      <c r="F1414" s="4" t="str">
        <f>TEXT(SalesDataTable[[#This Row],[Order Date]],"MMM")</f>
        <v>Jul</v>
      </c>
      <c r="G1414" s="3" t="s">
        <v>6</v>
      </c>
      <c r="H1414" s="3" t="s">
        <v>49</v>
      </c>
      <c r="I1414" s="3" t="s">
        <v>19</v>
      </c>
      <c r="J1414" s="3" t="s">
        <v>3</v>
      </c>
      <c r="K1414" s="3" t="s">
        <v>14</v>
      </c>
      <c r="L1414" s="3" t="s">
        <v>15</v>
      </c>
      <c r="M1414" s="8">
        <v>1</v>
      </c>
      <c r="N1414" s="5">
        <v>36.549999999999997</v>
      </c>
      <c r="O1414" s="6">
        <v>0.1</v>
      </c>
      <c r="P1414" s="18">
        <v>13.2</v>
      </c>
      <c r="Q1414" s="18">
        <f t="shared" si="88"/>
        <v>32.894999999999996</v>
      </c>
      <c r="R1414" s="18">
        <f t="shared" si="89"/>
        <v>13.2</v>
      </c>
      <c r="S1414" s="18">
        <f t="shared" si="90"/>
        <v>19.694999999999997</v>
      </c>
      <c r="T1414" s="7">
        <f t="shared" si="91"/>
        <v>0.59872321021431829</v>
      </c>
      <c r="U1414" s="4">
        <f>YEAR(SalesDataTable[[#This Row],[Order Date]])</f>
        <v>2026</v>
      </c>
      <c r="V1414" s="7" t="str">
        <f>"Q"&amp;ROUNDUP(MONTH(SalesDataTable[[#This Row],[Order Date]])/3,0)</f>
        <v>Q3</v>
      </c>
      <c r="W1414" s="8">
        <f>MONTH(SalesDataTable[[#This Row],[Order Date]])</f>
        <v>7</v>
      </c>
      <c r="X1414" s="7" t="str">
        <f>TEXT(SalesDataTable[[#This Row],[Order Date]],"mmm")</f>
        <v>Jul</v>
      </c>
    </row>
    <row r="1415" spans="1:24" ht="15.75">
      <c r="A1415" s="2">
        <v>1409</v>
      </c>
      <c r="B1415" s="11">
        <v>46222</v>
      </c>
      <c r="C1415" s="4">
        <f>YEAR(SalesDataTable[[#This Row],[Order Date]])</f>
        <v>2026</v>
      </c>
      <c r="D1415" s="4" t="str">
        <f>"Q"&amp;ROUNDUP(MONTH(SalesDataTable[[#This Row],[Order Date]])/3,0)</f>
        <v>Q3</v>
      </c>
      <c r="E1415" s="4">
        <f>MONTH(SalesDataTable[[#This Row],[Order Date]])</f>
        <v>7</v>
      </c>
      <c r="F1415" s="4" t="str">
        <f>TEXT(SalesDataTable[[#This Row],[Order Date]],"MMM")</f>
        <v>Jul</v>
      </c>
      <c r="G1415" s="3" t="s">
        <v>6</v>
      </c>
      <c r="H1415" s="3" t="s">
        <v>49</v>
      </c>
      <c r="I1415" s="3" t="s">
        <v>2</v>
      </c>
      <c r="J1415" s="3" t="s">
        <v>13</v>
      </c>
      <c r="K1415" s="3" t="s">
        <v>23</v>
      </c>
      <c r="L1415" s="3" t="s">
        <v>51</v>
      </c>
      <c r="M1415" s="8">
        <v>5</v>
      </c>
      <c r="N1415" s="5">
        <v>124.68</v>
      </c>
      <c r="O1415" s="6">
        <v>0.05</v>
      </c>
      <c r="P1415" s="18">
        <v>60.61</v>
      </c>
      <c r="Q1415" s="18">
        <f t="shared" si="88"/>
        <v>592.23</v>
      </c>
      <c r="R1415" s="18">
        <f t="shared" si="89"/>
        <v>303.05</v>
      </c>
      <c r="S1415" s="18">
        <f t="shared" si="90"/>
        <v>289.18</v>
      </c>
      <c r="T1415" s="7">
        <f t="shared" si="91"/>
        <v>0.48829002245749115</v>
      </c>
      <c r="U1415" s="4">
        <f>YEAR(SalesDataTable[[#This Row],[Order Date]])</f>
        <v>2026</v>
      </c>
      <c r="V1415" s="7" t="str">
        <f>"Q"&amp;ROUNDUP(MONTH(SalesDataTable[[#This Row],[Order Date]])/3,0)</f>
        <v>Q3</v>
      </c>
      <c r="W1415" s="8">
        <f>MONTH(SalesDataTable[[#This Row],[Order Date]])</f>
        <v>7</v>
      </c>
      <c r="X1415" s="7" t="str">
        <f>TEXT(SalesDataTable[[#This Row],[Order Date]],"mmm")</f>
        <v>Jul</v>
      </c>
    </row>
    <row r="1416" spans="1:24" ht="15.75">
      <c r="A1416" s="2">
        <v>1486</v>
      </c>
      <c r="B1416" s="11">
        <v>46222</v>
      </c>
      <c r="C1416" s="4">
        <f>YEAR(SalesDataTable[[#This Row],[Order Date]])</f>
        <v>2026</v>
      </c>
      <c r="D1416" s="4" t="str">
        <f>"Q"&amp;ROUNDUP(MONTH(SalesDataTable[[#This Row],[Order Date]])/3,0)</f>
        <v>Q3</v>
      </c>
      <c r="E1416" s="4">
        <f>MONTH(SalesDataTable[[#This Row],[Order Date]])</f>
        <v>7</v>
      </c>
      <c r="F1416" s="4" t="str">
        <f>TEXT(SalesDataTable[[#This Row],[Order Date]],"MMM")</f>
        <v>Jul</v>
      </c>
      <c r="G1416" s="3" t="s">
        <v>20</v>
      </c>
      <c r="H1416" s="3" t="s">
        <v>33</v>
      </c>
      <c r="I1416" s="3" t="s">
        <v>2</v>
      </c>
      <c r="J1416" s="3" t="s">
        <v>3</v>
      </c>
      <c r="K1416" s="3" t="s">
        <v>4</v>
      </c>
      <c r="L1416" s="3" t="s">
        <v>30</v>
      </c>
      <c r="M1416" s="8">
        <v>1</v>
      </c>
      <c r="N1416" s="5">
        <v>101.7</v>
      </c>
      <c r="O1416" s="6">
        <v>0.05</v>
      </c>
      <c r="P1416" s="18">
        <v>49.92</v>
      </c>
      <c r="Q1416" s="18">
        <f t="shared" si="88"/>
        <v>96.614999999999995</v>
      </c>
      <c r="R1416" s="18">
        <f t="shared" si="89"/>
        <v>49.92</v>
      </c>
      <c r="S1416" s="18">
        <f t="shared" si="90"/>
        <v>46.694999999999993</v>
      </c>
      <c r="T1416" s="7">
        <f t="shared" si="91"/>
        <v>0.48331004502406455</v>
      </c>
      <c r="U1416" s="4">
        <f>YEAR(SalesDataTable[[#This Row],[Order Date]])</f>
        <v>2026</v>
      </c>
      <c r="V1416" s="7" t="str">
        <f>"Q"&amp;ROUNDUP(MONTH(SalesDataTable[[#This Row],[Order Date]])/3,0)</f>
        <v>Q3</v>
      </c>
      <c r="W1416" s="8">
        <f>MONTH(SalesDataTable[[#This Row],[Order Date]])</f>
        <v>7</v>
      </c>
      <c r="X1416" s="7" t="str">
        <f>TEXT(SalesDataTable[[#This Row],[Order Date]],"mmm")</f>
        <v>Jul</v>
      </c>
    </row>
    <row r="1417" spans="1:24" ht="15.75">
      <c r="A1417" s="2">
        <v>1940</v>
      </c>
      <c r="B1417" s="11">
        <v>46222</v>
      </c>
      <c r="C1417" s="4">
        <f>YEAR(SalesDataTable[[#This Row],[Order Date]])</f>
        <v>2026</v>
      </c>
      <c r="D1417" s="4" t="str">
        <f>"Q"&amp;ROUNDUP(MONTH(SalesDataTable[[#This Row],[Order Date]])/3,0)</f>
        <v>Q3</v>
      </c>
      <c r="E1417" s="4">
        <f>MONTH(SalesDataTable[[#This Row],[Order Date]])</f>
        <v>7</v>
      </c>
      <c r="F1417" s="4" t="str">
        <f>TEXT(SalesDataTable[[#This Row],[Order Date]],"MMM")</f>
        <v>Jul</v>
      </c>
      <c r="G1417" s="3" t="s">
        <v>11</v>
      </c>
      <c r="H1417" s="3" t="s">
        <v>52</v>
      </c>
      <c r="I1417" s="3" t="s">
        <v>2</v>
      </c>
      <c r="J1417" s="3" t="s">
        <v>13</v>
      </c>
      <c r="K1417" s="3" t="s">
        <v>34</v>
      </c>
      <c r="L1417" s="3" t="s">
        <v>45</v>
      </c>
      <c r="M1417" s="8">
        <v>2</v>
      </c>
      <c r="N1417" s="5">
        <v>50.24</v>
      </c>
      <c r="O1417" s="6">
        <v>0.05</v>
      </c>
      <c r="P1417" s="18">
        <v>21.88</v>
      </c>
      <c r="Q1417" s="18">
        <f t="shared" si="88"/>
        <v>95.456000000000003</v>
      </c>
      <c r="R1417" s="18">
        <f t="shared" si="89"/>
        <v>43.76</v>
      </c>
      <c r="S1417" s="18">
        <f t="shared" si="90"/>
        <v>51.696000000000005</v>
      </c>
      <c r="T1417" s="7">
        <f t="shared" si="91"/>
        <v>0.54156889037881328</v>
      </c>
      <c r="U1417" s="4">
        <f>YEAR(SalesDataTable[[#This Row],[Order Date]])</f>
        <v>2026</v>
      </c>
      <c r="V1417" s="7" t="str">
        <f>"Q"&amp;ROUNDUP(MONTH(SalesDataTable[[#This Row],[Order Date]])/3,0)</f>
        <v>Q3</v>
      </c>
      <c r="W1417" s="8">
        <f>MONTH(SalesDataTable[[#This Row],[Order Date]])</f>
        <v>7</v>
      </c>
      <c r="X1417" s="7" t="str">
        <f>TEXT(SalesDataTable[[#This Row],[Order Date]],"mmm")</f>
        <v>Jul</v>
      </c>
    </row>
    <row r="1418" spans="1:24" ht="15.75">
      <c r="A1418" s="2">
        <v>2215</v>
      </c>
      <c r="B1418" s="11">
        <v>46222</v>
      </c>
      <c r="C1418" s="4">
        <f>YEAR(SalesDataTable[[#This Row],[Order Date]])</f>
        <v>2026</v>
      </c>
      <c r="D1418" s="4" t="str">
        <f>"Q"&amp;ROUNDUP(MONTH(SalesDataTable[[#This Row],[Order Date]])/3,0)</f>
        <v>Q3</v>
      </c>
      <c r="E1418" s="4">
        <f>MONTH(SalesDataTable[[#This Row],[Order Date]])</f>
        <v>7</v>
      </c>
      <c r="F1418" s="4" t="str">
        <f>TEXT(SalesDataTable[[#This Row],[Order Date]],"MMM")</f>
        <v>Jul</v>
      </c>
      <c r="G1418" s="3" t="s">
        <v>20</v>
      </c>
      <c r="H1418" s="3" t="s">
        <v>47</v>
      </c>
      <c r="I1418" s="3" t="s">
        <v>19</v>
      </c>
      <c r="J1418" s="3" t="s">
        <v>3</v>
      </c>
      <c r="K1418" s="3" t="s">
        <v>34</v>
      </c>
      <c r="L1418" s="3" t="s">
        <v>42</v>
      </c>
      <c r="M1418" s="8">
        <v>3</v>
      </c>
      <c r="N1418" s="5">
        <v>35.53</v>
      </c>
      <c r="O1418" s="6">
        <v>0</v>
      </c>
      <c r="P1418" s="18">
        <v>14</v>
      </c>
      <c r="Q1418" s="18">
        <f t="shared" si="88"/>
        <v>106.59</v>
      </c>
      <c r="R1418" s="18">
        <f t="shared" si="89"/>
        <v>42</v>
      </c>
      <c r="S1418" s="18">
        <f t="shared" si="90"/>
        <v>64.59</v>
      </c>
      <c r="T1418" s="7">
        <f t="shared" si="91"/>
        <v>0.60596678862932729</v>
      </c>
      <c r="U1418" s="4">
        <f>YEAR(SalesDataTable[[#This Row],[Order Date]])</f>
        <v>2026</v>
      </c>
      <c r="V1418" s="7" t="str">
        <f>"Q"&amp;ROUNDUP(MONTH(SalesDataTable[[#This Row],[Order Date]])/3,0)</f>
        <v>Q3</v>
      </c>
      <c r="W1418" s="8">
        <f>MONTH(SalesDataTable[[#This Row],[Order Date]])</f>
        <v>7</v>
      </c>
      <c r="X1418" s="7" t="str">
        <f>TEXT(SalesDataTable[[#This Row],[Order Date]],"mmm")</f>
        <v>Jul</v>
      </c>
    </row>
    <row r="1419" spans="1:24" ht="15.75">
      <c r="A1419" s="2">
        <v>2555</v>
      </c>
      <c r="B1419" s="11">
        <v>46222</v>
      </c>
      <c r="C1419" s="4">
        <f>YEAR(SalesDataTable[[#This Row],[Order Date]])</f>
        <v>2026</v>
      </c>
      <c r="D1419" s="4" t="str">
        <f>"Q"&amp;ROUNDUP(MONTH(SalesDataTable[[#This Row],[Order Date]])/3,0)</f>
        <v>Q3</v>
      </c>
      <c r="E1419" s="4">
        <f>MONTH(SalesDataTable[[#This Row],[Order Date]])</f>
        <v>7</v>
      </c>
      <c r="F1419" s="4" t="str">
        <f>TEXT(SalesDataTable[[#This Row],[Order Date]],"MMM")</f>
        <v>Jul</v>
      </c>
      <c r="G1419" s="3" t="s">
        <v>11</v>
      </c>
      <c r="H1419" s="3" t="s">
        <v>12</v>
      </c>
      <c r="I1419" s="3" t="s">
        <v>28</v>
      </c>
      <c r="J1419" s="3" t="s">
        <v>13</v>
      </c>
      <c r="K1419" s="3" t="s">
        <v>14</v>
      </c>
      <c r="L1419" s="3" t="s">
        <v>32</v>
      </c>
      <c r="M1419" s="8">
        <v>2</v>
      </c>
      <c r="N1419" s="5">
        <v>46.89</v>
      </c>
      <c r="O1419" s="6">
        <v>0.1</v>
      </c>
      <c r="P1419" s="18">
        <v>18.53</v>
      </c>
      <c r="Q1419" s="18">
        <f t="shared" si="88"/>
        <v>84.402000000000001</v>
      </c>
      <c r="R1419" s="18">
        <f t="shared" si="89"/>
        <v>37.06</v>
      </c>
      <c r="S1419" s="18">
        <f t="shared" si="90"/>
        <v>47.341999999999999</v>
      </c>
      <c r="T1419" s="7">
        <f t="shared" si="91"/>
        <v>0.56091087888912583</v>
      </c>
      <c r="U1419" s="4">
        <f>YEAR(SalesDataTable[[#This Row],[Order Date]])</f>
        <v>2026</v>
      </c>
      <c r="V1419" s="7" t="str">
        <f>"Q"&amp;ROUNDUP(MONTH(SalesDataTable[[#This Row],[Order Date]])/3,0)</f>
        <v>Q3</v>
      </c>
      <c r="W1419" s="8">
        <f>MONTH(SalesDataTable[[#This Row],[Order Date]])</f>
        <v>7</v>
      </c>
      <c r="X1419" s="7" t="str">
        <f>TEXT(SalesDataTable[[#This Row],[Order Date]],"mmm")</f>
        <v>Jul</v>
      </c>
    </row>
    <row r="1420" spans="1:24" ht="15.75">
      <c r="A1420" s="2">
        <v>4710</v>
      </c>
      <c r="B1420" s="11">
        <v>46222</v>
      </c>
      <c r="C1420" s="4">
        <f>YEAR(SalesDataTable[[#This Row],[Order Date]])</f>
        <v>2026</v>
      </c>
      <c r="D1420" s="4" t="str">
        <f>"Q"&amp;ROUNDUP(MONTH(SalesDataTable[[#This Row],[Order Date]])/3,0)</f>
        <v>Q3</v>
      </c>
      <c r="E1420" s="4">
        <f>MONTH(SalesDataTable[[#This Row],[Order Date]])</f>
        <v>7</v>
      </c>
      <c r="F1420" s="4" t="str">
        <f>TEXT(SalesDataTable[[#This Row],[Order Date]],"MMM")</f>
        <v>Jul</v>
      </c>
      <c r="G1420" s="3" t="s">
        <v>0</v>
      </c>
      <c r="H1420" s="3" t="s">
        <v>1</v>
      </c>
      <c r="I1420" s="3" t="s">
        <v>19</v>
      </c>
      <c r="J1420" s="3" t="s">
        <v>3</v>
      </c>
      <c r="K1420" s="3" t="s">
        <v>23</v>
      </c>
      <c r="L1420" s="3" t="s">
        <v>29</v>
      </c>
      <c r="M1420" s="8">
        <v>1</v>
      </c>
      <c r="N1420" s="5">
        <v>197.29</v>
      </c>
      <c r="O1420" s="6">
        <v>0.1</v>
      </c>
      <c r="P1420" s="18">
        <v>104.7</v>
      </c>
      <c r="Q1420" s="18">
        <f t="shared" si="88"/>
        <v>177.56100000000001</v>
      </c>
      <c r="R1420" s="18">
        <f t="shared" si="89"/>
        <v>104.7</v>
      </c>
      <c r="S1420" s="18">
        <f t="shared" si="90"/>
        <v>72.861000000000004</v>
      </c>
      <c r="T1420" s="7">
        <f t="shared" si="91"/>
        <v>0.4103434875901803</v>
      </c>
      <c r="U1420" s="4">
        <f>YEAR(SalesDataTable[[#This Row],[Order Date]])</f>
        <v>2026</v>
      </c>
      <c r="V1420" s="7" t="str">
        <f>"Q"&amp;ROUNDUP(MONTH(SalesDataTable[[#This Row],[Order Date]])/3,0)</f>
        <v>Q3</v>
      </c>
      <c r="W1420" s="8">
        <f>MONTH(SalesDataTable[[#This Row],[Order Date]])</f>
        <v>7</v>
      </c>
      <c r="X1420" s="7" t="str">
        <f>TEXT(SalesDataTable[[#This Row],[Order Date]],"mmm")</f>
        <v>Jul</v>
      </c>
    </row>
    <row r="1421" spans="1:24" ht="15.75">
      <c r="A1421" s="2">
        <v>4974</v>
      </c>
      <c r="B1421" s="11">
        <v>46222</v>
      </c>
      <c r="C1421" s="4">
        <f>YEAR(SalesDataTable[[#This Row],[Order Date]])</f>
        <v>2026</v>
      </c>
      <c r="D1421" s="4" t="str">
        <f>"Q"&amp;ROUNDUP(MONTH(SalesDataTable[[#This Row],[Order Date]])/3,0)</f>
        <v>Q3</v>
      </c>
      <c r="E1421" s="4">
        <f>MONTH(SalesDataTable[[#This Row],[Order Date]])</f>
        <v>7</v>
      </c>
      <c r="F1421" s="4" t="str">
        <f>TEXT(SalesDataTable[[#This Row],[Order Date]],"MMM")</f>
        <v>Jul</v>
      </c>
      <c r="G1421" s="3" t="s">
        <v>0</v>
      </c>
      <c r="H1421" s="3" t="s">
        <v>36</v>
      </c>
      <c r="I1421" s="3" t="s">
        <v>19</v>
      </c>
      <c r="J1421" s="3" t="s">
        <v>16</v>
      </c>
      <c r="K1421" s="3" t="s">
        <v>9</v>
      </c>
      <c r="L1421" s="3" t="s">
        <v>46</v>
      </c>
      <c r="M1421" s="8">
        <v>1</v>
      </c>
      <c r="N1421" s="5">
        <v>70.52</v>
      </c>
      <c r="O1421" s="6">
        <v>0.1</v>
      </c>
      <c r="P1421" s="18">
        <v>33.28</v>
      </c>
      <c r="Q1421" s="18">
        <f t="shared" si="88"/>
        <v>63.467999999999996</v>
      </c>
      <c r="R1421" s="18">
        <f t="shared" si="89"/>
        <v>33.28</v>
      </c>
      <c r="S1421" s="18">
        <f t="shared" si="90"/>
        <v>30.187999999999995</v>
      </c>
      <c r="T1421" s="7">
        <f t="shared" si="91"/>
        <v>0.47564126804058732</v>
      </c>
      <c r="U1421" s="4">
        <f>YEAR(SalesDataTable[[#This Row],[Order Date]])</f>
        <v>2026</v>
      </c>
      <c r="V1421" s="7" t="str">
        <f>"Q"&amp;ROUNDUP(MONTH(SalesDataTable[[#This Row],[Order Date]])/3,0)</f>
        <v>Q3</v>
      </c>
      <c r="W1421" s="8">
        <f>MONTH(SalesDataTable[[#This Row],[Order Date]])</f>
        <v>7</v>
      </c>
      <c r="X1421" s="7" t="str">
        <f>TEXT(SalesDataTable[[#This Row],[Order Date]],"mmm")</f>
        <v>Jul</v>
      </c>
    </row>
    <row r="1422" spans="1:24" ht="15.75">
      <c r="A1422" s="2">
        <v>5048</v>
      </c>
      <c r="B1422" s="11">
        <v>46222</v>
      </c>
      <c r="C1422" s="4">
        <f>YEAR(SalesDataTable[[#This Row],[Order Date]])</f>
        <v>2026</v>
      </c>
      <c r="D1422" s="4" t="str">
        <f>"Q"&amp;ROUNDUP(MONTH(SalesDataTable[[#This Row],[Order Date]])/3,0)</f>
        <v>Q3</v>
      </c>
      <c r="E1422" s="4">
        <f>MONTH(SalesDataTable[[#This Row],[Order Date]])</f>
        <v>7</v>
      </c>
      <c r="F1422" s="4" t="str">
        <f>TEXT(SalesDataTable[[#This Row],[Order Date]],"MMM")</f>
        <v>Jul</v>
      </c>
      <c r="G1422" s="3" t="s">
        <v>6</v>
      </c>
      <c r="H1422" s="3" t="s">
        <v>43</v>
      </c>
      <c r="I1422" s="3" t="s">
        <v>28</v>
      </c>
      <c r="J1422" s="3" t="s">
        <v>13</v>
      </c>
      <c r="K1422" s="3" t="s">
        <v>34</v>
      </c>
      <c r="L1422" s="3" t="s">
        <v>45</v>
      </c>
      <c r="M1422" s="8">
        <v>3</v>
      </c>
      <c r="N1422" s="5">
        <v>49.9</v>
      </c>
      <c r="O1422" s="6">
        <v>0.05</v>
      </c>
      <c r="P1422" s="18">
        <v>22.27</v>
      </c>
      <c r="Q1422" s="18">
        <f t="shared" si="88"/>
        <v>142.21499999999997</v>
      </c>
      <c r="R1422" s="18">
        <f t="shared" si="89"/>
        <v>66.81</v>
      </c>
      <c r="S1422" s="18">
        <f t="shared" si="90"/>
        <v>75.404999999999973</v>
      </c>
      <c r="T1422" s="7">
        <f t="shared" si="91"/>
        <v>0.53021833139964125</v>
      </c>
      <c r="U1422" s="4">
        <f>YEAR(SalesDataTable[[#This Row],[Order Date]])</f>
        <v>2026</v>
      </c>
      <c r="V1422" s="7" t="str">
        <f>"Q"&amp;ROUNDUP(MONTH(SalesDataTable[[#This Row],[Order Date]])/3,0)</f>
        <v>Q3</v>
      </c>
      <c r="W1422" s="8">
        <f>MONTH(SalesDataTable[[#This Row],[Order Date]])</f>
        <v>7</v>
      </c>
      <c r="X1422" s="7" t="str">
        <f>TEXT(SalesDataTable[[#This Row],[Order Date]],"mmm")</f>
        <v>Jul</v>
      </c>
    </row>
    <row r="1423" spans="1:24" ht="15.75">
      <c r="A1423" s="2">
        <v>1</v>
      </c>
      <c r="B1423" s="11">
        <v>46223</v>
      </c>
      <c r="C1423" s="4">
        <f>YEAR(SalesDataTable[[#This Row],[Order Date]])</f>
        <v>2026</v>
      </c>
      <c r="D1423" s="4" t="str">
        <f>"Q"&amp;ROUNDUP(MONTH(SalesDataTable[[#This Row],[Order Date]])/3,0)</f>
        <v>Q3</v>
      </c>
      <c r="E1423" s="4">
        <f>MONTH(SalesDataTable[[#This Row],[Order Date]])</f>
        <v>7</v>
      </c>
      <c r="F1423" s="4" t="str">
        <f>TEXT(SalesDataTable[[#This Row],[Order Date]],"MMM")</f>
        <v>Jul</v>
      </c>
      <c r="G1423" s="3" t="s">
        <v>20</v>
      </c>
      <c r="H1423" s="3" t="s">
        <v>31</v>
      </c>
      <c r="I1423" s="3" t="s">
        <v>19</v>
      </c>
      <c r="J1423" s="3" t="s">
        <v>13</v>
      </c>
      <c r="K1423" s="3" t="s">
        <v>9</v>
      </c>
      <c r="L1423" s="3" t="s">
        <v>37</v>
      </c>
      <c r="M1423" s="8">
        <v>3</v>
      </c>
      <c r="N1423" s="5">
        <v>156.25</v>
      </c>
      <c r="O1423" s="6">
        <v>0</v>
      </c>
      <c r="P1423" s="18">
        <v>79.900000000000006</v>
      </c>
      <c r="Q1423" s="18">
        <f t="shared" si="88"/>
        <v>468.75</v>
      </c>
      <c r="R1423" s="18">
        <f t="shared" si="89"/>
        <v>239.70000000000002</v>
      </c>
      <c r="S1423" s="18">
        <f t="shared" si="90"/>
        <v>229.04999999999998</v>
      </c>
      <c r="T1423" s="7">
        <f t="shared" si="91"/>
        <v>0.48863999999999996</v>
      </c>
      <c r="U1423" s="4">
        <f>YEAR(SalesDataTable[[#This Row],[Order Date]])</f>
        <v>2026</v>
      </c>
      <c r="V1423" s="7" t="str">
        <f>"Q"&amp;ROUNDUP(MONTH(SalesDataTable[[#This Row],[Order Date]])/3,0)</f>
        <v>Q3</v>
      </c>
      <c r="W1423" s="8">
        <f>MONTH(SalesDataTable[[#This Row],[Order Date]])</f>
        <v>7</v>
      </c>
      <c r="X1423" s="7" t="str">
        <f>TEXT(SalesDataTable[[#This Row],[Order Date]],"mmm")</f>
        <v>Jul</v>
      </c>
    </row>
    <row r="1424" spans="1:24" ht="15.75">
      <c r="A1424" s="2">
        <v>270</v>
      </c>
      <c r="B1424" s="11">
        <v>46223</v>
      </c>
      <c r="C1424" s="4">
        <f>YEAR(SalesDataTable[[#This Row],[Order Date]])</f>
        <v>2026</v>
      </c>
      <c r="D1424" s="4" t="str">
        <f>"Q"&amp;ROUNDUP(MONTH(SalesDataTable[[#This Row],[Order Date]])/3,0)</f>
        <v>Q3</v>
      </c>
      <c r="E1424" s="4">
        <f>MONTH(SalesDataTable[[#This Row],[Order Date]])</f>
        <v>7</v>
      </c>
      <c r="F1424" s="4" t="str">
        <f>TEXT(SalesDataTable[[#This Row],[Order Date]],"MMM")</f>
        <v>Jul</v>
      </c>
      <c r="G1424" s="3" t="s">
        <v>11</v>
      </c>
      <c r="H1424" s="3" t="s">
        <v>12</v>
      </c>
      <c r="I1424" s="3" t="s">
        <v>28</v>
      </c>
      <c r="J1424" s="3" t="s">
        <v>3</v>
      </c>
      <c r="K1424" s="3" t="s">
        <v>23</v>
      </c>
      <c r="L1424" s="3" t="s">
        <v>51</v>
      </c>
      <c r="M1424" s="8">
        <v>3</v>
      </c>
      <c r="N1424" s="5">
        <v>120.14</v>
      </c>
      <c r="O1424" s="6">
        <v>0</v>
      </c>
      <c r="P1424" s="18">
        <v>58.9</v>
      </c>
      <c r="Q1424" s="18">
        <f t="shared" si="88"/>
        <v>360.42</v>
      </c>
      <c r="R1424" s="18">
        <f t="shared" si="89"/>
        <v>176.7</v>
      </c>
      <c r="S1424" s="18">
        <f t="shared" si="90"/>
        <v>183.72000000000003</v>
      </c>
      <c r="T1424" s="7">
        <f t="shared" si="91"/>
        <v>0.5097386382553688</v>
      </c>
      <c r="U1424" s="4">
        <f>YEAR(SalesDataTable[[#This Row],[Order Date]])</f>
        <v>2026</v>
      </c>
      <c r="V1424" s="7" t="str">
        <f>"Q"&amp;ROUNDUP(MONTH(SalesDataTable[[#This Row],[Order Date]])/3,0)</f>
        <v>Q3</v>
      </c>
      <c r="W1424" s="8">
        <f>MONTH(SalesDataTable[[#This Row],[Order Date]])</f>
        <v>7</v>
      </c>
      <c r="X1424" s="7" t="str">
        <f>TEXT(SalesDataTable[[#This Row],[Order Date]],"mmm")</f>
        <v>Jul</v>
      </c>
    </row>
    <row r="1425" spans="1:24" ht="15.75">
      <c r="A1425" s="2">
        <v>2130</v>
      </c>
      <c r="B1425" s="11">
        <v>46223</v>
      </c>
      <c r="C1425" s="4">
        <f>YEAR(SalesDataTable[[#This Row],[Order Date]])</f>
        <v>2026</v>
      </c>
      <c r="D1425" s="4" t="str">
        <f>"Q"&amp;ROUNDUP(MONTH(SalesDataTable[[#This Row],[Order Date]])/3,0)</f>
        <v>Q3</v>
      </c>
      <c r="E1425" s="4">
        <f>MONTH(SalesDataTable[[#This Row],[Order Date]])</f>
        <v>7</v>
      </c>
      <c r="F1425" s="4" t="str">
        <f>TEXT(SalesDataTable[[#This Row],[Order Date]],"MMM")</f>
        <v>Jul</v>
      </c>
      <c r="G1425" s="3" t="s">
        <v>6</v>
      </c>
      <c r="H1425" s="3" t="s">
        <v>49</v>
      </c>
      <c r="I1425" s="3" t="s">
        <v>19</v>
      </c>
      <c r="J1425" s="3" t="s">
        <v>3</v>
      </c>
      <c r="K1425" s="3" t="s">
        <v>9</v>
      </c>
      <c r="L1425" s="3" t="s">
        <v>17</v>
      </c>
      <c r="M1425" s="8">
        <v>1</v>
      </c>
      <c r="N1425" s="5">
        <v>145.21</v>
      </c>
      <c r="O1425" s="6">
        <v>0</v>
      </c>
      <c r="P1425" s="18">
        <v>80.52</v>
      </c>
      <c r="Q1425" s="18">
        <f t="shared" si="88"/>
        <v>145.21</v>
      </c>
      <c r="R1425" s="18">
        <f t="shared" si="89"/>
        <v>80.52</v>
      </c>
      <c r="S1425" s="18">
        <f t="shared" si="90"/>
        <v>64.690000000000012</v>
      </c>
      <c r="T1425" s="7">
        <f t="shared" si="91"/>
        <v>0.44549273466014744</v>
      </c>
      <c r="U1425" s="4">
        <f>YEAR(SalesDataTable[[#This Row],[Order Date]])</f>
        <v>2026</v>
      </c>
      <c r="V1425" s="7" t="str">
        <f>"Q"&amp;ROUNDUP(MONTH(SalesDataTable[[#This Row],[Order Date]])/3,0)</f>
        <v>Q3</v>
      </c>
      <c r="W1425" s="8">
        <f>MONTH(SalesDataTable[[#This Row],[Order Date]])</f>
        <v>7</v>
      </c>
      <c r="X1425" s="7" t="str">
        <f>TEXT(SalesDataTable[[#This Row],[Order Date]],"mmm")</f>
        <v>Jul</v>
      </c>
    </row>
    <row r="1426" spans="1:24" ht="15.75">
      <c r="A1426" s="2">
        <v>2474</v>
      </c>
      <c r="B1426" s="11">
        <v>46223</v>
      </c>
      <c r="C1426" s="4">
        <f>YEAR(SalesDataTable[[#This Row],[Order Date]])</f>
        <v>2026</v>
      </c>
      <c r="D1426" s="4" t="str">
        <f>"Q"&amp;ROUNDUP(MONTH(SalesDataTable[[#This Row],[Order Date]])/3,0)</f>
        <v>Q3</v>
      </c>
      <c r="E1426" s="4">
        <f>MONTH(SalesDataTable[[#This Row],[Order Date]])</f>
        <v>7</v>
      </c>
      <c r="F1426" s="4" t="str">
        <f>TEXT(SalesDataTable[[#This Row],[Order Date]],"MMM")</f>
        <v>Jul</v>
      </c>
      <c r="G1426" s="3" t="s">
        <v>11</v>
      </c>
      <c r="H1426" s="3" t="s">
        <v>12</v>
      </c>
      <c r="I1426" s="3" t="s">
        <v>19</v>
      </c>
      <c r="J1426" s="3" t="s">
        <v>3</v>
      </c>
      <c r="K1426" s="3" t="s">
        <v>4</v>
      </c>
      <c r="L1426" s="3" t="s">
        <v>26</v>
      </c>
      <c r="M1426" s="8">
        <v>2</v>
      </c>
      <c r="N1426" s="5">
        <v>39.78</v>
      </c>
      <c r="O1426" s="6">
        <v>0.1</v>
      </c>
      <c r="P1426" s="18">
        <v>16.260000000000002</v>
      </c>
      <c r="Q1426" s="18">
        <f t="shared" si="88"/>
        <v>71.603999999999999</v>
      </c>
      <c r="R1426" s="18">
        <f t="shared" si="89"/>
        <v>32.520000000000003</v>
      </c>
      <c r="S1426" s="18">
        <f t="shared" si="90"/>
        <v>39.083999999999996</v>
      </c>
      <c r="T1426" s="7">
        <f t="shared" si="91"/>
        <v>0.54583542818836928</v>
      </c>
      <c r="U1426" s="4">
        <f>YEAR(SalesDataTable[[#This Row],[Order Date]])</f>
        <v>2026</v>
      </c>
      <c r="V1426" s="7" t="str">
        <f>"Q"&amp;ROUNDUP(MONTH(SalesDataTable[[#This Row],[Order Date]])/3,0)</f>
        <v>Q3</v>
      </c>
      <c r="W1426" s="8">
        <f>MONTH(SalesDataTable[[#This Row],[Order Date]])</f>
        <v>7</v>
      </c>
      <c r="X1426" s="7" t="str">
        <f>TEXT(SalesDataTable[[#This Row],[Order Date]],"mmm")</f>
        <v>Jul</v>
      </c>
    </row>
    <row r="1427" spans="1:24" ht="15.75">
      <c r="A1427" s="2">
        <v>2514</v>
      </c>
      <c r="B1427" s="11">
        <v>46223</v>
      </c>
      <c r="C1427" s="4">
        <f>YEAR(SalesDataTable[[#This Row],[Order Date]])</f>
        <v>2026</v>
      </c>
      <c r="D1427" s="4" t="str">
        <f>"Q"&amp;ROUNDUP(MONTH(SalesDataTable[[#This Row],[Order Date]])/3,0)</f>
        <v>Q3</v>
      </c>
      <c r="E1427" s="4">
        <f>MONTH(SalesDataTable[[#This Row],[Order Date]])</f>
        <v>7</v>
      </c>
      <c r="F1427" s="4" t="str">
        <f>TEXT(SalesDataTable[[#This Row],[Order Date]],"MMM")</f>
        <v>Jul</v>
      </c>
      <c r="G1427" s="3" t="s">
        <v>6</v>
      </c>
      <c r="H1427" s="3" t="s">
        <v>27</v>
      </c>
      <c r="I1427" s="3" t="s">
        <v>2</v>
      </c>
      <c r="J1427" s="3" t="s">
        <v>13</v>
      </c>
      <c r="K1427" s="3" t="s">
        <v>14</v>
      </c>
      <c r="L1427" s="3" t="s">
        <v>48</v>
      </c>
      <c r="M1427" s="8">
        <v>2</v>
      </c>
      <c r="N1427" s="5">
        <v>161.97</v>
      </c>
      <c r="O1427" s="6">
        <v>0.1</v>
      </c>
      <c r="P1427" s="18">
        <v>88.57</v>
      </c>
      <c r="Q1427" s="18">
        <f t="shared" si="88"/>
        <v>291.54599999999999</v>
      </c>
      <c r="R1427" s="18">
        <f t="shared" si="89"/>
        <v>177.14</v>
      </c>
      <c r="S1427" s="18">
        <f t="shared" si="90"/>
        <v>114.40600000000001</v>
      </c>
      <c r="T1427" s="7">
        <f t="shared" si="91"/>
        <v>0.39241148909606033</v>
      </c>
      <c r="U1427" s="4">
        <f>YEAR(SalesDataTable[[#This Row],[Order Date]])</f>
        <v>2026</v>
      </c>
      <c r="V1427" s="7" t="str">
        <f>"Q"&amp;ROUNDUP(MONTH(SalesDataTable[[#This Row],[Order Date]])/3,0)</f>
        <v>Q3</v>
      </c>
      <c r="W1427" s="8">
        <f>MONTH(SalesDataTable[[#This Row],[Order Date]])</f>
        <v>7</v>
      </c>
      <c r="X1427" s="7" t="str">
        <f>TEXT(SalesDataTable[[#This Row],[Order Date]],"mmm")</f>
        <v>Jul</v>
      </c>
    </row>
    <row r="1428" spans="1:24" ht="15.75">
      <c r="A1428" s="2">
        <v>2616</v>
      </c>
      <c r="B1428" s="11">
        <v>46223</v>
      </c>
      <c r="C1428" s="4">
        <f>YEAR(SalesDataTable[[#This Row],[Order Date]])</f>
        <v>2026</v>
      </c>
      <c r="D1428" s="4" t="str">
        <f>"Q"&amp;ROUNDUP(MONTH(SalesDataTable[[#This Row],[Order Date]])/3,0)</f>
        <v>Q3</v>
      </c>
      <c r="E1428" s="4">
        <f>MONTH(SalesDataTable[[#This Row],[Order Date]])</f>
        <v>7</v>
      </c>
      <c r="F1428" s="4" t="str">
        <f>TEXT(SalesDataTable[[#This Row],[Order Date]],"MMM")</f>
        <v>Jul</v>
      </c>
      <c r="G1428" s="3" t="s">
        <v>11</v>
      </c>
      <c r="H1428" s="3" t="s">
        <v>18</v>
      </c>
      <c r="I1428" s="3" t="s">
        <v>19</v>
      </c>
      <c r="J1428" s="3" t="s">
        <v>13</v>
      </c>
      <c r="K1428" s="3" t="s">
        <v>34</v>
      </c>
      <c r="L1428" s="3" t="s">
        <v>38</v>
      </c>
      <c r="M1428" s="8">
        <v>2</v>
      </c>
      <c r="N1428" s="5">
        <v>125.37</v>
      </c>
      <c r="O1428" s="6">
        <v>0</v>
      </c>
      <c r="P1428" s="18">
        <v>68.040000000000006</v>
      </c>
      <c r="Q1428" s="18">
        <f t="shared" si="88"/>
        <v>250.74</v>
      </c>
      <c r="R1428" s="18">
        <f t="shared" si="89"/>
        <v>136.08000000000001</v>
      </c>
      <c r="S1428" s="18">
        <f t="shared" si="90"/>
        <v>114.66</v>
      </c>
      <c r="T1428" s="7">
        <f t="shared" si="91"/>
        <v>0.457286432160804</v>
      </c>
      <c r="U1428" s="4">
        <f>YEAR(SalesDataTable[[#This Row],[Order Date]])</f>
        <v>2026</v>
      </c>
      <c r="V1428" s="7" t="str">
        <f>"Q"&amp;ROUNDUP(MONTH(SalesDataTable[[#This Row],[Order Date]])/3,0)</f>
        <v>Q3</v>
      </c>
      <c r="W1428" s="8">
        <f>MONTH(SalesDataTable[[#This Row],[Order Date]])</f>
        <v>7</v>
      </c>
      <c r="X1428" s="7" t="str">
        <f>TEXT(SalesDataTable[[#This Row],[Order Date]],"mmm")</f>
        <v>Jul</v>
      </c>
    </row>
    <row r="1429" spans="1:24" ht="15.75">
      <c r="A1429" s="2">
        <v>2632</v>
      </c>
      <c r="B1429" s="11">
        <v>46223</v>
      </c>
      <c r="C1429" s="4">
        <f>YEAR(SalesDataTable[[#This Row],[Order Date]])</f>
        <v>2026</v>
      </c>
      <c r="D1429" s="4" t="str">
        <f>"Q"&amp;ROUNDUP(MONTH(SalesDataTable[[#This Row],[Order Date]])/3,0)</f>
        <v>Q3</v>
      </c>
      <c r="E1429" s="4">
        <f>MONTH(SalesDataTable[[#This Row],[Order Date]])</f>
        <v>7</v>
      </c>
      <c r="F1429" s="4" t="str">
        <f>TEXT(SalesDataTable[[#This Row],[Order Date]],"MMM")</f>
        <v>Jul</v>
      </c>
      <c r="G1429" s="3" t="s">
        <v>0</v>
      </c>
      <c r="H1429" s="3" t="s">
        <v>50</v>
      </c>
      <c r="I1429" s="3" t="s">
        <v>2</v>
      </c>
      <c r="J1429" s="3" t="s">
        <v>13</v>
      </c>
      <c r="K1429" s="3" t="s">
        <v>23</v>
      </c>
      <c r="L1429" s="3" t="s">
        <v>29</v>
      </c>
      <c r="M1429" s="8">
        <v>1</v>
      </c>
      <c r="N1429" s="5">
        <v>196.57</v>
      </c>
      <c r="O1429" s="6">
        <v>0</v>
      </c>
      <c r="P1429" s="18">
        <v>104.78</v>
      </c>
      <c r="Q1429" s="18">
        <f t="shared" si="88"/>
        <v>196.57</v>
      </c>
      <c r="R1429" s="18">
        <f t="shared" si="89"/>
        <v>104.78</v>
      </c>
      <c r="S1429" s="18">
        <f t="shared" si="90"/>
        <v>91.789999999999992</v>
      </c>
      <c r="T1429" s="7">
        <f t="shared" si="91"/>
        <v>0.46695833545301924</v>
      </c>
      <c r="U1429" s="4">
        <f>YEAR(SalesDataTable[[#This Row],[Order Date]])</f>
        <v>2026</v>
      </c>
      <c r="V1429" s="7" t="str">
        <f>"Q"&amp;ROUNDUP(MONTH(SalesDataTable[[#This Row],[Order Date]])/3,0)</f>
        <v>Q3</v>
      </c>
      <c r="W1429" s="8">
        <f>MONTH(SalesDataTable[[#This Row],[Order Date]])</f>
        <v>7</v>
      </c>
      <c r="X1429" s="7" t="str">
        <f>TEXT(SalesDataTable[[#This Row],[Order Date]],"mmm")</f>
        <v>Jul</v>
      </c>
    </row>
    <row r="1430" spans="1:24" ht="15.75">
      <c r="A1430" s="2">
        <v>3725</v>
      </c>
      <c r="B1430" s="11">
        <v>46223</v>
      </c>
      <c r="C1430" s="4">
        <f>YEAR(SalesDataTable[[#This Row],[Order Date]])</f>
        <v>2026</v>
      </c>
      <c r="D1430" s="4" t="str">
        <f>"Q"&amp;ROUNDUP(MONTH(SalesDataTable[[#This Row],[Order Date]])/3,0)</f>
        <v>Q3</v>
      </c>
      <c r="E1430" s="4">
        <f>MONTH(SalesDataTable[[#This Row],[Order Date]])</f>
        <v>7</v>
      </c>
      <c r="F1430" s="4" t="str">
        <f>TEXT(SalesDataTable[[#This Row],[Order Date]],"MMM")</f>
        <v>Jul</v>
      </c>
      <c r="G1430" s="3" t="s">
        <v>11</v>
      </c>
      <c r="H1430" s="3" t="s">
        <v>52</v>
      </c>
      <c r="I1430" s="3" t="s">
        <v>2</v>
      </c>
      <c r="J1430" s="3" t="s">
        <v>3</v>
      </c>
      <c r="K1430" s="3" t="s">
        <v>23</v>
      </c>
      <c r="L1430" s="3" t="s">
        <v>29</v>
      </c>
      <c r="M1430" s="8">
        <v>2</v>
      </c>
      <c r="N1430" s="5">
        <v>195.74</v>
      </c>
      <c r="O1430" s="6">
        <v>0.05</v>
      </c>
      <c r="P1430" s="18">
        <v>107.17</v>
      </c>
      <c r="Q1430" s="18">
        <f t="shared" si="88"/>
        <v>371.90600000000001</v>
      </c>
      <c r="R1430" s="18">
        <f t="shared" si="89"/>
        <v>214.34</v>
      </c>
      <c r="S1430" s="18">
        <f t="shared" si="90"/>
        <v>157.566</v>
      </c>
      <c r="T1430" s="7">
        <f t="shared" si="91"/>
        <v>0.4236715729243411</v>
      </c>
      <c r="U1430" s="4">
        <f>YEAR(SalesDataTable[[#This Row],[Order Date]])</f>
        <v>2026</v>
      </c>
      <c r="V1430" s="7" t="str">
        <f>"Q"&amp;ROUNDUP(MONTH(SalesDataTable[[#This Row],[Order Date]])/3,0)</f>
        <v>Q3</v>
      </c>
      <c r="W1430" s="8">
        <f>MONTH(SalesDataTable[[#This Row],[Order Date]])</f>
        <v>7</v>
      </c>
      <c r="X1430" s="7" t="str">
        <f>TEXT(SalesDataTable[[#This Row],[Order Date]],"mmm")</f>
        <v>Jul</v>
      </c>
    </row>
    <row r="1431" spans="1:24" ht="15.75">
      <c r="A1431" s="2">
        <v>3834</v>
      </c>
      <c r="B1431" s="11">
        <v>46223</v>
      </c>
      <c r="C1431" s="4">
        <f>YEAR(SalesDataTable[[#This Row],[Order Date]])</f>
        <v>2026</v>
      </c>
      <c r="D1431" s="4" t="str">
        <f>"Q"&amp;ROUNDUP(MONTH(SalesDataTable[[#This Row],[Order Date]])/3,0)</f>
        <v>Q3</v>
      </c>
      <c r="E1431" s="4">
        <f>MONTH(SalesDataTable[[#This Row],[Order Date]])</f>
        <v>7</v>
      </c>
      <c r="F1431" s="4" t="str">
        <f>TEXT(SalesDataTable[[#This Row],[Order Date]],"MMM")</f>
        <v>Jul</v>
      </c>
      <c r="G1431" s="3" t="s">
        <v>6</v>
      </c>
      <c r="H1431" s="3" t="s">
        <v>49</v>
      </c>
      <c r="I1431" s="3" t="s">
        <v>19</v>
      </c>
      <c r="J1431" s="3" t="s">
        <v>13</v>
      </c>
      <c r="K1431" s="3" t="s">
        <v>23</v>
      </c>
      <c r="L1431" s="3" t="s">
        <v>29</v>
      </c>
      <c r="M1431" s="8">
        <v>3</v>
      </c>
      <c r="N1431" s="5">
        <v>192.28</v>
      </c>
      <c r="O1431" s="6">
        <v>0</v>
      </c>
      <c r="P1431" s="18">
        <v>104.3</v>
      </c>
      <c r="Q1431" s="18">
        <f t="shared" si="88"/>
        <v>576.84</v>
      </c>
      <c r="R1431" s="18">
        <f t="shared" si="89"/>
        <v>312.89999999999998</v>
      </c>
      <c r="S1431" s="18">
        <f t="shared" si="90"/>
        <v>263.94000000000005</v>
      </c>
      <c r="T1431" s="7">
        <f t="shared" si="91"/>
        <v>0.45756188891200339</v>
      </c>
      <c r="U1431" s="4">
        <f>YEAR(SalesDataTable[[#This Row],[Order Date]])</f>
        <v>2026</v>
      </c>
      <c r="V1431" s="7" t="str">
        <f>"Q"&amp;ROUNDUP(MONTH(SalesDataTable[[#This Row],[Order Date]])/3,0)</f>
        <v>Q3</v>
      </c>
      <c r="W1431" s="8">
        <f>MONTH(SalesDataTable[[#This Row],[Order Date]])</f>
        <v>7</v>
      </c>
      <c r="X1431" s="7" t="str">
        <f>TEXT(SalesDataTable[[#This Row],[Order Date]],"mmm")</f>
        <v>Jul</v>
      </c>
    </row>
    <row r="1432" spans="1:24" ht="15.75">
      <c r="A1432" s="2">
        <v>159</v>
      </c>
      <c r="B1432" s="11">
        <v>46224</v>
      </c>
      <c r="C1432" s="4">
        <f>YEAR(SalesDataTable[[#This Row],[Order Date]])</f>
        <v>2026</v>
      </c>
      <c r="D1432" s="4" t="str">
        <f>"Q"&amp;ROUNDUP(MONTH(SalesDataTable[[#This Row],[Order Date]])/3,0)</f>
        <v>Q3</v>
      </c>
      <c r="E1432" s="4">
        <f>MONTH(SalesDataTable[[#This Row],[Order Date]])</f>
        <v>7</v>
      </c>
      <c r="F1432" s="4" t="str">
        <f>TEXT(SalesDataTable[[#This Row],[Order Date]],"MMM")</f>
        <v>Jul</v>
      </c>
      <c r="G1432" s="3" t="s">
        <v>6</v>
      </c>
      <c r="H1432" s="3" t="s">
        <v>7</v>
      </c>
      <c r="I1432" s="3" t="s">
        <v>2</v>
      </c>
      <c r="J1432" s="3" t="s">
        <v>3</v>
      </c>
      <c r="K1432" s="3" t="s">
        <v>9</v>
      </c>
      <c r="L1432" s="3" t="s">
        <v>46</v>
      </c>
      <c r="M1432" s="8">
        <v>2</v>
      </c>
      <c r="N1432" s="5">
        <v>70.150000000000006</v>
      </c>
      <c r="O1432" s="6">
        <v>0.05</v>
      </c>
      <c r="P1432" s="18">
        <v>32.950000000000003</v>
      </c>
      <c r="Q1432" s="18">
        <f t="shared" si="88"/>
        <v>133.285</v>
      </c>
      <c r="R1432" s="18">
        <f t="shared" si="89"/>
        <v>65.900000000000006</v>
      </c>
      <c r="S1432" s="18">
        <f t="shared" si="90"/>
        <v>67.384999999999991</v>
      </c>
      <c r="T1432" s="7">
        <f t="shared" si="91"/>
        <v>0.50557076940390888</v>
      </c>
      <c r="U1432" s="4">
        <f>YEAR(SalesDataTable[[#This Row],[Order Date]])</f>
        <v>2026</v>
      </c>
      <c r="V1432" s="7" t="str">
        <f>"Q"&amp;ROUNDUP(MONTH(SalesDataTable[[#This Row],[Order Date]])/3,0)</f>
        <v>Q3</v>
      </c>
      <c r="W1432" s="8">
        <f>MONTH(SalesDataTable[[#This Row],[Order Date]])</f>
        <v>7</v>
      </c>
      <c r="X1432" s="7" t="str">
        <f>TEXT(SalesDataTable[[#This Row],[Order Date]],"mmm")</f>
        <v>Jul</v>
      </c>
    </row>
    <row r="1433" spans="1:24" ht="15.75">
      <c r="A1433" s="2">
        <v>435</v>
      </c>
      <c r="B1433" s="11">
        <v>46224</v>
      </c>
      <c r="C1433" s="4">
        <f>YEAR(SalesDataTable[[#This Row],[Order Date]])</f>
        <v>2026</v>
      </c>
      <c r="D1433" s="4" t="str">
        <f>"Q"&amp;ROUNDUP(MONTH(SalesDataTable[[#This Row],[Order Date]])/3,0)</f>
        <v>Q3</v>
      </c>
      <c r="E1433" s="4">
        <f>MONTH(SalesDataTable[[#This Row],[Order Date]])</f>
        <v>7</v>
      </c>
      <c r="F1433" s="4" t="str">
        <f>TEXT(SalesDataTable[[#This Row],[Order Date]],"MMM")</f>
        <v>Jul</v>
      </c>
      <c r="G1433" s="3" t="s">
        <v>11</v>
      </c>
      <c r="H1433" s="3" t="s">
        <v>12</v>
      </c>
      <c r="I1433" s="3" t="s">
        <v>2</v>
      </c>
      <c r="J1433" s="3" t="s">
        <v>3</v>
      </c>
      <c r="K1433" s="3" t="s">
        <v>23</v>
      </c>
      <c r="L1433" s="3" t="s">
        <v>24</v>
      </c>
      <c r="M1433" s="8">
        <v>2</v>
      </c>
      <c r="N1433" s="5">
        <v>342.38</v>
      </c>
      <c r="O1433" s="6">
        <v>0.05</v>
      </c>
      <c r="P1433" s="18">
        <v>192.01</v>
      </c>
      <c r="Q1433" s="18">
        <f t="shared" si="88"/>
        <v>650.52199999999993</v>
      </c>
      <c r="R1433" s="18">
        <f t="shared" si="89"/>
        <v>384.02</v>
      </c>
      <c r="S1433" s="18">
        <f t="shared" si="90"/>
        <v>266.50199999999995</v>
      </c>
      <c r="T1433" s="7">
        <f t="shared" si="91"/>
        <v>0.40967407712575438</v>
      </c>
      <c r="U1433" s="4">
        <f>YEAR(SalesDataTable[[#This Row],[Order Date]])</f>
        <v>2026</v>
      </c>
      <c r="V1433" s="7" t="str">
        <f>"Q"&amp;ROUNDUP(MONTH(SalesDataTable[[#This Row],[Order Date]])/3,0)</f>
        <v>Q3</v>
      </c>
      <c r="W1433" s="8">
        <f>MONTH(SalesDataTable[[#This Row],[Order Date]])</f>
        <v>7</v>
      </c>
      <c r="X1433" s="7" t="str">
        <f>TEXT(SalesDataTable[[#This Row],[Order Date]],"mmm")</f>
        <v>Jul</v>
      </c>
    </row>
    <row r="1434" spans="1:24" ht="15.75">
      <c r="A1434" s="2">
        <v>1467</v>
      </c>
      <c r="B1434" s="11">
        <v>46224</v>
      </c>
      <c r="C1434" s="4">
        <f>YEAR(SalesDataTable[[#This Row],[Order Date]])</f>
        <v>2026</v>
      </c>
      <c r="D1434" s="4" t="str">
        <f>"Q"&amp;ROUNDUP(MONTH(SalesDataTable[[#This Row],[Order Date]])/3,0)</f>
        <v>Q3</v>
      </c>
      <c r="E1434" s="4">
        <f>MONTH(SalesDataTable[[#This Row],[Order Date]])</f>
        <v>7</v>
      </c>
      <c r="F1434" s="4" t="str">
        <f>TEXT(SalesDataTable[[#This Row],[Order Date]],"MMM")</f>
        <v>Jul</v>
      </c>
      <c r="G1434" s="3" t="s">
        <v>6</v>
      </c>
      <c r="H1434" s="3" t="s">
        <v>49</v>
      </c>
      <c r="I1434" s="3" t="s">
        <v>28</v>
      </c>
      <c r="J1434" s="3" t="s">
        <v>13</v>
      </c>
      <c r="K1434" s="3" t="s">
        <v>34</v>
      </c>
      <c r="L1434" s="3" t="s">
        <v>45</v>
      </c>
      <c r="M1434" s="8">
        <v>1</v>
      </c>
      <c r="N1434" s="5">
        <v>50.59</v>
      </c>
      <c r="O1434" s="6">
        <v>0.05</v>
      </c>
      <c r="P1434" s="18">
        <v>22.04</v>
      </c>
      <c r="Q1434" s="18">
        <f t="shared" si="88"/>
        <v>48.060499999999998</v>
      </c>
      <c r="R1434" s="18">
        <f t="shared" si="89"/>
        <v>22.04</v>
      </c>
      <c r="S1434" s="18">
        <f t="shared" si="90"/>
        <v>26.020499999999998</v>
      </c>
      <c r="T1434" s="7">
        <f t="shared" si="91"/>
        <v>0.54141134611583319</v>
      </c>
      <c r="U1434" s="4">
        <f>YEAR(SalesDataTable[[#This Row],[Order Date]])</f>
        <v>2026</v>
      </c>
      <c r="V1434" s="7" t="str">
        <f>"Q"&amp;ROUNDUP(MONTH(SalesDataTable[[#This Row],[Order Date]])/3,0)</f>
        <v>Q3</v>
      </c>
      <c r="W1434" s="8">
        <f>MONTH(SalesDataTable[[#This Row],[Order Date]])</f>
        <v>7</v>
      </c>
      <c r="X1434" s="7" t="str">
        <f>TEXT(SalesDataTable[[#This Row],[Order Date]],"mmm")</f>
        <v>Jul</v>
      </c>
    </row>
    <row r="1435" spans="1:24" ht="15.75">
      <c r="A1435" s="2">
        <v>1552</v>
      </c>
      <c r="B1435" s="11">
        <v>46224</v>
      </c>
      <c r="C1435" s="4">
        <f>YEAR(SalesDataTable[[#This Row],[Order Date]])</f>
        <v>2026</v>
      </c>
      <c r="D1435" s="4" t="str">
        <f>"Q"&amp;ROUNDUP(MONTH(SalesDataTable[[#This Row],[Order Date]])/3,0)</f>
        <v>Q3</v>
      </c>
      <c r="E1435" s="4">
        <f>MONTH(SalesDataTable[[#This Row],[Order Date]])</f>
        <v>7</v>
      </c>
      <c r="F1435" s="4" t="str">
        <f>TEXT(SalesDataTable[[#This Row],[Order Date]],"MMM")</f>
        <v>Jul</v>
      </c>
      <c r="G1435" s="3" t="s">
        <v>20</v>
      </c>
      <c r="H1435" s="3" t="s">
        <v>21</v>
      </c>
      <c r="I1435" s="3" t="s">
        <v>19</v>
      </c>
      <c r="J1435" s="3" t="s">
        <v>13</v>
      </c>
      <c r="K1435" s="3" t="s">
        <v>14</v>
      </c>
      <c r="L1435" s="3" t="s">
        <v>32</v>
      </c>
      <c r="M1435" s="8">
        <v>2</v>
      </c>
      <c r="N1435" s="5">
        <v>46.34</v>
      </c>
      <c r="O1435" s="6">
        <v>0.1</v>
      </c>
      <c r="P1435" s="18">
        <v>18.41</v>
      </c>
      <c r="Q1435" s="18">
        <f t="shared" si="88"/>
        <v>83.412000000000006</v>
      </c>
      <c r="R1435" s="18">
        <f t="shared" si="89"/>
        <v>36.82</v>
      </c>
      <c r="S1435" s="18">
        <f t="shared" si="90"/>
        <v>46.592000000000006</v>
      </c>
      <c r="T1435" s="7">
        <f t="shared" si="91"/>
        <v>0.55857670359180933</v>
      </c>
      <c r="U1435" s="4">
        <f>YEAR(SalesDataTable[[#This Row],[Order Date]])</f>
        <v>2026</v>
      </c>
      <c r="V1435" s="7" t="str">
        <f>"Q"&amp;ROUNDUP(MONTH(SalesDataTable[[#This Row],[Order Date]])/3,0)</f>
        <v>Q3</v>
      </c>
      <c r="W1435" s="8">
        <f>MONTH(SalesDataTable[[#This Row],[Order Date]])</f>
        <v>7</v>
      </c>
      <c r="X1435" s="7" t="str">
        <f>TEXT(SalesDataTable[[#This Row],[Order Date]],"mmm")</f>
        <v>Jul</v>
      </c>
    </row>
    <row r="1436" spans="1:24" ht="15.75">
      <c r="A1436" s="2">
        <v>1745</v>
      </c>
      <c r="B1436" s="11">
        <v>46224</v>
      </c>
      <c r="C1436" s="4">
        <f>YEAR(SalesDataTable[[#This Row],[Order Date]])</f>
        <v>2026</v>
      </c>
      <c r="D1436" s="4" t="str">
        <f>"Q"&amp;ROUNDUP(MONTH(SalesDataTable[[#This Row],[Order Date]])/3,0)</f>
        <v>Q3</v>
      </c>
      <c r="E1436" s="4">
        <f>MONTH(SalesDataTable[[#This Row],[Order Date]])</f>
        <v>7</v>
      </c>
      <c r="F1436" s="4" t="str">
        <f>TEXT(SalesDataTable[[#This Row],[Order Date]],"MMM")</f>
        <v>Jul</v>
      </c>
      <c r="G1436" s="3" t="s">
        <v>6</v>
      </c>
      <c r="H1436" s="3" t="s">
        <v>27</v>
      </c>
      <c r="I1436" s="3" t="s">
        <v>28</v>
      </c>
      <c r="J1436" s="3" t="s">
        <v>13</v>
      </c>
      <c r="K1436" s="3" t="s">
        <v>9</v>
      </c>
      <c r="L1436" s="3" t="s">
        <v>10</v>
      </c>
      <c r="M1436" s="8">
        <v>1</v>
      </c>
      <c r="N1436" s="5">
        <v>91.45</v>
      </c>
      <c r="O1436" s="6">
        <v>0</v>
      </c>
      <c r="P1436" s="18">
        <v>44.16</v>
      </c>
      <c r="Q1436" s="18">
        <f t="shared" si="88"/>
        <v>91.45</v>
      </c>
      <c r="R1436" s="18">
        <f t="shared" si="89"/>
        <v>44.16</v>
      </c>
      <c r="S1436" s="18">
        <f t="shared" si="90"/>
        <v>47.290000000000006</v>
      </c>
      <c r="T1436" s="7">
        <f t="shared" si="91"/>
        <v>0.51711317659923461</v>
      </c>
      <c r="U1436" s="4">
        <f>YEAR(SalesDataTable[[#This Row],[Order Date]])</f>
        <v>2026</v>
      </c>
      <c r="V1436" s="7" t="str">
        <f>"Q"&amp;ROUNDUP(MONTH(SalesDataTable[[#This Row],[Order Date]])/3,0)</f>
        <v>Q3</v>
      </c>
      <c r="W1436" s="8">
        <f>MONTH(SalesDataTable[[#This Row],[Order Date]])</f>
        <v>7</v>
      </c>
      <c r="X1436" s="7" t="str">
        <f>TEXT(SalesDataTable[[#This Row],[Order Date]],"mmm")</f>
        <v>Jul</v>
      </c>
    </row>
    <row r="1437" spans="1:24" ht="15.75">
      <c r="A1437" s="2">
        <v>2174</v>
      </c>
      <c r="B1437" s="11">
        <v>46224</v>
      </c>
      <c r="C1437" s="4">
        <f>YEAR(SalesDataTable[[#This Row],[Order Date]])</f>
        <v>2026</v>
      </c>
      <c r="D1437" s="4" t="str">
        <f>"Q"&amp;ROUNDUP(MONTH(SalesDataTable[[#This Row],[Order Date]])/3,0)</f>
        <v>Q3</v>
      </c>
      <c r="E1437" s="4">
        <f>MONTH(SalesDataTable[[#This Row],[Order Date]])</f>
        <v>7</v>
      </c>
      <c r="F1437" s="4" t="str">
        <f>TEXT(SalesDataTable[[#This Row],[Order Date]],"MMM")</f>
        <v>Jul</v>
      </c>
      <c r="G1437" s="3" t="s">
        <v>20</v>
      </c>
      <c r="H1437" s="3" t="s">
        <v>33</v>
      </c>
      <c r="I1437" s="3" t="s">
        <v>28</v>
      </c>
      <c r="J1437" s="3" t="s">
        <v>3</v>
      </c>
      <c r="K1437" s="3" t="s">
        <v>4</v>
      </c>
      <c r="L1437" s="3" t="s">
        <v>26</v>
      </c>
      <c r="M1437" s="8">
        <v>3</v>
      </c>
      <c r="N1437" s="5">
        <v>40.28</v>
      </c>
      <c r="O1437" s="6">
        <v>0</v>
      </c>
      <c r="P1437" s="18">
        <v>17.12</v>
      </c>
      <c r="Q1437" s="18">
        <f t="shared" si="88"/>
        <v>120.84</v>
      </c>
      <c r="R1437" s="18">
        <f t="shared" si="89"/>
        <v>51.36</v>
      </c>
      <c r="S1437" s="18">
        <f t="shared" si="90"/>
        <v>69.48</v>
      </c>
      <c r="T1437" s="7">
        <f t="shared" si="91"/>
        <v>0.57497517378351537</v>
      </c>
      <c r="U1437" s="4">
        <f>YEAR(SalesDataTable[[#This Row],[Order Date]])</f>
        <v>2026</v>
      </c>
      <c r="V1437" s="7" t="str">
        <f>"Q"&amp;ROUNDUP(MONTH(SalesDataTable[[#This Row],[Order Date]])/3,0)</f>
        <v>Q3</v>
      </c>
      <c r="W1437" s="8">
        <f>MONTH(SalesDataTable[[#This Row],[Order Date]])</f>
        <v>7</v>
      </c>
      <c r="X1437" s="7" t="str">
        <f>TEXT(SalesDataTable[[#This Row],[Order Date]],"mmm")</f>
        <v>Jul</v>
      </c>
    </row>
    <row r="1438" spans="1:24" ht="15.75">
      <c r="A1438" s="2">
        <v>3444</v>
      </c>
      <c r="B1438" s="11">
        <v>46224</v>
      </c>
      <c r="C1438" s="4">
        <f>YEAR(SalesDataTable[[#This Row],[Order Date]])</f>
        <v>2026</v>
      </c>
      <c r="D1438" s="4" t="str">
        <f>"Q"&amp;ROUNDUP(MONTH(SalesDataTable[[#This Row],[Order Date]])/3,0)</f>
        <v>Q3</v>
      </c>
      <c r="E1438" s="4">
        <f>MONTH(SalesDataTable[[#This Row],[Order Date]])</f>
        <v>7</v>
      </c>
      <c r="F1438" s="4" t="str">
        <f>TEXT(SalesDataTable[[#This Row],[Order Date]],"MMM")</f>
        <v>Jul</v>
      </c>
      <c r="G1438" s="3" t="s">
        <v>6</v>
      </c>
      <c r="H1438" s="3" t="s">
        <v>49</v>
      </c>
      <c r="I1438" s="3" t="s">
        <v>2</v>
      </c>
      <c r="J1438" s="3" t="s">
        <v>3</v>
      </c>
      <c r="K1438" s="3" t="s">
        <v>34</v>
      </c>
      <c r="L1438" s="3" t="s">
        <v>42</v>
      </c>
      <c r="M1438" s="8">
        <v>2</v>
      </c>
      <c r="N1438" s="5">
        <v>36.93</v>
      </c>
      <c r="O1438" s="6">
        <v>0</v>
      </c>
      <c r="P1438" s="18">
        <v>13.63</v>
      </c>
      <c r="Q1438" s="18">
        <f t="shared" si="88"/>
        <v>73.86</v>
      </c>
      <c r="R1438" s="18">
        <f t="shared" si="89"/>
        <v>27.26</v>
      </c>
      <c r="S1438" s="18">
        <f t="shared" si="90"/>
        <v>46.599999999999994</v>
      </c>
      <c r="T1438" s="7">
        <f t="shared" si="91"/>
        <v>0.63092336853506625</v>
      </c>
      <c r="U1438" s="4">
        <f>YEAR(SalesDataTable[[#This Row],[Order Date]])</f>
        <v>2026</v>
      </c>
      <c r="V1438" s="7" t="str">
        <f>"Q"&amp;ROUNDUP(MONTH(SalesDataTable[[#This Row],[Order Date]])/3,0)</f>
        <v>Q3</v>
      </c>
      <c r="W1438" s="8">
        <f>MONTH(SalesDataTable[[#This Row],[Order Date]])</f>
        <v>7</v>
      </c>
      <c r="X1438" s="7" t="str">
        <f>TEXT(SalesDataTable[[#This Row],[Order Date]],"mmm")</f>
        <v>Jul</v>
      </c>
    </row>
    <row r="1439" spans="1:24" ht="15.75">
      <c r="A1439" s="2">
        <v>3646</v>
      </c>
      <c r="B1439" s="11">
        <v>46224</v>
      </c>
      <c r="C1439" s="4">
        <f>YEAR(SalesDataTable[[#This Row],[Order Date]])</f>
        <v>2026</v>
      </c>
      <c r="D1439" s="4" t="str">
        <f>"Q"&amp;ROUNDUP(MONTH(SalesDataTable[[#This Row],[Order Date]])/3,0)</f>
        <v>Q3</v>
      </c>
      <c r="E1439" s="4">
        <f>MONTH(SalesDataTable[[#This Row],[Order Date]])</f>
        <v>7</v>
      </c>
      <c r="F1439" s="4" t="str">
        <f>TEXT(SalesDataTable[[#This Row],[Order Date]],"MMM")</f>
        <v>Jul</v>
      </c>
      <c r="G1439" s="3" t="s">
        <v>11</v>
      </c>
      <c r="H1439" s="3" t="s">
        <v>12</v>
      </c>
      <c r="I1439" s="3" t="s">
        <v>28</v>
      </c>
      <c r="J1439" s="3" t="s">
        <v>3</v>
      </c>
      <c r="K1439" s="3" t="s">
        <v>9</v>
      </c>
      <c r="L1439" s="3" t="s">
        <v>17</v>
      </c>
      <c r="M1439" s="8">
        <v>1</v>
      </c>
      <c r="N1439" s="5">
        <v>143.69</v>
      </c>
      <c r="O1439" s="6">
        <v>0</v>
      </c>
      <c r="P1439" s="18">
        <v>80.87</v>
      </c>
      <c r="Q1439" s="18">
        <f t="shared" si="88"/>
        <v>143.69</v>
      </c>
      <c r="R1439" s="18">
        <f t="shared" si="89"/>
        <v>80.87</v>
      </c>
      <c r="S1439" s="18">
        <f t="shared" si="90"/>
        <v>62.819999999999993</v>
      </c>
      <c r="T1439" s="7">
        <f t="shared" si="91"/>
        <v>0.43719117544714309</v>
      </c>
      <c r="U1439" s="4">
        <f>YEAR(SalesDataTable[[#This Row],[Order Date]])</f>
        <v>2026</v>
      </c>
      <c r="V1439" s="7" t="str">
        <f>"Q"&amp;ROUNDUP(MONTH(SalesDataTable[[#This Row],[Order Date]])/3,0)</f>
        <v>Q3</v>
      </c>
      <c r="W1439" s="8">
        <f>MONTH(SalesDataTable[[#This Row],[Order Date]])</f>
        <v>7</v>
      </c>
      <c r="X1439" s="7" t="str">
        <f>TEXT(SalesDataTable[[#This Row],[Order Date]],"mmm")</f>
        <v>Jul</v>
      </c>
    </row>
    <row r="1440" spans="1:24" ht="15.75">
      <c r="A1440" s="2">
        <v>4558</v>
      </c>
      <c r="B1440" s="11">
        <v>46224</v>
      </c>
      <c r="C1440" s="4">
        <f>YEAR(SalesDataTable[[#This Row],[Order Date]])</f>
        <v>2026</v>
      </c>
      <c r="D1440" s="4" t="str">
        <f>"Q"&amp;ROUNDUP(MONTH(SalesDataTable[[#This Row],[Order Date]])/3,0)</f>
        <v>Q3</v>
      </c>
      <c r="E1440" s="4">
        <f>MONTH(SalesDataTable[[#This Row],[Order Date]])</f>
        <v>7</v>
      </c>
      <c r="F1440" s="4" t="str">
        <f>TEXT(SalesDataTable[[#This Row],[Order Date]],"MMM")</f>
        <v>Jul</v>
      </c>
      <c r="G1440" s="3" t="s">
        <v>6</v>
      </c>
      <c r="H1440" s="3" t="s">
        <v>49</v>
      </c>
      <c r="I1440" s="3" t="s">
        <v>28</v>
      </c>
      <c r="J1440" s="3" t="s">
        <v>13</v>
      </c>
      <c r="K1440" s="3" t="s">
        <v>9</v>
      </c>
      <c r="L1440" s="3" t="s">
        <v>17</v>
      </c>
      <c r="M1440" s="8">
        <v>2</v>
      </c>
      <c r="N1440" s="5">
        <v>147.09</v>
      </c>
      <c r="O1440" s="6">
        <v>0</v>
      </c>
      <c r="P1440" s="18">
        <v>81.58</v>
      </c>
      <c r="Q1440" s="18">
        <f t="shared" si="88"/>
        <v>294.18</v>
      </c>
      <c r="R1440" s="18">
        <f t="shared" si="89"/>
        <v>163.16</v>
      </c>
      <c r="S1440" s="18">
        <f t="shared" si="90"/>
        <v>131.02000000000001</v>
      </c>
      <c r="T1440" s="7">
        <f t="shared" si="91"/>
        <v>0.44537358080087025</v>
      </c>
      <c r="U1440" s="4">
        <f>YEAR(SalesDataTable[[#This Row],[Order Date]])</f>
        <v>2026</v>
      </c>
      <c r="V1440" s="7" t="str">
        <f>"Q"&amp;ROUNDUP(MONTH(SalesDataTable[[#This Row],[Order Date]])/3,0)</f>
        <v>Q3</v>
      </c>
      <c r="W1440" s="8">
        <f>MONTH(SalesDataTable[[#This Row],[Order Date]])</f>
        <v>7</v>
      </c>
      <c r="X1440" s="7" t="str">
        <f>TEXT(SalesDataTable[[#This Row],[Order Date]],"mmm")</f>
        <v>Jul</v>
      </c>
    </row>
    <row r="1441" spans="1:24" ht="15.75">
      <c r="A1441" s="2">
        <v>4564</v>
      </c>
      <c r="B1441" s="11">
        <v>46224</v>
      </c>
      <c r="C1441" s="4">
        <f>YEAR(SalesDataTable[[#This Row],[Order Date]])</f>
        <v>2026</v>
      </c>
      <c r="D1441" s="4" t="str">
        <f>"Q"&amp;ROUNDUP(MONTH(SalesDataTable[[#This Row],[Order Date]])/3,0)</f>
        <v>Q3</v>
      </c>
      <c r="E1441" s="4">
        <f>MONTH(SalesDataTable[[#This Row],[Order Date]])</f>
        <v>7</v>
      </c>
      <c r="F1441" s="4" t="str">
        <f>TEXT(SalesDataTable[[#This Row],[Order Date]],"MMM")</f>
        <v>Jul</v>
      </c>
      <c r="G1441" s="3" t="s">
        <v>11</v>
      </c>
      <c r="H1441" s="3" t="s">
        <v>25</v>
      </c>
      <c r="I1441" s="3" t="s">
        <v>2</v>
      </c>
      <c r="J1441" s="3" t="s">
        <v>13</v>
      </c>
      <c r="K1441" s="3" t="s">
        <v>9</v>
      </c>
      <c r="L1441" s="3" t="s">
        <v>37</v>
      </c>
      <c r="M1441" s="8">
        <v>1</v>
      </c>
      <c r="N1441" s="5">
        <v>153.88</v>
      </c>
      <c r="O1441" s="6">
        <v>0</v>
      </c>
      <c r="P1441" s="18">
        <v>80.98</v>
      </c>
      <c r="Q1441" s="18">
        <f t="shared" si="88"/>
        <v>153.88</v>
      </c>
      <c r="R1441" s="18">
        <f t="shared" si="89"/>
        <v>80.98</v>
      </c>
      <c r="S1441" s="18">
        <f t="shared" si="90"/>
        <v>72.899999999999991</v>
      </c>
      <c r="T1441" s="7">
        <f t="shared" si="91"/>
        <v>0.47374577592929551</v>
      </c>
      <c r="U1441" s="4">
        <f>YEAR(SalesDataTable[[#This Row],[Order Date]])</f>
        <v>2026</v>
      </c>
      <c r="V1441" s="7" t="str">
        <f>"Q"&amp;ROUNDUP(MONTH(SalesDataTable[[#This Row],[Order Date]])/3,0)</f>
        <v>Q3</v>
      </c>
      <c r="W1441" s="8">
        <f>MONTH(SalesDataTable[[#This Row],[Order Date]])</f>
        <v>7</v>
      </c>
      <c r="X1441" s="7" t="str">
        <f>TEXT(SalesDataTable[[#This Row],[Order Date]],"mmm")</f>
        <v>Jul</v>
      </c>
    </row>
    <row r="1442" spans="1:24" ht="15.75">
      <c r="A1442" s="2">
        <v>4616</v>
      </c>
      <c r="B1442" s="11">
        <v>46224</v>
      </c>
      <c r="C1442" s="4">
        <f>YEAR(SalesDataTable[[#This Row],[Order Date]])</f>
        <v>2026</v>
      </c>
      <c r="D1442" s="4" t="str">
        <f>"Q"&amp;ROUNDUP(MONTH(SalesDataTable[[#This Row],[Order Date]])/3,0)</f>
        <v>Q3</v>
      </c>
      <c r="E1442" s="4">
        <f>MONTH(SalesDataTable[[#This Row],[Order Date]])</f>
        <v>7</v>
      </c>
      <c r="F1442" s="4" t="str">
        <f>TEXT(SalesDataTable[[#This Row],[Order Date]],"MMM")</f>
        <v>Jul</v>
      </c>
      <c r="G1442" s="3" t="s">
        <v>20</v>
      </c>
      <c r="H1442" s="3" t="s">
        <v>47</v>
      </c>
      <c r="I1442" s="3" t="s">
        <v>28</v>
      </c>
      <c r="J1442" s="3" t="s">
        <v>13</v>
      </c>
      <c r="K1442" s="3" t="s">
        <v>9</v>
      </c>
      <c r="L1442" s="3" t="s">
        <v>46</v>
      </c>
      <c r="M1442" s="8">
        <v>3</v>
      </c>
      <c r="N1442" s="5">
        <v>72.2</v>
      </c>
      <c r="O1442" s="6">
        <v>0</v>
      </c>
      <c r="P1442" s="18">
        <v>31.45</v>
      </c>
      <c r="Q1442" s="18">
        <f t="shared" si="88"/>
        <v>216.60000000000002</v>
      </c>
      <c r="R1442" s="18">
        <f t="shared" si="89"/>
        <v>94.35</v>
      </c>
      <c r="S1442" s="18">
        <f t="shared" si="90"/>
        <v>122.25000000000003</v>
      </c>
      <c r="T1442" s="7">
        <f t="shared" si="91"/>
        <v>0.5644044321329641</v>
      </c>
      <c r="U1442" s="4">
        <f>YEAR(SalesDataTable[[#This Row],[Order Date]])</f>
        <v>2026</v>
      </c>
      <c r="V1442" s="7" t="str">
        <f>"Q"&amp;ROUNDUP(MONTH(SalesDataTable[[#This Row],[Order Date]])/3,0)</f>
        <v>Q3</v>
      </c>
      <c r="W1442" s="8">
        <f>MONTH(SalesDataTable[[#This Row],[Order Date]])</f>
        <v>7</v>
      </c>
      <c r="X1442" s="7" t="str">
        <f>TEXT(SalesDataTable[[#This Row],[Order Date]],"mmm")</f>
        <v>Jul</v>
      </c>
    </row>
    <row r="1443" spans="1:24" ht="15.75">
      <c r="A1443" s="2">
        <v>536</v>
      </c>
      <c r="B1443" s="11">
        <v>46225</v>
      </c>
      <c r="C1443" s="4">
        <f>YEAR(SalesDataTable[[#This Row],[Order Date]])</f>
        <v>2026</v>
      </c>
      <c r="D1443" s="4" t="str">
        <f>"Q"&amp;ROUNDUP(MONTH(SalesDataTable[[#This Row],[Order Date]])/3,0)</f>
        <v>Q3</v>
      </c>
      <c r="E1443" s="4">
        <f>MONTH(SalesDataTable[[#This Row],[Order Date]])</f>
        <v>7</v>
      </c>
      <c r="F1443" s="4" t="str">
        <f>TEXT(SalesDataTable[[#This Row],[Order Date]],"MMM")</f>
        <v>Jul</v>
      </c>
      <c r="G1443" s="3" t="s">
        <v>20</v>
      </c>
      <c r="H1443" s="3" t="s">
        <v>47</v>
      </c>
      <c r="I1443" s="3" t="s">
        <v>19</v>
      </c>
      <c r="J1443" s="3" t="s">
        <v>16</v>
      </c>
      <c r="K1443" s="3" t="s">
        <v>34</v>
      </c>
      <c r="L1443" s="3" t="s">
        <v>35</v>
      </c>
      <c r="M1443" s="8">
        <v>1</v>
      </c>
      <c r="N1443" s="5">
        <v>40.67</v>
      </c>
      <c r="O1443" s="6">
        <v>0</v>
      </c>
      <c r="P1443" s="18">
        <v>14.28</v>
      </c>
      <c r="Q1443" s="18">
        <f t="shared" si="88"/>
        <v>40.67</v>
      </c>
      <c r="R1443" s="18">
        <f t="shared" si="89"/>
        <v>14.28</v>
      </c>
      <c r="S1443" s="18">
        <f t="shared" si="90"/>
        <v>26.39</v>
      </c>
      <c r="T1443" s="7">
        <f t="shared" si="91"/>
        <v>0.64888123924268504</v>
      </c>
      <c r="U1443" s="4">
        <f>YEAR(SalesDataTable[[#This Row],[Order Date]])</f>
        <v>2026</v>
      </c>
      <c r="V1443" s="7" t="str">
        <f>"Q"&amp;ROUNDUP(MONTH(SalesDataTable[[#This Row],[Order Date]])/3,0)</f>
        <v>Q3</v>
      </c>
      <c r="W1443" s="8">
        <f>MONTH(SalesDataTable[[#This Row],[Order Date]])</f>
        <v>7</v>
      </c>
      <c r="X1443" s="7" t="str">
        <f>TEXT(SalesDataTable[[#This Row],[Order Date]],"mmm")</f>
        <v>Jul</v>
      </c>
    </row>
    <row r="1444" spans="1:24" ht="15.75">
      <c r="A1444" s="2">
        <v>571</v>
      </c>
      <c r="B1444" s="11">
        <v>46225</v>
      </c>
      <c r="C1444" s="4">
        <f>YEAR(SalesDataTable[[#This Row],[Order Date]])</f>
        <v>2026</v>
      </c>
      <c r="D1444" s="4" t="str">
        <f>"Q"&amp;ROUNDUP(MONTH(SalesDataTable[[#This Row],[Order Date]])/3,0)</f>
        <v>Q3</v>
      </c>
      <c r="E1444" s="4">
        <f>MONTH(SalesDataTable[[#This Row],[Order Date]])</f>
        <v>7</v>
      </c>
      <c r="F1444" s="4" t="str">
        <f>TEXT(SalesDataTable[[#This Row],[Order Date]],"MMM")</f>
        <v>Jul</v>
      </c>
      <c r="G1444" s="3" t="s">
        <v>0</v>
      </c>
      <c r="H1444" s="3" t="s">
        <v>1</v>
      </c>
      <c r="I1444" s="3" t="s">
        <v>2</v>
      </c>
      <c r="J1444" s="3" t="s">
        <v>13</v>
      </c>
      <c r="K1444" s="3" t="s">
        <v>9</v>
      </c>
      <c r="L1444" s="3" t="s">
        <v>37</v>
      </c>
      <c r="M1444" s="8">
        <v>3</v>
      </c>
      <c r="N1444" s="5">
        <v>152.53</v>
      </c>
      <c r="O1444" s="6">
        <v>0</v>
      </c>
      <c r="P1444" s="18">
        <v>80.88</v>
      </c>
      <c r="Q1444" s="18">
        <f t="shared" si="88"/>
        <v>457.59000000000003</v>
      </c>
      <c r="R1444" s="18">
        <f t="shared" si="89"/>
        <v>242.64</v>
      </c>
      <c r="S1444" s="18">
        <f t="shared" si="90"/>
        <v>214.95000000000005</v>
      </c>
      <c r="T1444" s="7">
        <f t="shared" si="91"/>
        <v>0.46974365698551113</v>
      </c>
      <c r="U1444" s="4">
        <f>YEAR(SalesDataTable[[#This Row],[Order Date]])</f>
        <v>2026</v>
      </c>
      <c r="V1444" s="7" t="str">
        <f>"Q"&amp;ROUNDUP(MONTH(SalesDataTable[[#This Row],[Order Date]])/3,0)</f>
        <v>Q3</v>
      </c>
      <c r="W1444" s="8">
        <f>MONTH(SalesDataTable[[#This Row],[Order Date]])</f>
        <v>7</v>
      </c>
      <c r="X1444" s="7" t="str">
        <f>TEXT(SalesDataTable[[#This Row],[Order Date]],"mmm")</f>
        <v>Jul</v>
      </c>
    </row>
    <row r="1445" spans="1:24" ht="15.75">
      <c r="A1445" s="2">
        <v>965</v>
      </c>
      <c r="B1445" s="11">
        <v>46225</v>
      </c>
      <c r="C1445" s="4">
        <f>YEAR(SalesDataTable[[#This Row],[Order Date]])</f>
        <v>2026</v>
      </c>
      <c r="D1445" s="4" t="str">
        <f>"Q"&amp;ROUNDUP(MONTH(SalesDataTable[[#This Row],[Order Date]])/3,0)</f>
        <v>Q3</v>
      </c>
      <c r="E1445" s="4">
        <f>MONTH(SalesDataTable[[#This Row],[Order Date]])</f>
        <v>7</v>
      </c>
      <c r="F1445" s="4" t="str">
        <f>TEXT(SalesDataTable[[#This Row],[Order Date]],"MMM")</f>
        <v>Jul</v>
      </c>
      <c r="G1445" s="3" t="s">
        <v>6</v>
      </c>
      <c r="H1445" s="3" t="s">
        <v>41</v>
      </c>
      <c r="I1445" s="3" t="s">
        <v>19</v>
      </c>
      <c r="J1445" s="3" t="s">
        <v>3</v>
      </c>
      <c r="K1445" s="3" t="s">
        <v>14</v>
      </c>
      <c r="L1445" s="3" t="s">
        <v>15</v>
      </c>
      <c r="M1445" s="8">
        <v>2</v>
      </c>
      <c r="N1445" s="5">
        <v>35.39</v>
      </c>
      <c r="O1445" s="6">
        <v>0.05</v>
      </c>
      <c r="P1445" s="18">
        <v>13.39</v>
      </c>
      <c r="Q1445" s="18">
        <f t="shared" si="88"/>
        <v>67.241</v>
      </c>
      <c r="R1445" s="18">
        <f t="shared" si="89"/>
        <v>26.78</v>
      </c>
      <c r="S1445" s="18">
        <f t="shared" si="90"/>
        <v>40.460999999999999</v>
      </c>
      <c r="T1445" s="7">
        <f t="shared" si="91"/>
        <v>0.60173108668818132</v>
      </c>
      <c r="U1445" s="4">
        <f>YEAR(SalesDataTable[[#This Row],[Order Date]])</f>
        <v>2026</v>
      </c>
      <c r="V1445" s="7" t="str">
        <f>"Q"&amp;ROUNDUP(MONTH(SalesDataTable[[#This Row],[Order Date]])/3,0)</f>
        <v>Q3</v>
      </c>
      <c r="W1445" s="8">
        <f>MONTH(SalesDataTable[[#This Row],[Order Date]])</f>
        <v>7</v>
      </c>
      <c r="X1445" s="7" t="str">
        <f>TEXT(SalesDataTable[[#This Row],[Order Date]],"mmm")</f>
        <v>Jul</v>
      </c>
    </row>
    <row r="1446" spans="1:24" ht="15.75">
      <c r="A1446" s="2">
        <v>1504</v>
      </c>
      <c r="B1446" s="11">
        <v>46225</v>
      </c>
      <c r="C1446" s="4">
        <f>YEAR(SalesDataTable[[#This Row],[Order Date]])</f>
        <v>2026</v>
      </c>
      <c r="D1446" s="4" t="str">
        <f>"Q"&amp;ROUNDUP(MONTH(SalesDataTable[[#This Row],[Order Date]])/3,0)</f>
        <v>Q3</v>
      </c>
      <c r="E1446" s="4">
        <f>MONTH(SalesDataTable[[#This Row],[Order Date]])</f>
        <v>7</v>
      </c>
      <c r="F1446" s="4" t="str">
        <f>TEXT(SalesDataTable[[#This Row],[Order Date]],"MMM")</f>
        <v>Jul</v>
      </c>
      <c r="G1446" s="3" t="s">
        <v>20</v>
      </c>
      <c r="H1446" s="3" t="s">
        <v>21</v>
      </c>
      <c r="I1446" s="3" t="s">
        <v>2</v>
      </c>
      <c r="J1446" s="3" t="s">
        <v>3</v>
      </c>
      <c r="K1446" s="3" t="s">
        <v>9</v>
      </c>
      <c r="L1446" s="3" t="s">
        <v>10</v>
      </c>
      <c r="M1446" s="8">
        <v>5</v>
      </c>
      <c r="N1446" s="5">
        <v>93.35</v>
      </c>
      <c r="O1446" s="6">
        <v>0</v>
      </c>
      <c r="P1446" s="18">
        <v>46.31</v>
      </c>
      <c r="Q1446" s="18">
        <f t="shared" si="88"/>
        <v>466.75</v>
      </c>
      <c r="R1446" s="18">
        <f t="shared" si="89"/>
        <v>231.55</v>
      </c>
      <c r="S1446" s="18">
        <f t="shared" si="90"/>
        <v>235.2</v>
      </c>
      <c r="T1446" s="7">
        <f t="shared" si="91"/>
        <v>0.50391001606855912</v>
      </c>
      <c r="U1446" s="4">
        <f>YEAR(SalesDataTable[[#This Row],[Order Date]])</f>
        <v>2026</v>
      </c>
      <c r="V1446" s="7" t="str">
        <f>"Q"&amp;ROUNDUP(MONTH(SalesDataTable[[#This Row],[Order Date]])/3,0)</f>
        <v>Q3</v>
      </c>
      <c r="W1446" s="8">
        <f>MONTH(SalesDataTable[[#This Row],[Order Date]])</f>
        <v>7</v>
      </c>
      <c r="X1446" s="7" t="str">
        <f>TEXT(SalesDataTable[[#This Row],[Order Date]],"mmm")</f>
        <v>Jul</v>
      </c>
    </row>
    <row r="1447" spans="1:24" ht="15.75">
      <c r="A1447" s="2">
        <v>2560</v>
      </c>
      <c r="B1447" s="11">
        <v>46225</v>
      </c>
      <c r="C1447" s="4">
        <f>YEAR(SalesDataTable[[#This Row],[Order Date]])</f>
        <v>2026</v>
      </c>
      <c r="D1447" s="4" t="str">
        <f>"Q"&amp;ROUNDUP(MONTH(SalesDataTable[[#This Row],[Order Date]])/3,0)</f>
        <v>Q3</v>
      </c>
      <c r="E1447" s="4">
        <f>MONTH(SalesDataTable[[#This Row],[Order Date]])</f>
        <v>7</v>
      </c>
      <c r="F1447" s="4" t="str">
        <f>TEXT(SalesDataTable[[#This Row],[Order Date]],"MMM")</f>
        <v>Jul</v>
      </c>
      <c r="G1447" s="3" t="s">
        <v>6</v>
      </c>
      <c r="H1447" s="3" t="s">
        <v>43</v>
      </c>
      <c r="I1447" s="3" t="s">
        <v>2</v>
      </c>
      <c r="J1447" s="3" t="s">
        <v>3</v>
      </c>
      <c r="K1447" s="3" t="s">
        <v>4</v>
      </c>
      <c r="L1447" s="3" t="s">
        <v>22</v>
      </c>
      <c r="M1447" s="8">
        <v>2</v>
      </c>
      <c r="N1447" s="5">
        <v>51.71</v>
      </c>
      <c r="O1447" s="6">
        <v>0</v>
      </c>
      <c r="P1447" s="18">
        <v>22.75</v>
      </c>
      <c r="Q1447" s="18">
        <f t="shared" si="88"/>
        <v>103.42</v>
      </c>
      <c r="R1447" s="18">
        <f t="shared" si="89"/>
        <v>45.5</v>
      </c>
      <c r="S1447" s="18">
        <f t="shared" si="90"/>
        <v>57.92</v>
      </c>
      <c r="T1447" s="7">
        <f t="shared" si="91"/>
        <v>0.5600464126861342</v>
      </c>
      <c r="U1447" s="4">
        <f>YEAR(SalesDataTable[[#This Row],[Order Date]])</f>
        <v>2026</v>
      </c>
      <c r="V1447" s="7" t="str">
        <f>"Q"&amp;ROUNDUP(MONTH(SalesDataTable[[#This Row],[Order Date]])/3,0)</f>
        <v>Q3</v>
      </c>
      <c r="W1447" s="8">
        <f>MONTH(SalesDataTable[[#This Row],[Order Date]])</f>
        <v>7</v>
      </c>
      <c r="X1447" s="7" t="str">
        <f>TEXT(SalesDataTable[[#This Row],[Order Date]],"mmm")</f>
        <v>Jul</v>
      </c>
    </row>
    <row r="1448" spans="1:24" ht="15.75">
      <c r="A1448" s="2">
        <v>2758</v>
      </c>
      <c r="B1448" s="11">
        <v>46225</v>
      </c>
      <c r="C1448" s="4">
        <f>YEAR(SalesDataTable[[#This Row],[Order Date]])</f>
        <v>2026</v>
      </c>
      <c r="D1448" s="4" t="str">
        <f>"Q"&amp;ROUNDUP(MONTH(SalesDataTable[[#This Row],[Order Date]])/3,0)</f>
        <v>Q3</v>
      </c>
      <c r="E1448" s="4">
        <f>MONTH(SalesDataTable[[#This Row],[Order Date]])</f>
        <v>7</v>
      </c>
      <c r="F1448" s="4" t="str">
        <f>TEXT(SalesDataTable[[#This Row],[Order Date]],"MMM")</f>
        <v>Jul</v>
      </c>
      <c r="G1448" s="3" t="s">
        <v>0</v>
      </c>
      <c r="H1448" s="3" t="s">
        <v>1</v>
      </c>
      <c r="I1448" s="3" t="s">
        <v>2</v>
      </c>
      <c r="J1448" s="3" t="s">
        <v>13</v>
      </c>
      <c r="K1448" s="3" t="s">
        <v>4</v>
      </c>
      <c r="L1448" s="3" t="s">
        <v>26</v>
      </c>
      <c r="M1448" s="8">
        <v>1</v>
      </c>
      <c r="N1448" s="5">
        <v>39.86</v>
      </c>
      <c r="O1448" s="6">
        <v>0</v>
      </c>
      <c r="P1448" s="18">
        <v>16.53</v>
      </c>
      <c r="Q1448" s="18">
        <f t="shared" si="88"/>
        <v>39.86</v>
      </c>
      <c r="R1448" s="18">
        <f t="shared" si="89"/>
        <v>16.53</v>
      </c>
      <c r="S1448" s="18">
        <f t="shared" si="90"/>
        <v>23.33</v>
      </c>
      <c r="T1448" s="7">
        <f t="shared" si="91"/>
        <v>0.58529854490717503</v>
      </c>
      <c r="U1448" s="4">
        <f>YEAR(SalesDataTable[[#This Row],[Order Date]])</f>
        <v>2026</v>
      </c>
      <c r="V1448" s="7" t="str">
        <f>"Q"&amp;ROUNDUP(MONTH(SalesDataTable[[#This Row],[Order Date]])/3,0)</f>
        <v>Q3</v>
      </c>
      <c r="W1448" s="8">
        <f>MONTH(SalesDataTable[[#This Row],[Order Date]])</f>
        <v>7</v>
      </c>
      <c r="X1448" s="7" t="str">
        <f>TEXT(SalesDataTable[[#This Row],[Order Date]],"mmm")</f>
        <v>Jul</v>
      </c>
    </row>
    <row r="1449" spans="1:24" ht="15.75">
      <c r="A1449" s="2">
        <v>4030</v>
      </c>
      <c r="B1449" s="11">
        <v>46225</v>
      </c>
      <c r="C1449" s="4">
        <f>YEAR(SalesDataTable[[#This Row],[Order Date]])</f>
        <v>2026</v>
      </c>
      <c r="D1449" s="4" t="str">
        <f>"Q"&amp;ROUNDUP(MONTH(SalesDataTable[[#This Row],[Order Date]])/3,0)</f>
        <v>Q3</v>
      </c>
      <c r="E1449" s="4">
        <f>MONTH(SalesDataTable[[#This Row],[Order Date]])</f>
        <v>7</v>
      </c>
      <c r="F1449" s="4" t="str">
        <f>TEXT(SalesDataTable[[#This Row],[Order Date]],"MMM")</f>
        <v>Jul</v>
      </c>
      <c r="G1449" s="3" t="s">
        <v>20</v>
      </c>
      <c r="H1449" s="3" t="s">
        <v>33</v>
      </c>
      <c r="I1449" s="3" t="s">
        <v>2</v>
      </c>
      <c r="J1449" s="3" t="s">
        <v>13</v>
      </c>
      <c r="K1449" s="3" t="s">
        <v>23</v>
      </c>
      <c r="L1449" s="3" t="s">
        <v>40</v>
      </c>
      <c r="M1449" s="8">
        <v>2</v>
      </c>
      <c r="N1449" s="5">
        <v>83.71</v>
      </c>
      <c r="O1449" s="6">
        <v>0</v>
      </c>
      <c r="P1449" s="18">
        <v>39.29</v>
      </c>
      <c r="Q1449" s="18">
        <f t="shared" si="88"/>
        <v>167.42</v>
      </c>
      <c r="R1449" s="18">
        <f t="shared" si="89"/>
        <v>78.58</v>
      </c>
      <c r="S1449" s="18">
        <f t="shared" si="90"/>
        <v>88.839999999999989</v>
      </c>
      <c r="T1449" s="7">
        <f t="shared" si="91"/>
        <v>0.53064150041811009</v>
      </c>
      <c r="U1449" s="4">
        <f>YEAR(SalesDataTable[[#This Row],[Order Date]])</f>
        <v>2026</v>
      </c>
      <c r="V1449" s="7" t="str">
        <f>"Q"&amp;ROUNDUP(MONTH(SalesDataTable[[#This Row],[Order Date]])/3,0)</f>
        <v>Q3</v>
      </c>
      <c r="W1449" s="8">
        <f>MONTH(SalesDataTable[[#This Row],[Order Date]])</f>
        <v>7</v>
      </c>
      <c r="X1449" s="7" t="str">
        <f>TEXT(SalesDataTable[[#This Row],[Order Date]],"mmm")</f>
        <v>Jul</v>
      </c>
    </row>
    <row r="1450" spans="1:24" ht="15.75">
      <c r="A1450" s="2">
        <v>4337</v>
      </c>
      <c r="B1450" s="11">
        <v>46225</v>
      </c>
      <c r="C1450" s="4">
        <f>YEAR(SalesDataTable[[#This Row],[Order Date]])</f>
        <v>2026</v>
      </c>
      <c r="D1450" s="4" t="str">
        <f>"Q"&amp;ROUNDUP(MONTH(SalesDataTable[[#This Row],[Order Date]])/3,0)</f>
        <v>Q3</v>
      </c>
      <c r="E1450" s="4">
        <f>MONTH(SalesDataTable[[#This Row],[Order Date]])</f>
        <v>7</v>
      </c>
      <c r="F1450" s="4" t="str">
        <f>TEXT(SalesDataTable[[#This Row],[Order Date]],"MMM")</f>
        <v>Jul</v>
      </c>
      <c r="G1450" s="3" t="s">
        <v>6</v>
      </c>
      <c r="H1450" s="3" t="s">
        <v>49</v>
      </c>
      <c r="I1450" s="3" t="s">
        <v>19</v>
      </c>
      <c r="J1450" s="3" t="s">
        <v>13</v>
      </c>
      <c r="K1450" s="3" t="s">
        <v>14</v>
      </c>
      <c r="L1450" s="3" t="s">
        <v>32</v>
      </c>
      <c r="M1450" s="8">
        <v>1</v>
      </c>
      <c r="N1450" s="5">
        <v>47.62</v>
      </c>
      <c r="O1450" s="6">
        <v>0</v>
      </c>
      <c r="P1450" s="18">
        <v>17.82</v>
      </c>
      <c r="Q1450" s="18">
        <f t="shared" si="88"/>
        <v>47.62</v>
      </c>
      <c r="R1450" s="18">
        <f t="shared" si="89"/>
        <v>17.82</v>
      </c>
      <c r="S1450" s="18">
        <f t="shared" si="90"/>
        <v>29.799999999999997</v>
      </c>
      <c r="T1450" s="7">
        <f t="shared" si="91"/>
        <v>0.62578748425031494</v>
      </c>
      <c r="U1450" s="4">
        <f>YEAR(SalesDataTable[[#This Row],[Order Date]])</f>
        <v>2026</v>
      </c>
      <c r="V1450" s="7" t="str">
        <f>"Q"&amp;ROUNDUP(MONTH(SalesDataTable[[#This Row],[Order Date]])/3,0)</f>
        <v>Q3</v>
      </c>
      <c r="W1450" s="8">
        <f>MONTH(SalesDataTable[[#This Row],[Order Date]])</f>
        <v>7</v>
      </c>
      <c r="X1450" s="7" t="str">
        <f>TEXT(SalesDataTable[[#This Row],[Order Date]],"mmm")</f>
        <v>Jul</v>
      </c>
    </row>
    <row r="1451" spans="1:24" ht="15.75">
      <c r="A1451" s="2">
        <v>5129</v>
      </c>
      <c r="B1451" s="11">
        <v>46225</v>
      </c>
      <c r="C1451" s="4">
        <f>YEAR(SalesDataTable[[#This Row],[Order Date]])</f>
        <v>2026</v>
      </c>
      <c r="D1451" s="4" t="str">
        <f>"Q"&amp;ROUNDUP(MONTH(SalesDataTable[[#This Row],[Order Date]])/3,0)</f>
        <v>Q3</v>
      </c>
      <c r="E1451" s="4">
        <f>MONTH(SalesDataTable[[#This Row],[Order Date]])</f>
        <v>7</v>
      </c>
      <c r="F1451" s="4" t="str">
        <f>TEXT(SalesDataTable[[#This Row],[Order Date]],"MMM")</f>
        <v>Jul</v>
      </c>
      <c r="G1451" s="3" t="s">
        <v>6</v>
      </c>
      <c r="H1451" s="3" t="s">
        <v>43</v>
      </c>
      <c r="I1451" s="3" t="s">
        <v>2</v>
      </c>
      <c r="J1451" s="3" t="s">
        <v>3</v>
      </c>
      <c r="K1451" s="3" t="s">
        <v>4</v>
      </c>
      <c r="L1451" s="3" t="s">
        <v>5</v>
      </c>
      <c r="M1451" s="8">
        <v>1</v>
      </c>
      <c r="N1451" s="5">
        <v>80.05</v>
      </c>
      <c r="O1451" s="6">
        <v>0.05</v>
      </c>
      <c r="P1451" s="18">
        <v>43.81</v>
      </c>
      <c r="Q1451" s="18">
        <f t="shared" si="88"/>
        <v>76.047499999999999</v>
      </c>
      <c r="R1451" s="18">
        <f t="shared" si="89"/>
        <v>43.81</v>
      </c>
      <c r="S1451" s="18">
        <f t="shared" si="90"/>
        <v>32.237499999999997</v>
      </c>
      <c r="T1451" s="7">
        <f t="shared" si="91"/>
        <v>0.42391268615010352</v>
      </c>
      <c r="U1451" s="4">
        <f>YEAR(SalesDataTable[[#This Row],[Order Date]])</f>
        <v>2026</v>
      </c>
      <c r="V1451" s="7" t="str">
        <f>"Q"&amp;ROUNDUP(MONTH(SalesDataTable[[#This Row],[Order Date]])/3,0)</f>
        <v>Q3</v>
      </c>
      <c r="W1451" s="8">
        <f>MONTH(SalesDataTable[[#This Row],[Order Date]])</f>
        <v>7</v>
      </c>
      <c r="X1451" s="7" t="str">
        <f>TEXT(SalesDataTable[[#This Row],[Order Date]],"mmm")</f>
        <v>Jul</v>
      </c>
    </row>
    <row r="1452" spans="1:24" ht="15.75">
      <c r="A1452" s="2">
        <v>81</v>
      </c>
      <c r="B1452" s="11">
        <v>46226</v>
      </c>
      <c r="C1452" s="4">
        <f>YEAR(SalesDataTable[[#This Row],[Order Date]])</f>
        <v>2026</v>
      </c>
      <c r="D1452" s="4" t="str">
        <f>"Q"&amp;ROUNDUP(MONTH(SalesDataTable[[#This Row],[Order Date]])/3,0)</f>
        <v>Q3</v>
      </c>
      <c r="E1452" s="4">
        <f>MONTH(SalesDataTable[[#This Row],[Order Date]])</f>
        <v>7</v>
      </c>
      <c r="F1452" s="4" t="str">
        <f>TEXT(SalesDataTable[[#This Row],[Order Date]],"MMM")</f>
        <v>Jul</v>
      </c>
      <c r="G1452" s="3" t="s">
        <v>20</v>
      </c>
      <c r="H1452" s="3" t="s">
        <v>33</v>
      </c>
      <c r="I1452" s="3" t="s">
        <v>19</v>
      </c>
      <c r="J1452" s="3" t="s">
        <v>3</v>
      </c>
      <c r="K1452" s="3" t="s">
        <v>34</v>
      </c>
      <c r="L1452" s="3" t="s">
        <v>45</v>
      </c>
      <c r="M1452" s="8">
        <v>1</v>
      </c>
      <c r="N1452" s="5">
        <v>51.82</v>
      </c>
      <c r="O1452" s="6">
        <v>0</v>
      </c>
      <c r="P1452" s="18">
        <v>21.43</v>
      </c>
      <c r="Q1452" s="18">
        <f t="shared" si="88"/>
        <v>51.82</v>
      </c>
      <c r="R1452" s="18">
        <f t="shared" si="89"/>
        <v>21.43</v>
      </c>
      <c r="S1452" s="18">
        <f t="shared" si="90"/>
        <v>30.39</v>
      </c>
      <c r="T1452" s="7">
        <f t="shared" si="91"/>
        <v>0.58645310690852959</v>
      </c>
      <c r="U1452" s="4">
        <f>YEAR(SalesDataTable[[#This Row],[Order Date]])</f>
        <v>2026</v>
      </c>
      <c r="V1452" s="7" t="str">
        <f>"Q"&amp;ROUNDUP(MONTH(SalesDataTable[[#This Row],[Order Date]])/3,0)</f>
        <v>Q3</v>
      </c>
      <c r="W1452" s="8">
        <f>MONTH(SalesDataTable[[#This Row],[Order Date]])</f>
        <v>7</v>
      </c>
      <c r="X1452" s="7" t="str">
        <f>TEXT(SalesDataTable[[#This Row],[Order Date]],"mmm")</f>
        <v>Jul</v>
      </c>
    </row>
    <row r="1453" spans="1:24" ht="15.75">
      <c r="A1453" s="2">
        <v>493</v>
      </c>
      <c r="B1453" s="11">
        <v>46226</v>
      </c>
      <c r="C1453" s="4">
        <f>YEAR(SalesDataTable[[#This Row],[Order Date]])</f>
        <v>2026</v>
      </c>
      <c r="D1453" s="4" t="str">
        <f>"Q"&amp;ROUNDUP(MONTH(SalesDataTable[[#This Row],[Order Date]])/3,0)</f>
        <v>Q3</v>
      </c>
      <c r="E1453" s="4">
        <f>MONTH(SalesDataTable[[#This Row],[Order Date]])</f>
        <v>7</v>
      </c>
      <c r="F1453" s="4" t="str">
        <f>TEXT(SalesDataTable[[#This Row],[Order Date]],"MMM")</f>
        <v>Jul</v>
      </c>
      <c r="G1453" s="3" t="s">
        <v>6</v>
      </c>
      <c r="H1453" s="3" t="s">
        <v>41</v>
      </c>
      <c r="I1453" s="3" t="s">
        <v>2</v>
      </c>
      <c r="J1453" s="3" t="s">
        <v>16</v>
      </c>
      <c r="K1453" s="3" t="s">
        <v>14</v>
      </c>
      <c r="L1453" s="3" t="s">
        <v>48</v>
      </c>
      <c r="M1453" s="8">
        <v>4</v>
      </c>
      <c r="N1453" s="5">
        <v>161.28</v>
      </c>
      <c r="O1453" s="6">
        <v>0.15</v>
      </c>
      <c r="P1453" s="18">
        <v>89.2</v>
      </c>
      <c r="Q1453" s="18">
        <f t="shared" si="88"/>
        <v>548.35199999999998</v>
      </c>
      <c r="R1453" s="18">
        <f t="shared" si="89"/>
        <v>356.8</v>
      </c>
      <c r="S1453" s="18">
        <f t="shared" si="90"/>
        <v>191.55199999999996</v>
      </c>
      <c r="T1453" s="7">
        <f t="shared" si="91"/>
        <v>0.3493230625583566</v>
      </c>
      <c r="U1453" s="4">
        <f>YEAR(SalesDataTable[[#This Row],[Order Date]])</f>
        <v>2026</v>
      </c>
      <c r="V1453" s="7" t="str">
        <f>"Q"&amp;ROUNDUP(MONTH(SalesDataTable[[#This Row],[Order Date]])/3,0)</f>
        <v>Q3</v>
      </c>
      <c r="W1453" s="8">
        <f>MONTH(SalesDataTable[[#This Row],[Order Date]])</f>
        <v>7</v>
      </c>
      <c r="X1453" s="7" t="str">
        <f>TEXT(SalesDataTable[[#This Row],[Order Date]],"mmm")</f>
        <v>Jul</v>
      </c>
    </row>
    <row r="1454" spans="1:24" ht="15.75">
      <c r="A1454" s="2">
        <v>613</v>
      </c>
      <c r="B1454" s="11">
        <v>46226</v>
      </c>
      <c r="C1454" s="4">
        <f>YEAR(SalesDataTable[[#This Row],[Order Date]])</f>
        <v>2026</v>
      </c>
      <c r="D1454" s="4" t="str">
        <f>"Q"&amp;ROUNDUP(MONTH(SalesDataTable[[#This Row],[Order Date]])/3,0)</f>
        <v>Q3</v>
      </c>
      <c r="E1454" s="4">
        <f>MONTH(SalesDataTable[[#This Row],[Order Date]])</f>
        <v>7</v>
      </c>
      <c r="F1454" s="4" t="str">
        <f>TEXT(SalesDataTable[[#This Row],[Order Date]],"MMM")</f>
        <v>Jul</v>
      </c>
      <c r="G1454" s="3" t="s">
        <v>0</v>
      </c>
      <c r="H1454" s="3" t="s">
        <v>1</v>
      </c>
      <c r="I1454" s="3" t="s">
        <v>2</v>
      </c>
      <c r="J1454" s="3" t="s">
        <v>13</v>
      </c>
      <c r="K1454" s="3" t="s">
        <v>4</v>
      </c>
      <c r="L1454" s="3" t="s">
        <v>26</v>
      </c>
      <c r="M1454" s="8">
        <v>1</v>
      </c>
      <c r="N1454" s="5">
        <v>39.86</v>
      </c>
      <c r="O1454" s="6">
        <v>0.05</v>
      </c>
      <c r="P1454" s="18">
        <v>16.989999999999998</v>
      </c>
      <c r="Q1454" s="18">
        <f t="shared" si="88"/>
        <v>37.866999999999997</v>
      </c>
      <c r="R1454" s="18">
        <f t="shared" si="89"/>
        <v>16.989999999999998</v>
      </c>
      <c r="S1454" s="18">
        <f t="shared" si="90"/>
        <v>20.876999999999999</v>
      </c>
      <c r="T1454" s="7">
        <f t="shared" si="91"/>
        <v>0.55132437214461139</v>
      </c>
      <c r="U1454" s="4">
        <f>YEAR(SalesDataTable[[#This Row],[Order Date]])</f>
        <v>2026</v>
      </c>
      <c r="V1454" s="7" t="str">
        <f>"Q"&amp;ROUNDUP(MONTH(SalesDataTable[[#This Row],[Order Date]])/3,0)</f>
        <v>Q3</v>
      </c>
      <c r="W1454" s="8">
        <f>MONTH(SalesDataTable[[#This Row],[Order Date]])</f>
        <v>7</v>
      </c>
      <c r="X1454" s="7" t="str">
        <f>TEXT(SalesDataTable[[#This Row],[Order Date]],"mmm")</f>
        <v>Jul</v>
      </c>
    </row>
    <row r="1455" spans="1:24" ht="15.75">
      <c r="A1455" s="2">
        <v>958</v>
      </c>
      <c r="B1455" s="11">
        <v>46226</v>
      </c>
      <c r="C1455" s="4">
        <f>YEAR(SalesDataTable[[#This Row],[Order Date]])</f>
        <v>2026</v>
      </c>
      <c r="D1455" s="4" t="str">
        <f>"Q"&amp;ROUNDUP(MONTH(SalesDataTable[[#This Row],[Order Date]])/3,0)</f>
        <v>Q3</v>
      </c>
      <c r="E1455" s="4">
        <f>MONTH(SalesDataTable[[#This Row],[Order Date]])</f>
        <v>7</v>
      </c>
      <c r="F1455" s="4" t="str">
        <f>TEXT(SalesDataTable[[#This Row],[Order Date]],"MMM")</f>
        <v>Jul</v>
      </c>
      <c r="G1455" s="3" t="s">
        <v>20</v>
      </c>
      <c r="H1455" s="3" t="s">
        <v>33</v>
      </c>
      <c r="I1455" s="3" t="s">
        <v>28</v>
      </c>
      <c r="J1455" s="3" t="s">
        <v>13</v>
      </c>
      <c r="K1455" s="3" t="s">
        <v>4</v>
      </c>
      <c r="L1455" s="3" t="s">
        <v>30</v>
      </c>
      <c r="M1455" s="8">
        <v>6</v>
      </c>
      <c r="N1455" s="5">
        <v>102.96</v>
      </c>
      <c r="O1455" s="6">
        <v>0.05</v>
      </c>
      <c r="P1455" s="18">
        <v>51.74</v>
      </c>
      <c r="Q1455" s="18">
        <f t="shared" si="88"/>
        <v>586.87199999999996</v>
      </c>
      <c r="R1455" s="18">
        <f t="shared" si="89"/>
        <v>310.44</v>
      </c>
      <c r="S1455" s="18">
        <f t="shared" si="90"/>
        <v>276.43199999999996</v>
      </c>
      <c r="T1455" s="7">
        <f t="shared" si="91"/>
        <v>0.47102604997341835</v>
      </c>
      <c r="U1455" s="4">
        <f>YEAR(SalesDataTable[[#This Row],[Order Date]])</f>
        <v>2026</v>
      </c>
      <c r="V1455" s="7" t="str">
        <f>"Q"&amp;ROUNDUP(MONTH(SalesDataTable[[#This Row],[Order Date]])/3,0)</f>
        <v>Q3</v>
      </c>
      <c r="W1455" s="8">
        <f>MONTH(SalesDataTable[[#This Row],[Order Date]])</f>
        <v>7</v>
      </c>
      <c r="X1455" s="7" t="str">
        <f>TEXT(SalesDataTable[[#This Row],[Order Date]],"mmm")</f>
        <v>Jul</v>
      </c>
    </row>
    <row r="1456" spans="1:24" ht="15.75">
      <c r="A1456" s="2">
        <v>1270</v>
      </c>
      <c r="B1456" s="11">
        <v>46226</v>
      </c>
      <c r="C1456" s="4">
        <f>YEAR(SalesDataTable[[#This Row],[Order Date]])</f>
        <v>2026</v>
      </c>
      <c r="D1456" s="4" t="str">
        <f>"Q"&amp;ROUNDUP(MONTH(SalesDataTable[[#This Row],[Order Date]])/3,0)</f>
        <v>Q3</v>
      </c>
      <c r="E1456" s="4">
        <f>MONTH(SalesDataTable[[#This Row],[Order Date]])</f>
        <v>7</v>
      </c>
      <c r="F1456" s="4" t="str">
        <f>TEXT(SalesDataTable[[#This Row],[Order Date]],"MMM")</f>
        <v>Jul</v>
      </c>
      <c r="G1456" s="3" t="s">
        <v>6</v>
      </c>
      <c r="H1456" s="3" t="s">
        <v>43</v>
      </c>
      <c r="I1456" s="3" t="s">
        <v>28</v>
      </c>
      <c r="J1456" s="3" t="s">
        <v>3</v>
      </c>
      <c r="K1456" s="3" t="s">
        <v>9</v>
      </c>
      <c r="L1456" s="3" t="s">
        <v>10</v>
      </c>
      <c r="M1456" s="8">
        <v>1</v>
      </c>
      <c r="N1456" s="5">
        <v>94.04</v>
      </c>
      <c r="O1456" s="6">
        <v>0</v>
      </c>
      <c r="P1456" s="18">
        <v>44.88</v>
      </c>
      <c r="Q1456" s="18">
        <f t="shared" si="88"/>
        <v>94.04</v>
      </c>
      <c r="R1456" s="18">
        <f t="shared" si="89"/>
        <v>44.88</v>
      </c>
      <c r="S1456" s="18">
        <f t="shared" si="90"/>
        <v>49.160000000000004</v>
      </c>
      <c r="T1456" s="7">
        <f t="shared" si="91"/>
        <v>0.52275627392598889</v>
      </c>
      <c r="U1456" s="4">
        <f>YEAR(SalesDataTable[[#This Row],[Order Date]])</f>
        <v>2026</v>
      </c>
      <c r="V1456" s="7" t="str">
        <f>"Q"&amp;ROUNDUP(MONTH(SalesDataTable[[#This Row],[Order Date]])/3,0)</f>
        <v>Q3</v>
      </c>
      <c r="W1456" s="8">
        <f>MONTH(SalesDataTable[[#This Row],[Order Date]])</f>
        <v>7</v>
      </c>
      <c r="X1456" s="7" t="str">
        <f>TEXT(SalesDataTable[[#This Row],[Order Date]],"mmm")</f>
        <v>Jul</v>
      </c>
    </row>
    <row r="1457" spans="1:24" ht="15.75">
      <c r="A1457" s="2">
        <v>1513</v>
      </c>
      <c r="B1457" s="11">
        <v>46226</v>
      </c>
      <c r="C1457" s="4">
        <f>YEAR(SalesDataTable[[#This Row],[Order Date]])</f>
        <v>2026</v>
      </c>
      <c r="D1457" s="4" t="str">
        <f>"Q"&amp;ROUNDUP(MONTH(SalesDataTable[[#This Row],[Order Date]])/3,0)</f>
        <v>Q3</v>
      </c>
      <c r="E1457" s="4">
        <f>MONTH(SalesDataTable[[#This Row],[Order Date]])</f>
        <v>7</v>
      </c>
      <c r="F1457" s="4" t="str">
        <f>TEXT(SalesDataTable[[#This Row],[Order Date]],"MMM")</f>
        <v>Jul</v>
      </c>
      <c r="G1457" s="3" t="s">
        <v>20</v>
      </c>
      <c r="H1457" s="3" t="s">
        <v>33</v>
      </c>
      <c r="I1457" s="3" t="s">
        <v>2</v>
      </c>
      <c r="J1457" s="3" t="s">
        <v>13</v>
      </c>
      <c r="K1457" s="3" t="s">
        <v>9</v>
      </c>
      <c r="L1457" s="3" t="s">
        <v>46</v>
      </c>
      <c r="M1457" s="8">
        <v>2</v>
      </c>
      <c r="N1457" s="5">
        <v>70.790000000000006</v>
      </c>
      <c r="O1457" s="6">
        <v>0</v>
      </c>
      <c r="P1457" s="18">
        <v>32.44</v>
      </c>
      <c r="Q1457" s="18">
        <f t="shared" si="88"/>
        <v>141.58000000000001</v>
      </c>
      <c r="R1457" s="18">
        <f t="shared" si="89"/>
        <v>64.88</v>
      </c>
      <c r="S1457" s="18">
        <f t="shared" si="90"/>
        <v>76.700000000000017</v>
      </c>
      <c r="T1457" s="7">
        <f t="shared" si="91"/>
        <v>0.541743184065546</v>
      </c>
      <c r="U1457" s="4">
        <f>YEAR(SalesDataTable[[#This Row],[Order Date]])</f>
        <v>2026</v>
      </c>
      <c r="V1457" s="7" t="str">
        <f>"Q"&amp;ROUNDUP(MONTH(SalesDataTable[[#This Row],[Order Date]])/3,0)</f>
        <v>Q3</v>
      </c>
      <c r="W1457" s="8">
        <f>MONTH(SalesDataTable[[#This Row],[Order Date]])</f>
        <v>7</v>
      </c>
      <c r="X1457" s="7" t="str">
        <f>TEXT(SalesDataTable[[#This Row],[Order Date]],"mmm")</f>
        <v>Jul</v>
      </c>
    </row>
    <row r="1458" spans="1:24" ht="15.75">
      <c r="A1458" s="2">
        <v>2009</v>
      </c>
      <c r="B1458" s="11">
        <v>46226</v>
      </c>
      <c r="C1458" s="4">
        <f>YEAR(SalesDataTable[[#This Row],[Order Date]])</f>
        <v>2026</v>
      </c>
      <c r="D1458" s="4" t="str">
        <f>"Q"&amp;ROUNDUP(MONTH(SalesDataTable[[#This Row],[Order Date]])/3,0)</f>
        <v>Q3</v>
      </c>
      <c r="E1458" s="4">
        <f>MONTH(SalesDataTable[[#This Row],[Order Date]])</f>
        <v>7</v>
      </c>
      <c r="F1458" s="4" t="str">
        <f>TEXT(SalesDataTable[[#This Row],[Order Date]],"MMM")</f>
        <v>Jul</v>
      </c>
      <c r="G1458" s="3" t="s">
        <v>11</v>
      </c>
      <c r="H1458" s="3" t="s">
        <v>39</v>
      </c>
      <c r="I1458" s="3" t="s">
        <v>2</v>
      </c>
      <c r="J1458" s="3" t="s">
        <v>13</v>
      </c>
      <c r="K1458" s="3" t="s">
        <v>14</v>
      </c>
      <c r="L1458" s="3" t="s">
        <v>32</v>
      </c>
      <c r="M1458" s="8">
        <v>2</v>
      </c>
      <c r="N1458" s="5">
        <v>46.41</v>
      </c>
      <c r="O1458" s="6">
        <v>0</v>
      </c>
      <c r="P1458" s="18">
        <v>18.600000000000001</v>
      </c>
      <c r="Q1458" s="18">
        <f t="shared" si="88"/>
        <v>92.82</v>
      </c>
      <c r="R1458" s="18">
        <f t="shared" si="89"/>
        <v>37.200000000000003</v>
      </c>
      <c r="S1458" s="18">
        <f t="shared" si="90"/>
        <v>55.61999999999999</v>
      </c>
      <c r="T1458" s="7">
        <f t="shared" si="91"/>
        <v>0.59922430510665803</v>
      </c>
      <c r="U1458" s="4">
        <f>YEAR(SalesDataTable[[#This Row],[Order Date]])</f>
        <v>2026</v>
      </c>
      <c r="V1458" s="7" t="str">
        <f>"Q"&amp;ROUNDUP(MONTH(SalesDataTable[[#This Row],[Order Date]])/3,0)</f>
        <v>Q3</v>
      </c>
      <c r="W1458" s="8">
        <f>MONTH(SalesDataTable[[#This Row],[Order Date]])</f>
        <v>7</v>
      </c>
      <c r="X1458" s="7" t="str">
        <f>TEXT(SalesDataTable[[#This Row],[Order Date]],"mmm")</f>
        <v>Jul</v>
      </c>
    </row>
    <row r="1459" spans="1:24" ht="15.75">
      <c r="A1459" s="2">
        <v>2838</v>
      </c>
      <c r="B1459" s="11">
        <v>46226</v>
      </c>
      <c r="C1459" s="4">
        <f>YEAR(SalesDataTable[[#This Row],[Order Date]])</f>
        <v>2026</v>
      </c>
      <c r="D1459" s="4" t="str">
        <f>"Q"&amp;ROUNDUP(MONTH(SalesDataTable[[#This Row],[Order Date]])/3,0)</f>
        <v>Q3</v>
      </c>
      <c r="E1459" s="4">
        <f>MONTH(SalesDataTable[[#This Row],[Order Date]])</f>
        <v>7</v>
      </c>
      <c r="F1459" s="4" t="str">
        <f>TEXT(SalesDataTable[[#This Row],[Order Date]],"MMM")</f>
        <v>Jul</v>
      </c>
      <c r="G1459" s="3" t="s">
        <v>20</v>
      </c>
      <c r="H1459" s="3" t="s">
        <v>47</v>
      </c>
      <c r="I1459" s="3" t="s">
        <v>28</v>
      </c>
      <c r="J1459" s="3" t="s">
        <v>13</v>
      </c>
      <c r="K1459" s="3" t="s">
        <v>9</v>
      </c>
      <c r="L1459" s="3" t="s">
        <v>46</v>
      </c>
      <c r="M1459" s="8">
        <v>1</v>
      </c>
      <c r="N1459" s="5">
        <v>69.75</v>
      </c>
      <c r="O1459" s="6">
        <v>0</v>
      </c>
      <c r="P1459" s="18">
        <v>33.299999999999997</v>
      </c>
      <c r="Q1459" s="18">
        <f t="shared" si="88"/>
        <v>69.75</v>
      </c>
      <c r="R1459" s="18">
        <f t="shared" si="89"/>
        <v>33.299999999999997</v>
      </c>
      <c r="S1459" s="18">
        <f t="shared" si="90"/>
        <v>36.450000000000003</v>
      </c>
      <c r="T1459" s="7">
        <f t="shared" si="91"/>
        <v>0.52258064516129032</v>
      </c>
      <c r="U1459" s="4">
        <f>YEAR(SalesDataTable[[#This Row],[Order Date]])</f>
        <v>2026</v>
      </c>
      <c r="V1459" s="7" t="str">
        <f>"Q"&amp;ROUNDUP(MONTH(SalesDataTable[[#This Row],[Order Date]])/3,0)</f>
        <v>Q3</v>
      </c>
      <c r="W1459" s="8">
        <f>MONTH(SalesDataTable[[#This Row],[Order Date]])</f>
        <v>7</v>
      </c>
      <c r="X1459" s="7" t="str">
        <f>TEXT(SalesDataTable[[#This Row],[Order Date]],"mmm")</f>
        <v>Jul</v>
      </c>
    </row>
    <row r="1460" spans="1:24" ht="15.75">
      <c r="A1460" s="2">
        <v>3730</v>
      </c>
      <c r="B1460" s="11">
        <v>46226</v>
      </c>
      <c r="C1460" s="4">
        <f>YEAR(SalesDataTable[[#This Row],[Order Date]])</f>
        <v>2026</v>
      </c>
      <c r="D1460" s="4" t="str">
        <f>"Q"&amp;ROUNDUP(MONTH(SalesDataTable[[#This Row],[Order Date]])/3,0)</f>
        <v>Q3</v>
      </c>
      <c r="E1460" s="4">
        <f>MONTH(SalesDataTable[[#This Row],[Order Date]])</f>
        <v>7</v>
      </c>
      <c r="F1460" s="4" t="str">
        <f>TEXT(SalesDataTable[[#This Row],[Order Date]],"MMM")</f>
        <v>Jul</v>
      </c>
      <c r="G1460" s="3" t="s">
        <v>0</v>
      </c>
      <c r="H1460" s="3" t="s">
        <v>50</v>
      </c>
      <c r="I1460" s="3" t="s">
        <v>19</v>
      </c>
      <c r="J1460" s="3" t="s">
        <v>16</v>
      </c>
      <c r="K1460" s="3" t="s">
        <v>4</v>
      </c>
      <c r="L1460" s="3" t="s">
        <v>26</v>
      </c>
      <c r="M1460" s="8">
        <v>3</v>
      </c>
      <c r="N1460" s="5">
        <v>40.81</v>
      </c>
      <c r="O1460" s="6">
        <v>0</v>
      </c>
      <c r="P1460" s="18">
        <v>16.86</v>
      </c>
      <c r="Q1460" s="18">
        <f t="shared" si="88"/>
        <v>122.43</v>
      </c>
      <c r="R1460" s="18">
        <f t="shared" si="89"/>
        <v>50.58</v>
      </c>
      <c r="S1460" s="18">
        <f t="shared" si="90"/>
        <v>71.850000000000009</v>
      </c>
      <c r="T1460" s="7">
        <f t="shared" si="91"/>
        <v>0.58686596422445481</v>
      </c>
      <c r="U1460" s="4">
        <f>YEAR(SalesDataTable[[#This Row],[Order Date]])</f>
        <v>2026</v>
      </c>
      <c r="V1460" s="7" t="str">
        <f>"Q"&amp;ROUNDUP(MONTH(SalesDataTable[[#This Row],[Order Date]])/3,0)</f>
        <v>Q3</v>
      </c>
      <c r="W1460" s="8">
        <f>MONTH(SalesDataTable[[#This Row],[Order Date]])</f>
        <v>7</v>
      </c>
      <c r="X1460" s="7" t="str">
        <f>TEXT(SalesDataTable[[#This Row],[Order Date]],"mmm")</f>
        <v>Jul</v>
      </c>
    </row>
    <row r="1461" spans="1:24" ht="15.75">
      <c r="A1461" s="2">
        <v>4287</v>
      </c>
      <c r="B1461" s="11">
        <v>46226</v>
      </c>
      <c r="C1461" s="4">
        <f>YEAR(SalesDataTable[[#This Row],[Order Date]])</f>
        <v>2026</v>
      </c>
      <c r="D1461" s="4" t="str">
        <f>"Q"&amp;ROUNDUP(MONTH(SalesDataTable[[#This Row],[Order Date]])/3,0)</f>
        <v>Q3</v>
      </c>
      <c r="E1461" s="4">
        <f>MONTH(SalesDataTable[[#This Row],[Order Date]])</f>
        <v>7</v>
      </c>
      <c r="F1461" s="4" t="str">
        <f>TEXT(SalesDataTable[[#This Row],[Order Date]],"MMM")</f>
        <v>Jul</v>
      </c>
      <c r="G1461" s="3" t="s">
        <v>20</v>
      </c>
      <c r="H1461" s="3" t="s">
        <v>33</v>
      </c>
      <c r="I1461" s="3" t="s">
        <v>28</v>
      </c>
      <c r="J1461" s="3" t="s">
        <v>3</v>
      </c>
      <c r="K1461" s="3" t="s">
        <v>9</v>
      </c>
      <c r="L1461" s="3" t="s">
        <v>37</v>
      </c>
      <c r="M1461" s="8">
        <v>5</v>
      </c>
      <c r="N1461" s="5">
        <v>156.69</v>
      </c>
      <c r="O1461" s="6">
        <v>0</v>
      </c>
      <c r="P1461" s="18">
        <v>80.489999999999995</v>
      </c>
      <c r="Q1461" s="18">
        <f t="shared" si="88"/>
        <v>783.45</v>
      </c>
      <c r="R1461" s="18">
        <f t="shared" si="89"/>
        <v>402.45</v>
      </c>
      <c r="S1461" s="18">
        <f t="shared" si="90"/>
        <v>381.00000000000006</v>
      </c>
      <c r="T1461" s="7">
        <f t="shared" si="91"/>
        <v>0.48631054949262881</v>
      </c>
      <c r="U1461" s="4">
        <f>YEAR(SalesDataTable[[#This Row],[Order Date]])</f>
        <v>2026</v>
      </c>
      <c r="V1461" s="7" t="str">
        <f>"Q"&amp;ROUNDUP(MONTH(SalesDataTable[[#This Row],[Order Date]])/3,0)</f>
        <v>Q3</v>
      </c>
      <c r="W1461" s="8">
        <f>MONTH(SalesDataTable[[#This Row],[Order Date]])</f>
        <v>7</v>
      </c>
      <c r="X1461" s="7" t="str">
        <f>TEXT(SalesDataTable[[#This Row],[Order Date]],"mmm")</f>
        <v>Jul</v>
      </c>
    </row>
    <row r="1462" spans="1:24" ht="15.75">
      <c r="A1462" s="2">
        <v>4297</v>
      </c>
      <c r="B1462" s="11">
        <v>46226</v>
      </c>
      <c r="C1462" s="4">
        <f>YEAR(SalesDataTable[[#This Row],[Order Date]])</f>
        <v>2026</v>
      </c>
      <c r="D1462" s="4" t="str">
        <f>"Q"&amp;ROUNDUP(MONTH(SalesDataTable[[#This Row],[Order Date]])/3,0)</f>
        <v>Q3</v>
      </c>
      <c r="E1462" s="4">
        <f>MONTH(SalesDataTable[[#This Row],[Order Date]])</f>
        <v>7</v>
      </c>
      <c r="F1462" s="4" t="str">
        <f>TEXT(SalesDataTable[[#This Row],[Order Date]],"MMM")</f>
        <v>Jul</v>
      </c>
      <c r="G1462" s="3" t="s">
        <v>6</v>
      </c>
      <c r="H1462" s="3" t="s">
        <v>27</v>
      </c>
      <c r="I1462" s="3" t="s">
        <v>28</v>
      </c>
      <c r="J1462" s="3" t="s">
        <v>3</v>
      </c>
      <c r="K1462" s="3" t="s">
        <v>14</v>
      </c>
      <c r="L1462" s="3" t="s">
        <v>48</v>
      </c>
      <c r="M1462" s="8">
        <v>1</v>
      </c>
      <c r="N1462" s="5">
        <v>168.59</v>
      </c>
      <c r="O1462" s="6">
        <v>0.1</v>
      </c>
      <c r="P1462" s="18">
        <v>88.8</v>
      </c>
      <c r="Q1462" s="18">
        <f t="shared" si="88"/>
        <v>151.73099999999999</v>
      </c>
      <c r="R1462" s="18">
        <f t="shared" si="89"/>
        <v>88.8</v>
      </c>
      <c r="S1462" s="18">
        <f t="shared" si="90"/>
        <v>62.930999999999997</v>
      </c>
      <c r="T1462" s="7">
        <f t="shared" si="91"/>
        <v>0.41475374181940405</v>
      </c>
      <c r="U1462" s="4">
        <f>YEAR(SalesDataTable[[#This Row],[Order Date]])</f>
        <v>2026</v>
      </c>
      <c r="V1462" s="7" t="str">
        <f>"Q"&amp;ROUNDUP(MONTH(SalesDataTable[[#This Row],[Order Date]])/3,0)</f>
        <v>Q3</v>
      </c>
      <c r="W1462" s="8">
        <f>MONTH(SalesDataTable[[#This Row],[Order Date]])</f>
        <v>7</v>
      </c>
      <c r="X1462" s="7" t="str">
        <f>TEXT(SalesDataTable[[#This Row],[Order Date]],"mmm")</f>
        <v>Jul</v>
      </c>
    </row>
    <row r="1463" spans="1:24" ht="15.75">
      <c r="A1463" s="2">
        <v>5118</v>
      </c>
      <c r="B1463" s="11">
        <v>46226</v>
      </c>
      <c r="C1463" s="4">
        <f>YEAR(SalesDataTable[[#This Row],[Order Date]])</f>
        <v>2026</v>
      </c>
      <c r="D1463" s="4" t="str">
        <f>"Q"&amp;ROUNDUP(MONTH(SalesDataTable[[#This Row],[Order Date]])/3,0)</f>
        <v>Q3</v>
      </c>
      <c r="E1463" s="4">
        <f>MONTH(SalesDataTable[[#This Row],[Order Date]])</f>
        <v>7</v>
      </c>
      <c r="F1463" s="4" t="str">
        <f>TEXT(SalesDataTable[[#This Row],[Order Date]],"MMM")</f>
        <v>Jul</v>
      </c>
      <c r="G1463" s="3" t="s">
        <v>6</v>
      </c>
      <c r="H1463" s="3" t="s">
        <v>43</v>
      </c>
      <c r="I1463" s="3" t="s">
        <v>2</v>
      </c>
      <c r="J1463" s="3" t="s">
        <v>16</v>
      </c>
      <c r="K1463" s="3" t="s">
        <v>14</v>
      </c>
      <c r="L1463" s="3" t="s">
        <v>15</v>
      </c>
      <c r="M1463" s="8">
        <v>5</v>
      </c>
      <c r="N1463" s="5">
        <v>36.880000000000003</v>
      </c>
      <c r="O1463" s="6">
        <v>0.1</v>
      </c>
      <c r="P1463" s="18">
        <v>13.76</v>
      </c>
      <c r="Q1463" s="18">
        <f t="shared" si="88"/>
        <v>165.96</v>
      </c>
      <c r="R1463" s="18">
        <f t="shared" si="89"/>
        <v>68.8</v>
      </c>
      <c r="S1463" s="18">
        <f t="shared" si="90"/>
        <v>97.160000000000011</v>
      </c>
      <c r="T1463" s="7">
        <f t="shared" si="91"/>
        <v>0.58544227524704751</v>
      </c>
      <c r="U1463" s="4">
        <f>YEAR(SalesDataTable[[#This Row],[Order Date]])</f>
        <v>2026</v>
      </c>
      <c r="V1463" s="7" t="str">
        <f>"Q"&amp;ROUNDUP(MONTH(SalesDataTable[[#This Row],[Order Date]])/3,0)</f>
        <v>Q3</v>
      </c>
      <c r="W1463" s="8">
        <f>MONTH(SalesDataTable[[#This Row],[Order Date]])</f>
        <v>7</v>
      </c>
      <c r="X1463" s="7" t="str">
        <f>TEXT(SalesDataTable[[#This Row],[Order Date]],"mmm")</f>
        <v>Jul</v>
      </c>
    </row>
    <row r="1464" spans="1:24" ht="15.75">
      <c r="A1464" s="2">
        <v>363</v>
      </c>
      <c r="B1464" s="11">
        <v>46227</v>
      </c>
      <c r="C1464" s="4">
        <f>YEAR(SalesDataTable[[#This Row],[Order Date]])</f>
        <v>2026</v>
      </c>
      <c r="D1464" s="4" t="str">
        <f>"Q"&amp;ROUNDUP(MONTH(SalesDataTable[[#This Row],[Order Date]])/3,0)</f>
        <v>Q3</v>
      </c>
      <c r="E1464" s="4">
        <f>MONTH(SalesDataTable[[#This Row],[Order Date]])</f>
        <v>7</v>
      </c>
      <c r="F1464" s="4" t="str">
        <f>TEXT(SalesDataTable[[#This Row],[Order Date]],"MMM")</f>
        <v>Jul</v>
      </c>
      <c r="G1464" s="3" t="s">
        <v>0</v>
      </c>
      <c r="H1464" s="3" t="s">
        <v>1</v>
      </c>
      <c r="I1464" s="3" t="s">
        <v>8</v>
      </c>
      <c r="J1464" s="3" t="s">
        <v>16</v>
      </c>
      <c r="K1464" s="3" t="s">
        <v>14</v>
      </c>
      <c r="L1464" s="3" t="s">
        <v>44</v>
      </c>
      <c r="M1464" s="8">
        <v>8</v>
      </c>
      <c r="N1464" s="5">
        <v>136.13</v>
      </c>
      <c r="O1464" s="6">
        <v>0.1</v>
      </c>
      <c r="P1464" s="18">
        <v>66.55</v>
      </c>
      <c r="Q1464" s="18">
        <f t="shared" si="88"/>
        <v>980.13599999999997</v>
      </c>
      <c r="R1464" s="18">
        <f t="shared" si="89"/>
        <v>532.4</v>
      </c>
      <c r="S1464" s="18">
        <f t="shared" si="90"/>
        <v>447.73599999999999</v>
      </c>
      <c r="T1464" s="7">
        <f t="shared" si="91"/>
        <v>0.45681007533648393</v>
      </c>
      <c r="U1464" s="4">
        <f>YEAR(SalesDataTable[[#This Row],[Order Date]])</f>
        <v>2026</v>
      </c>
      <c r="V1464" s="7" t="str">
        <f>"Q"&amp;ROUNDUP(MONTH(SalesDataTable[[#This Row],[Order Date]])/3,0)</f>
        <v>Q3</v>
      </c>
      <c r="W1464" s="8">
        <f>MONTH(SalesDataTable[[#This Row],[Order Date]])</f>
        <v>7</v>
      </c>
      <c r="X1464" s="7" t="str">
        <f>TEXT(SalesDataTable[[#This Row],[Order Date]],"mmm")</f>
        <v>Jul</v>
      </c>
    </row>
    <row r="1465" spans="1:24" ht="15.75">
      <c r="A1465" s="2">
        <v>4243</v>
      </c>
      <c r="B1465" s="11">
        <v>46227</v>
      </c>
      <c r="C1465" s="4">
        <f>YEAR(SalesDataTable[[#This Row],[Order Date]])</f>
        <v>2026</v>
      </c>
      <c r="D1465" s="4" t="str">
        <f>"Q"&amp;ROUNDUP(MONTH(SalesDataTable[[#This Row],[Order Date]])/3,0)</f>
        <v>Q3</v>
      </c>
      <c r="E1465" s="4">
        <f>MONTH(SalesDataTable[[#This Row],[Order Date]])</f>
        <v>7</v>
      </c>
      <c r="F1465" s="4" t="str">
        <f>TEXT(SalesDataTable[[#This Row],[Order Date]],"MMM")</f>
        <v>Jul</v>
      </c>
      <c r="G1465" s="3" t="s">
        <v>6</v>
      </c>
      <c r="H1465" s="3" t="s">
        <v>49</v>
      </c>
      <c r="I1465" s="3" t="s">
        <v>28</v>
      </c>
      <c r="J1465" s="3" t="s">
        <v>3</v>
      </c>
      <c r="K1465" s="3" t="s">
        <v>4</v>
      </c>
      <c r="L1465" s="3" t="s">
        <v>26</v>
      </c>
      <c r="M1465" s="8">
        <v>2</v>
      </c>
      <c r="N1465" s="5">
        <v>40.479999999999997</v>
      </c>
      <c r="O1465" s="6">
        <v>0.05</v>
      </c>
      <c r="P1465" s="18">
        <v>16.93</v>
      </c>
      <c r="Q1465" s="18">
        <f t="shared" si="88"/>
        <v>76.911999999999992</v>
      </c>
      <c r="R1465" s="18">
        <f t="shared" si="89"/>
        <v>33.86</v>
      </c>
      <c r="S1465" s="18">
        <f t="shared" si="90"/>
        <v>43.051999999999992</v>
      </c>
      <c r="T1465" s="7">
        <f t="shared" si="91"/>
        <v>0.5597566049511129</v>
      </c>
      <c r="U1465" s="4">
        <f>YEAR(SalesDataTable[[#This Row],[Order Date]])</f>
        <v>2026</v>
      </c>
      <c r="V1465" s="7" t="str">
        <f>"Q"&amp;ROUNDUP(MONTH(SalesDataTable[[#This Row],[Order Date]])/3,0)</f>
        <v>Q3</v>
      </c>
      <c r="W1465" s="8">
        <f>MONTH(SalesDataTable[[#This Row],[Order Date]])</f>
        <v>7</v>
      </c>
      <c r="X1465" s="7" t="str">
        <f>TEXT(SalesDataTable[[#This Row],[Order Date]],"mmm")</f>
        <v>Jul</v>
      </c>
    </row>
    <row r="1466" spans="1:24" ht="15.75">
      <c r="A1466" s="2">
        <v>4348</v>
      </c>
      <c r="B1466" s="11">
        <v>46227</v>
      </c>
      <c r="C1466" s="4">
        <f>YEAR(SalesDataTable[[#This Row],[Order Date]])</f>
        <v>2026</v>
      </c>
      <c r="D1466" s="4" t="str">
        <f>"Q"&amp;ROUNDUP(MONTH(SalesDataTable[[#This Row],[Order Date]])/3,0)</f>
        <v>Q3</v>
      </c>
      <c r="E1466" s="4">
        <f>MONTH(SalesDataTable[[#This Row],[Order Date]])</f>
        <v>7</v>
      </c>
      <c r="F1466" s="4" t="str">
        <f>TEXT(SalesDataTable[[#This Row],[Order Date]],"MMM")</f>
        <v>Jul</v>
      </c>
      <c r="G1466" s="3" t="s">
        <v>0</v>
      </c>
      <c r="H1466" s="3" t="s">
        <v>1</v>
      </c>
      <c r="I1466" s="3" t="s">
        <v>2</v>
      </c>
      <c r="J1466" s="3" t="s">
        <v>13</v>
      </c>
      <c r="K1466" s="3" t="s">
        <v>4</v>
      </c>
      <c r="L1466" s="3" t="s">
        <v>22</v>
      </c>
      <c r="M1466" s="8">
        <v>4</v>
      </c>
      <c r="N1466" s="5">
        <v>50.09</v>
      </c>
      <c r="O1466" s="6">
        <v>0</v>
      </c>
      <c r="P1466" s="18">
        <v>22.11</v>
      </c>
      <c r="Q1466" s="18">
        <f t="shared" si="88"/>
        <v>200.36</v>
      </c>
      <c r="R1466" s="18">
        <f t="shared" si="89"/>
        <v>88.44</v>
      </c>
      <c r="S1466" s="18">
        <f t="shared" si="90"/>
        <v>111.92000000000002</v>
      </c>
      <c r="T1466" s="7">
        <f t="shared" si="91"/>
        <v>0.55859452984627678</v>
      </c>
      <c r="U1466" s="4">
        <f>YEAR(SalesDataTable[[#This Row],[Order Date]])</f>
        <v>2026</v>
      </c>
      <c r="V1466" s="7" t="str">
        <f>"Q"&amp;ROUNDUP(MONTH(SalesDataTable[[#This Row],[Order Date]])/3,0)</f>
        <v>Q3</v>
      </c>
      <c r="W1466" s="8">
        <f>MONTH(SalesDataTable[[#This Row],[Order Date]])</f>
        <v>7</v>
      </c>
      <c r="X1466" s="7" t="str">
        <f>TEXT(SalesDataTable[[#This Row],[Order Date]],"mmm")</f>
        <v>Jul</v>
      </c>
    </row>
    <row r="1467" spans="1:24" ht="15.75">
      <c r="A1467" s="2">
        <v>4405</v>
      </c>
      <c r="B1467" s="11">
        <v>46227</v>
      </c>
      <c r="C1467" s="4">
        <f>YEAR(SalesDataTable[[#This Row],[Order Date]])</f>
        <v>2026</v>
      </c>
      <c r="D1467" s="4" t="str">
        <f>"Q"&amp;ROUNDUP(MONTH(SalesDataTable[[#This Row],[Order Date]])/3,0)</f>
        <v>Q3</v>
      </c>
      <c r="E1467" s="4">
        <f>MONTH(SalesDataTable[[#This Row],[Order Date]])</f>
        <v>7</v>
      </c>
      <c r="F1467" s="4" t="str">
        <f>TEXT(SalesDataTable[[#This Row],[Order Date]],"MMM")</f>
        <v>Jul</v>
      </c>
      <c r="G1467" s="3" t="s">
        <v>20</v>
      </c>
      <c r="H1467" s="3" t="s">
        <v>33</v>
      </c>
      <c r="I1467" s="3" t="s">
        <v>2</v>
      </c>
      <c r="J1467" s="3" t="s">
        <v>3</v>
      </c>
      <c r="K1467" s="3" t="s">
        <v>9</v>
      </c>
      <c r="L1467" s="3" t="s">
        <v>37</v>
      </c>
      <c r="M1467" s="8">
        <v>1</v>
      </c>
      <c r="N1467" s="5">
        <v>156.54</v>
      </c>
      <c r="O1467" s="6">
        <v>0.1</v>
      </c>
      <c r="P1467" s="18">
        <v>77.38</v>
      </c>
      <c r="Q1467" s="18">
        <f t="shared" si="88"/>
        <v>140.886</v>
      </c>
      <c r="R1467" s="18">
        <f t="shared" si="89"/>
        <v>77.38</v>
      </c>
      <c r="S1467" s="18">
        <f t="shared" si="90"/>
        <v>63.506</v>
      </c>
      <c r="T1467" s="7">
        <f t="shared" si="91"/>
        <v>0.4507616086765186</v>
      </c>
      <c r="U1467" s="4">
        <f>YEAR(SalesDataTable[[#This Row],[Order Date]])</f>
        <v>2026</v>
      </c>
      <c r="V1467" s="7" t="str">
        <f>"Q"&amp;ROUNDUP(MONTH(SalesDataTable[[#This Row],[Order Date]])/3,0)</f>
        <v>Q3</v>
      </c>
      <c r="W1467" s="8">
        <f>MONTH(SalesDataTable[[#This Row],[Order Date]])</f>
        <v>7</v>
      </c>
      <c r="X1467" s="7" t="str">
        <f>TEXT(SalesDataTable[[#This Row],[Order Date]],"mmm")</f>
        <v>Jul</v>
      </c>
    </row>
    <row r="1468" spans="1:24" ht="15.75">
      <c r="A1468" s="2">
        <v>4857</v>
      </c>
      <c r="B1468" s="11">
        <v>46227</v>
      </c>
      <c r="C1468" s="4">
        <f>YEAR(SalesDataTable[[#This Row],[Order Date]])</f>
        <v>2026</v>
      </c>
      <c r="D1468" s="4" t="str">
        <f>"Q"&amp;ROUNDUP(MONTH(SalesDataTable[[#This Row],[Order Date]])/3,0)</f>
        <v>Q3</v>
      </c>
      <c r="E1468" s="4">
        <f>MONTH(SalesDataTable[[#This Row],[Order Date]])</f>
        <v>7</v>
      </c>
      <c r="F1468" s="4" t="str">
        <f>TEXT(SalesDataTable[[#This Row],[Order Date]],"MMM")</f>
        <v>Jul</v>
      </c>
      <c r="G1468" s="3" t="s">
        <v>6</v>
      </c>
      <c r="H1468" s="3" t="s">
        <v>27</v>
      </c>
      <c r="I1468" s="3" t="s">
        <v>19</v>
      </c>
      <c r="J1468" s="3" t="s">
        <v>3</v>
      </c>
      <c r="K1468" s="3" t="s">
        <v>9</v>
      </c>
      <c r="L1468" s="3" t="s">
        <v>37</v>
      </c>
      <c r="M1468" s="8">
        <v>1</v>
      </c>
      <c r="N1468" s="5">
        <v>152.1</v>
      </c>
      <c r="O1468" s="6">
        <v>0.1</v>
      </c>
      <c r="P1468" s="18">
        <v>80.459999999999994</v>
      </c>
      <c r="Q1468" s="18">
        <f t="shared" si="88"/>
        <v>136.88999999999999</v>
      </c>
      <c r="R1468" s="18">
        <f t="shared" si="89"/>
        <v>80.459999999999994</v>
      </c>
      <c r="S1468" s="18">
        <f t="shared" si="90"/>
        <v>56.429999999999993</v>
      </c>
      <c r="T1468" s="7">
        <f t="shared" si="91"/>
        <v>0.41222879684418146</v>
      </c>
      <c r="U1468" s="4">
        <f>YEAR(SalesDataTable[[#This Row],[Order Date]])</f>
        <v>2026</v>
      </c>
      <c r="V1468" s="7" t="str">
        <f>"Q"&amp;ROUNDUP(MONTH(SalesDataTable[[#This Row],[Order Date]])/3,0)</f>
        <v>Q3</v>
      </c>
      <c r="W1468" s="8">
        <f>MONTH(SalesDataTable[[#This Row],[Order Date]])</f>
        <v>7</v>
      </c>
      <c r="X1468" s="7" t="str">
        <f>TEXT(SalesDataTable[[#This Row],[Order Date]],"mmm")</f>
        <v>Jul</v>
      </c>
    </row>
    <row r="1469" spans="1:24" ht="15.75">
      <c r="A1469" s="2">
        <v>87</v>
      </c>
      <c r="B1469" s="11">
        <v>46228</v>
      </c>
      <c r="C1469" s="4">
        <f>YEAR(SalesDataTable[[#This Row],[Order Date]])</f>
        <v>2026</v>
      </c>
      <c r="D1469" s="4" t="str">
        <f>"Q"&amp;ROUNDUP(MONTH(SalesDataTable[[#This Row],[Order Date]])/3,0)</f>
        <v>Q3</v>
      </c>
      <c r="E1469" s="4">
        <f>MONTH(SalesDataTable[[#This Row],[Order Date]])</f>
        <v>7</v>
      </c>
      <c r="F1469" s="4" t="str">
        <f>TEXT(SalesDataTable[[#This Row],[Order Date]],"MMM")</f>
        <v>Jul</v>
      </c>
      <c r="G1469" s="3" t="s">
        <v>6</v>
      </c>
      <c r="H1469" s="3" t="s">
        <v>41</v>
      </c>
      <c r="I1469" s="3" t="s">
        <v>2</v>
      </c>
      <c r="J1469" s="3" t="s">
        <v>3</v>
      </c>
      <c r="K1469" s="3" t="s">
        <v>9</v>
      </c>
      <c r="L1469" s="3" t="s">
        <v>37</v>
      </c>
      <c r="M1469" s="8">
        <v>1</v>
      </c>
      <c r="N1469" s="5">
        <v>155.35</v>
      </c>
      <c r="O1469" s="6">
        <v>0</v>
      </c>
      <c r="P1469" s="18">
        <v>80.47</v>
      </c>
      <c r="Q1469" s="18">
        <f t="shared" si="88"/>
        <v>155.35</v>
      </c>
      <c r="R1469" s="18">
        <f t="shared" si="89"/>
        <v>80.47</v>
      </c>
      <c r="S1469" s="18">
        <f t="shared" si="90"/>
        <v>74.88</v>
      </c>
      <c r="T1469" s="7">
        <f t="shared" si="91"/>
        <v>0.48200836820083681</v>
      </c>
      <c r="U1469" s="4">
        <f>YEAR(SalesDataTable[[#This Row],[Order Date]])</f>
        <v>2026</v>
      </c>
      <c r="V1469" s="7" t="str">
        <f>"Q"&amp;ROUNDUP(MONTH(SalesDataTable[[#This Row],[Order Date]])/3,0)</f>
        <v>Q3</v>
      </c>
      <c r="W1469" s="8">
        <f>MONTH(SalesDataTable[[#This Row],[Order Date]])</f>
        <v>7</v>
      </c>
      <c r="X1469" s="7" t="str">
        <f>TEXT(SalesDataTable[[#This Row],[Order Date]],"mmm")</f>
        <v>Jul</v>
      </c>
    </row>
    <row r="1470" spans="1:24" ht="15.75">
      <c r="A1470" s="2">
        <v>315</v>
      </c>
      <c r="B1470" s="11">
        <v>46228</v>
      </c>
      <c r="C1470" s="4">
        <f>YEAR(SalesDataTable[[#This Row],[Order Date]])</f>
        <v>2026</v>
      </c>
      <c r="D1470" s="4" t="str">
        <f>"Q"&amp;ROUNDUP(MONTH(SalesDataTable[[#This Row],[Order Date]])/3,0)</f>
        <v>Q3</v>
      </c>
      <c r="E1470" s="4">
        <f>MONTH(SalesDataTable[[#This Row],[Order Date]])</f>
        <v>7</v>
      </c>
      <c r="F1470" s="4" t="str">
        <f>TEXT(SalesDataTable[[#This Row],[Order Date]],"MMM")</f>
        <v>Jul</v>
      </c>
      <c r="G1470" s="3" t="s">
        <v>11</v>
      </c>
      <c r="H1470" s="3" t="s">
        <v>18</v>
      </c>
      <c r="I1470" s="3" t="s">
        <v>28</v>
      </c>
      <c r="J1470" s="3" t="s">
        <v>13</v>
      </c>
      <c r="K1470" s="3" t="s">
        <v>4</v>
      </c>
      <c r="L1470" s="3" t="s">
        <v>5</v>
      </c>
      <c r="M1470" s="8">
        <v>1</v>
      </c>
      <c r="N1470" s="5">
        <v>81.13</v>
      </c>
      <c r="O1470" s="6">
        <v>0.05</v>
      </c>
      <c r="P1470" s="18">
        <v>42.41</v>
      </c>
      <c r="Q1470" s="18">
        <f t="shared" si="88"/>
        <v>77.073499999999996</v>
      </c>
      <c r="R1470" s="18">
        <f t="shared" si="89"/>
        <v>42.41</v>
      </c>
      <c r="S1470" s="18">
        <f t="shared" si="90"/>
        <v>34.663499999999999</v>
      </c>
      <c r="T1470" s="7">
        <f t="shared" si="91"/>
        <v>0.44974602165465433</v>
      </c>
      <c r="U1470" s="4">
        <f>YEAR(SalesDataTable[[#This Row],[Order Date]])</f>
        <v>2026</v>
      </c>
      <c r="V1470" s="7" t="str">
        <f>"Q"&amp;ROUNDUP(MONTH(SalesDataTable[[#This Row],[Order Date]])/3,0)</f>
        <v>Q3</v>
      </c>
      <c r="W1470" s="8">
        <f>MONTH(SalesDataTable[[#This Row],[Order Date]])</f>
        <v>7</v>
      </c>
      <c r="X1470" s="7" t="str">
        <f>TEXT(SalesDataTable[[#This Row],[Order Date]],"mmm")</f>
        <v>Jul</v>
      </c>
    </row>
    <row r="1471" spans="1:24" ht="15.75">
      <c r="A1471" s="2">
        <v>970</v>
      </c>
      <c r="B1471" s="11">
        <v>46228</v>
      </c>
      <c r="C1471" s="4">
        <f>YEAR(SalesDataTable[[#This Row],[Order Date]])</f>
        <v>2026</v>
      </c>
      <c r="D1471" s="4" t="str">
        <f>"Q"&amp;ROUNDUP(MONTH(SalesDataTable[[#This Row],[Order Date]])/3,0)</f>
        <v>Q3</v>
      </c>
      <c r="E1471" s="4">
        <f>MONTH(SalesDataTable[[#This Row],[Order Date]])</f>
        <v>7</v>
      </c>
      <c r="F1471" s="4" t="str">
        <f>TEXT(SalesDataTable[[#This Row],[Order Date]],"MMM")</f>
        <v>Jul</v>
      </c>
      <c r="G1471" s="3" t="s">
        <v>6</v>
      </c>
      <c r="H1471" s="3" t="s">
        <v>41</v>
      </c>
      <c r="I1471" s="3" t="s">
        <v>2</v>
      </c>
      <c r="J1471" s="3" t="s">
        <v>13</v>
      </c>
      <c r="K1471" s="3" t="s">
        <v>9</v>
      </c>
      <c r="L1471" s="3" t="s">
        <v>17</v>
      </c>
      <c r="M1471" s="8">
        <v>1</v>
      </c>
      <c r="N1471" s="5">
        <v>145.87</v>
      </c>
      <c r="O1471" s="6">
        <v>0</v>
      </c>
      <c r="P1471" s="18">
        <v>81.430000000000007</v>
      </c>
      <c r="Q1471" s="18">
        <f t="shared" si="88"/>
        <v>145.87</v>
      </c>
      <c r="R1471" s="18">
        <f t="shared" si="89"/>
        <v>81.430000000000007</v>
      </c>
      <c r="S1471" s="18">
        <f t="shared" si="90"/>
        <v>64.44</v>
      </c>
      <c r="T1471" s="7">
        <f t="shared" si="91"/>
        <v>0.44176321382052508</v>
      </c>
      <c r="U1471" s="4">
        <f>YEAR(SalesDataTable[[#This Row],[Order Date]])</f>
        <v>2026</v>
      </c>
      <c r="V1471" s="7" t="str">
        <f>"Q"&amp;ROUNDUP(MONTH(SalesDataTable[[#This Row],[Order Date]])/3,0)</f>
        <v>Q3</v>
      </c>
      <c r="W1471" s="8">
        <f>MONTH(SalesDataTable[[#This Row],[Order Date]])</f>
        <v>7</v>
      </c>
      <c r="X1471" s="7" t="str">
        <f>TEXT(SalesDataTable[[#This Row],[Order Date]],"mmm")</f>
        <v>Jul</v>
      </c>
    </row>
    <row r="1472" spans="1:24" ht="15.75">
      <c r="A1472" s="2">
        <v>1891</v>
      </c>
      <c r="B1472" s="11">
        <v>46228</v>
      </c>
      <c r="C1472" s="4">
        <f>YEAR(SalesDataTable[[#This Row],[Order Date]])</f>
        <v>2026</v>
      </c>
      <c r="D1472" s="4" t="str">
        <f>"Q"&amp;ROUNDUP(MONTH(SalesDataTable[[#This Row],[Order Date]])/3,0)</f>
        <v>Q3</v>
      </c>
      <c r="E1472" s="4">
        <f>MONTH(SalesDataTable[[#This Row],[Order Date]])</f>
        <v>7</v>
      </c>
      <c r="F1472" s="4" t="str">
        <f>TEXT(SalesDataTable[[#This Row],[Order Date]],"MMM")</f>
        <v>Jul</v>
      </c>
      <c r="G1472" s="3" t="s">
        <v>6</v>
      </c>
      <c r="H1472" s="3" t="s">
        <v>43</v>
      </c>
      <c r="I1472" s="3" t="s">
        <v>2</v>
      </c>
      <c r="J1472" s="3" t="s">
        <v>13</v>
      </c>
      <c r="K1472" s="3" t="s">
        <v>9</v>
      </c>
      <c r="L1472" s="3" t="s">
        <v>37</v>
      </c>
      <c r="M1472" s="8">
        <v>6</v>
      </c>
      <c r="N1472" s="5">
        <v>151.88999999999999</v>
      </c>
      <c r="O1472" s="6">
        <v>0.15</v>
      </c>
      <c r="P1472" s="18">
        <v>76.83</v>
      </c>
      <c r="Q1472" s="18">
        <f t="shared" si="88"/>
        <v>774.6389999999999</v>
      </c>
      <c r="R1472" s="18">
        <f t="shared" si="89"/>
        <v>460.98</v>
      </c>
      <c r="S1472" s="18">
        <f t="shared" si="90"/>
        <v>313.65899999999988</v>
      </c>
      <c r="T1472" s="7">
        <f t="shared" si="91"/>
        <v>0.40490989996630677</v>
      </c>
      <c r="U1472" s="4">
        <f>YEAR(SalesDataTable[[#This Row],[Order Date]])</f>
        <v>2026</v>
      </c>
      <c r="V1472" s="7" t="str">
        <f>"Q"&amp;ROUNDUP(MONTH(SalesDataTable[[#This Row],[Order Date]])/3,0)</f>
        <v>Q3</v>
      </c>
      <c r="W1472" s="8">
        <f>MONTH(SalesDataTable[[#This Row],[Order Date]])</f>
        <v>7</v>
      </c>
      <c r="X1472" s="7" t="str">
        <f>TEXT(SalesDataTable[[#This Row],[Order Date]],"mmm")</f>
        <v>Jul</v>
      </c>
    </row>
    <row r="1473" spans="1:24" ht="15.75">
      <c r="A1473" s="2">
        <v>2148</v>
      </c>
      <c r="B1473" s="11">
        <v>46228</v>
      </c>
      <c r="C1473" s="4">
        <f>YEAR(SalesDataTable[[#This Row],[Order Date]])</f>
        <v>2026</v>
      </c>
      <c r="D1473" s="4" t="str">
        <f>"Q"&amp;ROUNDUP(MONTH(SalesDataTable[[#This Row],[Order Date]])/3,0)</f>
        <v>Q3</v>
      </c>
      <c r="E1473" s="4">
        <f>MONTH(SalesDataTable[[#This Row],[Order Date]])</f>
        <v>7</v>
      </c>
      <c r="F1473" s="4" t="str">
        <f>TEXT(SalesDataTable[[#This Row],[Order Date]],"MMM")</f>
        <v>Jul</v>
      </c>
      <c r="G1473" s="3" t="s">
        <v>11</v>
      </c>
      <c r="H1473" s="3" t="s">
        <v>39</v>
      </c>
      <c r="I1473" s="3" t="s">
        <v>2</v>
      </c>
      <c r="J1473" s="3" t="s">
        <v>13</v>
      </c>
      <c r="K1473" s="3" t="s">
        <v>34</v>
      </c>
      <c r="L1473" s="3" t="s">
        <v>35</v>
      </c>
      <c r="M1473" s="8">
        <v>2</v>
      </c>
      <c r="N1473" s="5">
        <v>41.14</v>
      </c>
      <c r="O1473" s="6">
        <v>0.1</v>
      </c>
      <c r="P1473" s="18">
        <v>14.84</v>
      </c>
      <c r="Q1473" s="18">
        <f t="shared" si="88"/>
        <v>74.052000000000007</v>
      </c>
      <c r="R1473" s="18">
        <f t="shared" si="89"/>
        <v>29.68</v>
      </c>
      <c r="S1473" s="18">
        <f t="shared" si="90"/>
        <v>44.372000000000007</v>
      </c>
      <c r="T1473" s="7">
        <f t="shared" si="91"/>
        <v>0.59920056176740677</v>
      </c>
      <c r="U1473" s="4">
        <f>YEAR(SalesDataTable[[#This Row],[Order Date]])</f>
        <v>2026</v>
      </c>
      <c r="V1473" s="7" t="str">
        <f>"Q"&amp;ROUNDUP(MONTH(SalesDataTable[[#This Row],[Order Date]])/3,0)</f>
        <v>Q3</v>
      </c>
      <c r="W1473" s="8">
        <f>MONTH(SalesDataTable[[#This Row],[Order Date]])</f>
        <v>7</v>
      </c>
      <c r="X1473" s="7" t="str">
        <f>TEXT(SalesDataTable[[#This Row],[Order Date]],"mmm")</f>
        <v>Jul</v>
      </c>
    </row>
    <row r="1474" spans="1:24" ht="15.75">
      <c r="A1474" s="2">
        <v>2467</v>
      </c>
      <c r="B1474" s="11">
        <v>46228</v>
      </c>
      <c r="C1474" s="4">
        <f>YEAR(SalesDataTable[[#This Row],[Order Date]])</f>
        <v>2026</v>
      </c>
      <c r="D1474" s="4" t="str">
        <f>"Q"&amp;ROUNDUP(MONTH(SalesDataTable[[#This Row],[Order Date]])/3,0)</f>
        <v>Q3</v>
      </c>
      <c r="E1474" s="4">
        <f>MONTH(SalesDataTable[[#This Row],[Order Date]])</f>
        <v>7</v>
      </c>
      <c r="F1474" s="4" t="str">
        <f>TEXT(SalesDataTable[[#This Row],[Order Date]],"MMM")</f>
        <v>Jul</v>
      </c>
      <c r="G1474" s="3" t="s">
        <v>20</v>
      </c>
      <c r="H1474" s="3" t="s">
        <v>21</v>
      </c>
      <c r="I1474" s="3" t="s">
        <v>19</v>
      </c>
      <c r="J1474" s="3" t="s">
        <v>3</v>
      </c>
      <c r="K1474" s="3" t="s">
        <v>4</v>
      </c>
      <c r="L1474" s="3" t="s">
        <v>22</v>
      </c>
      <c r="M1474" s="8">
        <v>1</v>
      </c>
      <c r="N1474" s="5">
        <v>49.5</v>
      </c>
      <c r="O1474" s="6">
        <v>0</v>
      </c>
      <c r="P1474" s="18">
        <v>21.83</v>
      </c>
      <c r="Q1474" s="18">
        <f t="shared" ref="Q1474:Q1537" si="92">M1474*N1474*(1-O1474)</f>
        <v>49.5</v>
      </c>
      <c r="R1474" s="18">
        <f t="shared" ref="R1474:R1537" si="93">M1474*P1474</f>
        <v>21.83</v>
      </c>
      <c r="S1474" s="18">
        <f t="shared" ref="S1474:S1537" si="94">Q1474-R1474</f>
        <v>27.67</v>
      </c>
      <c r="T1474" s="7">
        <f t="shared" ref="T1474:T1537" si="95">IFERROR(S1474/Q1474,0)</f>
        <v>0.55898989898989904</v>
      </c>
      <c r="U1474" s="4">
        <f>YEAR(SalesDataTable[[#This Row],[Order Date]])</f>
        <v>2026</v>
      </c>
      <c r="V1474" s="7" t="str">
        <f>"Q"&amp;ROUNDUP(MONTH(SalesDataTable[[#This Row],[Order Date]])/3,0)</f>
        <v>Q3</v>
      </c>
      <c r="W1474" s="8">
        <f>MONTH(SalesDataTable[[#This Row],[Order Date]])</f>
        <v>7</v>
      </c>
      <c r="X1474" s="7" t="str">
        <f>TEXT(SalesDataTable[[#This Row],[Order Date]],"mmm")</f>
        <v>Jul</v>
      </c>
    </row>
    <row r="1475" spans="1:24" ht="15.75">
      <c r="A1475" s="2">
        <v>3710</v>
      </c>
      <c r="B1475" s="11">
        <v>46228</v>
      </c>
      <c r="C1475" s="4">
        <f>YEAR(SalesDataTable[[#This Row],[Order Date]])</f>
        <v>2026</v>
      </c>
      <c r="D1475" s="4" t="str">
        <f>"Q"&amp;ROUNDUP(MONTH(SalesDataTable[[#This Row],[Order Date]])/3,0)</f>
        <v>Q3</v>
      </c>
      <c r="E1475" s="4">
        <f>MONTH(SalesDataTable[[#This Row],[Order Date]])</f>
        <v>7</v>
      </c>
      <c r="F1475" s="4" t="str">
        <f>TEXT(SalesDataTable[[#This Row],[Order Date]],"MMM")</f>
        <v>Jul</v>
      </c>
      <c r="G1475" s="3" t="s">
        <v>20</v>
      </c>
      <c r="H1475" s="3" t="s">
        <v>31</v>
      </c>
      <c r="I1475" s="3" t="s">
        <v>2</v>
      </c>
      <c r="J1475" s="3" t="s">
        <v>13</v>
      </c>
      <c r="K1475" s="3" t="s">
        <v>14</v>
      </c>
      <c r="L1475" s="3" t="s">
        <v>32</v>
      </c>
      <c r="M1475" s="8">
        <v>2</v>
      </c>
      <c r="N1475" s="5">
        <v>46.48</v>
      </c>
      <c r="O1475" s="6">
        <v>0.05</v>
      </c>
      <c r="P1475" s="18">
        <v>18.760000000000002</v>
      </c>
      <c r="Q1475" s="18">
        <f t="shared" si="92"/>
        <v>88.311999999999983</v>
      </c>
      <c r="R1475" s="18">
        <f t="shared" si="93"/>
        <v>37.520000000000003</v>
      </c>
      <c r="S1475" s="18">
        <f t="shared" si="94"/>
        <v>50.79199999999998</v>
      </c>
      <c r="T1475" s="7">
        <f t="shared" si="95"/>
        <v>0.57514267596702584</v>
      </c>
      <c r="U1475" s="4">
        <f>YEAR(SalesDataTable[[#This Row],[Order Date]])</f>
        <v>2026</v>
      </c>
      <c r="V1475" s="7" t="str">
        <f>"Q"&amp;ROUNDUP(MONTH(SalesDataTable[[#This Row],[Order Date]])/3,0)</f>
        <v>Q3</v>
      </c>
      <c r="W1475" s="8">
        <f>MONTH(SalesDataTable[[#This Row],[Order Date]])</f>
        <v>7</v>
      </c>
      <c r="X1475" s="7" t="str">
        <f>TEXT(SalesDataTable[[#This Row],[Order Date]],"mmm")</f>
        <v>Jul</v>
      </c>
    </row>
    <row r="1476" spans="1:24" ht="15.75">
      <c r="A1476" s="2">
        <v>3714</v>
      </c>
      <c r="B1476" s="11">
        <v>46228</v>
      </c>
      <c r="C1476" s="4">
        <f>YEAR(SalesDataTable[[#This Row],[Order Date]])</f>
        <v>2026</v>
      </c>
      <c r="D1476" s="4" t="str">
        <f>"Q"&amp;ROUNDUP(MONTH(SalesDataTable[[#This Row],[Order Date]])/3,0)</f>
        <v>Q3</v>
      </c>
      <c r="E1476" s="4">
        <f>MONTH(SalesDataTable[[#This Row],[Order Date]])</f>
        <v>7</v>
      </c>
      <c r="F1476" s="4" t="str">
        <f>TEXT(SalesDataTable[[#This Row],[Order Date]],"MMM")</f>
        <v>Jul</v>
      </c>
      <c r="G1476" s="3" t="s">
        <v>11</v>
      </c>
      <c r="H1476" s="3" t="s">
        <v>12</v>
      </c>
      <c r="I1476" s="3" t="s">
        <v>28</v>
      </c>
      <c r="J1476" s="3" t="s">
        <v>3</v>
      </c>
      <c r="K1476" s="3" t="s">
        <v>14</v>
      </c>
      <c r="L1476" s="3" t="s">
        <v>15</v>
      </c>
      <c r="M1476" s="8">
        <v>1</v>
      </c>
      <c r="N1476" s="5">
        <v>36.909999999999997</v>
      </c>
      <c r="O1476" s="6">
        <v>0</v>
      </c>
      <c r="P1476" s="18">
        <v>13.56</v>
      </c>
      <c r="Q1476" s="18">
        <f t="shared" si="92"/>
        <v>36.909999999999997</v>
      </c>
      <c r="R1476" s="18">
        <f t="shared" si="93"/>
        <v>13.56</v>
      </c>
      <c r="S1476" s="18">
        <f t="shared" si="94"/>
        <v>23.349999999999994</v>
      </c>
      <c r="T1476" s="7">
        <f t="shared" si="95"/>
        <v>0.63261988620969922</v>
      </c>
      <c r="U1476" s="4">
        <f>YEAR(SalesDataTable[[#This Row],[Order Date]])</f>
        <v>2026</v>
      </c>
      <c r="V1476" s="7" t="str">
        <f>"Q"&amp;ROUNDUP(MONTH(SalesDataTable[[#This Row],[Order Date]])/3,0)</f>
        <v>Q3</v>
      </c>
      <c r="W1476" s="8">
        <f>MONTH(SalesDataTable[[#This Row],[Order Date]])</f>
        <v>7</v>
      </c>
      <c r="X1476" s="7" t="str">
        <f>TEXT(SalesDataTable[[#This Row],[Order Date]],"mmm")</f>
        <v>Jul</v>
      </c>
    </row>
    <row r="1477" spans="1:24" ht="15.75">
      <c r="A1477" s="2">
        <v>3893</v>
      </c>
      <c r="B1477" s="11">
        <v>46228</v>
      </c>
      <c r="C1477" s="4">
        <f>YEAR(SalesDataTable[[#This Row],[Order Date]])</f>
        <v>2026</v>
      </c>
      <c r="D1477" s="4" t="str">
        <f>"Q"&amp;ROUNDUP(MONTH(SalesDataTable[[#This Row],[Order Date]])/3,0)</f>
        <v>Q3</v>
      </c>
      <c r="E1477" s="4">
        <f>MONTH(SalesDataTable[[#This Row],[Order Date]])</f>
        <v>7</v>
      </c>
      <c r="F1477" s="4" t="str">
        <f>TEXT(SalesDataTable[[#This Row],[Order Date]],"MMM")</f>
        <v>Jul</v>
      </c>
      <c r="G1477" s="3" t="s">
        <v>0</v>
      </c>
      <c r="H1477" s="3" t="s">
        <v>1</v>
      </c>
      <c r="I1477" s="3" t="s">
        <v>2</v>
      </c>
      <c r="J1477" s="3" t="s">
        <v>3</v>
      </c>
      <c r="K1477" s="3" t="s">
        <v>14</v>
      </c>
      <c r="L1477" s="3" t="s">
        <v>15</v>
      </c>
      <c r="M1477" s="8">
        <v>1</v>
      </c>
      <c r="N1477" s="5">
        <v>35.6</v>
      </c>
      <c r="O1477" s="6">
        <v>0</v>
      </c>
      <c r="P1477" s="18">
        <v>13.91</v>
      </c>
      <c r="Q1477" s="18">
        <f t="shared" si="92"/>
        <v>35.6</v>
      </c>
      <c r="R1477" s="18">
        <f t="shared" si="93"/>
        <v>13.91</v>
      </c>
      <c r="S1477" s="18">
        <f t="shared" si="94"/>
        <v>21.69</v>
      </c>
      <c r="T1477" s="7">
        <f t="shared" si="95"/>
        <v>0.60926966292134832</v>
      </c>
      <c r="U1477" s="4">
        <f>YEAR(SalesDataTable[[#This Row],[Order Date]])</f>
        <v>2026</v>
      </c>
      <c r="V1477" s="7" t="str">
        <f>"Q"&amp;ROUNDUP(MONTH(SalesDataTable[[#This Row],[Order Date]])/3,0)</f>
        <v>Q3</v>
      </c>
      <c r="W1477" s="8">
        <f>MONTH(SalesDataTable[[#This Row],[Order Date]])</f>
        <v>7</v>
      </c>
      <c r="X1477" s="7" t="str">
        <f>TEXT(SalesDataTable[[#This Row],[Order Date]],"mmm")</f>
        <v>Jul</v>
      </c>
    </row>
    <row r="1478" spans="1:24" ht="15.75">
      <c r="A1478" s="2">
        <v>4136</v>
      </c>
      <c r="B1478" s="11">
        <v>46228</v>
      </c>
      <c r="C1478" s="4">
        <f>YEAR(SalesDataTable[[#This Row],[Order Date]])</f>
        <v>2026</v>
      </c>
      <c r="D1478" s="4" t="str">
        <f>"Q"&amp;ROUNDUP(MONTH(SalesDataTable[[#This Row],[Order Date]])/3,0)</f>
        <v>Q3</v>
      </c>
      <c r="E1478" s="4">
        <f>MONTH(SalesDataTable[[#This Row],[Order Date]])</f>
        <v>7</v>
      </c>
      <c r="F1478" s="4" t="str">
        <f>TEXT(SalesDataTable[[#This Row],[Order Date]],"MMM")</f>
        <v>Jul</v>
      </c>
      <c r="G1478" s="3" t="s">
        <v>6</v>
      </c>
      <c r="H1478" s="3" t="s">
        <v>41</v>
      </c>
      <c r="I1478" s="3" t="s">
        <v>19</v>
      </c>
      <c r="J1478" s="3" t="s">
        <v>13</v>
      </c>
      <c r="K1478" s="3" t="s">
        <v>4</v>
      </c>
      <c r="L1478" s="3" t="s">
        <v>5</v>
      </c>
      <c r="M1478" s="8">
        <v>2</v>
      </c>
      <c r="N1478" s="5">
        <v>80.25</v>
      </c>
      <c r="O1478" s="6">
        <v>0.05</v>
      </c>
      <c r="P1478" s="18">
        <v>42.39</v>
      </c>
      <c r="Q1478" s="18">
        <f t="shared" si="92"/>
        <v>152.47499999999999</v>
      </c>
      <c r="R1478" s="18">
        <f t="shared" si="93"/>
        <v>84.78</v>
      </c>
      <c r="S1478" s="18">
        <f t="shared" si="94"/>
        <v>67.694999999999993</v>
      </c>
      <c r="T1478" s="7">
        <f t="shared" si="95"/>
        <v>0.44397442203639936</v>
      </c>
      <c r="U1478" s="4">
        <f>YEAR(SalesDataTable[[#This Row],[Order Date]])</f>
        <v>2026</v>
      </c>
      <c r="V1478" s="7" t="str">
        <f>"Q"&amp;ROUNDUP(MONTH(SalesDataTable[[#This Row],[Order Date]])/3,0)</f>
        <v>Q3</v>
      </c>
      <c r="W1478" s="8">
        <f>MONTH(SalesDataTable[[#This Row],[Order Date]])</f>
        <v>7</v>
      </c>
      <c r="X1478" s="7" t="str">
        <f>TEXT(SalesDataTable[[#This Row],[Order Date]],"mmm")</f>
        <v>Jul</v>
      </c>
    </row>
    <row r="1479" spans="1:24" ht="15.75">
      <c r="A1479" s="2">
        <v>4212</v>
      </c>
      <c r="B1479" s="11">
        <v>46228</v>
      </c>
      <c r="C1479" s="4">
        <f>YEAR(SalesDataTable[[#This Row],[Order Date]])</f>
        <v>2026</v>
      </c>
      <c r="D1479" s="4" t="str">
        <f>"Q"&amp;ROUNDUP(MONTH(SalesDataTable[[#This Row],[Order Date]])/3,0)</f>
        <v>Q3</v>
      </c>
      <c r="E1479" s="4">
        <f>MONTH(SalesDataTable[[#This Row],[Order Date]])</f>
        <v>7</v>
      </c>
      <c r="F1479" s="4" t="str">
        <f>TEXT(SalesDataTable[[#This Row],[Order Date]],"MMM")</f>
        <v>Jul</v>
      </c>
      <c r="G1479" s="3" t="s">
        <v>0</v>
      </c>
      <c r="H1479" s="3" t="s">
        <v>1</v>
      </c>
      <c r="I1479" s="3" t="s">
        <v>28</v>
      </c>
      <c r="J1479" s="3" t="s">
        <v>3</v>
      </c>
      <c r="K1479" s="3" t="s">
        <v>14</v>
      </c>
      <c r="L1479" s="3" t="s">
        <v>32</v>
      </c>
      <c r="M1479" s="8">
        <v>2</v>
      </c>
      <c r="N1479" s="5">
        <v>47.52</v>
      </c>
      <c r="O1479" s="6">
        <v>0.1</v>
      </c>
      <c r="P1479" s="18">
        <v>17.86</v>
      </c>
      <c r="Q1479" s="18">
        <f t="shared" si="92"/>
        <v>85.536000000000001</v>
      </c>
      <c r="R1479" s="18">
        <f t="shared" si="93"/>
        <v>35.72</v>
      </c>
      <c r="S1479" s="18">
        <f t="shared" si="94"/>
        <v>49.816000000000003</v>
      </c>
      <c r="T1479" s="7">
        <f t="shared" si="95"/>
        <v>0.58239805462027683</v>
      </c>
      <c r="U1479" s="4">
        <f>YEAR(SalesDataTable[[#This Row],[Order Date]])</f>
        <v>2026</v>
      </c>
      <c r="V1479" s="7" t="str">
        <f>"Q"&amp;ROUNDUP(MONTH(SalesDataTable[[#This Row],[Order Date]])/3,0)</f>
        <v>Q3</v>
      </c>
      <c r="W1479" s="8">
        <f>MONTH(SalesDataTable[[#This Row],[Order Date]])</f>
        <v>7</v>
      </c>
      <c r="X1479" s="7" t="str">
        <f>TEXT(SalesDataTable[[#This Row],[Order Date]],"mmm")</f>
        <v>Jul</v>
      </c>
    </row>
    <row r="1480" spans="1:24" ht="15.75">
      <c r="A1480" s="2">
        <v>4332</v>
      </c>
      <c r="B1480" s="11">
        <v>46228</v>
      </c>
      <c r="C1480" s="4">
        <f>YEAR(SalesDataTable[[#This Row],[Order Date]])</f>
        <v>2026</v>
      </c>
      <c r="D1480" s="4" t="str">
        <f>"Q"&amp;ROUNDUP(MONTH(SalesDataTable[[#This Row],[Order Date]])/3,0)</f>
        <v>Q3</v>
      </c>
      <c r="E1480" s="4">
        <f>MONTH(SalesDataTable[[#This Row],[Order Date]])</f>
        <v>7</v>
      </c>
      <c r="F1480" s="4" t="str">
        <f>TEXT(SalesDataTable[[#This Row],[Order Date]],"MMM")</f>
        <v>Jul</v>
      </c>
      <c r="G1480" s="3" t="s">
        <v>20</v>
      </c>
      <c r="H1480" s="3" t="s">
        <v>47</v>
      </c>
      <c r="I1480" s="3" t="s">
        <v>2</v>
      </c>
      <c r="J1480" s="3" t="s">
        <v>13</v>
      </c>
      <c r="K1480" s="3" t="s">
        <v>14</v>
      </c>
      <c r="L1480" s="3" t="s">
        <v>48</v>
      </c>
      <c r="M1480" s="8">
        <v>2</v>
      </c>
      <c r="N1480" s="5">
        <v>164.58</v>
      </c>
      <c r="O1480" s="6">
        <v>0.1</v>
      </c>
      <c r="P1480" s="18">
        <v>86.55</v>
      </c>
      <c r="Q1480" s="18">
        <f t="shared" si="92"/>
        <v>296.24400000000003</v>
      </c>
      <c r="R1480" s="18">
        <f t="shared" si="93"/>
        <v>173.1</v>
      </c>
      <c r="S1480" s="18">
        <f t="shared" si="94"/>
        <v>123.14400000000003</v>
      </c>
      <c r="T1480" s="7">
        <f t="shared" si="95"/>
        <v>0.41568436829100341</v>
      </c>
      <c r="U1480" s="4">
        <f>YEAR(SalesDataTable[[#This Row],[Order Date]])</f>
        <v>2026</v>
      </c>
      <c r="V1480" s="7" t="str">
        <f>"Q"&amp;ROUNDUP(MONTH(SalesDataTable[[#This Row],[Order Date]])/3,0)</f>
        <v>Q3</v>
      </c>
      <c r="W1480" s="8">
        <f>MONTH(SalesDataTable[[#This Row],[Order Date]])</f>
        <v>7</v>
      </c>
      <c r="X1480" s="7" t="str">
        <f>TEXT(SalesDataTable[[#This Row],[Order Date]],"mmm")</f>
        <v>Jul</v>
      </c>
    </row>
    <row r="1481" spans="1:24" ht="15.75">
      <c r="A1481" s="2">
        <v>702</v>
      </c>
      <c r="B1481" s="11">
        <v>46229</v>
      </c>
      <c r="C1481" s="4">
        <f>YEAR(SalesDataTable[[#This Row],[Order Date]])</f>
        <v>2026</v>
      </c>
      <c r="D1481" s="4" t="str">
        <f>"Q"&amp;ROUNDUP(MONTH(SalesDataTable[[#This Row],[Order Date]])/3,0)</f>
        <v>Q3</v>
      </c>
      <c r="E1481" s="4">
        <f>MONTH(SalesDataTable[[#This Row],[Order Date]])</f>
        <v>7</v>
      </c>
      <c r="F1481" s="4" t="str">
        <f>TEXT(SalesDataTable[[#This Row],[Order Date]],"MMM")</f>
        <v>Jul</v>
      </c>
      <c r="G1481" s="3" t="s">
        <v>0</v>
      </c>
      <c r="H1481" s="3" t="s">
        <v>36</v>
      </c>
      <c r="I1481" s="3" t="s">
        <v>2</v>
      </c>
      <c r="J1481" s="3" t="s">
        <v>13</v>
      </c>
      <c r="K1481" s="3" t="s">
        <v>4</v>
      </c>
      <c r="L1481" s="3" t="s">
        <v>26</v>
      </c>
      <c r="M1481" s="8">
        <v>1</v>
      </c>
      <c r="N1481" s="5">
        <v>39.99</v>
      </c>
      <c r="O1481" s="6">
        <v>0.05</v>
      </c>
      <c r="P1481" s="18">
        <v>16.739999999999998</v>
      </c>
      <c r="Q1481" s="18">
        <f t="shared" si="92"/>
        <v>37.990499999999997</v>
      </c>
      <c r="R1481" s="18">
        <f t="shared" si="93"/>
        <v>16.739999999999998</v>
      </c>
      <c r="S1481" s="18">
        <f t="shared" si="94"/>
        <v>21.250499999999999</v>
      </c>
      <c r="T1481" s="7">
        <f t="shared" si="95"/>
        <v>0.55936352509179932</v>
      </c>
      <c r="U1481" s="4">
        <f>YEAR(SalesDataTable[[#This Row],[Order Date]])</f>
        <v>2026</v>
      </c>
      <c r="V1481" s="7" t="str">
        <f>"Q"&amp;ROUNDUP(MONTH(SalesDataTable[[#This Row],[Order Date]])/3,0)</f>
        <v>Q3</v>
      </c>
      <c r="W1481" s="8">
        <f>MONTH(SalesDataTable[[#This Row],[Order Date]])</f>
        <v>7</v>
      </c>
      <c r="X1481" s="7" t="str">
        <f>TEXT(SalesDataTable[[#This Row],[Order Date]],"mmm")</f>
        <v>Jul</v>
      </c>
    </row>
    <row r="1482" spans="1:24" ht="15.75">
      <c r="A1482" s="2">
        <v>1223</v>
      </c>
      <c r="B1482" s="11">
        <v>46229</v>
      </c>
      <c r="C1482" s="4">
        <f>YEAR(SalesDataTable[[#This Row],[Order Date]])</f>
        <v>2026</v>
      </c>
      <c r="D1482" s="4" t="str">
        <f>"Q"&amp;ROUNDUP(MONTH(SalesDataTable[[#This Row],[Order Date]])/3,0)</f>
        <v>Q3</v>
      </c>
      <c r="E1482" s="4">
        <f>MONTH(SalesDataTable[[#This Row],[Order Date]])</f>
        <v>7</v>
      </c>
      <c r="F1482" s="4" t="str">
        <f>TEXT(SalesDataTable[[#This Row],[Order Date]],"MMM")</f>
        <v>Jul</v>
      </c>
      <c r="G1482" s="3" t="s">
        <v>6</v>
      </c>
      <c r="H1482" s="3" t="s">
        <v>43</v>
      </c>
      <c r="I1482" s="3" t="s">
        <v>19</v>
      </c>
      <c r="J1482" s="3" t="s">
        <v>13</v>
      </c>
      <c r="K1482" s="3" t="s">
        <v>9</v>
      </c>
      <c r="L1482" s="3" t="s">
        <v>17</v>
      </c>
      <c r="M1482" s="8">
        <v>1</v>
      </c>
      <c r="N1482" s="5">
        <v>140.44</v>
      </c>
      <c r="O1482" s="6">
        <v>0</v>
      </c>
      <c r="P1482" s="18">
        <v>77.08</v>
      </c>
      <c r="Q1482" s="18">
        <f t="shared" si="92"/>
        <v>140.44</v>
      </c>
      <c r="R1482" s="18">
        <f t="shared" si="93"/>
        <v>77.08</v>
      </c>
      <c r="S1482" s="18">
        <f t="shared" si="94"/>
        <v>63.36</v>
      </c>
      <c r="T1482" s="7">
        <f t="shared" si="95"/>
        <v>0.45115351751637711</v>
      </c>
      <c r="U1482" s="4">
        <f>YEAR(SalesDataTable[[#This Row],[Order Date]])</f>
        <v>2026</v>
      </c>
      <c r="V1482" s="7" t="str">
        <f>"Q"&amp;ROUNDUP(MONTH(SalesDataTable[[#This Row],[Order Date]])/3,0)</f>
        <v>Q3</v>
      </c>
      <c r="W1482" s="8">
        <f>MONTH(SalesDataTable[[#This Row],[Order Date]])</f>
        <v>7</v>
      </c>
      <c r="X1482" s="7" t="str">
        <f>TEXT(SalesDataTable[[#This Row],[Order Date]],"mmm")</f>
        <v>Jul</v>
      </c>
    </row>
    <row r="1483" spans="1:24" ht="15.75">
      <c r="A1483" s="2">
        <v>1370</v>
      </c>
      <c r="B1483" s="11">
        <v>46229</v>
      </c>
      <c r="C1483" s="4">
        <f>YEAR(SalesDataTable[[#This Row],[Order Date]])</f>
        <v>2026</v>
      </c>
      <c r="D1483" s="4" t="str">
        <f>"Q"&amp;ROUNDUP(MONTH(SalesDataTable[[#This Row],[Order Date]])/3,0)</f>
        <v>Q3</v>
      </c>
      <c r="E1483" s="4">
        <f>MONTH(SalesDataTable[[#This Row],[Order Date]])</f>
        <v>7</v>
      </c>
      <c r="F1483" s="4" t="str">
        <f>TEXT(SalesDataTable[[#This Row],[Order Date]],"MMM")</f>
        <v>Jul</v>
      </c>
      <c r="G1483" s="3" t="s">
        <v>11</v>
      </c>
      <c r="H1483" s="3" t="s">
        <v>39</v>
      </c>
      <c r="I1483" s="3" t="s">
        <v>28</v>
      </c>
      <c r="J1483" s="3" t="s">
        <v>13</v>
      </c>
      <c r="K1483" s="3" t="s">
        <v>34</v>
      </c>
      <c r="L1483" s="3" t="s">
        <v>38</v>
      </c>
      <c r="M1483" s="8">
        <v>2</v>
      </c>
      <c r="N1483" s="5">
        <v>123.73</v>
      </c>
      <c r="O1483" s="6">
        <v>0.05</v>
      </c>
      <c r="P1483" s="18">
        <v>68.22</v>
      </c>
      <c r="Q1483" s="18">
        <f t="shared" si="92"/>
        <v>235.08699999999999</v>
      </c>
      <c r="R1483" s="18">
        <f t="shared" si="93"/>
        <v>136.44</v>
      </c>
      <c r="S1483" s="18">
        <f t="shared" si="94"/>
        <v>98.646999999999991</v>
      </c>
      <c r="T1483" s="7">
        <f t="shared" si="95"/>
        <v>0.41961911973014243</v>
      </c>
      <c r="U1483" s="4">
        <f>YEAR(SalesDataTable[[#This Row],[Order Date]])</f>
        <v>2026</v>
      </c>
      <c r="V1483" s="7" t="str">
        <f>"Q"&amp;ROUNDUP(MONTH(SalesDataTable[[#This Row],[Order Date]])/3,0)</f>
        <v>Q3</v>
      </c>
      <c r="W1483" s="8">
        <f>MONTH(SalesDataTable[[#This Row],[Order Date]])</f>
        <v>7</v>
      </c>
      <c r="X1483" s="7" t="str">
        <f>TEXT(SalesDataTable[[#This Row],[Order Date]],"mmm")</f>
        <v>Jul</v>
      </c>
    </row>
    <row r="1484" spans="1:24" ht="15.75">
      <c r="A1484" s="2">
        <v>3476</v>
      </c>
      <c r="B1484" s="11">
        <v>46229</v>
      </c>
      <c r="C1484" s="4">
        <f>YEAR(SalesDataTable[[#This Row],[Order Date]])</f>
        <v>2026</v>
      </c>
      <c r="D1484" s="4" t="str">
        <f>"Q"&amp;ROUNDUP(MONTH(SalesDataTable[[#This Row],[Order Date]])/3,0)</f>
        <v>Q3</v>
      </c>
      <c r="E1484" s="4">
        <f>MONTH(SalesDataTable[[#This Row],[Order Date]])</f>
        <v>7</v>
      </c>
      <c r="F1484" s="4" t="str">
        <f>TEXT(SalesDataTable[[#This Row],[Order Date]],"MMM")</f>
        <v>Jul</v>
      </c>
      <c r="G1484" s="3" t="s">
        <v>20</v>
      </c>
      <c r="H1484" s="3" t="s">
        <v>47</v>
      </c>
      <c r="I1484" s="3" t="s">
        <v>8</v>
      </c>
      <c r="J1484" s="3" t="s">
        <v>13</v>
      </c>
      <c r="K1484" s="3" t="s">
        <v>14</v>
      </c>
      <c r="L1484" s="3" t="s">
        <v>44</v>
      </c>
      <c r="M1484" s="8">
        <v>3</v>
      </c>
      <c r="N1484" s="5">
        <v>132.68</v>
      </c>
      <c r="O1484" s="6">
        <v>0.15</v>
      </c>
      <c r="P1484" s="18">
        <v>67.38</v>
      </c>
      <c r="Q1484" s="18">
        <f t="shared" si="92"/>
        <v>338.334</v>
      </c>
      <c r="R1484" s="18">
        <f t="shared" si="93"/>
        <v>202.14</v>
      </c>
      <c r="S1484" s="18">
        <f t="shared" si="94"/>
        <v>136.19400000000002</v>
      </c>
      <c r="T1484" s="7">
        <f t="shared" si="95"/>
        <v>0.40254304917625783</v>
      </c>
      <c r="U1484" s="4">
        <f>YEAR(SalesDataTable[[#This Row],[Order Date]])</f>
        <v>2026</v>
      </c>
      <c r="V1484" s="7" t="str">
        <f>"Q"&amp;ROUNDUP(MONTH(SalesDataTable[[#This Row],[Order Date]])/3,0)</f>
        <v>Q3</v>
      </c>
      <c r="W1484" s="8">
        <f>MONTH(SalesDataTable[[#This Row],[Order Date]])</f>
        <v>7</v>
      </c>
      <c r="X1484" s="7" t="str">
        <f>TEXT(SalesDataTable[[#This Row],[Order Date]],"mmm")</f>
        <v>Jul</v>
      </c>
    </row>
    <row r="1485" spans="1:24" ht="15.75">
      <c r="A1485" s="2">
        <v>4066</v>
      </c>
      <c r="B1485" s="11">
        <v>46229</v>
      </c>
      <c r="C1485" s="4">
        <f>YEAR(SalesDataTable[[#This Row],[Order Date]])</f>
        <v>2026</v>
      </c>
      <c r="D1485" s="4" t="str">
        <f>"Q"&amp;ROUNDUP(MONTH(SalesDataTable[[#This Row],[Order Date]])/3,0)</f>
        <v>Q3</v>
      </c>
      <c r="E1485" s="4">
        <f>MONTH(SalesDataTable[[#This Row],[Order Date]])</f>
        <v>7</v>
      </c>
      <c r="F1485" s="4" t="str">
        <f>TEXT(SalesDataTable[[#This Row],[Order Date]],"MMM")</f>
        <v>Jul</v>
      </c>
      <c r="G1485" s="3" t="s">
        <v>20</v>
      </c>
      <c r="H1485" s="3" t="s">
        <v>31</v>
      </c>
      <c r="I1485" s="3" t="s">
        <v>19</v>
      </c>
      <c r="J1485" s="3" t="s">
        <v>13</v>
      </c>
      <c r="K1485" s="3" t="s">
        <v>34</v>
      </c>
      <c r="L1485" s="3" t="s">
        <v>42</v>
      </c>
      <c r="M1485" s="8">
        <v>1</v>
      </c>
      <c r="N1485" s="5">
        <v>35.479999999999997</v>
      </c>
      <c r="O1485" s="6">
        <v>0.05</v>
      </c>
      <c r="P1485" s="18">
        <v>14.15</v>
      </c>
      <c r="Q1485" s="18">
        <f t="shared" si="92"/>
        <v>33.705999999999996</v>
      </c>
      <c r="R1485" s="18">
        <f t="shared" si="93"/>
        <v>14.15</v>
      </c>
      <c r="S1485" s="18">
        <f t="shared" si="94"/>
        <v>19.555999999999997</v>
      </c>
      <c r="T1485" s="7">
        <f t="shared" si="95"/>
        <v>0.58019343737020113</v>
      </c>
      <c r="U1485" s="4">
        <f>YEAR(SalesDataTable[[#This Row],[Order Date]])</f>
        <v>2026</v>
      </c>
      <c r="V1485" s="7" t="str">
        <f>"Q"&amp;ROUNDUP(MONTH(SalesDataTable[[#This Row],[Order Date]])/3,0)</f>
        <v>Q3</v>
      </c>
      <c r="W1485" s="8">
        <f>MONTH(SalesDataTable[[#This Row],[Order Date]])</f>
        <v>7</v>
      </c>
      <c r="X1485" s="7" t="str">
        <f>TEXT(SalesDataTable[[#This Row],[Order Date]],"mmm")</f>
        <v>Jul</v>
      </c>
    </row>
    <row r="1486" spans="1:24" ht="15.75">
      <c r="A1486" s="2">
        <v>4153</v>
      </c>
      <c r="B1486" s="11">
        <v>46229</v>
      </c>
      <c r="C1486" s="4">
        <f>YEAR(SalesDataTable[[#This Row],[Order Date]])</f>
        <v>2026</v>
      </c>
      <c r="D1486" s="4" t="str">
        <f>"Q"&amp;ROUNDUP(MONTH(SalesDataTable[[#This Row],[Order Date]])/3,0)</f>
        <v>Q3</v>
      </c>
      <c r="E1486" s="4">
        <f>MONTH(SalesDataTable[[#This Row],[Order Date]])</f>
        <v>7</v>
      </c>
      <c r="F1486" s="4" t="str">
        <f>TEXT(SalesDataTable[[#This Row],[Order Date]],"MMM")</f>
        <v>Jul</v>
      </c>
      <c r="G1486" s="3" t="s">
        <v>20</v>
      </c>
      <c r="H1486" s="3" t="s">
        <v>31</v>
      </c>
      <c r="I1486" s="3" t="s">
        <v>2</v>
      </c>
      <c r="J1486" s="3" t="s">
        <v>16</v>
      </c>
      <c r="K1486" s="3" t="s">
        <v>14</v>
      </c>
      <c r="L1486" s="3" t="s">
        <v>44</v>
      </c>
      <c r="M1486" s="8">
        <v>3</v>
      </c>
      <c r="N1486" s="5">
        <v>134.63</v>
      </c>
      <c r="O1486" s="6">
        <v>0</v>
      </c>
      <c r="P1486" s="18">
        <v>67.2</v>
      </c>
      <c r="Q1486" s="18">
        <f t="shared" si="92"/>
        <v>403.89</v>
      </c>
      <c r="R1486" s="18">
        <f t="shared" si="93"/>
        <v>201.60000000000002</v>
      </c>
      <c r="S1486" s="18">
        <f t="shared" si="94"/>
        <v>202.28999999999996</v>
      </c>
      <c r="T1486" s="7">
        <f t="shared" si="95"/>
        <v>0.50085419297333422</v>
      </c>
      <c r="U1486" s="4">
        <f>YEAR(SalesDataTable[[#This Row],[Order Date]])</f>
        <v>2026</v>
      </c>
      <c r="V1486" s="7" t="str">
        <f>"Q"&amp;ROUNDUP(MONTH(SalesDataTable[[#This Row],[Order Date]])/3,0)</f>
        <v>Q3</v>
      </c>
      <c r="W1486" s="8">
        <f>MONTH(SalesDataTable[[#This Row],[Order Date]])</f>
        <v>7</v>
      </c>
      <c r="X1486" s="7" t="str">
        <f>TEXT(SalesDataTable[[#This Row],[Order Date]],"mmm")</f>
        <v>Jul</v>
      </c>
    </row>
    <row r="1487" spans="1:24" ht="15.75">
      <c r="A1487" s="2">
        <v>379</v>
      </c>
      <c r="B1487" s="11">
        <v>46230</v>
      </c>
      <c r="C1487" s="4">
        <f>YEAR(SalesDataTable[[#This Row],[Order Date]])</f>
        <v>2026</v>
      </c>
      <c r="D1487" s="4" t="str">
        <f>"Q"&amp;ROUNDUP(MONTH(SalesDataTable[[#This Row],[Order Date]])/3,0)</f>
        <v>Q3</v>
      </c>
      <c r="E1487" s="4">
        <f>MONTH(SalesDataTable[[#This Row],[Order Date]])</f>
        <v>7</v>
      </c>
      <c r="F1487" s="4" t="str">
        <f>TEXT(SalesDataTable[[#This Row],[Order Date]],"MMM")</f>
        <v>Jul</v>
      </c>
      <c r="G1487" s="3" t="s">
        <v>0</v>
      </c>
      <c r="H1487" s="3" t="s">
        <v>36</v>
      </c>
      <c r="I1487" s="3" t="s">
        <v>28</v>
      </c>
      <c r="J1487" s="3" t="s">
        <v>13</v>
      </c>
      <c r="K1487" s="3" t="s">
        <v>9</v>
      </c>
      <c r="L1487" s="3" t="s">
        <v>46</v>
      </c>
      <c r="M1487" s="8">
        <v>3</v>
      </c>
      <c r="N1487" s="5">
        <v>72.03</v>
      </c>
      <c r="O1487" s="6">
        <v>0</v>
      </c>
      <c r="P1487" s="18">
        <v>32.46</v>
      </c>
      <c r="Q1487" s="18">
        <f t="shared" si="92"/>
        <v>216.09</v>
      </c>
      <c r="R1487" s="18">
        <f t="shared" si="93"/>
        <v>97.38</v>
      </c>
      <c r="S1487" s="18">
        <f t="shared" si="94"/>
        <v>118.71000000000001</v>
      </c>
      <c r="T1487" s="7">
        <f t="shared" si="95"/>
        <v>0.54935443565181175</v>
      </c>
      <c r="U1487" s="4">
        <f>YEAR(SalesDataTable[[#This Row],[Order Date]])</f>
        <v>2026</v>
      </c>
      <c r="V1487" s="7" t="str">
        <f>"Q"&amp;ROUNDUP(MONTH(SalesDataTable[[#This Row],[Order Date]])/3,0)</f>
        <v>Q3</v>
      </c>
      <c r="W1487" s="8">
        <f>MONTH(SalesDataTable[[#This Row],[Order Date]])</f>
        <v>7</v>
      </c>
      <c r="X1487" s="7" t="str">
        <f>TEXT(SalesDataTable[[#This Row],[Order Date]],"mmm")</f>
        <v>Jul</v>
      </c>
    </row>
    <row r="1488" spans="1:24" ht="15.75">
      <c r="A1488" s="2">
        <v>820</v>
      </c>
      <c r="B1488" s="11">
        <v>46230</v>
      </c>
      <c r="C1488" s="4">
        <f>YEAR(SalesDataTable[[#This Row],[Order Date]])</f>
        <v>2026</v>
      </c>
      <c r="D1488" s="4" t="str">
        <f>"Q"&amp;ROUNDUP(MONTH(SalesDataTable[[#This Row],[Order Date]])/3,0)</f>
        <v>Q3</v>
      </c>
      <c r="E1488" s="4">
        <f>MONTH(SalesDataTable[[#This Row],[Order Date]])</f>
        <v>7</v>
      </c>
      <c r="F1488" s="4" t="str">
        <f>TEXT(SalesDataTable[[#This Row],[Order Date]],"MMM")</f>
        <v>Jul</v>
      </c>
      <c r="G1488" s="3" t="s">
        <v>20</v>
      </c>
      <c r="H1488" s="3" t="s">
        <v>31</v>
      </c>
      <c r="I1488" s="3" t="s">
        <v>28</v>
      </c>
      <c r="J1488" s="3" t="s">
        <v>3</v>
      </c>
      <c r="K1488" s="3" t="s">
        <v>34</v>
      </c>
      <c r="L1488" s="3" t="s">
        <v>35</v>
      </c>
      <c r="M1488" s="8">
        <v>1</v>
      </c>
      <c r="N1488" s="5">
        <v>40.24</v>
      </c>
      <c r="O1488" s="6">
        <v>0</v>
      </c>
      <c r="P1488" s="18">
        <v>15.05</v>
      </c>
      <c r="Q1488" s="18">
        <f t="shared" si="92"/>
        <v>40.24</v>
      </c>
      <c r="R1488" s="18">
        <f t="shared" si="93"/>
        <v>15.05</v>
      </c>
      <c r="S1488" s="18">
        <f t="shared" si="94"/>
        <v>25.19</v>
      </c>
      <c r="T1488" s="7">
        <f t="shared" si="95"/>
        <v>0.62599403578528823</v>
      </c>
      <c r="U1488" s="4">
        <f>YEAR(SalesDataTable[[#This Row],[Order Date]])</f>
        <v>2026</v>
      </c>
      <c r="V1488" s="7" t="str">
        <f>"Q"&amp;ROUNDUP(MONTH(SalesDataTable[[#This Row],[Order Date]])/3,0)</f>
        <v>Q3</v>
      </c>
      <c r="W1488" s="8">
        <f>MONTH(SalesDataTable[[#This Row],[Order Date]])</f>
        <v>7</v>
      </c>
      <c r="X1488" s="7" t="str">
        <f>TEXT(SalesDataTable[[#This Row],[Order Date]],"mmm")</f>
        <v>Jul</v>
      </c>
    </row>
    <row r="1489" spans="1:24" ht="15.75">
      <c r="A1489" s="2">
        <v>2003</v>
      </c>
      <c r="B1489" s="11">
        <v>46230</v>
      </c>
      <c r="C1489" s="4">
        <f>YEAR(SalesDataTable[[#This Row],[Order Date]])</f>
        <v>2026</v>
      </c>
      <c r="D1489" s="4" t="str">
        <f>"Q"&amp;ROUNDUP(MONTH(SalesDataTable[[#This Row],[Order Date]])/3,0)</f>
        <v>Q3</v>
      </c>
      <c r="E1489" s="4">
        <f>MONTH(SalesDataTable[[#This Row],[Order Date]])</f>
        <v>7</v>
      </c>
      <c r="F1489" s="4" t="str">
        <f>TEXT(SalesDataTable[[#This Row],[Order Date]],"MMM")</f>
        <v>Jul</v>
      </c>
      <c r="G1489" s="3" t="s">
        <v>11</v>
      </c>
      <c r="H1489" s="3" t="s">
        <v>25</v>
      </c>
      <c r="I1489" s="3" t="s">
        <v>19</v>
      </c>
      <c r="J1489" s="3" t="s">
        <v>3</v>
      </c>
      <c r="K1489" s="3" t="s">
        <v>14</v>
      </c>
      <c r="L1489" s="3" t="s">
        <v>15</v>
      </c>
      <c r="M1489" s="8">
        <v>1</v>
      </c>
      <c r="N1489" s="5">
        <v>36.14</v>
      </c>
      <c r="O1489" s="6">
        <v>0</v>
      </c>
      <c r="P1489" s="18">
        <v>13.52</v>
      </c>
      <c r="Q1489" s="18">
        <f t="shared" si="92"/>
        <v>36.14</v>
      </c>
      <c r="R1489" s="18">
        <f t="shared" si="93"/>
        <v>13.52</v>
      </c>
      <c r="S1489" s="18">
        <f t="shared" si="94"/>
        <v>22.62</v>
      </c>
      <c r="T1489" s="7">
        <f t="shared" si="95"/>
        <v>0.62589928057553956</v>
      </c>
      <c r="U1489" s="4">
        <f>YEAR(SalesDataTable[[#This Row],[Order Date]])</f>
        <v>2026</v>
      </c>
      <c r="V1489" s="7" t="str">
        <f>"Q"&amp;ROUNDUP(MONTH(SalesDataTable[[#This Row],[Order Date]])/3,0)</f>
        <v>Q3</v>
      </c>
      <c r="W1489" s="8">
        <f>MONTH(SalesDataTable[[#This Row],[Order Date]])</f>
        <v>7</v>
      </c>
      <c r="X1489" s="7" t="str">
        <f>TEXT(SalesDataTable[[#This Row],[Order Date]],"mmm")</f>
        <v>Jul</v>
      </c>
    </row>
    <row r="1490" spans="1:24" ht="15.75">
      <c r="A1490" s="2">
        <v>2682</v>
      </c>
      <c r="B1490" s="11">
        <v>46230</v>
      </c>
      <c r="C1490" s="4">
        <f>YEAR(SalesDataTable[[#This Row],[Order Date]])</f>
        <v>2026</v>
      </c>
      <c r="D1490" s="4" t="str">
        <f>"Q"&amp;ROUNDUP(MONTH(SalesDataTable[[#This Row],[Order Date]])/3,0)</f>
        <v>Q3</v>
      </c>
      <c r="E1490" s="4">
        <f>MONTH(SalesDataTable[[#This Row],[Order Date]])</f>
        <v>7</v>
      </c>
      <c r="F1490" s="4" t="str">
        <f>TEXT(SalesDataTable[[#This Row],[Order Date]],"MMM")</f>
        <v>Jul</v>
      </c>
      <c r="G1490" s="3" t="s">
        <v>6</v>
      </c>
      <c r="H1490" s="3" t="s">
        <v>41</v>
      </c>
      <c r="I1490" s="3" t="s">
        <v>2</v>
      </c>
      <c r="J1490" s="3" t="s">
        <v>13</v>
      </c>
      <c r="K1490" s="3" t="s">
        <v>34</v>
      </c>
      <c r="L1490" s="3" t="s">
        <v>35</v>
      </c>
      <c r="M1490" s="8">
        <v>2</v>
      </c>
      <c r="N1490" s="5">
        <v>40.22</v>
      </c>
      <c r="O1490" s="6">
        <v>0.05</v>
      </c>
      <c r="P1490" s="18">
        <v>14.72</v>
      </c>
      <c r="Q1490" s="18">
        <f t="shared" si="92"/>
        <v>76.417999999999992</v>
      </c>
      <c r="R1490" s="18">
        <f t="shared" si="93"/>
        <v>29.44</v>
      </c>
      <c r="S1490" s="18">
        <f t="shared" si="94"/>
        <v>46.977999999999994</v>
      </c>
      <c r="T1490" s="7">
        <f t="shared" si="95"/>
        <v>0.61475045146431473</v>
      </c>
      <c r="U1490" s="4">
        <f>YEAR(SalesDataTable[[#This Row],[Order Date]])</f>
        <v>2026</v>
      </c>
      <c r="V1490" s="7" t="str">
        <f>"Q"&amp;ROUNDUP(MONTH(SalesDataTable[[#This Row],[Order Date]])/3,0)</f>
        <v>Q3</v>
      </c>
      <c r="W1490" s="8">
        <f>MONTH(SalesDataTable[[#This Row],[Order Date]])</f>
        <v>7</v>
      </c>
      <c r="X1490" s="7" t="str">
        <f>TEXT(SalesDataTable[[#This Row],[Order Date]],"mmm")</f>
        <v>Jul</v>
      </c>
    </row>
    <row r="1491" spans="1:24" ht="15.75">
      <c r="A1491" s="2">
        <v>3860</v>
      </c>
      <c r="B1491" s="11">
        <v>46230</v>
      </c>
      <c r="C1491" s="4">
        <f>YEAR(SalesDataTable[[#This Row],[Order Date]])</f>
        <v>2026</v>
      </c>
      <c r="D1491" s="4" t="str">
        <f>"Q"&amp;ROUNDUP(MONTH(SalesDataTable[[#This Row],[Order Date]])/3,0)</f>
        <v>Q3</v>
      </c>
      <c r="E1491" s="4">
        <f>MONTH(SalesDataTable[[#This Row],[Order Date]])</f>
        <v>7</v>
      </c>
      <c r="F1491" s="4" t="str">
        <f>TEXT(SalesDataTable[[#This Row],[Order Date]],"MMM")</f>
        <v>Jul</v>
      </c>
      <c r="G1491" s="3" t="s">
        <v>20</v>
      </c>
      <c r="H1491" s="3" t="s">
        <v>31</v>
      </c>
      <c r="I1491" s="3" t="s">
        <v>2</v>
      </c>
      <c r="J1491" s="3" t="s">
        <v>3</v>
      </c>
      <c r="K1491" s="3" t="s">
        <v>34</v>
      </c>
      <c r="L1491" s="3" t="s">
        <v>42</v>
      </c>
      <c r="M1491" s="8">
        <v>3</v>
      </c>
      <c r="N1491" s="5">
        <v>37.130000000000003</v>
      </c>
      <c r="O1491" s="6">
        <v>0.05</v>
      </c>
      <c r="P1491" s="18">
        <v>14.29</v>
      </c>
      <c r="Q1491" s="18">
        <f t="shared" si="92"/>
        <v>105.82050000000001</v>
      </c>
      <c r="R1491" s="18">
        <f t="shared" si="93"/>
        <v>42.87</v>
      </c>
      <c r="S1491" s="18">
        <f t="shared" si="94"/>
        <v>62.950500000000012</v>
      </c>
      <c r="T1491" s="7">
        <f t="shared" si="95"/>
        <v>0.59488000907196625</v>
      </c>
      <c r="U1491" s="4">
        <f>YEAR(SalesDataTable[[#This Row],[Order Date]])</f>
        <v>2026</v>
      </c>
      <c r="V1491" s="7" t="str">
        <f>"Q"&amp;ROUNDUP(MONTH(SalesDataTable[[#This Row],[Order Date]])/3,0)</f>
        <v>Q3</v>
      </c>
      <c r="W1491" s="8">
        <f>MONTH(SalesDataTable[[#This Row],[Order Date]])</f>
        <v>7</v>
      </c>
      <c r="X1491" s="7" t="str">
        <f>TEXT(SalesDataTable[[#This Row],[Order Date]],"mmm")</f>
        <v>Jul</v>
      </c>
    </row>
    <row r="1492" spans="1:24" ht="15.75">
      <c r="A1492" s="2">
        <v>4063</v>
      </c>
      <c r="B1492" s="11">
        <v>46230</v>
      </c>
      <c r="C1492" s="4">
        <f>YEAR(SalesDataTable[[#This Row],[Order Date]])</f>
        <v>2026</v>
      </c>
      <c r="D1492" s="4" t="str">
        <f>"Q"&amp;ROUNDUP(MONTH(SalesDataTable[[#This Row],[Order Date]])/3,0)</f>
        <v>Q3</v>
      </c>
      <c r="E1492" s="4">
        <f>MONTH(SalesDataTable[[#This Row],[Order Date]])</f>
        <v>7</v>
      </c>
      <c r="F1492" s="4" t="str">
        <f>TEXT(SalesDataTable[[#This Row],[Order Date]],"MMM")</f>
        <v>Jul</v>
      </c>
      <c r="G1492" s="3" t="s">
        <v>0</v>
      </c>
      <c r="H1492" s="3" t="s">
        <v>36</v>
      </c>
      <c r="I1492" s="3" t="s">
        <v>2</v>
      </c>
      <c r="J1492" s="3" t="s">
        <v>13</v>
      </c>
      <c r="K1492" s="3" t="s">
        <v>23</v>
      </c>
      <c r="L1492" s="3" t="s">
        <v>51</v>
      </c>
      <c r="M1492" s="8">
        <v>4</v>
      </c>
      <c r="N1492" s="5">
        <v>125.07</v>
      </c>
      <c r="O1492" s="6">
        <v>0.05</v>
      </c>
      <c r="P1492" s="18">
        <v>60</v>
      </c>
      <c r="Q1492" s="18">
        <f t="shared" si="92"/>
        <v>475.26599999999996</v>
      </c>
      <c r="R1492" s="18">
        <f t="shared" si="93"/>
        <v>240</v>
      </c>
      <c r="S1492" s="18">
        <f t="shared" si="94"/>
        <v>235.26599999999996</v>
      </c>
      <c r="T1492" s="7">
        <f t="shared" si="95"/>
        <v>0.4950196311118405</v>
      </c>
      <c r="U1492" s="4">
        <f>YEAR(SalesDataTable[[#This Row],[Order Date]])</f>
        <v>2026</v>
      </c>
      <c r="V1492" s="7" t="str">
        <f>"Q"&amp;ROUNDUP(MONTH(SalesDataTable[[#This Row],[Order Date]])/3,0)</f>
        <v>Q3</v>
      </c>
      <c r="W1492" s="8">
        <f>MONTH(SalesDataTable[[#This Row],[Order Date]])</f>
        <v>7</v>
      </c>
      <c r="X1492" s="7" t="str">
        <f>TEXT(SalesDataTable[[#This Row],[Order Date]],"mmm")</f>
        <v>Jul</v>
      </c>
    </row>
    <row r="1493" spans="1:24" ht="15.75">
      <c r="A1493" s="2">
        <v>4474</v>
      </c>
      <c r="B1493" s="11">
        <v>46230</v>
      </c>
      <c r="C1493" s="4">
        <f>YEAR(SalesDataTable[[#This Row],[Order Date]])</f>
        <v>2026</v>
      </c>
      <c r="D1493" s="4" t="str">
        <f>"Q"&amp;ROUNDUP(MONTH(SalesDataTable[[#This Row],[Order Date]])/3,0)</f>
        <v>Q3</v>
      </c>
      <c r="E1493" s="4">
        <f>MONTH(SalesDataTable[[#This Row],[Order Date]])</f>
        <v>7</v>
      </c>
      <c r="F1493" s="4" t="str">
        <f>TEXT(SalesDataTable[[#This Row],[Order Date]],"MMM")</f>
        <v>Jul</v>
      </c>
      <c r="G1493" s="3" t="s">
        <v>20</v>
      </c>
      <c r="H1493" s="3" t="s">
        <v>47</v>
      </c>
      <c r="I1493" s="3" t="s">
        <v>8</v>
      </c>
      <c r="J1493" s="3" t="s">
        <v>3</v>
      </c>
      <c r="K1493" s="3" t="s">
        <v>34</v>
      </c>
      <c r="L1493" s="3" t="s">
        <v>38</v>
      </c>
      <c r="M1493" s="8">
        <v>5</v>
      </c>
      <c r="N1493" s="5">
        <v>122.14</v>
      </c>
      <c r="O1493" s="6">
        <v>0.05</v>
      </c>
      <c r="P1493" s="18">
        <v>70.64</v>
      </c>
      <c r="Q1493" s="18">
        <f t="shared" si="92"/>
        <v>580.16499999999996</v>
      </c>
      <c r="R1493" s="18">
        <f t="shared" si="93"/>
        <v>353.2</v>
      </c>
      <c r="S1493" s="18">
        <f t="shared" si="94"/>
        <v>226.96499999999997</v>
      </c>
      <c r="T1493" s="7">
        <f t="shared" si="95"/>
        <v>0.39120767367903958</v>
      </c>
      <c r="U1493" s="4">
        <f>YEAR(SalesDataTable[[#This Row],[Order Date]])</f>
        <v>2026</v>
      </c>
      <c r="V1493" s="7" t="str">
        <f>"Q"&amp;ROUNDUP(MONTH(SalesDataTable[[#This Row],[Order Date]])/3,0)</f>
        <v>Q3</v>
      </c>
      <c r="W1493" s="8">
        <f>MONTH(SalesDataTable[[#This Row],[Order Date]])</f>
        <v>7</v>
      </c>
      <c r="X1493" s="7" t="str">
        <f>TEXT(SalesDataTable[[#This Row],[Order Date]],"mmm")</f>
        <v>Jul</v>
      </c>
    </row>
    <row r="1494" spans="1:24" ht="15.75">
      <c r="A1494" s="2">
        <v>21</v>
      </c>
      <c r="B1494" s="11">
        <v>46231</v>
      </c>
      <c r="C1494" s="4">
        <f>YEAR(SalesDataTable[[#This Row],[Order Date]])</f>
        <v>2026</v>
      </c>
      <c r="D1494" s="4" t="str">
        <f>"Q"&amp;ROUNDUP(MONTH(SalesDataTable[[#This Row],[Order Date]])/3,0)</f>
        <v>Q3</v>
      </c>
      <c r="E1494" s="4">
        <f>MONTH(SalesDataTable[[#This Row],[Order Date]])</f>
        <v>7</v>
      </c>
      <c r="F1494" s="4" t="str">
        <f>TEXT(SalesDataTable[[#This Row],[Order Date]],"MMM")</f>
        <v>Jul</v>
      </c>
      <c r="G1494" s="3" t="s">
        <v>6</v>
      </c>
      <c r="H1494" s="3" t="s">
        <v>41</v>
      </c>
      <c r="I1494" s="3" t="s">
        <v>2</v>
      </c>
      <c r="J1494" s="3" t="s">
        <v>16</v>
      </c>
      <c r="K1494" s="3" t="s">
        <v>23</v>
      </c>
      <c r="L1494" s="3" t="s">
        <v>51</v>
      </c>
      <c r="M1494" s="8">
        <v>1</v>
      </c>
      <c r="N1494" s="5">
        <v>120.09</v>
      </c>
      <c r="O1494" s="6">
        <v>0</v>
      </c>
      <c r="P1494" s="18">
        <v>62.18</v>
      </c>
      <c r="Q1494" s="18">
        <f t="shared" si="92"/>
        <v>120.09</v>
      </c>
      <c r="R1494" s="18">
        <f t="shared" si="93"/>
        <v>62.18</v>
      </c>
      <c r="S1494" s="18">
        <f t="shared" si="94"/>
        <v>57.910000000000004</v>
      </c>
      <c r="T1494" s="7">
        <f t="shared" si="95"/>
        <v>0.48222166708302111</v>
      </c>
      <c r="U1494" s="4">
        <f>YEAR(SalesDataTable[[#This Row],[Order Date]])</f>
        <v>2026</v>
      </c>
      <c r="V1494" s="7" t="str">
        <f>"Q"&amp;ROUNDUP(MONTH(SalesDataTable[[#This Row],[Order Date]])/3,0)</f>
        <v>Q3</v>
      </c>
      <c r="W1494" s="8">
        <f>MONTH(SalesDataTable[[#This Row],[Order Date]])</f>
        <v>7</v>
      </c>
      <c r="X1494" s="7" t="str">
        <f>TEXT(SalesDataTable[[#This Row],[Order Date]],"mmm")</f>
        <v>Jul</v>
      </c>
    </row>
    <row r="1495" spans="1:24" ht="15.75">
      <c r="A1495" s="2">
        <v>368</v>
      </c>
      <c r="B1495" s="11">
        <v>46231</v>
      </c>
      <c r="C1495" s="4">
        <f>YEAR(SalesDataTable[[#This Row],[Order Date]])</f>
        <v>2026</v>
      </c>
      <c r="D1495" s="4" t="str">
        <f>"Q"&amp;ROUNDUP(MONTH(SalesDataTable[[#This Row],[Order Date]])/3,0)</f>
        <v>Q3</v>
      </c>
      <c r="E1495" s="4">
        <f>MONTH(SalesDataTable[[#This Row],[Order Date]])</f>
        <v>7</v>
      </c>
      <c r="F1495" s="4" t="str">
        <f>TEXT(SalesDataTable[[#This Row],[Order Date]],"MMM")</f>
        <v>Jul</v>
      </c>
      <c r="G1495" s="3" t="s">
        <v>20</v>
      </c>
      <c r="H1495" s="3" t="s">
        <v>21</v>
      </c>
      <c r="I1495" s="3" t="s">
        <v>28</v>
      </c>
      <c r="J1495" s="3" t="s">
        <v>3</v>
      </c>
      <c r="K1495" s="3" t="s">
        <v>4</v>
      </c>
      <c r="L1495" s="3" t="s">
        <v>30</v>
      </c>
      <c r="M1495" s="8">
        <v>6</v>
      </c>
      <c r="N1495" s="5">
        <v>102.75</v>
      </c>
      <c r="O1495" s="6">
        <v>0</v>
      </c>
      <c r="P1495" s="18">
        <v>51.55</v>
      </c>
      <c r="Q1495" s="18">
        <f t="shared" si="92"/>
        <v>616.5</v>
      </c>
      <c r="R1495" s="18">
        <f t="shared" si="93"/>
        <v>309.29999999999995</v>
      </c>
      <c r="S1495" s="18">
        <f t="shared" si="94"/>
        <v>307.20000000000005</v>
      </c>
      <c r="T1495" s="7">
        <f t="shared" si="95"/>
        <v>0.49829683698296845</v>
      </c>
      <c r="U1495" s="4">
        <f>YEAR(SalesDataTable[[#This Row],[Order Date]])</f>
        <v>2026</v>
      </c>
      <c r="V1495" s="7" t="str">
        <f>"Q"&amp;ROUNDUP(MONTH(SalesDataTable[[#This Row],[Order Date]])/3,0)</f>
        <v>Q3</v>
      </c>
      <c r="W1495" s="8">
        <f>MONTH(SalesDataTable[[#This Row],[Order Date]])</f>
        <v>7</v>
      </c>
      <c r="X1495" s="7" t="str">
        <f>TEXT(SalesDataTable[[#This Row],[Order Date]],"mmm")</f>
        <v>Jul</v>
      </c>
    </row>
    <row r="1496" spans="1:24" ht="15.75">
      <c r="A1496" s="2">
        <v>457</v>
      </c>
      <c r="B1496" s="11">
        <v>46231</v>
      </c>
      <c r="C1496" s="4">
        <f>YEAR(SalesDataTable[[#This Row],[Order Date]])</f>
        <v>2026</v>
      </c>
      <c r="D1496" s="4" t="str">
        <f>"Q"&amp;ROUNDUP(MONTH(SalesDataTable[[#This Row],[Order Date]])/3,0)</f>
        <v>Q3</v>
      </c>
      <c r="E1496" s="4">
        <f>MONTH(SalesDataTable[[#This Row],[Order Date]])</f>
        <v>7</v>
      </c>
      <c r="F1496" s="4" t="str">
        <f>TEXT(SalesDataTable[[#This Row],[Order Date]],"MMM")</f>
        <v>Jul</v>
      </c>
      <c r="G1496" s="3" t="s">
        <v>11</v>
      </c>
      <c r="H1496" s="3" t="s">
        <v>12</v>
      </c>
      <c r="I1496" s="3" t="s">
        <v>2</v>
      </c>
      <c r="J1496" s="3" t="s">
        <v>3</v>
      </c>
      <c r="K1496" s="3" t="s">
        <v>23</v>
      </c>
      <c r="L1496" s="3" t="s">
        <v>29</v>
      </c>
      <c r="M1496" s="8">
        <v>4</v>
      </c>
      <c r="N1496" s="5">
        <v>191.15</v>
      </c>
      <c r="O1496" s="6">
        <v>0</v>
      </c>
      <c r="P1496" s="18">
        <v>105.01</v>
      </c>
      <c r="Q1496" s="18">
        <f t="shared" si="92"/>
        <v>764.6</v>
      </c>
      <c r="R1496" s="18">
        <f t="shared" si="93"/>
        <v>420.04</v>
      </c>
      <c r="S1496" s="18">
        <f t="shared" si="94"/>
        <v>344.56</v>
      </c>
      <c r="T1496" s="7">
        <f t="shared" si="95"/>
        <v>0.45064085796494896</v>
      </c>
      <c r="U1496" s="4">
        <f>YEAR(SalesDataTable[[#This Row],[Order Date]])</f>
        <v>2026</v>
      </c>
      <c r="V1496" s="7" t="str">
        <f>"Q"&amp;ROUNDUP(MONTH(SalesDataTable[[#This Row],[Order Date]])/3,0)</f>
        <v>Q3</v>
      </c>
      <c r="W1496" s="8">
        <f>MONTH(SalesDataTable[[#This Row],[Order Date]])</f>
        <v>7</v>
      </c>
      <c r="X1496" s="7" t="str">
        <f>TEXT(SalesDataTable[[#This Row],[Order Date]],"mmm")</f>
        <v>Jul</v>
      </c>
    </row>
    <row r="1497" spans="1:24" ht="15.75">
      <c r="A1497" s="2">
        <v>1516</v>
      </c>
      <c r="B1497" s="11">
        <v>46231</v>
      </c>
      <c r="C1497" s="4">
        <f>YEAR(SalesDataTable[[#This Row],[Order Date]])</f>
        <v>2026</v>
      </c>
      <c r="D1497" s="4" t="str">
        <f>"Q"&amp;ROUNDUP(MONTH(SalesDataTable[[#This Row],[Order Date]])/3,0)</f>
        <v>Q3</v>
      </c>
      <c r="E1497" s="4">
        <f>MONTH(SalesDataTable[[#This Row],[Order Date]])</f>
        <v>7</v>
      </c>
      <c r="F1497" s="4" t="str">
        <f>TEXT(SalesDataTable[[#This Row],[Order Date]],"MMM")</f>
        <v>Jul</v>
      </c>
      <c r="G1497" s="3" t="s">
        <v>0</v>
      </c>
      <c r="H1497" s="3" t="s">
        <v>36</v>
      </c>
      <c r="I1497" s="3" t="s">
        <v>2</v>
      </c>
      <c r="J1497" s="3" t="s">
        <v>16</v>
      </c>
      <c r="K1497" s="3" t="s">
        <v>34</v>
      </c>
      <c r="L1497" s="3" t="s">
        <v>35</v>
      </c>
      <c r="M1497" s="8">
        <v>2</v>
      </c>
      <c r="N1497" s="5">
        <v>40.15</v>
      </c>
      <c r="O1497" s="6">
        <v>0.1</v>
      </c>
      <c r="P1497" s="18">
        <v>14.86</v>
      </c>
      <c r="Q1497" s="18">
        <f t="shared" si="92"/>
        <v>72.27</v>
      </c>
      <c r="R1497" s="18">
        <f t="shared" si="93"/>
        <v>29.72</v>
      </c>
      <c r="S1497" s="18">
        <f t="shared" si="94"/>
        <v>42.55</v>
      </c>
      <c r="T1497" s="7">
        <f t="shared" si="95"/>
        <v>0.58876435588764353</v>
      </c>
      <c r="U1497" s="4">
        <f>YEAR(SalesDataTable[[#This Row],[Order Date]])</f>
        <v>2026</v>
      </c>
      <c r="V1497" s="7" t="str">
        <f>"Q"&amp;ROUNDUP(MONTH(SalesDataTable[[#This Row],[Order Date]])/3,0)</f>
        <v>Q3</v>
      </c>
      <c r="W1497" s="8">
        <f>MONTH(SalesDataTable[[#This Row],[Order Date]])</f>
        <v>7</v>
      </c>
      <c r="X1497" s="7" t="str">
        <f>TEXT(SalesDataTable[[#This Row],[Order Date]],"mmm")</f>
        <v>Jul</v>
      </c>
    </row>
    <row r="1498" spans="1:24" ht="15.75">
      <c r="A1498" s="2">
        <v>2266</v>
      </c>
      <c r="B1498" s="11">
        <v>46231</v>
      </c>
      <c r="C1498" s="4">
        <f>YEAR(SalesDataTable[[#This Row],[Order Date]])</f>
        <v>2026</v>
      </c>
      <c r="D1498" s="4" t="str">
        <f>"Q"&amp;ROUNDUP(MONTH(SalesDataTable[[#This Row],[Order Date]])/3,0)</f>
        <v>Q3</v>
      </c>
      <c r="E1498" s="4">
        <f>MONTH(SalesDataTable[[#This Row],[Order Date]])</f>
        <v>7</v>
      </c>
      <c r="F1498" s="4" t="str">
        <f>TEXT(SalesDataTable[[#This Row],[Order Date]],"MMM")</f>
        <v>Jul</v>
      </c>
      <c r="G1498" s="3" t="s">
        <v>6</v>
      </c>
      <c r="H1498" s="3" t="s">
        <v>41</v>
      </c>
      <c r="I1498" s="3" t="s">
        <v>28</v>
      </c>
      <c r="J1498" s="3" t="s">
        <v>16</v>
      </c>
      <c r="K1498" s="3" t="s">
        <v>23</v>
      </c>
      <c r="L1498" s="3" t="s">
        <v>40</v>
      </c>
      <c r="M1498" s="8">
        <v>1</v>
      </c>
      <c r="N1498" s="5">
        <v>83.05</v>
      </c>
      <c r="O1498" s="6">
        <v>0</v>
      </c>
      <c r="P1498" s="18">
        <v>38.86</v>
      </c>
      <c r="Q1498" s="18">
        <f t="shared" si="92"/>
        <v>83.05</v>
      </c>
      <c r="R1498" s="18">
        <f t="shared" si="93"/>
        <v>38.86</v>
      </c>
      <c r="S1498" s="18">
        <f t="shared" si="94"/>
        <v>44.19</v>
      </c>
      <c r="T1498" s="7">
        <f t="shared" si="95"/>
        <v>0.53208910295003009</v>
      </c>
      <c r="U1498" s="4">
        <f>YEAR(SalesDataTable[[#This Row],[Order Date]])</f>
        <v>2026</v>
      </c>
      <c r="V1498" s="7" t="str">
        <f>"Q"&amp;ROUNDUP(MONTH(SalesDataTable[[#This Row],[Order Date]])/3,0)</f>
        <v>Q3</v>
      </c>
      <c r="W1498" s="8">
        <f>MONTH(SalesDataTable[[#This Row],[Order Date]])</f>
        <v>7</v>
      </c>
      <c r="X1498" s="7" t="str">
        <f>TEXT(SalesDataTable[[#This Row],[Order Date]],"mmm")</f>
        <v>Jul</v>
      </c>
    </row>
    <row r="1499" spans="1:24" ht="15.75">
      <c r="A1499" s="2">
        <v>2802</v>
      </c>
      <c r="B1499" s="11">
        <v>46231</v>
      </c>
      <c r="C1499" s="4">
        <f>YEAR(SalesDataTable[[#This Row],[Order Date]])</f>
        <v>2026</v>
      </c>
      <c r="D1499" s="4" t="str">
        <f>"Q"&amp;ROUNDUP(MONTH(SalesDataTable[[#This Row],[Order Date]])/3,0)</f>
        <v>Q3</v>
      </c>
      <c r="E1499" s="4">
        <f>MONTH(SalesDataTable[[#This Row],[Order Date]])</f>
        <v>7</v>
      </c>
      <c r="F1499" s="4" t="str">
        <f>TEXT(SalesDataTable[[#This Row],[Order Date]],"MMM")</f>
        <v>Jul</v>
      </c>
      <c r="G1499" s="3" t="s">
        <v>0</v>
      </c>
      <c r="H1499" s="3" t="s">
        <v>36</v>
      </c>
      <c r="I1499" s="3" t="s">
        <v>2</v>
      </c>
      <c r="J1499" s="3" t="s">
        <v>3</v>
      </c>
      <c r="K1499" s="3" t="s">
        <v>9</v>
      </c>
      <c r="L1499" s="3" t="s">
        <v>17</v>
      </c>
      <c r="M1499" s="8">
        <v>2</v>
      </c>
      <c r="N1499" s="5">
        <v>146.22999999999999</v>
      </c>
      <c r="O1499" s="6">
        <v>0</v>
      </c>
      <c r="P1499" s="18">
        <v>79.040000000000006</v>
      </c>
      <c r="Q1499" s="18">
        <f t="shared" si="92"/>
        <v>292.45999999999998</v>
      </c>
      <c r="R1499" s="18">
        <f t="shared" si="93"/>
        <v>158.08000000000001</v>
      </c>
      <c r="S1499" s="18">
        <f t="shared" si="94"/>
        <v>134.37999999999997</v>
      </c>
      <c r="T1499" s="7">
        <f t="shared" si="95"/>
        <v>0.45948163851466861</v>
      </c>
      <c r="U1499" s="4">
        <f>YEAR(SalesDataTable[[#This Row],[Order Date]])</f>
        <v>2026</v>
      </c>
      <c r="V1499" s="7" t="str">
        <f>"Q"&amp;ROUNDUP(MONTH(SalesDataTable[[#This Row],[Order Date]])/3,0)</f>
        <v>Q3</v>
      </c>
      <c r="W1499" s="8">
        <f>MONTH(SalesDataTable[[#This Row],[Order Date]])</f>
        <v>7</v>
      </c>
      <c r="X1499" s="7" t="str">
        <f>TEXT(SalesDataTable[[#This Row],[Order Date]],"mmm")</f>
        <v>Jul</v>
      </c>
    </row>
    <row r="1500" spans="1:24" ht="15.75">
      <c r="A1500" s="2">
        <v>3604</v>
      </c>
      <c r="B1500" s="11">
        <v>46231</v>
      </c>
      <c r="C1500" s="4">
        <f>YEAR(SalesDataTable[[#This Row],[Order Date]])</f>
        <v>2026</v>
      </c>
      <c r="D1500" s="4" t="str">
        <f>"Q"&amp;ROUNDUP(MONTH(SalesDataTable[[#This Row],[Order Date]])/3,0)</f>
        <v>Q3</v>
      </c>
      <c r="E1500" s="4">
        <f>MONTH(SalesDataTable[[#This Row],[Order Date]])</f>
        <v>7</v>
      </c>
      <c r="F1500" s="4" t="str">
        <f>TEXT(SalesDataTable[[#This Row],[Order Date]],"MMM")</f>
        <v>Jul</v>
      </c>
      <c r="G1500" s="3" t="s">
        <v>6</v>
      </c>
      <c r="H1500" s="3" t="s">
        <v>49</v>
      </c>
      <c r="I1500" s="3" t="s">
        <v>2</v>
      </c>
      <c r="J1500" s="3" t="s">
        <v>3</v>
      </c>
      <c r="K1500" s="3" t="s">
        <v>9</v>
      </c>
      <c r="L1500" s="3" t="s">
        <v>17</v>
      </c>
      <c r="M1500" s="8">
        <v>2</v>
      </c>
      <c r="N1500" s="5">
        <v>144.09</v>
      </c>
      <c r="O1500" s="6">
        <v>0</v>
      </c>
      <c r="P1500" s="18">
        <v>77.67</v>
      </c>
      <c r="Q1500" s="18">
        <f t="shared" si="92"/>
        <v>288.18</v>
      </c>
      <c r="R1500" s="18">
        <f t="shared" si="93"/>
        <v>155.34</v>
      </c>
      <c r="S1500" s="18">
        <f t="shared" si="94"/>
        <v>132.84</v>
      </c>
      <c r="T1500" s="7">
        <f t="shared" si="95"/>
        <v>0.46096189881324173</v>
      </c>
      <c r="U1500" s="4">
        <f>YEAR(SalesDataTable[[#This Row],[Order Date]])</f>
        <v>2026</v>
      </c>
      <c r="V1500" s="7" t="str">
        <f>"Q"&amp;ROUNDUP(MONTH(SalesDataTable[[#This Row],[Order Date]])/3,0)</f>
        <v>Q3</v>
      </c>
      <c r="W1500" s="8">
        <f>MONTH(SalesDataTable[[#This Row],[Order Date]])</f>
        <v>7</v>
      </c>
      <c r="X1500" s="7" t="str">
        <f>TEXT(SalesDataTable[[#This Row],[Order Date]],"mmm")</f>
        <v>Jul</v>
      </c>
    </row>
    <row r="1501" spans="1:24" ht="15.75">
      <c r="A1501" s="2">
        <v>3644</v>
      </c>
      <c r="B1501" s="11">
        <v>46231</v>
      </c>
      <c r="C1501" s="4">
        <f>YEAR(SalesDataTable[[#This Row],[Order Date]])</f>
        <v>2026</v>
      </c>
      <c r="D1501" s="4" t="str">
        <f>"Q"&amp;ROUNDUP(MONTH(SalesDataTable[[#This Row],[Order Date]])/3,0)</f>
        <v>Q3</v>
      </c>
      <c r="E1501" s="4">
        <f>MONTH(SalesDataTable[[#This Row],[Order Date]])</f>
        <v>7</v>
      </c>
      <c r="F1501" s="4" t="str">
        <f>TEXT(SalesDataTable[[#This Row],[Order Date]],"MMM")</f>
        <v>Jul</v>
      </c>
      <c r="G1501" s="3" t="s">
        <v>11</v>
      </c>
      <c r="H1501" s="3" t="s">
        <v>39</v>
      </c>
      <c r="I1501" s="3" t="s">
        <v>19</v>
      </c>
      <c r="J1501" s="3" t="s">
        <v>16</v>
      </c>
      <c r="K1501" s="3" t="s">
        <v>9</v>
      </c>
      <c r="L1501" s="3" t="s">
        <v>10</v>
      </c>
      <c r="M1501" s="8">
        <v>3</v>
      </c>
      <c r="N1501" s="5">
        <v>93.01</v>
      </c>
      <c r="O1501" s="6">
        <v>0.15</v>
      </c>
      <c r="P1501" s="18">
        <v>46.68</v>
      </c>
      <c r="Q1501" s="18">
        <f t="shared" si="92"/>
        <v>237.17550000000003</v>
      </c>
      <c r="R1501" s="18">
        <f t="shared" si="93"/>
        <v>140.04</v>
      </c>
      <c r="S1501" s="18">
        <f t="shared" si="94"/>
        <v>97.135500000000036</v>
      </c>
      <c r="T1501" s="7">
        <f t="shared" si="95"/>
        <v>0.4095511551572571</v>
      </c>
      <c r="U1501" s="4">
        <f>YEAR(SalesDataTable[[#This Row],[Order Date]])</f>
        <v>2026</v>
      </c>
      <c r="V1501" s="7" t="str">
        <f>"Q"&amp;ROUNDUP(MONTH(SalesDataTable[[#This Row],[Order Date]])/3,0)</f>
        <v>Q3</v>
      </c>
      <c r="W1501" s="8">
        <f>MONTH(SalesDataTable[[#This Row],[Order Date]])</f>
        <v>7</v>
      </c>
      <c r="X1501" s="7" t="str">
        <f>TEXT(SalesDataTable[[#This Row],[Order Date]],"mmm")</f>
        <v>Jul</v>
      </c>
    </row>
    <row r="1502" spans="1:24" ht="15.75">
      <c r="A1502" s="2">
        <v>4271</v>
      </c>
      <c r="B1502" s="11">
        <v>46231</v>
      </c>
      <c r="C1502" s="4">
        <f>YEAR(SalesDataTable[[#This Row],[Order Date]])</f>
        <v>2026</v>
      </c>
      <c r="D1502" s="4" t="str">
        <f>"Q"&amp;ROUNDUP(MONTH(SalesDataTable[[#This Row],[Order Date]])/3,0)</f>
        <v>Q3</v>
      </c>
      <c r="E1502" s="4">
        <f>MONTH(SalesDataTable[[#This Row],[Order Date]])</f>
        <v>7</v>
      </c>
      <c r="F1502" s="4" t="str">
        <f>TEXT(SalesDataTable[[#This Row],[Order Date]],"MMM")</f>
        <v>Jul</v>
      </c>
      <c r="G1502" s="3" t="s">
        <v>0</v>
      </c>
      <c r="H1502" s="3" t="s">
        <v>1</v>
      </c>
      <c r="I1502" s="3" t="s">
        <v>19</v>
      </c>
      <c r="J1502" s="3" t="s">
        <v>13</v>
      </c>
      <c r="K1502" s="3" t="s">
        <v>23</v>
      </c>
      <c r="L1502" s="3" t="s">
        <v>51</v>
      </c>
      <c r="M1502" s="8">
        <v>1</v>
      </c>
      <c r="N1502" s="5">
        <v>121.61</v>
      </c>
      <c r="O1502" s="6">
        <v>0.1</v>
      </c>
      <c r="P1502" s="18">
        <v>60.58</v>
      </c>
      <c r="Q1502" s="18">
        <f t="shared" si="92"/>
        <v>109.449</v>
      </c>
      <c r="R1502" s="18">
        <f t="shared" si="93"/>
        <v>60.58</v>
      </c>
      <c r="S1502" s="18">
        <f t="shared" si="94"/>
        <v>48.869</v>
      </c>
      <c r="T1502" s="7">
        <f t="shared" si="95"/>
        <v>0.4465001964385239</v>
      </c>
      <c r="U1502" s="4">
        <f>YEAR(SalesDataTable[[#This Row],[Order Date]])</f>
        <v>2026</v>
      </c>
      <c r="V1502" s="7" t="str">
        <f>"Q"&amp;ROUNDUP(MONTH(SalesDataTable[[#This Row],[Order Date]])/3,0)</f>
        <v>Q3</v>
      </c>
      <c r="W1502" s="8">
        <f>MONTH(SalesDataTable[[#This Row],[Order Date]])</f>
        <v>7</v>
      </c>
      <c r="X1502" s="7" t="str">
        <f>TEXT(SalesDataTable[[#This Row],[Order Date]],"mmm")</f>
        <v>Jul</v>
      </c>
    </row>
    <row r="1503" spans="1:24" ht="15.75">
      <c r="A1503" s="2">
        <v>272</v>
      </c>
      <c r="B1503" s="11">
        <v>46232</v>
      </c>
      <c r="C1503" s="4">
        <f>YEAR(SalesDataTable[[#This Row],[Order Date]])</f>
        <v>2026</v>
      </c>
      <c r="D1503" s="4" t="str">
        <f>"Q"&amp;ROUNDUP(MONTH(SalesDataTable[[#This Row],[Order Date]])/3,0)</f>
        <v>Q3</v>
      </c>
      <c r="E1503" s="4">
        <f>MONTH(SalesDataTable[[#This Row],[Order Date]])</f>
        <v>7</v>
      </c>
      <c r="F1503" s="4" t="str">
        <f>TEXT(SalesDataTable[[#This Row],[Order Date]],"MMM")</f>
        <v>Jul</v>
      </c>
      <c r="G1503" s="3" t="s">
        <v>20</v>
      </c>
      <c r="H1503" s="3" t="s">
        <v>21</v>
      </c>
      <c r="I1503" s="3" t="s">
        <v>2</v>
      </c>
      <c r="J1503" s="3" t="s">
        <v>16</v>
      </c>
      <c r="K1503" s="3" t="s">
        <v>23</v>
      </c>
      <c r="L1503" s="3" t="s">
        <v>29</v>
      </c>
      <c r="M1503" s="8">
        <v>2</v>
      </c>
      <c r="N1503" s="5">
        <v>195.09</v>
      </c>
      <c r="O1503" s="6">
        <v>0</v>
      </c>
      <c r="P1503" s="18">
        <v>106.82</v>
      </c>
      <c r="Q1503" s="18">
        <f t="shared" si="92"/>
        <v>390.18</v>
      </c>
      <c r="R1503" s="18">
        <f t="shared" si="93"/>
        <v>213.64</v>
      </c>
      <c r="S1503" s="18">
        <f t="shared" si="94"/>
        <v>176.54000000000002</v>
      </c>
      <c r="T1503" s="7">
        <f t="shared" si="95"/>
        <v>0.45245783997129535</v>
      </c>
      <c r="U1503" s="4">
        <f>YEAR(SalesDataTable[[#This Row],[Order Date]])</f>
        <v>2026</v>
      </c>
      <c r="V1503" s="7" t="str">
        <f>"Q"&amp;ROUNDUP(MONTH(SalesDataTable[[#This Row],[Order Date]])/3,0)</f>
        <v>Q3</v>
      </c>
      <c r="W1503" s="8">
        <f>MONTH(SalesDataTable[[#This Row],[Order Date]])</f>
        <v>7</v>
      </c>
      <c r="X1503" s="7" t="str">
        <f>TEXT(SalesDataTable[[#This Row],[Order Date]],"mmm")</f>
        <v>Jul</v>
      </c>
    </row>
    <row r="1504" spans="1:24" ht="15.75">
      <c r="A1504" s="2">
        <v>1469</v>
      </c>
      <c r="B1504" s="11">
        <v>46232</v>
      </c>
      <c r="C1504" s="4">
        <f>YEAR(SalesDataTable[[#This Row],[Order Date]])</f>
        <v>2026</v>
      </c>
      <c r="D1504" s="4" t="str">
        <f>"Q"&amp;ROUNDUP(MONTH(SalesDataTable[[#This Row],[Order Date]])/3,0)</f>
        <v>Q3</v>
      </c>
      <c r="E1504" s="4">
        <f>MONTH(SalesDataTable[[#This Row],[Order Date]])</f>
        <v>7</v>
      </c>
      <c r="F1504" s="4" t="str">
        <f>TEXT(SalesDataTable[[#This Row],[Order Date]],"MMM")</f>
        <v>Jul</v>
      </c>
      <c r="G1504" s="3" t="s">
        <v>11</v>
      </c>
      <c r="H1504" s="3" t="s">
        <v>39</v>
      </c>
      <c r="I1504" s="3" t="s">
        <v>19</v>
      </c>
      <c r="J1504" s="3" t="s">
        <v>3</v>
      </c>
      <c r="K1504" s="3" t="s">
        <v>14</v>
      </c>
      <c r="L1504" s="3" t="s">
        <v>48</v>
      </c>
      <c r="M1504" s="8">
        <v>3</v>
      </c>
      <c r="N1504" s="5">
        <v>167.52</v>
      </c>
      <c r="O1504" s="6">
        <v>0</v>
      </c>
      <c r="P1504" s="18">
        <v>87.26</v>
      </c>
      <c r="Q1504" s="18">
        <f t="shared" si="92"/>
        <v>502.56000000000006</v>
      </c>
      <c r="R1504" s="18">
        <f t="shared" si="93"/>
        <v>261.78000000000003</v>
      </c>
      <c r="S1504" s="18">
        <f t="shared" si="94"/>
        <v>240.78000000000003</v>
      </c>
      <c r="T1504" s="7">
        <f t="shared" si="95"/>
        <v>0.4791069723018147</v>
      </c>
      <c r="U1504" s="4">
        <f>YEAR(SalesDataTable[[#This Row],[Order Date]])</f>
        <v>2026</v>
      </c>
      <c r="V1504" s="7" t="str">
        <f>"Q"&amp;ROUNDUP(MONTH(SalesDataTable[[#This Row],[Order Date]])/3,0)</f>
        <v>Q3</v>
      </c>
      <c r="W1504" s="8">
        <f>MONTH(SalesDataTable[[#This Row],[Order Date]])</f>
        <v>7</v>
      </c>
      <c r="X1504" s="7" t="str">
        <f>TEXT(SalesDataTable[[#This Row],[Order Date]],"mmm")</f>
        <v>Jul</v>
      </c>
    </row>
    <row r="1505" spans="1:24" ht="15.75">
      <c r="A1505" s="2">
        <v>2253</v>
      </c>
      <c r="B1505" s="11">
        <v>46232</v>
      </c>
      <c r="C1505" s="4">
        <f>YEAR(SalesDataTable[[#This Row],[Order Date]])</f>
        <v>2026</v>
      </c>
      <c r="D1505" s="4" t="str">
        <f>"Q"&amp;ROUNDUP(MONTH(SalesDataTable[[#This Row],[Order Date]])/3,0)</f>
        <v>Q3</v>
      </c>
      <c r="E1505" s="4">
        <f>MONTH(SalesDataTable[[#This Row],[Order Date]])</f>
        <v>7</v>
      </c>
      <c r="F1505" s="4" t="str">
        <f>TEXT(SalesDataTable[[#This Row],[Order Date]],"MMM")</f>
        <v>Jul</v>
      </c>
      <c r="G1505" s="3" t="s">
        <v>6</v>
      </c>
      <c r="H1505" s="3" t="s">
        <v>49</v>
      </c>
      <c r="I1505" s="3" t="s">
        <v>28</v>
      </c>
      <c r="J1505" s="3" t="s">
        <v>13</v>
      </c>
      <c r="K1505" s="3" t="s">
        <v>4</v>
      </c>
      <c r="L1505" s="3" t="s">
        <v>22</v>
      </c>
      <c r="M1505" s="8">
        <v>3</v>
      </c>
      <c r="N1505" s="5">
        <v>50.98</v>
      </c>
      <c r="O1505" s="6">
        <v>0</v>
      </c>
      <c r="P1505" s="18">
        <v>22.63</v>
      </c>
      <c r="Q1505" s="18">
        <f t="shared" si="92"/>
        <v>152.94</v>
      </c>
      <c r="R1505" s="18">
        <f t="shared" si="93"/>
        <v>67.89</v>
      </c>
      <c r="S1505" s="18">
        <f t="shared" si="94"/>
        <v>85.05</v>
      </c>
      <c r="T1505" s="7">
        <f t="shared" si="95"/>
        <v>0.55610043154178113</v>
      </c>
      <c r="U1505" s="4">
        <f>YEAR(SalesDataTable[[#This Row],[Order Date]])</f>
        <v>2026</v>
      </c>
      <c r="V1505" s="7" t="str">
        <f>"Q"&amp;ROUNDUP(MONTH(SalesDataTable[[#This Row],[Order Date]])/3,0)</f>
        <v>Q3</v>
      </c>
      <c r="W1505" s="8">
        <f>MONTH(SalesDataTable[[#This Row],[Order Date]])</f>
        <v>7</v>
      </c>
      <c r="X1505" s="7" t="str">
        <f>TEXT(SalesDataTable[[#This Row],[Order Date]],"mmm")</f>
        <v>Jul</v>
      </c>
    </row>
    <row r="1506" spans="1:24" ht="15.75">
      <c r="A1506" s="2">
        <v>2554</v>
      </c>
      <c r="B1506" s="11">
        <v>46232</v>
      </c>
      <c r="C1506" s="4">
        <f>YEAR(SalesDataTable[[#This Row],[Order Date]])</f>
        <v>2026</v>
      </c>
      <c r="D1506" s="4" t="str">
        <f>"Q"&amp;ROUNDUP(MONTH(SalesDataTable[[#This Row],[Order Date]])/3,0)</f>
        <v>Q3</v>
      </c>
      <c r="E1506" s="4">
        <f>MONTH(SalesDataTable[[#This Row],[Order Date]])</f>
        <v>7</v>
      </c>
      <c r="F1506" s="4" t="str">
        <f>TEXT(SalesDataTable[[#This Row],[Order Date]],"MMM")</f>
        <v>Jul</v>
      </c>
      <c r="G1506" s="3" t="s">
        <v>6</v>
      </c>
      <c r="H1506" s="3" t="s">
        <v>41</v>
      </c>
      <c r="I1506" s="3" t="s">
        <v>28</v>
      </c>
      <c r="J1506" s="3" t="s">
        <v>13</v>
      </c>
      <c r="K1506" s="3" t="s">
        <v>34</v>
      </c>
      <c r="L1506" s="3" t="s">
        <v>45</v>
      </c>
      <c r="M1506" s="8">
        <v>2</v>
      </c>
      <c r="N1506" s="5">
        <v>49.98</v>
      </c>
      <c r="O1506" s="6">
        <v>0.1</v>
      </c>
      <c r="P1506" s="18">
        <v>21.91</v>
      </c>
      <c r="Q1506" s="18">
        <f t="shared" si="92"/>
        <v>89.963999999999999</v>
      </c>
      <c r="R1506" s="18">
        <f t="shared" si="93"/>
        <v>43.82</v>
      </c>
      <c r="S1506" s="18">
        <f t="shared" si="94"/>
        <v>46.143999999999998</v>
      </c>
      <c r="T1506" s="7">
        <f t="shared" si="95"/>
        <v>0.51291627762215997</v>
      </c>
      <c r="U1506" s="4">
        <f>YEAR(SalesDataTable[[#This Row],[Order Date]])</f>
        <v>2026</v>
      </c>
      <c r="V1506" s="7" t="str">
        <f>"Q"&amp;ROUNDUP(MONTH(SalesDataTable[[#This Row],[Order Date]])/3,0)</f>
        <v>Q3</v>
      </c>
      <c r="W1506" s="8">
        <f>MONTH(SalesDataTable[[#This Row],[Order Date]])</f>
        <v>7</v>
      </c>
      <c r="X1506" s="7" t="str">
        <f>TEXT(SalesDataTable[[#This Row],[Order Date]],"mmm")</f>
        <v>Jul</v>
      </c>
    </row>
    <row r="1507" spans="1:24" ht="15.75">
      <c r="A1507" s="2">
        <v>2624</v>
      </c>
      <c r="B1507" s="11">
        <v>46232</v>
      </c>
      <c r="C1507" s="4">
        <f>YEAR(SalesDataTable[[#This Row],[Order Date]])</f>
        <v>2026</v>
      </c>
      <c r="D1507" s="4" t="str">
        <f>"Q"&amp;ROUNDUP(MONTH(SalesDataTable[[#This Row],[Order Date]])/3,0)</f>
        <v>Q3</v>
      </c>
      <c r="E1507" s="4">
        <f>MONTH(SalesDataTable[[#This Row],[Order Date]])</f>
        <v>7</v>
      </c>
      <c r="F1507" s="4" t="str">
        <f>TEXT(SalesDataTable[[#This Row],[Order Date]],"MMM")</f>
        <v>Jul</v>
      </c>
      <c r="G1507" s="3" t="s">
        <v>20</v>
      </c>
      <c r="H1507" s="3" t="s">
        <v>21</v>
      </c>
      <c r="I1507" s="3" t="s">
        <v>8</v>
      </c>
      <c r="J1507" s="3" t="s">
        <v>16</v>
      </c>
      <c r="K1507" s="3" t="s">
        <v>14</v>
      </c>
      <c r="L1507" s="3" t="s">
        <v>15</v>
      </c>
      <c r="M1507" s="8">
        <v>4</v>
      </c>
      <c r="N1507" s="5">
        <v>36.44</v>
      </c>
      <c r="O1507" s="6">
        <v>0.15</v>
      </c>
      <c r="P1507" s="18">
        <v>13.32</v>
      </c>
      <c r="Q1507" s="18">
        <f t="shared" si="92"/>
        <v>123.89599999999999</v>
      </c>
      <c r="R1507" s="18">
        <f t="shared" si="93"/>
        <v>53.28</v>
      </c>
      <c r="S1507" s="18">
        <f t="shared" si="94"/>
        <v>70.615999999999985</v>
      </c>
      <c r="T1507" s="7">
        <f t="shared" si="95"/>
        <v>0.5699619035319945</v>
      </c>
      <c r="U1507" s="4">
        <f>YEAR(SalesDataTable[[#This Row],[Order Date]])</f>
        <v>2026</v>
      </c>
      <c r="V1507" s="7" t="str">
        <f>"Q"&amp;ROUNDUP(MONTH(SalesDataTable[[#This Row],[Order Date]])/3,0)</f>
        <v>Q3</v>
      </c>
      <c r="W1507" s="8">
        <f>MONTH(SalesDataTable[[#This Row],[Order Date]])</f>
        <v>7</v>
      </c>
      <c r="X1507" s="7" t="str">
        <f>TEXT(SalesDataTable[[#This Row],[Order Date]],"mmm")</f>
        <v>Jul</v>
      </c>
    </row>
    <row r="1508" spans="1:24" ht="15.75">
      <c r="A1508" s="2">
        <v>3338</v>
      </c>
      <c r="B1508" s="11">
        <v>46232</v>
      </c>
      <c r="C1508" s="4">
        <f>YEAR(SalesDataTable[[#This Row],[Order Date]])</f>
        <v>2026</v>
      </c>
      <c r="D1508" s="4" t="str">
        <f>"Q"&amp;ROUNDUP(MONTH(SalesDataTable[[#This Row],[Order Date]])/3,0)</f>
        <v>Q3</v>
      </c>
      <c r="E1508" s="4">
        <f>MONTH(SalesDataTable[[#This Row],[Order Date]])</f>
        <v>7</v>
      </c>
      <c r="F1508" s="4" t="str">
        <f>TEXT(SalesDataTable[[#This Row],[Order Date]],"MMM")</f>
        <v>Jul</v>
      </c>
      <c r="G1508" s="3" t="s">
        <v>0</v>
      </c>
      <c r="H1508" s="3" t="s">
        <v>1</v>
      </c>
      <c r="I1508" s="3" t="s">
        <v>2</v>
      </c>
      <c r="J1508" s="3" t="s">
        <v>3</v>
      </c>
      <c r="K1508" s="3" t="s">
        <v>23</v>
      </c>
      <c r="L1508" s="3" t="s">
        <v>29</v>
      </c>
      <c r="M1508" s="8">
        <v>1</v>
      </c>
      <c r="N1508" s="5">
        <v>195.34</v>
      </c>
      <c r="O1508" s="6">
        <v>0.05</v>
      </c>
      <c r="P1508" s="18">
        <v>106.6</v>
      </c>
      <c r="Q1508" s="18">
        <f t="shared" si="92"/>
        <v>185.57300000000001</v>
      </c>
      <c r="R1508" s="18">
        <f t="shared" si="93"/>
        <v>106.6</v>
      </c>
      <c r="S1508" s="18">
        <f t="shared" si="94"/>
        <v>78.973000000000013</v>
      </c>
      <c r="T1508" s="7">
        <f t="shared" si="95"/>
        <v>0.42556298599472991</v>
      </c>
      <c r="U1508" s="4">
        <f>YEAR(SalesDataTable[[#This Row],[Order Date]])</f>
        <v>2026</v>
      </c>
      <c r="V1508" s="7" t="str">
        <f>"Q"&amp;ROUNDUP(MONTH(SalesDataTable[[#This Row],[Order Date]])/3,0)</f>
        <v>Q3</v>
      </c>
      <c r="W1508" s="8">
        <f>MONTH(SalesDataTable[[#This Row],[Order Date]])</f>
        <v>7</v>
      </c>
      <c r="X1508" s="7" t="str">
        <f>TEXT(SalesDataTable[[#This Row],[Order Date]],"mmm")</f>
        <v>Jul</v>
      </c>
    </row>
    <row r="1509" spans="1:24" ht="15.75">
      <c r="A1509" s="2">
        <v>4575</v>
      </c>
      <c r="B1509" s="11">
        <v>46232</v>
      </c>
      <c r="C1509" s="4">
        <f>YEAR(SalesDataTable[[#This Row],[Order Date]])</f>
        <v>2026</v>
      </c>
      <c r="D1509" s="4" t="str">
        <f>"Q"&amp;ROUNDUP(MONTH(SalesDataTable[[#This Row],[Order Date]])/3,0)</f>
        <v>Q3</v>
      </c>
      <c r="E1509" s="4">
        <f>MONTH(SalesDataTable[[#This Row],[Order Date]])</f>
        <v>7</v>
      </c>
      <c r="F1509" s="4" t="str">
        <f>TEXT(SalesDataTable[[#This Row],[Order Date]],"MMM")</f>
        <v>Jul</v>
      </c>
      <c r="G1509" s="3" t="s">
        <v>11</v>
      </c>
      <c r="H1509" s="3" t="s">
        <v>25</v>
      </c>
      <c r="I1509" s="3" t="s">
        <v>2</v>
      </c>
      <c r="J1509" s="3" t="s">
        <v>16</v>
      </c>
      <c r="K1509" s="3" t="s">
        <v>4</v>
      </c>
      <c r="L1509" s="3" t="s">
        <v>30</v>
      </c>
      <c r="M1509" s="8">
        <v>1</v>
      </c>
      <c r="N1509" s="5">
        <v>103.31</v>
      </c>
      <c r="O1509" s="6">
        <v>0</v>
      </c>
      <c r="P1509" s="18">
        <v>50.93</v>
      </c>
      <c r="Q1509" s="18">
        <f t="shared" si="92"/>
        <v>103.31</v>
      </c>
      <c r="R1509" s="18">
        <f t="shared" si="93"/>
        <v>50.93</v>
      </c>
      <c r="S1509" s="18">
        <f t="shared" si="94"/>
        <v>52.38</v>
      </c>
      <c r="T1509" s="7">
        <f t="shared" si="95"/>
        <v>0.50701771367728199</v>
      </c>
      <c r="U1509" s="4">
        <f>YEAR(SalesDataTable[[#This Row],[Order Date]])</f>
        <v>2026</v>
      </c>
      <c r="V1509" s="7" t="str">
        <f>"Q"&amp;ROUNDUP(MONTH(SalesDataTable[[#This Row],[Order Date]])/3,0)</f>
        <v>Q3</v>
      </c>
      <c r="W1509" s="8">
        <f>MONTH(SalesDataTable[[#This Row],[Order Date]])</f>
        <v>7</v>
      </c>
      <c r="X1509" s="7" t="str">
        <f>TEXT(SalesDataTable[[#This Row],[Order Date]],"mmm")</f>
        <v>Jul</v>
      </c>
    </row>
    <row r="1510" spans="1:24" ht="15.75">
      <c r="A1510" s="2">
        <v>4871</v>
      </c>
      <c r="B1510" s="11">
        <v>46232</v>
      </c>
      <c r="C1510" s="4">
        <f>YEAR(SalesDataTable[[#This Row],[Order Date]])</f>
        <v>2026</v>
      </c>
      <c r="D1510" s="4" t="str">
        <f>"Q"&amp;ROUNDUP(MONTH(SalesDataTable[[#This Row],[Order Date]])/3,0)</f>
        <v>Q3</v>
      </c>
      <c r="E1510" s="4">
        <f>MONTH(SalesDataTable[[#This Row],[Order Date]])</f>
        <v>7</v>
      </c>
      <c r="F1510" s="4" t="str">
        <f>TEXT(SalesDataTable[[#This Row],[Order Date]],"MMM")</f>
        <v>Jul</v>
      </c>
      <c r="G1510" s="3" t="s">
        <v>0</v>
      </c>
      <c r="H1510" s="3" t="s">
        <v>1</v>
      </c>
      <c r="I1510" s="3" t="s">
        <v>2</v>
      </c>
      <c r="J1510" s="3" t="s">
        <v>13</v>
      </c>
      <c r="K1510" s="3" t="s">
        <v>23</v>
      </c>
      <c r="L1510" s="3" t="s">
        <v>51</v>
      </c>
      <c r="M1510" s="8">
        <v>3</v>
      </c>
      <c r="N1510" s="5">
        <v>123.31</v>
      </c>
      <c r="O1510" s="6">
        <v>0</v>
      </c>
      <c r="P1510" s="18">
        <v>59.16</v>
      </c>
      <c r="Q1510" s="18">
        <f t="shared" si="92"/>
        <v>369.93</v>
      </c>
      <c r="R1510" s="18">
        <f t="shared" si="93"/>
        <v>177.48</v>
      </c>
      <c r="S1510" s="18">
        <f t="shared" si="94"/>
        <v>192.45000000000002</v>
      </c>
      <c r="T1510" s="7">
        <f t="shared" si="95"/>
        <v>0.52023355770010549</v>
      </c>
      <c r="U1510" s="4">
        <f>YEAR(SalesDataTable[[#This Row],[Order Date]])</f>
        <v>2026</v>
      </c>
      <c r="V1510" s="7" t="str">
        <f>"Q"&amp;ROUNDUP(MONTH(SalesDataTable[[#This Row],[Order Date]])/3,0)</f>
        <v>Q3</v>
      </c>
      <c r="W1510" s="8">
        <f>MONTH(SalesDataTable[[#This Row],[Order Date]])</f>
        <v>7</v>
      </c>
      <c r="X1510" s="7" t="str">
        <f>TEXT(SalesDataTable[[#This Row],[Order Date]],"mmm")</f>
        <v>Jul</v>
      </c>
    </row>
    <row r="1511" spans="1:24" ht="15.75">
      <c r="A1511" s="2">
        <v>4931</v>
      </c>
      <c r="B1511" s="11">
        <v>46232</v>
      </c>
      <c r="C1511" s="4">
        <f>YEAR(SalesDataTable[[#This Row],[Order Date]])</f>
        <v>2026</v>
      </c>
      <c r="D1511" s="4" t="str">
        <f>"Q"&amp;ROUNDUP(MONTH(SalesDataTable[[#This Row],[Order Date]])/3,0)</f>
        <v>Q3</v>
      </c>
      <c r="E1511" s="4">
        <f>MONTH(SalesDataTable[[#This Row],[Order Date]])</f>
        <v>7</v>
      </c>
      <c r="F1511" s="4" t="str">
        <f>TEXT(SalesDataTable[[#This Row],[Order Date]],"MMM")</f>
        <v>Jul</v>
      </c>
      <c r="G1511" s="3" t="s">
        <v>0</v>
      </c>
      <c r="H1511" s="3" t="s">
        <v>50</v>
      </c>
      <c r="I1511" s="3" t="s">
        <v>2</v>
      </c>
      <c r="J1511" s="3" t="s">
        <v>13</v>
      </c>
      <c r="K1511" s="3" t="s">
        <v>34</v>
      </c>
      <c r="L1511" s="3" t="s">
        <v>35</v>
      </c>
      <c r="M1511" s="8">
        <v>1</v>
      </c>
      <c r="N1511" s="5">
        <v>40.36</v>
      </c>
      <c r="O1511" s="6">
        <v>0.1</v>
      </c>
      <c r="P1511" s="18">
        <v>14.82</v>
      </c>
      <c r="Q1511" s="18">
        <f t="shared" si="92"/>
        <v>36.323999999999998</v>
      </c>
      <c r="R1511" s="18">
        <f t="shared" si="93"/>
        <v>14.82</v>
      </c>
      <c r="S1511" s="18">
        <f t="shared" si="94"/>
        <v>21.503999999999998</v>
      </c>
      <c r="T1511" s="7">
        <f t="shared" si="95"/>
        <v>0.59200528576148004</v>
      </c>
      <c r="U1511" s="4">
        <f>YEAR(SalesDataTable[[#This Row],[Order Date]])</f>
        <v>2026</v>
      </c>
      <c r="V1511" s="7" t="str">
        <f>"Q"&amp;ROUNDUP(MONTH(SalesDataTable[[#This Row],[Order Date]])/3,0)</f>
        <v>Q3</v>
      </c>
      <c r="W1511" s="8">
        <f>MONTH(SalesDataTable[[#This Row],[Order Date]])</f>
        <v>7</v>
      </c>
      <c r="X1511" s="7" t="str">
        <f>TEXT(SalesDataTable[[#This Row],[Order Date]],"mmm")</f>
        <v>Jul</v>
      </c>
    </row>
    <row r="1512" spans="1:24" ht="15.75">
      <c r="A1512" s="2">
        <v>4962</v>
      </c>
      <c r="B1512" s="11">
        <v>46232</v>
      </c>
      <c r="C1512" s="4">
        <f>YEAR(SalesDataTable[[#This Row],[Order Date]])</f>
        <v>2026</v>
      </c>
      <c r="D1512" s="4" t="str">
        <f>"Q"&amp;ROUNDUP(MONTH(SalesDataTable[[#This Row],[Order Date]])/3,0)</f>
        <v>Q3</v>
      </c>
      <c r="E1512" s="4">
        <f>MONTH(SalesDataTable[[#This Row],[Order Date]])</f>
        <v>7</v>
      </c>
      <c r="F1512" s="4" t="str">
        <f>TEXT(SalesDataTable[[#This Row],[Order Date]],"MMM")</f>
        <v>Jul</v>
      </c>
      <c r="G1512" s="3" t="s">
        <v>0</v>
      </c>
      <c r="H1512" s="3" t="s">
        <v>50</v>
      </c>
      <c r="I1512" s="3" t="s">
        <v>19</v>
      </c>
      <c r="J1512" s="3" t="s">
        <v>13</v>
      </c>
      <c r="K1512" s="3" t="s">
        <v>23</v>
      </c>
      <c r="L1512" s="3" t="s">
        <v>40</v>
      </c>
      <c r="M1512" s="8">
        <v>2</v>
      </c>
      <c r="N1512" s="5">
        <v>83.06</v>
      </c>
      <c r="O1512" s="6">
        <v>0</v>
      </c>
      <c r="P1512" s="18">
        <v>38.74</v>
      </c>
      <c r="Q1512" s="18">
        <f t="shared" si="92"/>
        <v>166.12</v>
      </c>
      <c r="R1512" s="18">
        <f t="shared" si="93"/>
        <v>77.48</v>
      </c>
      <c r="S1512" s="18">
        <f t="shared" si="94"/>
        <v>88.64</v>
      </c>
      <c r="T1512" s="7">
        <f t="shared" si="95"/>
        <v>0.5335901757765471</v>
      </c>
      <c r="U1512" s="4">
        <f>YEAR(SalesDataTable[[#This Row],[Order Date]])</f>
        <v>2026</v>
      </c>
      <c r="V1512" s="7" t="str">
        <f>"Q"&amp;ROUNDUP(MONTH(SalesDataTable[[#This Row],[Order Date]])/3,0)</f>
        <v>Q3</v>
      </c>
      <c r="W1512" s="8">
        <f>MONTH(SalesDataTable[[#This Row],[Order Date]])</f>
        <v>7</v>
      </c>
      <c r="X1512" s="7" t="str">
        <f>TEXT(SalesDataTable[[#This Row],[Order Date]],"mmm")</f>
        <v>Jul</v>
      </c>
    </row>
    <row r="1513" spans="1:24" ht="15.75">
      <c r="A1513" s="2">
        <v>5006</v>
      </c>
      <c r="B1513" s="11">
        <v>46232</v>
      </c>
      <c r="C1513" s="4">
        <f>YEAR(SalesDataTable[[#This Row],[Order Date]])</f>
        <v>2026</v>
      </c>
      <c r="D1513" s="4" t="str">
        <f>"Q"&amp;ROUNDUP(MONTH(SalesDataTable[[#This Row],[Order Date]])/3,0)</f>
        <v>Q3</v>
      </c>
      <c r="E1513" s="4">
        <f>MONTH(SalesDataTable[[#This Row],[Order Date]])</f>
        <v>7</v>
      </c>
      <c r="F1513" s="4" t="str">
        <f>TEXT(SalesDataTable[[#This Row],[Order Date]],"MMM")</f>
        <v>Jul</v>
      </c>
      <c r="G1513" s="3" t="s">
        <v>11</v>
      </c>
      <c r="H1513" s="3" t="s">
        <v>18</v>
      </c>
      <c r="I1513" s="3" t="s">
        <v>2</v>
      </c>
      <c r="J1513" s="3" t="s">
        <v>3</v>
      </c>
      <c r="K1513" s="3" t="s">
        <v>9</v>
      </c>
      <c r="L1513" s="3" t="s">
        <v>37</v>
      </c>
      <c r="M1513" s="8">
        <v>2</v>
      </c>
      <c r="N1513" s="5">
        <v>151.72999999999999</v>
      </c>
      <c r="O1513" s="6">
        <v>0</v>
      </c>
      <c r="P1513" s="18">
        <v>81.209999999999994</v>
      </c>
      <c r="Q1513" s="18">
        <f t="shared" si="92"/>
        <v>303.45999999999998</v>
      </c>
      <c r="R1513" s="18">
        <f t="shared" si="93"/>
        <v>162.41999999999999</v>
      </c>
      <c r="S1513" s="18">
        <f t="shared" si="94"/>
        <v>141.04</v>
      </c>
      <c r="T1513" s="7">
        <f t="shared" si="95"/>
        <v>0.46477295195412904</v>
      </c>
      <c r="U1513" s="4">
        <f>YEAR(SalesDataTable[[#This Row],[Order Date]])</f>
        <v>2026</v>
      </c>
      <c r="V1513" s="7" t="str">
        <f>"Q"&amp;ROUNDUP(MONTH(SalesDataTable[[#This Row],[Order Date]])/3,0)</f>
        <v>Q3</v>
      </c>
      <c r="W1513" s="8">
        <f>MONTH(SalesDataTable[[#This Row],[Order Date]])</f>
        <v>7</v>
      </c>
      <c r="X1513" s="7" t="str">
        <f>TEXT(SalesDataTable[[#This Row],[Order Date]],"mmm")</f>
        <v>Jul</v>
      </c>
    </row>
    <row r="1514" spans="1:24" ht="15.75">
      <c r="A1514" s="2">
        <v>5033</v>
      </c>
      <c r="B1514" s="11">
        <v>46232</v>
      </c>
      <c r="C1514" s="4">
        <f>YEAR(SalesDataTable[[#This Row],[Order Date]])</f>
        <v>2026</v>
      </c>
      <c r="D1514" s="4" t="str">
        <f>"Q"&amp;ROUNDUP(MONTH(SalesDataTable[[#This Row],[Order Date]])/3,0)</f>
        <v>Q3</v>
      </c>
      <c r="E1514" s="4">
        <f>MONTH(SalesDataTable[[#This Row],[Order Date]])</f>
        <v>7</v>
      </c>
      <c r="F1514" s="4" t="str">
        <f>TEXT(SalesDataTable[[#This Row],[Order Date]],"MMM")</f>
        <v>Jul</v>
      </c>
      <c r="G1514" s="3" t="s">
        <v>20</v>
      </c>
      <c r="H1514" s="3" t="s">
        <v>33</v>
      </c>
      <c r="I1514" s="3" t="s">
        <v>2</v>
      </c>
      <c r="J1514" s="3" t="s">
        <v>13</v>
      </c>
      <c r="K1514" s="3" t="s">
        <v>9</v>
      </c>
      <c r="L1514" s="3" t="s">
        <v>46</v>
      </c>
      <c r="M1514" s="8">
        <v>4</v>
      </c>
      <c r="N1514" s="5">
        <v>72.010000000000005</v>
      </c>
      <c r="O1514" s="6">
        <v>0.05</v>
      </c>
      <c r="P1514" s="18">
        <v>32.36</v>
      </c>
      <c r="Q1514" s="18">
        <f t="shared" si="92"/>
        <v>273.63800000000003</v>
      </c>
      <c r="R1514" s="18">
        <f t="shared" si="93"/>
        <v>129.44</v>
      </c>
      <c r="S1514" s="18">
        <f t="shared" si="94"/>
        <v>144.19800000000004</v>
      </c>
      <c r="T1514" s="7">
        <f t="shared" si="95"/>
        <v>0.52696628392255473</v>
      </c>
      <c r="U1514" s="4">
        <f>YEAR(SalesDataTable[[#This Row],[Order Date]])</f>
        <v>2026</v>
      </c>
      <c r="V1514" s="7" t="str">
        <f>"Q"&amp;ROUNDUP(MONTH(SalesDataTable[[#This Row],[Order Date]])/3,0)</f>
        <v>Q3</v>
      </c>
      <c r="W1514" s="8">
        <f>MONTH(SalesDataTable[[#This Row],[Order Date]])</f>
        <v>7</v>
      </c>
      <c r="X1514" s="7" t="str">
        <f>TEXT(SalesDataTable[[#This Row],[Order Date]],"mmm")</f>
        <v>Jul</v>
      </c>
    </row>
    <row r="1515" spans="1:24" ht="15.75">
      <c r="A1515" s="2">
        <v>5117</v>
      </c>
      <c r="B1515" s="11">
        <v>46232</v>
      </c>
      <c r="C1515" s="4">
        <f>YEAR(SalesDataTable[[#This Row],[Order Date]])</f>
        <v>2026</v>
      </c>
      <c r="D1515" s="4" t="str">
        <f>"Q"&amp;ROUNDUP(MONTH(SalesDataTable[[#This Row],[Order Date]])/3,0)</f>
        <v>Q3</v>
      </c>
      <c r="E1515" s="4">
        <f>MONTH(SalesDataTable[[#This Row],[Order Date]])</f>
        <v>7</v>
      </c>
      <c r="F1515" s="4" t="str">
        <f>TEXT(SalesDataTable[[#This Row],[Order Date]],"MMM")</f>
        <v>Jul</v>
      </c>
      <c r="G1515" s="3" t="s">
        <v>6</v>
      </c>
      <c r="H1515" s="3" t="s">
        <v>41</v>
      </c>
      <c r="I1515" s="3" t="s">
        <v>2</v>
      </c>
      <c r="J1515" s="3" t="s">
        <v>16</v>
      </c>
      <c r="K1515" s="3" t="s">
        <v>9</v>
      </c>
      <c r="L1515" s="3" t="s">
        <v>37</v>
      </c>
      <c r="M1515" s="8">
        <v>1</v>
      </c>
      <c r="N1515" s="5">
        <v>154.87</v>
      </c>
      <c r="O1515" s="6">
        <v>0</v>
      </c>
      <c r="P1515" s="18">
        <v>80.459999999999994</v>
      </c>
      <c r="Q1515" s="18">
        <f t="shared" si="92"/>
        <v>154.87</v>
      </c>
      <c r="R1515" s="18">
        <f t="shared" si="93"/>
        <v>80.459999999999994</v>
      </c>
      <c r="S1515" s="18">
        <f t="shared" si="94"/>
        <v>74.410000000000011</v>
      </c>
      <c r="T1515" s="7">
        <f t="shared" si="95"/>
        <v>0.48046748886162594</v>
      </c>
      <c r="U1515" s="4">
        <f>YEAR(SalesDataTable[[#This Row],[Order Date]])</f>
        <v>2026</v>
      </c>
      <c r="V1515" s="7" t="str">
        <f>"Q"&amp;ROUNDUP(MONTH(SalesDataTable[[#This Row],[Order Date]])/3,0)</f>
        <v>Q3</v>
      </c>
      <c r="W1515" s="8">
        <f>MONTH(SalesDataTable[[#This Row],[Order Date]])</f>
        <v>7</v>
      </c>
      <c r="X1515" s="7" t="str">
        <f>TEXT(SalesDataTable[[#This Row],[Order Date]],"mmm")</f>
        <v>Jul</v>
      </c>
    </row>
    <row r="1516" spans="1:24" ht="15.75">
      <c r="A1516" s="2">
        <v>954</v>
      </c>
      <c r="B1516" s="11">
        <v>46233</v>
      </c>
      <c r="C1516" s="4">
        <f>YEAR(SalesDataTable[[#This Row],[Order Date]])</f>
        <v>2026</v>
      </c>
      <c r="D1516" s="4" t="str">
        <f>"Q"&amp;ROUNDUP(MONTH(SalesDataTable[[#This Row],[Order Date]])/3,0)</f>
        <v>Q3</v>
      </c>
      <c r="E1516" s="4">
        <f>MONTH(SalesDataTable[[#This Row],[Order Date]])</f>
        <v>7</v>
      </c>
      <c r="F1516" s="4" t="str">
        <f>TEXT(SalesDataTable[[#This Row],[Order Date]],"MMM")</f>
        <v>Jul</v>
      </c>
      <c r="G1516" s="3" t="s">
        <v>6</v>
      </c>
      <c r="H1516" s="3" t="s">
        <v>7</v>
      </c>
      <c r="I1516" s="3" t="s">
        <v>2</v>
      </c>
      <c r="J1516" s="3" t="s">
        <v>13</v>
      </c>
      <c r="K1516" s="3" t="s">
        <v>14</v>
      </c>
      <c r="L1516" s="3" t="s">
        <v>44</v>
      </c>
      <c r="M1516" s="8">
        <v>3</v>
      </c>
      <c r="N1516" s="5">
        <v>134.61000000000001</v>
      </c>
      <c r="O1516" s="6">
        <v>0.1</v>
      </c>
      <c r="P1516" s="18">
        <v>65.77</v>
      </c>
      <c r="Q1516" s="18">
        <f t="shared" si="92"/>
        <v>363.44700000000006</v>
      </c>
      <c r="R1516" s="18">
        <f t="shared" si="93"/>
        <v>197.31</v>
      </c>
      <c r="S1516" s="18">
        <f t="shared" si="94"/>
        <v>166.13700000000006</v>
      </c>
      <c r="T1516" s="7">
        <f t="shared" si="95"/>
        <v>0.45711479252820914</v>
      </c>
      <c r="U1516" s="4">
        <f>YEAR(SalesDataTable[[#This Row],[Order Date]])</f>
        <v>2026</v>
      </c>
      <c r="V1516" s="7" t="str">
        <f>"Q"&amp;ROUNDUP(MONTH(SalesDataTable[[#This Row],[Order Date]])/3,0)</f>
        <v>Q3</v>
      </c>
      <c r="W1516" s="8">
        <f>MONTH(SalesDataTable[[#This Row],[Order Date]])</f>
        <v>7</v>
      </c>
      <c r="X1516" s="7" t="str">
        <f>TEXT(SalesDataTable[[#This Row],[Order Date]],"mmm")</f>
        <v>Jul</v>
      </c>
    </row>
    <row r="1517" spans="1:24" ht="15.75">
      <c r="A1517" s="2">
        <v>1644</v>
      </c>
      <c r="B1517" s="11">
        <v>46233</v>
      </c>
      <c r="C1517" s="4">
        <f>YEAR(SalesDataTable[[#This Row],[Order Date]])</f>
        <v>2026</v>
      </c>
      <c r="D1517" s="4" t="str">
        <f>"Q"&amp;ROUNDUP(MONTH(SalesDataTable[[#This Row],[Order Date]])/3,0)</f>
        <v>Q3</v>
      </c>
      <c r="E1517" s="4">
        <f>MONTH(SalesDataTable[[#This Row],[Order Date]])</f>
        <v>7</v>
      </c>
      <c r="F1517" s="4" t="str">
        <f>TEXT(SalesDataTable[[#This Row],[Order Date]],"MMM")</f>
        <v>Jul</v>
      </c>
      <c r="G1517" s="3" t="s">
        <v>20</v>
      </c>
      <c r="H1517" s="3" t="s">
        <v>47</v>
      </c>
      <c r="I1517" s="3" t="s">
        <v>2</v>
      </c>
      <c r="J1517" s="3" t="s">
        <v>3</v>
      </c>
      <c r="K1517" s="3" t="s">
        <v>4</v>
      </c>
      <c r="L1517" s="3" t="s">
        <v>5</v>
      </c>
      <c r="M1517" s="8">
        <v>3</v>
      </c>
      <c r="N1517" s="5">
        <v>81.5</v>
      </c>
      <c r="O1517" s="6">
        <v>0.05</v>
      </c>
      <c r="P1517" s="18">
        <v>43.85</v>
      </c>
      <c r="Q1517" s="18">
        <f t="shared" si="92"/>
        <v>232.27499999999998</v>
      </c>
      <c r="R1517" s="18">
        <f t="shared" si="93"/>
        <v>131.55000000000001</v>
      </c>
      <c r="S1517" s="18">
        <f t="shared" si="94"/>
        <v>100.72499999999997</v>
      </c>
      <c r="T1517" s="7">
        <f t="shared" si="95"/>
        <v>0.43364546335163051</v>
      </c>
      <c r="U1517" s="4">
        <f>YEAR(SalesDataTable[[#This Row],[Order Date]])</f>
        <v>2026</v>
      </c>
      <c r="V1517" s="7" t="str">
        <f>"Q"&amp;ROUNDUP(MONTH(SalesDataTable[[#This Row],[Order Date]])/3,0)</f>
        <v>Q3</v>
      </c>
      <c r="W1517" s="8">
        <f>MONTH(SalesDataTable[[#This Row],[Order Date]])</f>
        <v>7</v>
      </c>
      <c r="X1517" s="7" t="str">
        <f>TEXT(SalesDataTable[[#This Row],[Order Date]],"mmm")</f>
        <v>Jul</v>
      </c>
    </row>
    <row r="1518" spans="1:24" ht="15.75">
      <c r="A1518" s="2">
        <v>2030</v>
      </c>
      <c r="B1518" s="11">
        <v>46233</v>
      </c>
      <c r="C1518" s="4">
        <f>YEAR(SalesDataTable[[#This Row],[Order Date]])</f>
        <v>2026</v>
      </c>
      <c r="D1518" s="4" t="str">
        <f>"Q"&amp;ROUNDUP(MONTH(SalesDataTable[[#This Row],[Order Date]])/3,0)</f>
        <v>Q3</v>
      </c>
      <c r="E1518" s="4">
        <f>MONTH(SalesDataTable[[#This Row],[Order Date]])</f>
        <v>7</v>
      </c>
      <c r="F1518" s="4" t="str">
        <f>TEXT(SalesDataTable[[#This Row],[Order Date]],"MMM")</f>
        <v>Jul</v>
      </c>
      <c r="G1518" s="3" t="s">
        <v>0</v>
      </c>
      <c r="H1518" s="3" t="s">
        <v>1</v>
      </c>
      <c r="I1518" s="3" t="s">
        <v>28</v>
      </c>
      <c r="J1518" s="3" t="s">
        <v>16</v>
      </c>
      <c r="K1518" s="3" t="s">
        <v>14</v>
      </c>
      <c r="L1518" s="3" t="s">
        <v>44</v>
      </c>
      <c r="M1518" s="8">
        <v>2</v>
      </c>
      <c r="N1518" s="5">
        <v>135.63</v>
      </c>
      <c r="O1518" s="6">
        <v>0</v>
      </c>
      <c r="P1518" s="18">
        <v>66.63</v>
      </c>
      <c r="Q1518" s="18">
        <f t="shared" si="92"/>
        <v>271.26</v>
      </c>
      <c r="R1518" s="18">
        <f t="shared" si="93"/>
        <v>133.26</v>
      </c>
      <c r="S1518" s="18">
        <f t="shared" si="94"/>
        <v>138</v>
      </c>
      <c r="T1518" s="7">
        <f t="shared" si="95"/>
        <v>0.50873700508737008</v>
      </c>
      <c r="U1518" s="4">
        <f>YEAR(SalesDataTable[[#This Row],[Order Date]])</f>
        <v>2026</v>
      </c>
      <c r="V1518" s="7" t="str">
        <f>"Q"&amp;ROUNDUP(MONTH(SalesDataTable[[#This Row],[Order Date]])/3,0)</f>
        <v>Q3</v>
      </c>
      <c r="W1518" s="8">
        <f>MONTH(SalesDataTable[[#This Row],[Order Date]])</f>
        <v>7</v>
      </c>
      <c r="X1518" s="7" t="str">
        <f>TEXT(SalesDataTable[[#This Row],[Order Date]],"mmm")</f>
        <v>Jul</v>
      </c>
    </row>
    <row r="1519" spans="1:24" ht="15.75">
      <c r="A1519" s="2">
        <v>2595</v>
      </c>
      <c r="B1519" s="11">
        <v>46233</v>
      </c>
      <c r="C1519" s="4">
        <f>YEAR(SalesDataTable[[#This Row],[Order Date]])</f>
        <v>2026</v>
      </c>
      <c r="D1519" s="4" t="str">
        <f>"Q"&amp;ROUNDUP(MONTH(SalesDataTable[[#This Row],[Order Date]])/3,0)</f>
        <v>Q3</v>
      </c>
      <c r="E1519" s="4">
        <f>MONTH(SalesDataTable[[#This Row],[Order Date]])</f>
        <v>7</v>
      </c>
      <c r="F1519" s="4" t="str">
        <f>TEXT(SalesDataTable[[#This Row],[Order Date]],"MMM")</f>
        <v>Jul</v>
      </c>
      <c r="G1519" s="3" t="s">
        <v>0</v>
      </c>
      <c r="H1519" s="3" t="s">
        <v>36</v>
      </c>
      <c r="I1519" s="3" t="s">
        <v>8</v>
      </c>
      <c r="J1519" s="3" t="s">
        <v>16</v>
      </c>
      <c r="K1519" s="3" t="s">
        <v>14</v>
      </c>
      <c r="L1519" s="3" t="s">
        <v>44</v>
      </c>
      <c r="M1519" s="8">
        <v>15</v>
      </c>
      <c r="N1519" s="5">
        <v>133.44999999999999</v>
      </c>
      <c r="O1519" s="6">
        <v>0.2</v>
      </c>
      <c r="P1519" s="18">
        <v>65.819999999999993</v>
      </c>
      <c r="Q1519" s="18">
        <f t="shared" si="92"/>
        <v>1601.3999999999999</v>
      </c>
      <c r="R1519" s="18">
        <f t="shared" si="93"/>
        <v>987.3</v>
      </c>
      <c r="S1519" s="18">
        <f t="shared" si="94"/>
        <v>614.09999999999991</v>
      </c>
      <c r="T1519" s="7">
        <f t="shared" si="95"/>
        <v>0.3834769576620457</v>
      </c>
      <c r="U1519" s="4">
        <f>YEAR(SalesDataTable[[#This Row],[Order Date]])</f>
        <v>2026</v>
      </c>
      <c r="V1519" s="7" t="str">
        <f>"Q"&amp;ROUNDUP(MONTH(SalesDataTable[[#This Row],[Order Date]])/3,0)</f>
        <v>Q3</v>
      </c>
      <c r="W1519" s="8">
        <f>MONTH(SalesDataTable[[#This Row],[Order Date]])</f>
        <v>7</v>
      </c>
      <c r="X1519" s="7" t="str">
        <f>TEXT(SalesDataTable[[#This Row],[Order Date]],"mmm")</f>
        <v>Jul</v>
      </c>
    </row>
    <row r="1520" spans="1:24" ht="15.75">
      <c r="A1520" s="2">
        <v>2763</v>
      </c>
      <c r="B1520" s="11">
        <v>46233</v>
      </c>
      <c r="C1520" s="4">
        <f>YEAR(SalesDataTable[[#This Row],[Order Date]])</f>
        <v>2026</v>
      </c>
      <c r="D1520" s="4" t="str">
        <f>"Q"&amp;ROUNDUP(MONTH(SalesDataTable[[#This Row],[Order Date]])/3,0)</f>
        <v>Q3</v>
      </c>
      <c r="E1520" s="4">
        <f>MONTH(SalesDataTable[[#This Row],[Order Date]])</f>
        <v>7</v>
      </c>
      <c r="F1520" s="4" t="str">
        <f>TEXT(SalesDataTable[[#This Row],[Order Date]],"MMM")</f>
        <v>Jul</v>
      </c>
      <c r="G1520" s="3" t="s">
        <v>0</v>
      </c>
      <c r="H1520" s="3" t="s">
        <v>50</v>
      </c>
      <c r="I1520" s="3" t="s">
        <v>2</v>
      </c>
      <c r="J1520" s="3" t="s">
        <v>16</v>
      </c>
      <c r="K1520" s="3" t="s">
        <v>23</v>
      </c>
      <c r="L1520" s="3" t="s">
        <v>51</v>
      </c>
      <c r="M1520" s="8">
        <v>1</v>
      </c>
      <c r="N1520" s="5">
        <v>120.94</v>
      </c>
      <c r="O1520" s="6">
        <v>0</v>
      </c>
      <c r="P1520" s="18">
        <v>62.24</v>
      </c>
      <c r="Q1520" s="18">
        <f t="shared" si="92"/>
        <v>120.94</v>
      </c>
      <c r="R1520" s="18">
        <f t="shared" si="93"/>
        <v>62.24</v>
      </c>
      <c r="S1520" s="18">
        <f t="shared" si="94"/>
        <v>58.699999999999996</v>
      </c>
      <c r="T1520" s="7">
        <f t="shared" si="95"/>
        <v>0.48536464362493797</v>
      </c>
      <c r="U1520" s="4">
        <f>YEAR(SalesDataTable[[#This Row],[Order Date]])</f>
        <v>2026</v>
      </c>
      <c r="V1520" s="7" t="str">
        <f>"Q"&amp;ROUNDUP(MONTH(SalesDataTable[[#This Row],[Order Date]])/3,0)</f>
        <v>Q3</v>
      </c>
      <c r="W1520" s="8">
        <f>MONTH(SalesDataTable[[#This Row],[Order Date]])</f>
        <v>7</v>
      </c>
      <c r="X1520" s="7" t="str">
        <f>TEXT(SalesDataTable[[#This Row],[Order Date]],"mmm")</f>
        <v>Jul</v>
      </c>
    </row>
    <row r="1521" spans="1:24" ht="15.75">
      <c r="A1521" s="2">
        <v>3537</v>
      </c>
      <c r="B1521" s="11">
        <v>46233</v>
      </c>
      <c r="C1521" s="4">
        <f>YEAR(SalesDataTable[[#This Row],[Order Date]])</f>
        <v>2026</v>
      </c>
      <c r="D1521" s="4" t="str">
        <f>"Q"&amp;ROUNDUP(MONTH(SalesDataTable[[#This Row],[Order Date]])/3,0)</f>
        <v>Q3</v>
      </c>
      <c r="E1521" s="4">
        <f>MONTH(SalesDataTable[[#This Row],[Order Date]])</f>
        <v>7</v>
      </c>
      <c r="F1521" s="4" t="str">
        <f>TEXT(SalesDataTable[[#This Row],[Order Date]],"MMM")</f>
        <v>Jul</v>
      </c>
      <c r="G1521" s="3" t="s">
        <v>6</v>
      </c>
      <c r="H1521" s="3" t="s">
        <v>41</v>
      </c>
      <c r="I1521" s="3" t="s">
        <v>2</v>
      </c>
      <c r="J1521" s="3" t="s">
        <v>3</v>
      </c>
      <c r="K1521" s="3" t="s">
        <v>23</v>
      </c>
      <c r="L1521" s="3" t="s">
        <v>24</v>
      </c>
      <c r="M1521" s="8">
        <v>2</v>
      </c>
      <c r="N1521" s="5">
        <v>332.99</v>
      </c>
      <c r="O1521" s="6">
        <v>0.15</v>
      </c>
      <c r="P1521" s="18">
        <v>199.09</v>
      </c>
      <c r="Q1521" s="18">
        <f t="shared" si="92"/>
        <v>566.08299999999997</v>
      </c>
      <c r="R1521" s="18">
        <f t="shared" si="93"/>
        <v>398.18</v>
      </c>
      <c r="S1521" s="18">
        <f t="shared" si="94"/>
        <v>167.90299999999996</v>
      </c>
      <c r="T1521" s="7">
        <f t="shared" si="95"/>
        <v>0.29660491482697759</v>
      </c>
      <c r="U1521" s="4">
        <f>YEAR(SalesDataTable[[#This Row],[Order Date]])</f>
        <v>2026</v>
      </c>
      <c r="V1521" s="7" t="str">
        <f>"Q"&amp;ROUNDUP(MONTH(SalesDataTable[[#This Row],[Order Date]])/3,0)</f>
        <v>Q3</v>
      </c>
      <c r="W1521" s="8">
        <f>MONTH(SalesDataTable[[#This Row],[Order Date]])</f>
        <v>7</v>
      </c>
      <c r="X1521" s="7" t="str">
        <f>TEXT(SalesDataTable[[#This Row],[Order Date]],"mmm")</f>
        <v>Jul</v>
      </c>
    </row>
    <row r="1522" spans="1:24" ht="15.75">
      <c r="A1522" s="2">
        <v>3550</v>
      </c>
      <c r="B1522" s="11">
        <v>46233</v>
      </c>
      <c r="C1522" s="4">
        <f>YEAR(SalesDataTable[[#This Row],[Order Date]])</f>
        <v>2026</v>
      </c>
      <c r="D1522" s="4" t="str">
        <f>"Q"&amp;ROUNDUP(MONTH(SalesDataTable[[#This Row],[Order Date]])/3,0)</f>
        <v>Q3</v>
      </c>
      <c r="E1522" s="4">
        <f>MONTH(SalesDataTable[[#This Row],[Order Date]])</f>
        <v>7</v>
      </c>
      <c r="F1522" s="4" t="str">
        <f>TEXT(SalesDataTable[[#This Row],[Order Date]],"MMM")</f>
        <v>Jul</v>
      </c>
      <c r="G1522" s="3" t="s">
        <v>0</v>
      </c>
      <c r="H1522" s="3" t="s">
        <v>50</v>
      </c>
      <c r="I1522" s="3" t="s">
        <v>2</v>
      </c>
      <c r="J1522" s="3" t="s">
        <v>3</v>
      </c>
      <c r="K1522" s="3" t="s">
        <v>23</v>
      </c>
      <c r="L1522" s="3" t="s">
        <v>51</v>
      </c>
      <c r="M1522" s="8">
        <v>3</v>
      </c>
      <c r="N1522" s="5">
        <v>120.88</v>
      </c>
      <c r="O1522" s="6">
        <v>0</v>
      </c>
      <c r="P1522" s="18">
        <v>60.97</v>
      </c>
      <c r="Q1522" s="18">
        <f t="shared" si="92"/>
        <v>362.64</v>
      </c>
      <c r="R1522" s="18">
        <f t="shared" si="93"/>
        <v>182.91</v>
      </c>
      <c r="S1522" s="18">
        <f t="shared" si="94"/>
        <v>179.73</v>
      </c>
      <c r="T1522" s="7">
        <f t="shared" si="95"/>
        <v>0.49561548643282594</v>
      </c>
      <c r="U1522" s="4">
        <f>YEAR(SalesDataTable[[#This Row],[Order Date]])</f>
        <v>2026</v>
      </c>
      <c r="V1522" s="7" t="str">
        <f>"Q"&amp;ROUNDUP(MONTH(SalesDataTable[[#This Row],[Order Date]])/3,0)</f>
        <v>Q3</v>
      </c>
      <c r="W1522" s="8">
        <f>MONTH(SalesDataTable[[#This Row],[Order Date]])</f>
        <v>7</v>
      </c>
      <c r="X1522" s="7" t="str">
        <f>TEXT(SalesDataTable[[#This Row],[Order Date]],"mmm")</f>
        <v>Jul</v>
      </c>
    </row>
    <row r="1523" spans="1:24" ht="15.75">
      <c r="A1523" s="2">
        <v>3875</v>
      </c>
      <c r="B1523" s="11">
        <v>46233</v>
      </c>
      <c r="C1523" s="4">
        <f>YEAR(SalesDataTable[[#This Row],[Order Date]])</f>
        <v>2026</v>
      </c>
      <c r="D1523" s="4" t="str">
        <f>"Q"&amp;ROUNDUP(MONTH(SalesDataTable[[#This Row],[Order Date]])/3,0)</f>
        <v>Q3</v>
      </c>
      <c r="E1523" s="4">
        <f>MONTH(SalesDataTable[[#This Row],[Order Date]])</f>
        <v>7</v>
      </c>
      <c r="F1523" s="4" t="str">
        <f>TEXT(SalesDataTable[[#This Row],[Order Date]],"MMM")</f>
        <v>Jul</v>
      </c>
      <c r="G1523" s="3" t="s">
        <v>20</v>
      </c>
      <c r="H1523" s="3" t="s">
        <v>33</v>
      </c>
      <c r="I1523" s="3" t="s">
        <v>2</v>
      </c>
      <c r="J1523" s="3" t="s">
        <v>3</v>
      </c>
      <c r="K1523" s="3" t="s">
        <v>4</v>
      </c>
      <c r="L1523" s="3" t="s">
        <v>30</v>
      </c>
      <c r="M1523" s="8">
        <v>1</v>
      </c>
      <c r="N1523" s="5">
        <v>101.73</v>
      </c>
      <c r="O1523" s="6">
        <v>0.05</v>
      </c>
      <c r="P1523" s="18">
        <v>51.63</v>
      </c>
      <c r="Q1523" s="18">
        <f t="shared" si="92"/>
        <v>96.643500000000003</v>
      </c>
      <c r="R1523" s="18">
        <f t="shared" si="93"/>
        <v>51.63</v>
      </c>
      <c r="S1523" s="18">
        <f t="shared" si="94"/>
        <v>45.013500000000001</v>
      </c>
      <c r="T1523" s="7">
        <f t="shared" si="95"/>
        <v>0.46576852038678235</v>
      </c>
      <c r="U1523" s="4">
        <f>YEAR(SalesDataTable[[#This Row],[Order Date]])</f>
        <v>2026</v>
      </c>
      <c r="V1523" s="7" t="str">
        <f>"Q"&amp;ROUNDUP(MONTH(SalesDataTable[[#This Row],[Order Date]])/3,0)</f>
        <v>Q3</v>
      </c>
      <c r="W1523" s="8">
        <f>MONTH(SalesDataTable[[#This Row],[Order Date]])</f>
        <v>7</v>
      </c>
      <c r="X1523" s="7" t="str">
        <f>TEXT(SalesDataTable[[#This Row],[Order Date]],"mmm")</f>
        <v>Jul</v>
      </c>
    </row>
    <row r="1524" spans="1:24" ht="15.75">
      <c r="A1524" s="2">
        <v>4467</v>
      </c>
      <c r="B1524" s="11">
        <v>46233</v>
      </c>
      <c r="C1524" s="4">
        <f>YEAR(SalesDataTable[[#This Row],[Order Date]])</f>
        <v>2026</v>
      </c>
      <c r="D1524" s="4" t="str">
        <f>"Q"&amp;ROUNDUP(MONTH(SalesDataTable[[#This Row],[Order Date]])/3,0)</f>
        <v>Q3</v>
      </c>
      <c r="E1524" s="4">
        <f>MONTH(SalesDataTable[[#This Row],[Order Date]])</f>
        <v>7</v>
      </c>
      <c r="F1524" s="4" t="str">
        <f>TEXT(SalesDataTable[[#This Row],[Order Date]],"MMM")</f>
        <v>Jul</v>
      </c>
      <c r="G1524" s="3" t="s">
        <v>20</v>
      </c>
      <c r="H1524" s="3" t="s">
        <v>31</v>
      </c>
      <c r="I1524" s="3" t="s">
        <v>2</v>
      </c>
      <c r="J1524" s="3" t="s">
        <v>3</v>
      </c>
      <c r="K1524" s="3" t="s">
        <v>14</v>
      </c>
      <c r="L1524" s="3" t="s">
        <v>15</v>
      </c>
      <c r="M1524" s="8">
        <v>2</v>
      </c>
      <c r="N1524" s="5">
        <v>36.21</v>
      </c>
      <c r="O1524" s="6">
        <v>0</v>
      </c>
      <c r="P1524" s="18">
        <v>13.5</v>
      </c>
      <c r="Q1524" s="18">
        <f t="shared" si="92"/>
        <v>72.42</v>
      </c>
      <c r="R1524" s="18">
        <f t="shared" si="93"/>
        <v>27</v>
      </c>
      <c r="S1524" s="18">
        <f t="shared" si="94"/>
        <v>45.42</v>
      </c>
      <c r="T1524" s="7">
        <f t="shared" si="95"/>
        <v>0.62717481358740679</v>
      </c>
      <c r="U1524" s="4">
        <f>YEAR(SalesDataTable[[#This Row],[Order Date]])</f>
        <v>2026</v>
      </c>
      <c r="V1524" s="7" t="str">
        <f>"Q"&amp;ROUNDUP(MONTH(SalesDataTable[[#This Row],[Order Date]])/3,0)</f>
        <v>Q3</v>
      </c>
      <c r="W1524" s="8">
        <f>MONTH(SalesDataTable[[#This Row],[Order Date]])</f>
        <v>7</v>
      </c>
      <c r="X1524" s="7" t="str">
        <f>TEXT(SalesDataTable[[#This Row],[Order Date]],"mmm")</f>
        <v>Jul</v>
      </c>
    </row>
    <row r="1525" spans="1:24" ht="15.75">
      <c r="A1525" s="2">
        <v>739</v>
      </c>
      <c r="B1525" s="11">
        <v>46234</v>
      </c>
      <c r="C1525" s="4">
        <f>YEAR(SalesDataTable[[#This Row],[Order Date]])</f>
        <v>2026</v>
      </c>
      <c r="D1525" s="4" t="str">
        <f>"Q"&amp;ROUNDUP(MONTH(SalesDataTable[[#This Row],[Order Date]])/3,0)</f>
        <v>Q3</v>
      </c>
      <c r="E1525" s="4">
        <f>MONTH(SalesDataTable[[#This Row],[Order Date]])</f>
        <v>7</v>
      </c>
      <c r="F1525" s="4" t="str">
        <f>TEXT(SalesDataTable[[#This Row],[Order Date]],"MMM")</f>
        <v>Jul</v>
      </c>
      <c r="G1525" s="3" t="s">
        <v>20</v>
      </c>
      <c r="H1525" s="3" t="s">
        <v>31</v>
      </c>
      <c r="I1525" s="3" t="s">
        <v>2</v>
      </c>
      <c r="J1525" s="3" t="s">
        <v>16</v>
      </c>
      <c r="K1525" s="3" t="s">
        <v>4</v>
      </c>
      <c r="L1525" s="3" t="s">
        <v>30</v>
      </c>
      <c r="M1525" s="8">
        <v>5</v>
      </c>
      <c r="N1525" s="5">
        <v>104.65</v>
      </c>
      <c r="O1525" s="6">
        <v>0</v>
      </c>
      <c r="P1525" s="18">
        <v>49.2</v>
      </c>
      <c r="Q1525" s="18">
        <f t="shared" si="92"/>
        <v>523.25</v>
      </c>
      <c r="R1525" s="18">
        <f t="shared" si="93"/>
        <v>246</v>
      </c>
      <c r="S1525" s="18">
        <f t="shared" si="94"/>
        <v>277.25</v>
      </c>
      <c r="T1525" s="7">
        <f t="shared" si="95"/>
        <v>0.52986144290492121</v>
      </c>
      <c r="U1525" s="4">
        <f>YEAR(SalesDataTable[[#This Row],[Order Date]])</f>
        <v>2026</v>
      </c>
      <c r="V1525" s="7" t="str">
        <f>"Q"&amp;ROUNDUP(MONTH(SalesDataTable[[#This Row],[Order Date]])/3,0)</f>
        <v>Q3</v>
      </c>
      <c r="W1525" s="8">
        <f>MONTH(SalesDataTable[[#This Row],[Order Date]])</f>
        <v>7</v>
      </c>
      <c r="X1525" s="7" t="str">
        <f>TEXT(SalesDataTable[[#This Row],[Order Date]],"mmm")</f>
        <v>Jul</v>
      </c>
    </row>
    <row r="1526" spans="1:24" ht="15.75">
      <c r="A1526" s="2">
        <v>2376</v>
      </c>
      <c r="B1526" s="11">
        <v>46234</v>
      </c>
      <c r="C1526" s="4">
        <f>YEAR(SalesDataTable[[#This Row],[Order Date]])</f>
        <v>2026</v>
      </c>
      <c r="D1526" s="4" t="str">
        <f>"Q"&amp;ROUNDUP(MONTH(SalesDataTable[[#This Row],[Order Date]])/3,0)</f>
        <v>Q3</v>
      </c>
      <c r="E1526" s="4">
        <f>MONTH(SalesDataTable[[#This Row],[Order Date]])</f>
        <v>7</v>
      </c>
      <c r="F1526" s="4" t="str">
        <f>TEXT(SalesDataTable[[#This Row],[Order Date]],"MMM")</f>
        <v>Jul</v>
      </c>
      <c r="G1526" s="3" t="s">
        <v>11</v>
      </c>
      <c r="H1526" s="3" t="s">
        <v>25</v>
      </c>
      <c r="I1526" s="3" t="s">
        <v>8</v>
      </c>
      <c r="J1526" s="3" t="s">
        <v>3</v>
      </c>
      <c r="K1526" s="3" t="s">
        <v>23</v>
      </c>
      <c r="L1526" s="3" t="s">
        <v>29</v>
      </c>
      <c r="M1526" s="8">
        <v>5</v>
      </c>
      <c r="N1526" s="5">
        <v>198.35</v>
      </c>
      <c r="O1526" s="6">
        <v>0.05</v>
      </c>
      <c r="P1526" s="18">
        <v>104.96</v>
      </c>
      <c r="Q1526" s="18">
        <f t="shared" si="92"/>
        <v>942.16249999999991</v>
      </c>
      <c r="R1526" s="18">
        <f t="shared" si="93"/>
        <v>524.79999999999995</v>
      </c>
      <c r="S1526" s="18">
        <f t="shared" si="94"/>
        <v>417.36249999999995</v>
      </c>
      <c r="T1526" s="7">
        <f t="shared" si="95"/>
        <v>0.44298356175288234</v>
      </c>
      <c r="U1526" s="4">
        <f>YEAR(SalesDataTable[[#This Row],[Order Date]])</f>
        <v>2026</v>
      </c>
      <c r="V1526" s="7" t="str">
        <f>"Q"&amp;ROUNDUP(MONTH(SalesDataTable[[#This Row],[Order Date]])/3,0)</f>
        <v>Q3</v>
      </c>
      <c r="W1526" s="8">
        <f>MONTH(SalesDataTable[[#This Row],[Order Date]])</f>
        <v>7</v>
      </c>
      <c r="X1526" s="7" t="str">
        <f>TEXT(SalesDataTable[[#This Row],[Order Date]],"mmm")</f>
        <v>Jul</v>
      </c>
    </row>
    <row r="1527" spans="1:24" ht="15.75">
      <c r="A1527" s="2">
        <v>3109</v>
      </c>
      <c r="B1527" s="11">
        <v>46234</v>
      </c>
      <c r="C1527" s="4">
        <f>YEAR(SalesDataTable[[#This Row],[Order Date]])</f>
        <v>2026</v>
      </c>
      <c r="D1527" s="4" t="str">
        <f>"Q"&amp;ROUNDUP(MONTH(SalesDataTable[[#This Row],[Order Date]])/3,0)</f>
        <v>Q3</v>
      </c>
      <c r="E1527" s="4">
        <f>MONTH(SalesDataTable[[#This Row],[Order Date]])</f>
        <v>7</v>
      </c>
      <c r="F1527" s="4" t="str">
        <f>TEXT(SalesDataTable[[#This Row],[Order Date]],"MMM")</f>
        <v>Jul</v>
      </c>
      <c r="G1527" s="3" t="s">
        <v>0</v>
      </c>
      <c r="H1527" s="3" t="s">
        <v>1</v>
      </c>
      <c r="I1527" s="3" t="s">
        <v>28</v>
      </c>
      <c r="J1527" s="3" t="s">
        <v>3</v>
      </c>
      <c r="K1527" s="3" t="s">
        <v>34</v>
      </c>
      <c r="L1527" s="3" t="s">
        <v>42</v>
      </c>
      <c r="M1527" s="8">
        <v>2</v>
      </c>
      <c r="N1527" s="5">
        <v>36.56</v>
      </c>
      <c r="O1527" s="6">
        <v>0.05</v>
      </c>
      <c r="P1527" s="18">
        <v>13.76</v>
      </c>
      <c r="Q1527" s="18">
        <f t="shared" si="92"/>
        <v>69.463999999999999</v>
      </c>
      <c r="R1527" s="18">
        <f t="shared" si="93"/>
        <v>27.52</v>
      </c>
      <c r="S1527" s="18">
        <f t="shared" si="94"/>
        <v>41.944000000000003</v>
      </c>
      <c r="T1527" s="7">
        <f t="shared" si="95"/>
        <v>0.60382356328457909</v>
      </c>
      <c r="U1527" s="4">
        <f>YEAR(SalesDataTable[[#This Row],[Order Date]])</f>
        <v>2026</v>
      </c>
      <c r="V1527" s="7" t="str">
        <f>"Q"&amp;ROUNDUP(MONTH(SalesDataTable[[#This Row],[Order Date]])/3,0)</f>
        <v>Q3</v>
      </c>
      <c r="W1527" s="8">
        <f>MONTH(SalesDataTable[[#This Row],[Order Date]])</f>
        <v>7</v>
      </c>
      <c r="X1527" s="7" t="str">
        <f>TEXT(SalesDataTable[[#This Row],[Order Date]],"mmm")</f>
        <v>Jul</v>
      </c>
    </row>
    <row r="1528" spans="1:24" ht="15.75">
      <c r="A1528" s="2">
        <v>4362</v>
      </c>
      <c r="B1528" s="11">
        <v>46234</v>
      </c>
      <c r="C1528" s="4">
        <f>YEAR(SalesDataTable[[#This Row],[Order Date]])</f>
        <v>2026</v>
      </c>
      <c r="D1528" s="4" t="str">
        <f>"Q"&amp;ROUNDUP(MONTH(SalesDataTable[[#This Row],[Order Date]])/3,0)</f>
        <v>Q3</v>
      </c>
      <c r="E1528" s="4">
        <f>MONTH(SalesDataTable[[#This Row],[Order Date]])</f>
        <v>7</v>
      </c>
      <c r="F1528" s="4" t="str">
        <f>TEXT(SalesDataTable[[#This Row],[Order Date]],"MMM")</f>
        <v>Jul</v>
      </c>
      <c r="G1528" s="3" t="s">
        <v>6</v>
      </c>
      <c r="H1528" s="3" t="s">
        <v>49</v>
      </c>
      <c r="I1528" s="3" t="s">
        <v>2</v>
      </c>
      <c r="J1528" s="3" t="s">
        <v>3</v>
      </c>
      <c r="K1528" s="3" t="s">
        <v>9</v>
      </c>
      <c r="L1528" s="3" t="s">
        <v>10</v>
      </c>
      <c r="M1528" s="8">
        <v>5</v>
      </c>
      <c r="N1528" s="5">
        <v>92.41</v>
      </c>
      <c r="O1528" s="6">
        <v>0</v>
      </c>
      <c r="P1528" s="18">
        <v>44.29</v>
      </c>
      <c r="Q1528" s="18">
        <f t="shared" si="92"/>
        <v>462.04999999999995</v>
      </c>
      <c r="R1528" s="18">
        <f t="shared" si="93"/>
        <v>221.45</v>
      </c>
      <c r="S1528" s="18">
        <f t="shared" si="94"/>
        <v>240.59999999999997</v>
      </c>
      <c r="T1528" s="7">
        <f t="shared" si="95"/>
        <v>0.52072286549074775</v>
      </c>
      <c r="U1528" s="4">
        <f>YEAR(SalesDataTable[[#This Row],[Order Date]])</f>
        <v>2026</v>
      </c>
      <c r="V1528" s="7" t="str">
        <f>"Q"&amp;ROUNDUP(MONTH(SalesDataTable[[#This Row],[Order Date]])/3,0)</f>
        <v>Q3</v>
      </c>
      <c r="W1528" s="8">
        <f>MONTH(SalesDataTable[[#This Row],[Order Date]])</f>
        <v>7</v>
      </c>
      <c r="X1528" s="7" t="str">
        <f>TEXT(SalesDataTable[[#This Row],[Order Date]],"mmm")</f>
        <v>Jul</v>
      </c>
    </row>
    <row r="1529" spans="1:24" ht="15.75">
      <c r="A1529" s="2">
        <v>777</v>
      </c>
      <c r="B1529" s="11">
        <v>46235</v>
      </c>
      <c r="C1529" s="4">
        <f>YEAR(SalesDataTable[[#This Row],[Order Date]])</f>
        <v>2026</v>
      </c>
      <c r="D1529" s="4" t="str">
        <f>"Q"&amp;ROUNDUP(MONTH(SalesDataTable[[#This Row],[Order Date]])/3,0)</f>
        <v>Q3</v>
      </c>
      <c r="E1529" s="4">
        <f>MONTH(SalesDataTable[[#This Row],[Order Date]])</f>
        <v>8</v>
      </c>
      <c r="F1529" s="4" t="str">
        <f>TEXT(SalesDataTable[[#This Row],[Order Date]],"MMM")</f>
        <v>Aug</v>
      </c>
      <c r="G1529" s="3" t="s">
        <v>20</v>
      </c>
      <c r="H1529" s="3" t="s">
        <v>47</v>
      </c>
      <c r="I1529" s="3" t="s">
        <v>2</v>
      </c>
      <c r="J1529" s="3" t="s">
        <v>3</v>
      </c>
      <c r="K1529" s="3" t="s">
        <v>23</v>
      </c>
      <c r="L1529" s="3" t="s">
        <v>51</v>
      </c>
      <c r="M1529" s="8">
        <v>4</v>
      </c>
      <c r="N1529" s="5">
        <v>121.87</v>
      </c>
      <c r="O1529" s="6">
        <v>0</v>
      </c>
      <c r="P1529" s="18">
        <v>59.89</v>
      </c>
      <c r="Q1529" s="18">
        <f t="shared" si="92"/>
        <v>487.48</v>
      </c>
      <c r="R1529" s="18">
        <f t="shared" si="93"/>
        <v>239.56</v>
      </c>
      <c r="S1529" s="18">
        <f t="shared" si="94"/>
        <v>247.92000000000002</v>
      </c>
      <c r="T1529" s="7">
        <f t="shared" si="95"/>
        <v>0.50857471075736438</v>
      </c>
      <c r="U1529" s="4">
        <f>YEAR(SalesDataTable[[#This Row],[Order Date]])</f>
        <v>2026</v>
      </c>
      <c r="V1529" s="7" t="str">
        <f>"Q"&amp;ROUNDUP(MONTH(SalesDataTable[[#This Row],[Order Date]])/3,0)</f>
        <v>Q3</v>
      </c>
      <c r="W1529" s="8">
        <f>MONTH(SalesDataTable[[#This Row],[Order Date]])</f>
        <v>8</v>
      </c>
      <c r="X1529" s="7" t="str">
        <f>TEXT(SalesDataTable[[#This Row],[Order Date]],"mmm")</f>
        <v>Aug</v>
      </c>
    </row>
    <row r="1530" spans="1:24" ht="15.75">
      <c r="A1530" s="2">
        <v>831</v>
      </c>
      <c r="B1530" s="11">
        <v>46235</v>
      </c>
      <c r="C1530" s="4">
        <f>YEAR(SalesDataTable[[#This Row],[Order Date]])</f>
        <v>2026</v>
      </c>
      <c r="D1530" s="4" t="str">
        <f>"Q"&amp;ROUNDUP(MONTH(SalesDataTable[[#This Row],[Order Date]])/3,0)</f>
        <v>Q3</v>
      </c>
      <c r="E1530" s="4">
        <f>MONTH(SalesDataTable[[#This Row],[Order Date]])</f>
        <v>8</v>
      </c>
      <c r="F1530" s="4" t="str">
        <f>TEXT(SalesDataTable[[#This Row],[Order Date]],"MMM")</f>
        <v>Aug</v>
      </c>
      <c r="G1530" s="3" t="s">
        <v>20</v>
      </c>
      <c r="H1530" s="3" t="s">
        <v>33</v>
      </c>
      <c r="I1530" s="3" t="s">
        <v>2</v>
      </c>
      <c r="J1530" s="3" t="s">
        <v>3</v>
      </c>
      <c r="K1530" s="3" t="s">
        <v>14</v>
      </c>
      <c r="L1530" s="3" t="s">
        <v>44</v>
      </c>
      <c r="M1530" s="8">
        <v>2</v>
      </c>
      <c r="N1530" s="5">
        <v>130.9</v>
      </c>
      <c r="O1530" s="6">
        <v>0.05</v>
      </c>
      <c r="P1530" s="18">
        <v>67.959999999999994</v>
      </c>
      <c r="Q1530" s="18">
        <f t="shared" si="92"/>
        <v>248.71</v>
      </c>
      <c r="R1530" s="18">
        <f t="shared" si="93"/>
        <v>135.91999999999999</v>
      </c>
      <c r="S1530" s="18">
        <f t="shared" si="94"/>
        <v>112.79000000000002</v>
      </c>
      <c r="T1530" s="7">
        <f t="shared" si="95"/>
        <v>0.45350006031120588</v>
      </c>
      <c r="U1530" s="4">
        <f>YEAR(SalesDataTable[[#This Row],[Order Date]])</f>
        <v>2026</v>
      </c>
      <c r="V1530" s="7" t="str">
        <f>"Q"&amp;ROUNDUP(MONTH(SalesDataTable[[#This Row],[Order Date]])/3,0)</f>
        <v>Q3</v>
      </c>
      <c r="W1530" s="8">
        <f>MONTH(SalesDataTable[[#This Row],[Order Date]])</f>
        <v>8</v>
      </c>
      <c r="X1530" s="7" t="str">
        <f>TEXT(SalesDataTable[[#This Row],[Order Date]],"mmm")</f>
        <v>Aug</v>
      </c>
    </row>
    <row r="1531" spans="1:24" ht="15.75">
      <c r="A1531" s="2">
        <v>2059</v>
      </c>
      <c r="B1531" s="11">
        <v>46235</v>
      </c>
      <c r="C1531" s="4">
        <f>YEAR(SalesDataTable[[#This Row],[Order Date]])</f>
        <v>2026</v>
      </c>
      <c r="D1531" s="4" t="str">
        <f>"Q"&amp;ROUNDUP(MONTH(SalesDataTable[[#This Row],[Order Date]])/3,0)</f>
        <v>Q3</v>
      </c>
      <c r="E1531" s="4">
        <f>MONTH(SalesDataTable[[#This Row],[Order Date]])</f>
        <v>8</v>
      </c>
      <c r="F1531" s="4" t="str">
        <f>TEXT(SalesDataTable[[#This Row],[Order Date]],"MMM")</f>
        <v>Aug</v>
      </c>
      <c r="G1531" s="3" t="s">
        <v>11</v>
      </c>
      <c r="H1531" s="3" t="s">
        <v>12</v>
      </c>
      <c r="I1531" s="3" t="s">
        <v>19</v>
      </c>
      <c r="J1531" s="3" t="s">
        <v>13</v>
      </c>
      <c r="K1531" s="3" t="s">
        <v>4</v>
      </c>
      <c r="L1531" s="3" t="s">
        <v>22</v>
      </c>
      <c r="M1531" s="8">
        <v>1</v>
      </c>
      <c r="N1531" s="5">
        <v>50.98</v>
      </c>
      <c r="O1531" s="6">
        <v>0</v>
      </c>
      <c r="P1531" s="18">
        <v>22.92</v>
      </c>
      <c r="Q1531" s="18">
        <f t="shared" si="92"/>
        <v>50.98</v>
      </c>
      <c r="R1531" s="18">
        <f t="shared" si="93"/>
        <v>22.92</v>
      </c>
      <c r="S1531" s="18">
        <f t="shared" si="94"/>
        <v>28.059999999999995</v>
      </c>
      <c r="T1531" s="7">
        <f t="shared" si="95"/>
        <v>0.55041192624558644</v>
      </c>
      <c r="U1531" s="4">
        <f>YEAR(SalesDataTable[[#This Row],[Order Date]])</f>
        <v>2026</v>
      </c>
      <c r="V1531" s="7" t="str">
        <f>"Q"&amp;ROUNDUP(MONTH(SalesDataTable[[#This Row],[Order Date]])/3,0)</f>
        <v>Q3</v>
      </c>
      <c r="W1531" s="8">
        <f>MONTH(SalesDataTable[[#This Row],[Order Date]])</f>
        <v>8</v>
      </c>
      <c r="X1531" s="7" t="str">
        <f>TEXT(SalesDataTable[[#This Row],[Order Date]],"mmm")</f>
        <v>Aug</v>
      </c>
    </row>
    <row r="1532" spans="1:24" ht="15.75">
      <c r="A1532" s="2">
        <v>2519</v>
      </c>
      <c r="B1532" s="11">
        <v>46235</v>
      </c>
      <c r="C1532" s="4">
        <f>YEAR(SalesDataTable[[#This Row],[Order Date]])</f>
        <v>2026</v>
      </c>
      <c r="D1532" s="4" t="str">
        <f>"Q"&amp;ROUNDUP(MONTH(SalesDataTable[[#This Row],[Order Date]])/3,0)</f>
        <v>Q3</v>
      </c>
      <c r="E1532" s="4">
        <f>MONTH(SalesDataTable[[#This Row],[Order Date]])</f>
        <v>8</v>
      </c>
      <c r="F1532" s="4" t="str">
        <f>TEXT(SalesDataTable[[#This Row],[Order Date]],"MMM")</f>
        <v>Aug</v>
      </c>
      <c r="G1532" s="3" t="s">
        <v>11</v>
      </c>
      <c r="H1532" s="3" t="s">
        <v>12</v>
      </c>
      <c r="I1532" s="3" t="s">
        <v>2</v>
      </c>
      <c r="J1532" s="3" t="s">
        <v>3</v>
      </c>
      <c r="K1532" s="3" t="s">
        <v>9</v>
      </c>
      <c r="L1532" s="3" t="s">
        <v>10</v>
      </c>
      <c r="M1532" s="8">
        <v>2</v>
      </c>
      <c r="N1532" s="5">
        <v>91.11</v>
      </c>
      <c r="O1532" s="6">
        <v>0</v>
      </c>
      <c r="P1532" s="18">
        <v>44.19</v>
      </c>
      <c r="Q1532" s="18">
        <f t="shared" si="92"/>
        <v>182.22</v>
      </c>
      <c r="R1532" s="18">
        <f t="shared" si="93"/>
        <v>88.38</v>
      </c>
      <c r="S1532" s="18">
        <f t="shared" si="94"/>
        <v>93.84</v>
      </c>
      <c r="T1532" s="7">
        <f t="shared" si="95"/>
        <v>0.51498189002304906</v>
      </c>
      <c r="U1532" s="4">
        <f>YEAR(SalesDataTable[[#This Row],[Order Date]])</f>
        <v>2026</v>
      </c>
      <c r="V1532" s="7" t="str">
        <f>"Q"&amp;ROUNDUP(MONTH(SalesDataTable[[#This Row],[Order Date]])/3,0)</f>
        <v>Q3</v>
      </c>
      <c r="W1532" s="8">
        <f>MONTH(SalesDataTable[[#This Row],[Order Date]])</f>
        <v>8</v>
      </c>
      <c r="X1532" s="7" t="str">
        <f>TEXT(SalesDataTable[[#This Row],[Order Date]],"mmm")</f>
        <v>Aug</v>
      </c>
    </row>
    <row r="1533" spans="1:24" ht="15.75">
      <c r="A1533" s="2">
        <v>2644</v>
      </c>
      <c r="B1533" s="11">
        <v>46235</v>
      </c>
      <c r="C1533" s="4">
        <f>YEAR(SalesDataTable[[#This Row],[Order Date]])</f>
        <v>2026</v>
      </c>
      <c r="D1533" s="4" t="str">
        <f>"Q"&amp;ROUNDUP(MONTH(SalesDataTable[[#This Row],[Order Date]])/3,0)</f>
        <v>Q3</v>
      </c>
      <c r="E1533" s="4">
        <f>MONTH(SalesDataTable[[#This Row],[Order Date]])</f>
        <v>8</v>
      </c>
      <c r="F1533" s="4" t="str">
        <f>TEXT(SalesDataTable[[#This Row],[Order Date]],"MMM")</f>
        <v>Aug</v>
      </c>
      <c r="G1533" s="3" t="s">
        <v>0</v>
      </c>
      <c r="H1533" s="3" t="s">
        <v>1</v>
      </c>
      <c r="I1533" s="3" t="s">
        <v>28</v>
      </c>
      <c r="J1533" s="3" t="s">
        <v>3</v>
      </c>
      <c r="K1533" s="3" t="s">
        <v>14</v>
      </c>
      <c r="L1533" s="3" t="s">
        <v>15</v>
      </c>
      <c r="M1533" s="8">
        <v>3</v>
      </c>
      <c r="N1533" s="5">
        <v>35.619999999999997</v>
      </c>
      <c r="O1533" s="6">
        <v>0.05</v>
      </c>
      <c r="P1533" s="18">
        <v>13.47</v>
      </c>
      <c r="Q1533" s="18">
        <f t="shared" si="92"/>
        <v>101.51699999999998</v>
      </c>
      <c r="R1533" s="18">
        <f t="shared" si="93"/>
        <v>40.410000000000004</v>
      </c>
      <c r="S1533" s="18">
        <f t="shared" si="94"/>
        <v>61.106999999999978</v>
      </c>
      <c r="T1533" s="7">
        <f t="shared" si="95"/>
        <v>0.60193859156594454</v>
      </c>
      <c r="U1533" s="4">
        <f>YEAR(SalesDataTable[[#This Row],[Order Date]])</f>
        <v>2026</v>
      </c>
      <c r="V1533" s="7" t="str">
        <f>"Q"&amp;ROUNDUP(MONTH(SalesDataTable[[#This Row],[Order Date]])/3,0)</f>
        <v>Q3</v>
      </c>
      <c r="W1533" s="8">
        <f>MONTH(SalesDataTable[[#This Row],[Order Date]])</f>
        <v>8</v>
      </c>
      <c r="X1533" s="7" t="str">
        <f>TEXT(SalesDataTable[[#This Row],[Order Date]],"mmm")</f>
        <v>Aug</v>
      </c>
    </row>
    <row r="1534" spans="1:24" ht="15.75">
      <c r="A1534" s="2">
        <v>4141</v>
      </c>
      <c r="B1534" s="11">
        <v>46235</v>
      </c>
      <c r="C1534" s="4">
        <f>YEAR(SalesDataTable[[#This Row],[Order Date]])</f>
        <v>2026</v>
      </c>
      <c r="D1534" s="4" t="str">
        <f>"Q"&amp;ROUNDUP(MONTH(SalesDataTable[[#This Row],[Order Date]])/3,0)</f>
        <v>Q3</v>
      </c>
      <c r="E1534" s="4">
        <f>MONTH(SalesDataTable[[#This Row],[Order Date]])</f>
        <v>8</v>
      </c>
      <c r="F1534" s="4" t="str">
        <f>TEXT(SalesDataTable[[#This Row],[Order Date]],"MMM")</f>
        <v>Aug</v>
      </c>
      <c r="G1534" s="3" t="s">
        <v>20</v>
      </c>
      <c r="H1534" s="3" t="s">
        <v>47</v>
      </c>
      <c r="I1534" s="3" t="s">
        <v>2</v>
      </c>
      <c r="J1534" s="3" t="s">
        <v>13</v>
      </c>
      <c r="K1534" s="3" t="s">
        <v>9</v>
      </c>
      <c r="L1534" s="3" t="s">
        <v>10</v>
      </c>
      <c r="M1534" s="8">
        <v>1</v>
      </c>
      <c r="N1534" s="5">
        <v>91.95</v>
      </c>
      <c r="O1534" s="6">
        <v>0.05</v>
      </c>
      <c r="P1534" s="18">
        <v>46.47</v>
      </c>
      <c r="Q1534" s="18">
        <f t="shared" si="92"/>
        <v>87.352499999999992</v>
      </c>
      <c r="R1534" s="18">
        <f t="shared" si="93"/>
        <v>46.47</v>
      </c>
      <c r="S1534" s="18">
        <f t="shared" si="94"/>
        <v>40.882499999999993</v>
      </c>
      <c r="T1534" s="7">
        <f t="shared" si="95"/>
        <v>0.46801751523997592</v>
      </c>
      <c r="U1534" s="4">
        <f>YEAR(SalesDataTable[[#This Row],[Order Date]])</f>
        <v>2026</v>
      </c>
      <c r="V1534" s="7" t="str">
        <f>"Q"&amp;ROUNDUP(MONTH(SalesDataTable[[#This Row],[Order Date]])/3,0)</f>
        <v>Q3</v>
      </c>
      <c r="W1534" s="8">
        <f>MONTH(SalesDataTable[[#This Row],[Order Date]])</f>
        <v>8</v>
      </c>
      <c r="X1534" s="7" t="str">
        <f>TEXT(SalesDataTable[[#This Row],[Order Date]],"mmm")</f>
        <v>Aug</v>
      </c>
    </row>
    <row r="1535" spans="1:24" ht="15.75">
      <c r="A1535" s="2">
        <v>4804</v>
      </c>
      <c r="B1535" s="11">
        <v>46235</v>
      </c>
      <c r="C1535" s="4">
        <f>YEAR(SalesDataTable[[#This Row],[Order Date]])</f>
        <v>2026</v>
      </c>
      <c r="D1535" s="4" t="str">
        <f>"Q"&amp;ROUNDUP(MONTH(SalesDataTable[[#This Row],[Order Date]])/3,0)</f>
        <v>Q3</v>
      </c>
      <c r="E1535" s="4">
        <f>MONTH(SalesDataTable[[#This Row],[Order Date]])</f>
        <v>8</v>
      </c>
      <c r="F1535" s="4" t="str">
        <f>TEXT(SalesDataTable[[#This Row],[Order Date]],"MMM")</f>
        <v>Aug</v>
      </c>
      <c r="G1535" s="3" t="s">
        <v>0</v>
      </c>
      <c r="H1535" s="3" t="s">
        <v>36</v>
      </c>
      <c r="I1535" s="3" t="s">
        <v>2</v>
      </c>
      <c r="J1535" s="3" t="s">
        <v>3</v>
      </c>
      <c r="K1535" s="3" t="s">
        <v>34</v>
      </c>
      <c r="L1535" s="3" t="s">
        <v>45</v>
      </c>
      <c r="M1535" s="8">
        <v>1</v>
      </c>
      <c r="N1535" s="5">
        <v>49.46</v>
      </c>
      <c r="O1535" s="6">
        <v>0</v>
      </c>
      <c r="P1535" s="18">
        <v>21.47</v>
      </c>
      <c r="Q1535" s="18">
        <f t="shared" si="92"/>
        <v>49.46</v>
      </c>
      <c r="R1535" s="18">
        <f t="shared" si="93"/>
        <v>21.47</v>
      </c>
      <c r="S1535" s="18">
        <f t="shared" si="94"/>
        <v>27.990000000000002</v>
      </c>
      <c r="T1535" s="7">
        <f t="shared" si="95"/>
        <v>0.5659118479579458</v>
      </c>
      <c r="U1535" s="4">
        <f>YEAR(SalesDataTable[[#This Row],[Order Date]])</f>
        <v>2026</v>
      </c>
      <c r="V1535" s="7" t="str">
        <f>"Q"&amp;ROUNDUP(MONTH(SalesDataTable[[#This Row],[Order Date]])/3,0)</f>
        <v>Q3</v>
      </c>
      <c r="W1535" s="8">
        <f>MONTH(SalesDataTable[[#This Row],[Order Date]])</f>
        <v>8</v>
      </c>
      <c r="X1535" s="7" t="str">
        <f>TEXT(SalesDataTable[[#This Row],[Order Date]],"mmm")</f>
        <v>Aug</v>
      </c>
    </row>
    <row r="1536" spans="1:24" ht="15.75">
      <c r="A1536" s="2">
        <v>5161</v>
      </c>
      <c r="B1536" s="11">
        <v>46235</v>
      </c>
      <c r="C1536" s="4">
        <f>YEAR(SalesDataTable[[#This Row],[Order Date]])</f>
        <v>2026</v>
      </c>
      <c r="D1536" s="4" t="str">
        <f>"Q"&amp;ROUNDUP(MONTH(SalesDataTable[[#This Row],[Order Date]])/3,0)</f>
        <v>Q3</v>
      </c>
      <c r="E1536" s="4">
        <f>MONTH(SalesDataTable[[#This Row],[Order Date]])</f>
        <v>8</v>
      </c>
      <c r="F1536" s="4" t="str">
        <f>TEXT(SalesDataTable[[#This Row],[Order Date]],"MMM")</f>
        <v>Aug</v>
      </c>
      <c r="G1536" s="3" t="s">
        <v>0</v>
      </c>
      <c r="H1536" s="3" t="s">
        <v>50</v>
      </c>
      <c r="I1536" s="3" t="s">
        <v>2</v>
      </c>
      <c r="J1536" s="3" t="s">
        <v>13</v>
      </c>
      <c r="K1536" s="3" t="s">
        <v>4</v>
      </c>
      <c r="L1536" s="3" t="s">
        <v>26</v>
      </c>
      <c r="M1536" s="8">
        <v>1</v>
      </c>
      <c r="N1536" s="5">
        <v>41.25</v>
      </c>
      <c r="O1536" s="6">
        <v>0.05</v>
      </c>
      <c r="P1536" s="18">
        <v>16.98</v>
      </c>
      <c r="Q1536" s="18">
        <f t="shared" si="92"/>
        <v>39.1875</v>
      </c>
      <c r="R1536" s="18">
        <f t="shared" si="93"/>
        <v>16.98</v>
      </c>
      <c r="S1536" s="18">
        <f t="shared" si="94"/>
        <v>22.2075</v>
      </c>
      <c r="T1536" s="7">
        <f t="shared" si="95"/>
        <v>0.56669856459330148</v>
      </c>
      <c r="U1536" s="4">
        <f>YEAR(SalesDataTable[[#This Row],[Order Date]])</f>
        <v>2026</v>
      </c>
      <c r="V1536" s="7" t="str">
        <f>"Q"&amp;ROUNDUP(MONTH(SalesDataTable[[#This Row],[Order Date]])/3,0)</f>
        <v>Q3</v>
      </c>
      <c r="W1536" s="8">
        <f>MONTH(SalesDataTable[[#This Row],[Order Date]])</f>
        <v>8</v>
      </c>
      <c r="X1536" s="7" t="str">
        <f>TEXT(SalesDataTable[[#This Row],[Order Date]],"mmm")</f>
        <v>Aug</v>
      </c>
    </row>
    <row r="1537" spans="1:24" ht="15.75">
      <c r="A1537" s="2">
        <v>590</v>
      </c>
      <c r="B1537" s="11">
        <v>46236</v>
      </c>
      <c r="C1537" s="4">
        <f>YEAR(SalesDataTable[[#This Row],[Order Date]])</f>
        <v>2026</v>
      </c>
      <c r="D1537" s="4" t="str">
        <f>"Q"&amp;ROUNDUP(MONTH(SalesDataTable[[#This Row],[Order Date]])/3,0)</f>
        <v>Q3</v>
      </c>
      <c r="E1537" s="4">
        <f>MONTH(SalesDataTable[[#This Row],[Order Date]])</f>
        <v>8</v>
      </c>
      <c r="F1537" s="4" t="str">
        <f>TEXT(SalesDataTable[[#This Row],[Order Date]],"MMM")</f>
        <v>Aug</v>
      </c>
      <c r="G1537" s="3" t="s">
        <v>11</v>
      </c>
      <c r="H1537" s="3" t="s">
        <v>25</v>
      </c>
      <c r="I1537" s="3" t="s">
        <v>2</v>
      </c>
      <c r="J1537" s="3" t="s">
        <v>3</v>
      </c>
      <c r="K1537" s="3" t="s">
        <v>14</v>
      </c>
      <c r="L1537" s="3" t="s">
        <v>44</v>
      </c>
      <c r="M1537" s="8">
        <v>4</v>
      </c>
      <c r="N1537" s="5">
        <v>133.65</v>
      </c>
      <c r="O1537" s="6">
        <v>0</v>
      </c>
      <c r="P1537" s="18">
        <v>66</v>
      </c>
      <c r="Q1537" s="18">
        <f t="shared" si="92"/>
        <v>534.6</v>
      </c>
      <c r="R1537" s="18">
        <f t="shared" si="93"/>
        <v>264</v>
      </c>
      <c r="S1537" s="18">
        <f t="shared" si="94"/>
        <v>270.60000000000002</v>
      </c>
      <c r="T1537" s="7">
        <f t="shared" si="95"/>
        <v>0.50617283950617287</v>
      </c>
      <c r="U1537" s="4">
        <f>YEAR(SalesDataTable[[#This Row],[Order Date]])</f>
        <v>2026</v>
      </c>
      <c r="V1537" s="7" t="str">
        <f>"Q"&amp;ROUNDUP(MONTH(SalesDataTable[[#This Row],[Order Date]])/3,0)</f>
        <v>Q3</v>
      </c>
      <c r="W1537" s="8">
        <f>MONTH(SalesDataTable[[#This Row],[Order Date]])</f>
        <v>8</v>
      </c>
      <c r="X1537" s="7" t="str">
        <f>TEXT(SalesDataTable[[#This Row],[Order Date]],"mmm")</f>
        <v>Aug</v>
      </c>
    </row>
    <row r="1538" spans="1:24" ht="15.75">
      <c r="A1538" s="2">
        <v>1599</v>
      </c>
      <c r="B1538" s="11">
        <v>46236</v>
      </c>
      <c r="C1538" s="4">
        <f>YEAR(SalesDataTable[[#This Row],[Order Date]])</f>
        <v>2026</v>
      </c>
      <c r="D1538" s="4" t="str">
        <f>"Q"&amp;ROUNDUP(MONTH(SalesDataTable[[#This Row],[Order Date]])/3,0)</f>
        <v>Q3</v>
      </c>
      <c r="E1538" s="4">
        <f>MONTH(SalesDataTable[[#This Row],[Order Date]])</f>
        <v>8</v>
      </c>
      <c r="F1538" s="4" t="str">
        <f>TEXT(SalesDataTable[[#This Row],[Order Date]],"MMM")</f>
        <v>Aug</v>
      </c>
      <c r="G1538" s="3" t="s">
        <v>20</v>
      </c>
      <c r="H1538" s="3" t="s">
        <v>21</v>
      </c>
      <c r="I1538" s="3" t="s">
        <v>2</v>
      </c>
      <c r="J1538" s="3" t="s">
        <v>3</v>
      </c>
      <c r="K1538" s="3" t="s">
        <v>23</v>
      </c>
      <c r="L1538" s="3" t="s">
        <v>29</v>
      </c>
      <c r="M1538" s="8">
        <v>2</v>
      </c>
      <c r="N1538" s="5">
        <v>200.45</v>
      </c>
      <c r="O1538" s="6">
        <v>0.05</v>
      </c>
      <c r="P1538" s="18">
        <v>105.42</v>
      </c>
      <c r="Q1538" s="18">
        <f t="shared" ref="Q1538:Q1601" si="96">M1538*N1538*(1-O1538)</f>
        <v>380.85499999999996</v>
      </c>
      <c r="R1538" s="18">
        <f t="shared" ref="R1538:R1601" si="97">M1538*P1538</f>
        <v>210.84</v>
      </c>
      <c r="S1538" s="18">
        <f t="shared" ref="S1538:S1601" si="98">Q1538-R1538</f>
        <v>170.01499999999996</v>
      </c>
      <c r="T1538" s="7">
        <f t="shared" ref="T1538:T1601" si="99">IFERROR(S1538/Q1538,0)</f>
        <v>0.44640348689133652</v>
      </c>
      <c r="U1538" s="4">
        <f>YEAR(SalesDataTable[[#This Row],[Order Date]])</f>
        <v>2026</v>
      </c>
      <c r="V1538" s="7" t="str">
        <f>"Q"&amp;ROUNDUP(MONTH(SalesDataTable[[#This Row],[Order Date]])/3,0)</f>
        <v>Q3</v>
      </c>
      <c r="W1538" s="8">
        <f>MONTH(SalesDataTable[[#This Row],[Order Date]])</f>
        <v>8</v>
      </c>
      <c r="X1538" s="7" t="str">
        <f>TEXT(SalesDataTable[[#This Row],[Order Date]],"mmm")</f>
        <v>Aug</v>
      </c>
    </row>
    <row r="1539" spans="1:24" ht="15.75">
      <c r="A1539" s="2">
        <v>1665</v>
      </c>
      <c r="B1539" s="11">
        <v>46236</v>
      </c>
      <c r="C1539" s="4">
        <f>YEAR(SalesDataTable[[#This Row],[Order Date]])</f>
        <v>2026</v>
      </c>
      <c r="D1539" s="4" t="str">
        <f>"Q"&amp;ROUNDUP(MONTH(SalesDataTable[[#This Row],[Order Date]])/3,0)</f>
        <v>Q3</v>
      </c>
      <c r="E1539" s="4">
        <f>MONTH(SalesDataTable[[#This Row],[Order Date]])</f>
        <v>8</v>
      </c>
      <c r="F1539" s="4" t="str">
        <f>TEXT(SalesDataTable[[#This Row],[Order Date]],"MMM")</f>
        <v>Aug</v>
      </c>
      <c r="G1539" s="3" t="s">
        <v>0</v>
      </c>
      <c r="H1539" s="3" t="s">
        <v>1</v>
      </c>
      <c r="I1539" s="3" t="s">
        <v>28</v>
      </c>
      <c r="J1539" s="3" t="s">
        <v>3</v>
      </c>
      <c r="K1539" s="3" t="s">
        <v>4</v>
      </c>
      <c r="L1539" s="3" t="s">
        <v>22</v>
      </c>
      <c r="M1539" s="8">
        <v>2</v>
      </c>
      <c r="N1539" s="5">
        <v>51.87</v>
      </c>
      <c r="O1539" s="6">
        <v>0.05</v>
      </c>
      <c r="P1539" s="18">
        <v>21.98</v>
      </c>
      <c r="Q1539" s="18">
        <f t="shared" si="96"/>
        <v>98.552999999999997</v>
      </c>
      <c r="R1539" s="18">
        <f t="shared" si="97"/>
        <v>43.96</v>
      </c>
      <c r="S1539" s="18">
        <f t="shared" si="98"/>
        <v>54.592999999999996</v>
      </c>
      <c r="T1539" s="7">
        <f t="shared" si="99"/>
        <v>0.55394559272675614</v>
      </c>
      <c r="U1539" s="4">
        <f>YEAR(SalesDataTable[[#This Row],[Order Date]])</f>
        <v>2026</v>
      </c>
      <c r="V1539" s="7" t="str">
        <f>"Q"&amp;ROUNDUP(MONTH(SalesDataTable[[#This Row],[Order Date]])/3,0)</f>
        <v>Q3</v>
      </c>
      <c r="W1539" s="8">
        <f>MONTH(SalesDataTable[[#This Row],[Order Date]])</f>
        <v>8</v>
      </c>
      <c r="X1539" s="7" t="str">
        <f>TEXT(SalesDataTable[[#This Row],[Order Date]],"mmm")</f>
        <v>Aug</v>
      </c>
    </row>
    <row r="1540" spans="1:24" ht="15.75">
      <c r="A1540" s="2">
        <v>2409</v>
      </c>
      <c r="B1540" s="11">
        <v>46236</v>
      </c>
      <c r="C1540" s="4">
        <f>YEAR(SalesDataTable[[#This Row],[Order Date]])</f>
        <v>2026</v>
      </c>
      <c r="D1540" s="4" t="str">
        <f>"Q"&amp;ROUNDUP(MONTH(SalesDataTable[[#This Row],[Order Date]])/3,0)</f>
        <v>Q3</v>
      </c>
      <c r="E1540" s="4">
        <f>MONTH(SalesDataTable[[#This Row],[Order Date]])</f>
        <v>8</v>
      </c>
      <c r="F1540" s="4" t="str">
        <f>TEXT(SalesDataTable[[#This Row],[Order Date]],"MMM")</f>
        <v>Aug</v>
      </c>
      <c r="G1540" s="3" t="s">
        <v>20</v>
      </c>
      <c r="H1540" s="3" t="s">
        <v>47</v>
      </c>
      <c r="I1540" s="3" t="s">
        <v>2</v>
      </c>
      <c r="J1540" s="3" t="s">
        <v>3</v>
      </c>
      <c r="K1540" s="3" t="s">
        <v>23</v>
      </c>
      <c r="L1540" s="3" t="s">
        <v>40</v>
      </c>
      <c r="M1540" s="8">
        <v>1</v>
      </c>
      <c r="N1540" s="5">
        <v>83.6</v>
      </c>
      <c r="O1540" s="6">
        <v>0.05</v>
      </c>
      <c r="P1540" s="18">
        <v>38.51</v>
      </c>
      <c r="Q1540" s="18">
        <f t="shared" si="96"/>
        <v>79.419999999999987</v>
      </c>
      <c r="R1540" s="18">
        <f t="shared" si="97"/>
        <v>38.51</v>
      </c>
      <c r="S1540" s="18">
        <f t="shared" si="98"/>
        <v>40.909999999999989</v>
      </c>
      <c r="T1540" s="7">
        <f t="shared" si="99"/>
        <v>0.51510954419541677</v>
      </c>
      <c r="U1540" s="4">
        <f>YEAR(SalesDataTable[[#This Row],[Order Date]])</f>
        <v>2026</v>
      </c>
      <c r="V1540" s="7" t="str">
        <f>"Q"&amp;ROUNDUP(MONTH(SalesDataTable[[#This Row],[Order Date]])/3,0)</f>
        <v>Q3</v>
      </c>
      <c r="W1540" s="8">
        <f>MONTH(SalesDataTable[[#This Row],[Order Date]])</f>
        <v>8</v>
      </c>
      <c r="X1540" s="7" t="str">
        <f>TEXT(SalesDataTable[[#This Row],[Order Date]],"mmm")</f>
        <v>Aug</v>
      </c>
    </row>
    <row r="1541" spans="1:24" ht="15.75">
      <c r="A1541" s="2">
        <v>2936</v>
      </c>
      <c r="B1541" s="11">
        <v>46236</v>
      </c>
      <c r="C1541" s="4">
        <f>YEAR(SalesDataTable[[#This Row],[Order Date]])</f>
        <v>2026</v>
      </c>
      <c r="D1541" s="4" t="str">
        <f>"Q"&amp;ROUNDUP(MONTH(SalesDataTable[[#This Row],[Order Date]])/3,0)</f>
        <v>Q3</v>
      </c>
      <c r="E1541" s="4">
        <f>MONTH(SalesDataTable[[#This Row],[Order Date]])</f>
        <v>8</v>
      </c>
      <c r="F1541" s="4" t="str">
        <f>TEXT(SalesDataTable[[#This Row],[Order Date]],"MMM")</f>
        <v>Aug</v>
      </c>
      <c r="G1541" s="3" t="s">
        <v>11</v>
      </c>
      <c r="H1541" s="3" t="s">
        <v>52</v>
      </c>
      <c r="I1541" s="3" t="s">
        <v>2</v>
      </c>
      <c r="J1541" s="3" t="s">
        <v>13</v>
      </c>
      <c r="K1541" s="3" t="s">
        <v>14</v>
      </c>
      <c r="L1541" s="3" t="s">
        <v>15</v>
      </c>
      <c r="M1541" s="8">
        <v>1</v>
      </c>
      <c r="N1541" s="5">
        <v>35.74</v>
      </c>
      <c r="O1541" s="6">
        <v>0</v>
      </c>
      <c r="P1541" s="18">
        <v>13.49</v>
      </c>
      <c r="Q1541" s="18">
        <f t="shared" si="96"/>
        <v>35.74</v>
      </c>
      <c r="R1541" s="18">
        <f t="shared" si="97"/>
        <v>13.49</v>
      </c>
      <c r="S1541" s="18">
        <f t="shared" si="98"/>
        <v>22.25</v>
      </c>
      <c r="T1541" s="7">
        <f t="shared" si="99"/>
        <v>0.62255176273083379</v>
      </c>
      <c r="U1541" s="4">
        <f>YEAR(SalesDataTable[[#This Row],[Order Date]])</f>
        <v>2026</v>
      </c>
      <c r="V1541" s="7" t="str">
        <f>"Q"&amp;ROUNDUP(MONTH(SalesDataTable[[#This Row],[Order Date]])/3,0)</f>
        <v>Q3</v>
      </c>
      <c r="W1541" s="8">
        <f>MONTH(SalesDataTable[[#This Row],[Order Date]])</f>
        <v>8</v>
      </c>
      <c r="X1541" s="7" t="str">
        <f>TEXT(SalesDataTable[[#This Row],[Order Date]],"mmm")</f>
        <v>Aug</v>
      </c>
    </row>
    <row r="1542" spans="1:24" ht="15.75">
      <c r="A1542" s="2">
        <v>3397</v>
      </c>
      <c r="B1542" s="11">
        <v>46236</v>
      </c>
      <c r="C1542" s="4">
        <f>YEAR(SalesDataTable[[#This Row],[Order Date]])</f>
        <v>2026</v>
      </c>
      <c r="D1542" s="4" t="str">
        <f>"Q"&amp;ROUNDUP(MONTH(SalesDataTable[[#This Row],[Order Date]])/3,0)</f>
        <v>Q3</v>
      </c>
      <c r="E1542" s="4">
        <f>MONTH(SalesDataTable[[#This Row],[Order Date]])</f>
        <v>8</v>
      </c>
      <c r="F1542" s="4" t="str">
        <f>TEXT(SalesDataTable[[#This Row],[Order Date]],"MMM")</f>
        <v>Aug</v>
      </c>
      <c r="G1542" s="3" t="s">
        <v>20</v>
      </c>
      <c r="H1542" s="3" t="s">
        <v>21</v>
      </c>
      <c r="I1542" s="3" t="s">
        <v>2</v>
      </c>
      <c r="J1542" s="3" t="s">
        <v>3</v>
      </c>
      <c r="K1542" s="3" t="s">
        <v>4</v>
      </c>
      <c r="L1542" s="3" t="s">
        <v>5</v>
      </c>
      <c r="M1542" s="8">
        <v>1</v>
      </c>
      <c r="N1542" s="5">
        <v>79.849999999999994</v>
      </c>
      <c r="O1542" s="6">
        <v>0.1</v>
      </c>
      <c r="P1542" s="18">
        <v>43.11</v>
      </c>
      <c r="Q1542" s="18">
        <f t="shared" si="96"/>
        <v>71.864999999999995</v>
      </c>
      <c r="R1542" s="18">
        <f t="shared" si="97"/>
        <v>43.11</v>
      </c>
      <c r="S1542" s="18">
        <f t="shared" si="98"/>
        <v>28.754999999999995</v>
      </c>
      <c r="T1542" s="7">
        <f t="shared" si="99"/>
        <v>0.40012523481527862</v>
      </c>
      <c r="U1542" s="4">
        <f>YEAR(SalesDataTable[[#This Row],[Order Date]])</f>
        <v>2026</v>
      </c>
      <c r="V1542" s="7" t="str">
        <f>"Q"&amp;ROUNDUP(MONTH(SalesDataTable[[#This Row],[Order Date]])/3,0)</f>
        <v>Q3</v>
      </c>
      <c r="W1542" s="8">
        <f>MONTH(SalesDataTable[[#This Row],[Order Date]])</f>
        <v>8</v>
      </c>
      <c r="X1542" s="7" t="str">
        <f>TEXT(SalesDataTable[[#This Row],[Order Date]],"mmm")</f>
        <v>Aug</v>
      </c>
    </row>
    <row r="1543" spans="1:24" ht="15.75">
      <c r="A1543" s="2">
        <v>4556</v>
      </c>
      <c r="B1543" s="11">
        <v>46236</v>
      </c>
      <c r="C1543" s="4">
        <f>YEAR(SalesDataTable[[#This Row],[Order Date]])</f>
        <v>2026</v>
      </c>
      <c r="D1543" s="4" t="str">
        <f>"Q"&amp;ROUNDUP(MONTH(SalesDataTable[[#This Row],[Order Date]])/3,0)</f>
        <v>Q3</v>
      </c>
      <c r="E1543" s="4">
        <f>MONTH(SalesDataTable[[#This Row],[Order Date]])</f>
        <v>8</v>
      </c>
      <c r="F1543" s="4" t="str">
        <f>TEXT(SalesDataTable[[#This Row],[Order Date]],"MMM")</f>
        <v>Aug</v>
      </c>
      <c r="G1543" s="3" t="s">
        <v>0</v>
      </c>
      <c r="H1543" s="3" t="s">
        <v>50</v>
      </c>
      <c r="I1543" s="3" t="s">
        <v>2</v>
      </c>
      <c r="J1543" s="3" t="s">
        <v>3</v>
      </c>
      <c r="K1543" s="3" t="s">
        <v>14</v>
      </c>
      <c r="L1543" s="3" t="s">
        <v>32</v>
      </c>
      <c r="M1543" s="8">
        <v>2</v>
      </c>
      <c r="N1543" s="5">
        <v>46.44</v>
      </c>
      <c r="O1543" s="6">
        <v>0</v>
      </c>
      <c r="P1543" s="18">
        <v>18.489999999999998</v>
      </c>
      <c r="Q1543" s="18">
        <f t="shared" si="96"/>
        <v>92.88</v>
      </c>
      <c r="R1543" s="18">
        <f t="shared" si="97"/>
        <v>36.979999999999997</v>
      </c>
      <c r="S1543" s="18">
        <f t="shared" si="98"/>
        <v>55.9</v>
      </c>
      <c r="T1543" s="7">
        <f t="shared" si="99"/>
        <v>0.60185185185185186</v>
      </c>
      <c r="U1543" s="4">
        <f>YEAR(SalesDataTable[[#This Row],[Order Date]])</f>
        <v>2026</v>
      </c>
      <c r="V1543" s="7" t="str">
        <f>"Q"&amp;ROUNDUP(MONTH(SalesDataTable[[#This Row],[Order Date]])/3,0)</f>
        <v>Q3</v>
      </c>
      <c r="W1543" s="8">
        <f>MONTH(SalesDataTable[[#This Row],[Order Date]])</f>
        <v>8</v>
      </c>
      <c r="X1543" s="7" t="str">
        <f>TEXT(SalesDataTable[[#This Row],[Order Date]],"mmm")</f>
        <v>Aug</v>
      </c>
    </row>
    <row r="1544" spans="1:24" ht="15.75">
      <c r="A1544" s="2">
        <v>4614</v>
      </c>
      <c r="B1544" s="11">
        <v>46236</v>
      </c>
      <c r="C1544" s="4">
        <f>YEAR(SalesDataTable[[#This Row],[Order Date]])</f>
        <v>2026</v>
      </c>
      <c r="D1544" s="4" t="str">
        <f>"Q"&amp;ROUNDUP(MONTH(SalesDataTable[[#This Row],[Order Date]])/3,0)</f>
        <v>Q3</v>
      </c>
      <c r="E1544" s="4">
        <f>MONTH(SalesDataTable[[#This Row],[Order Date]])</f>
        <v>8</v>
      </c>
      <c r="F1544" s="4" t="str">
        <f>TEXT(SalesDataTable[[#This Row],[Order Date]],"MMM")</f>
        <v>Aug</v>
      </c>
      <c r="G1544" s="3" t="s">
        <v>20</v>
      </c>
      <c r="H1544" s="3" t="s">
        <v>33</v>
      </c>
      <c r="I1544" s="3" t="s">
        <v>19</v>
      </c>
      <c r="J1544" s="3" t="s">
        <v>3</v>
      </c>
      <c r="K1544" s="3" t="s">
        <v>4</v>
      </c>
      <c r="L1544" s="3" t="s">
        <v>22</v>
      </c>
      <c r="M1544" s="8">
        <v>2</v>
      </c>
      <c r="N1544" s="5">
        <v>50.44</v>
      </c>
      <c r="O1544" s="6">
        <v>0</v>
      </c>
      <c r="P1544" s="18">
        <v>22.99</v>
      </c>
      <c r="Q1544" s="18">
        <f t="shared" si="96"/>
        <v>100.88</v>
      </c>
      <c r="R1544" s="18">
        <f t="shared" si="97"/>
        <v>45.98</v>
      </c>
      <c r="S1544" s="18">
        <f t="shared" si="98"/>
        <v>54.9</v>
      </c>
      <c r="T1544" s="7">
        <f t="shared" si="99"/>
        <v>0.54421094369547984</v>
      </c>
      <c r="U1544" s="4">
        <f>YEAR(SalesDataTable[[#This Row],[Order Date]])</f>
        <v>2026</v>
      </c>
      <c r="V1544" s="7" t="str">
        <f>"Q"&amp;ROUNDUP(MONTH(SalesDataTable[[#This Row],[Order Date]])/3,0)</f>
        <v>Q3</v>
      </c>
      <c r="W1544" s="8">
        <f>MONTH(SalesDataTable[[#This Row],[Order Date]])</f>
        <v>8</v>
      </c>
      <c r="X1544" s="7" t="str">
        <f>TEXT(SalesDataTable[[#This Row],[Order Date]],"mmm")</f>
        <v>Aug</v>
      </c>
    </row>
    <row r="1545" spans="1:24" ht="15.75">
      <c r="A1545" s="2">
        <v>4999</v>
      </c>
      <c r="B1545" s="11">
        <v>46236</v>
      </c>
      <c r="C1545" s="4">
        <f>YEAR(SalesDataTable[[#This Row],[Order Date]])</f>
        <v>2026</v>
      </c>
      <c r="D1545" s="4" t="str">
        <f>"Q"&amp;ROUNDUP(MONTH(SalesDataTable[[#This Row],[Order Date]])/3,0)</f>
        <v>Q3</v>
      </c>
      <c r="E1545" s="4">
        <f>MONTH(SalesDataTable[[#This Row],[Order Date]])</f>
        <v>8</v>
      </c>
      <c r="F1545" s="4" t="str">
        <f>TEXT(SalesDataTable[[#This Row],[Order Date]],"MMM")</f>
        <v>Aug</v>
      </c>
      <c r="G1545" s="3" t="s">
        <v>20</v>
      </c>
      <c r="H1545" s="3" t="s">
        <v>33</v>
      </c>
      <c r="I1545" s="3" t="s">
        <v>2</v>
      </c>
      <c r="J1545" s="3" t="s">
        <v>3</v>
      </c>
      <c r="K1545" s="3" t="s">
        <v>4</v>
      </c>
      <c r="L1545" s="3" t="s">
        <v>5</v>
      </c>
      <c r="M1545" s="8">
        <v>2</v>
      </c>
      <c r="N1545" s="5">
        <v>81.38</v>
      </c>
      <c r="O1545" s="6">
        <v>0</v>
      </c>
      <c r="P1545" s="18">
        <v>42.19</v>
      </c>
      <c r="Q1545" s="18">
        <f t="shared" si="96"/>
        <v>162.76</v>
      </c>
      <c r="R1545" s="18">
        <f t="shared" si="97"/>
        <v>84.38</v>
      </c>
      <c r="S1545" s="18">
        <f t="shared" si="98"/>
        <v>78.38</v>
      </c>
      <c r="T1545" s="7">
        <f t="shared" si="99"/>
        <v>0.4815679528139592</v>
      </c>
      <c r="U1545" s="4">
        <f>YEAR(SalesDataTable[[#This Row],[Order Date]])</f>
        <v>2026</v>
      </c>
      <c r="V1545" s="7" t="str">
        <f>"Q"&amp;ROUNDUP(MONTH(SalesDataTable[[#This Row],[Order Date]])/3,0)</f>
        <v>Q3</v>
      </c>
      <c r="W1545" s="8">
        <f>MONTH(SalesDataTable[[#This Row],[Order Date]])</f>
        <v>8</v>
      </c>
      <c r="X1545" s="7" t="str">
        <f>TEXT(SalesDataTable[[#This Row],[Order Date]],"mmm")</f>
        <v>Aug</v>
      </c>
    </row>
    <row r="1546" spans="1:24" ht="15.75">
      <c r="A1546" s="2">
        <v>207</v>
      </c>
      <c r="B1546" s="11">
        <v>46237</v>
      </c>
      <c r="C1546" s="4">
        <f>YEAR(SalesDataTable[[#This Row],[Order Date]])</f>
        <v>2026</v>
      </c>
      <c r="D1546" s="4" t="str">
        <f>"Q"&amp;ROUNDUP(MONTH(SalesDataTable[[#This Row],[Order Date]])/3,0)</f>
        <v>Q3</v>
      </c>
      <c r="E1546" s="4">
        <f>MONTH(SalesDataTable[[#This Row],[Order Date]])</f>
        <v>8</v>
      </c>
      <c r="F1546" s="4" t="str">
        <f>TEXT(SalesDataTable[[#This Row],[Order Date]],"MMM")</f>
        <v>Aug</v>
      </c>
      <c r="G1546" s="3" t="s">
        <v>11</v>
      </c>
      <c r="H1546" s="3" t="s">
        <v>52</v>
      </c>
      <c r="I1546" s="3" t="s">
        <v>2</v>
      </c>
      <c r="J1546" s="3" t="s">
        <v>3</v>
      </c>
      <c r="K1546" s="3" t="s">
        <v>34</v>
      </c>
      <c r="L1546" s="3" t="s">
        <v>35</v>
      </c>
      <c r="M1546" s="8">
        <v>1</v>
      </c>
      <c r="N1546" s="5">
        <v>41.3</v>
      </c>
      <c r="O1546" s="6">
        <v>0</v>
      </c>
      <c r="P1546" s="18">
        <v>14.52</v>
      </c>
      <c r="Q1546" s="18">
        <f t="shared" si="96"/>
        <v>41.3</v>
      </c>
      <c r="R1546" s="18">
        <f t="shared" si="97"/>
        <v>14.52</v>
      </c>
      <c r="S1546" s="18">
        <f t="shared" si="98"/>
        <v>26.779999999999998</v>
      </c>
      <c r="T1546" s="7">
        <f t="shared" si="99"/>
        <v>0.64842615012106541</v>
      </c>
      <c r="U1546" s="4">
        <f>YEAR(SalesDataTable[[#This Row],[Order Date]])</f>
        <v>2026</v>
      </c>
      <c r="V1546" s="7" t="str">
        <f>"Q"&amp;ROUNDUP(MONTH(SalesDataTable[[#This Row],[Order Date]])/3,0)</f>
        <v>Q3</v>
      </c>
      <c r="W1546" s="8">
        <f>MONTH(SalesDataTable[[#This Row],[Order Date]])</f>
        <v>8</v>
      </c>
      <c r="X1546" s="7" t="str">
        <f>TEXT(SalesDataTable[[#This Row],[Order Date]],"mmm")</f>
        <v>Aug</v>
      </c>
    </row>
    <row r="1547" spans="1:24" ht="15.75">
      <c r="A1547" s="2">
        <v>295</v>
      </c>
      <c r="B1547" s="11">
        <v>46237</v>
      </c>
      <c r="C1547" s="4">
        <f>YEAR(SalesDataTable[[#This Row],[Order Date]])</f>
        <v>2026</v>
      </c>
      <c r="D1547" s="4" t="str">
        <f>"Q"&amp;ROUNDUP(MONTH(SalesDataTable[[#This Row],[Order Date]])/3,0)</f>
        <v>Q3</v>
      </c>
      <c r="E1547" s="4">
        <f>MONTH(SalesDataTable[[#This Row],[Order Date]])</f>
        <v>8</v>
      </c>
      <c r="F1547" s="4" t="str">
        <f>TEXT(SalesDataTable[[#This Row],[Order Date]],"MMM")</f>
        <v>Aug</v>
      </c>
      <c r="G1547" s="3" t="s">
        <v>20</v>
      </c>
      <c r="H1547" s="3" t="s">
        <v>33</v>
      </c>
      <c r="I1547" s="3" t="s">
        <v>28</v>
      </c>
      <c r="J1547" s="3" t="s">
        <v>3</v>
      </c>
      <c r="K1547" s="3" t="s">
        <v>14</v>
      </c>
      <c r="L1547" s="3" t="s">
        <v>15</v>
      </c>
      <c r="M1547" s="8">
        <v>2</v>
      </c>
      <c r="N1547" s="5">
        <v>36.15</v>
      </c>
      <c r="O1547" s="6">
        <v>0.1</v>
      </c>
      <c r="P1547" s="18">
        <v>13.19</v>
      </c>
      <c r="Q1547" s="18">
        <f t="shared" si="96"/>
        <v>65.069999999999993</v>
      </c>
      <c r="R1547" s="18">
        <f t="shared" si="97"/>
        <v>26.38</v>
      </c>
      <c r="S1547" s="18">
        <f t="shared" si="98"/>
        <v>38.69</v>
      </c>
      <c r="T1547" s="7">
        <f t="shared" si="99"/>
        <v>0.59459044106347014</v>
      </c>
      <c r="U1547" s="4">
        <f>YEAR(SalesDataTable[[#This Row],[Order Date]])</f>
        <v>2026</v>
      </c>
      <c r="V1547" s="7" t="str">
        <f>"Q"&amp;ROUNDUP(MONTH(SalesDataTable[[#This Row],[Order Date]])/3,0)</f>
        <v>Q3</v>
      </c>
      <c r="W1547" s="8">
        <f>MONTH(SalesDataTable[[#This Row],[Order Date]])</f>
        <v>8</v>
      </c>
      <c r="X1547" s="7" t="str">
        <f>TEXT(SalesDataTable[[#This Row],[Order Date]],"mmm")</f>
        <v>Aug</v>
      </c>
    </row>
    <row r="1548" spans="1:24" ht="15.75">
      <c r="A1548" s="2">
        <v>657</v>
      </c>
      <c r="B1548" s="11">
        <v>46237</v>
      </c>
      <c r="C1548" s="4">
        <f>YEAR(SalesDataTable[[#This Row],[Order Date]])</f>
        <v>2026</v>
      </c>
      <c r="D1548" s="4" t="str">
        <f>"Q"&amp;ROUNDUP(MONTH(SalesDataTable[[#This Row],[Order Date]])/3,0)</f>
        <v>Q3</v>
      </c>
      <c r="E1548" s="4">
        <f>MONTH(SalesDataTable[[#This Row],[Order Date]])</f>
        <v>8</v>
      </c>
      <c r="F1548" s="4" t="str">
        <f>TEXT(SalesDataTable[[#This Row],[Order Date]],"MMM")</f>
        <v>Aug</v>
      </c>
      <c r="G1548" s="3" t="s">
        <v>6</v>
      </c>
      <c r="H1548" s="3" t="s">
        <v>43</v>
      </c>
      <c r="I1548" s="3" t="s">
        <v>2</v>
      </c>
      <c r="J1548" s="3" t="s">
        <v>3</v>
      </c>
      <c r="K1548" s="3" t="s">
        <v>14</v>
      </c>
      <c r="L1548" s="3" t="s">
        <v>44</v>
      </c>
      <c r="M1548" s="8">
        <v>3</v>
      </c>
      <c r="N1548" s="5">
        <v>132.59</v>
      </c>
      <c r="O1548" s="6">
        <v>0.1</v>
      </c>
      <c r="P1548" s="18">
        <v>66.040000000000006</v>
      </c>
      <c r="Q1548" s="18">
        <f t="shared" si="96"/>
        <v>357.99299999999999</v>
      </c>
      <c r="R1548" s="18">
        <f t="shared" si="97"/>
        <v>198.12</v>
      </c>
      <c r="S1548" s="18">
        <f t="shared" si="98"/>
        <v>159.87299999999999</v>
      </c>
      <c r="T1548" s="7">
        <f t="shared" si="99"/>
        <v>0.44658135773604507</v>
      </c>
      <c r="U1548" s="4">
        <f>YEAR(SalesDataTable[[#This Row],[Order Date]])</f>
        <v>2026</v>
      </c>
      <c r="V1548" s="7" t="str">
        <f>"Q"&amp;ROUNDUP(MONTH(SalesDataTable[[#This Row],[Order Date]])/3,0)</f>
        <v>Q3</v>
      </c>
      <c r="W1548" s="8">
        <f>MONTH(SalesDataTable[[#This Row],[Order Date]])</f>
        <v>8</v>
      </c>
      <c r="X1548" s="7" t="str">
        <f>TEXT(SalesDataTable[[#This Row],[Order Date]],"mmm")</f>
        <v>Aug</v>
      </c>
    </row>
    <row r="1549" spans="1:24" ht="15.75">
      <c r="A1549" s="2">
        <v>694</v>
      </c>
      <c r="B1549" s="11">
        <v>46237</v>
      </c>
      <c r="C1549" s="4">
        <f>YEAR(SalesDataTable[[#This Row],[Order Date]])</f>
        <v>2026</v>
      </c>
      <c r="D1549" s="4" t="str">
        <f>"Q"&amp;ROUNDUP(MONTH(SalesDataTable[[#This Row],[Order Date]])/3,0)</f>
        <v>Q3</v>
      </c>
      <c r="E1549" s="4">
        <f>MONTH(SalesDataTable[[#This Row],[Order Date]])</f>
        <v>8</v>
      </c>
      <c r="F1549" s="4" t="str">
        <f>TEXT(SalesDataTable[[#This Row],[Order Date]],"MMM")</f>
        <v>Aug</v>
      </c>
      <c r="G1549" s="3" t="s">
        <v>11</v>
      </c>
      <c r="H1549" s="3" t="s">
        <v>18</v>
      </c>
      <c r="I1549" s="3" t="s">
        <v>2</v>
      </c>
      <c r="J1549" s="3" t="s">
        <v>13</v>
      </c>
      <c r="K1549" s="3" t="s">
        <v>9</v>
      </c>
      <c r="L1549" s="3" t="s">
        <v>17</v>
      </c>
      <c r="M1549" s="8">
        <v>3</v>
      </c>
      <c r="N1549" s="5">
        <v>144</v>
      </c>
      <c r="O1549" s="6">
        <v>0</v>
      </c>
      <c r="P1549" s="18">
        <v>78.89</v>
      </c>
      <c r="Q1549" s="18">
        <f t="shared" si="96"/>
        <v>432</v>
      </c>
      <c r="R1549" s="18">
        <f t="shared" si="97"/>
        <v>236.67000000000002</v>
      </c>
      <c r="S1549" s="18">
        <f t="shared" si="98"/>
        <v>195.32999999999998</v>
      </c>
      <c r="T1549" s="7">
        <f t="shared" si="99"/>
        <v>0.45215277777777774</v>
      </c>
      <c r="U1549" s="4">
        <f>YEAR(SalesDataTable[[#This Row],[Order Date]])</f>
        <v>2026</v>
      </c>
      <c r="V1549" s="7" t="str">
        <f>"Q"&amp;ROUNDUP(MONTH(SalesDataTable[[#This Row],[Order Date]])/3,0)</f>
        <v>Q3</v>
      </c>
      <c r="W1549" s="8">
        <f>MONTH(SalesDataTable[[#This Row],[Order Date]])</f>
        <v>8</v>
      </c>
      <c r="X1549" s="7" t="str">
        <f>TEXT(SalesDataTable[[#This Row],[Order Date]],"mmm")</f>
        <v>Aug</v>
      </c>
    </row>
    <row r="1550" spans="1:24" ht="15.75">
      <c r="A1550" s="2">
        <v>1187</v>
      </c>
      <c r="B1550" s="11">
        <v>46237</v>
      </c>
      <c r="C1550" s="4">
        <f>YEAR(SalesDataTable[[#This Row],[Order Date]])</f>
        <v>2026</v>
      </c>
      <c r="D1550" s="4" t="str">
        <f>"Q"&amp;ROUNDUP(MONTH(SalesDataTable[[#This Row],[Order Date]])/3,0)</f>
        <v>Q3</v>
      </c>
      <c r="E1550" s="4">
        <f>MONTH(SalesDataTable[[#This Row],[Order Date]])</f>
        <v>8</v>
      </c>
      <c r="F1550" s="4" t="str">
        <f>TEXT(SalesDataTable[[#This Row],[Order Date]],"MMM")</f>
        <v>Aug</v>
      </c>
      <c r="G1550" s="3" t="s">
        <v>0</v>
      </c>
      <c r="H1550" s="3" t="s">
        <v>1</v>
      </c>
      <c r="I1550" s="3" t="s">
        <v>2</v>
      </c>
      <c r="J1550" s="3" t="s">
        <v>3</v>
      </c>
      <c r="K1550" s="3" t="s">
        <v>14</v>
      </c>
      <c r="L1550" s="3" t="s">
        <v>32</v>
      </c>
      <c r="M1550" s="8">
        <v>2</v>
      </c>
      <c r="N1550" s="5">
        <v>45.45</v>
      </c>
      <c r="O1550" s="6">
        <v>0.05</v>
      </c>
      <c r="P1550" s="18">
        <v>18.829999999999998</v>
      </c>
      <c r="Q1550" s="18">
        <f t="shared" si="96"/>
        <v>86.355000000000004</v>
      </c>
      <c r="R1550" s="18">
        <f t="shared" si="97"/>
        <v>37.659999999999997</v>
      </c>
      <c r="S1550" s="18">
        <f t="shared" si="98"/>
        <v>48.695000000000007</v>
      </c>
      <c r="T1550" s="7">
        <f t="shared" si="99"/>
        <v>0.56389323142840608</v>
      </c>
      <c r="U1550" s="4">
        <f>YEAR(SalesDataTable[[#This Row],[Order Date]])</f>
        <v>2026</v>
      </c>
      <c r="V1550" s="7" t="str">
        <f>"Q"&amp;ROUNDUP(MONTH(SalesDataTable[[#This Row],[Order Date]])/3,0)</f>
        <v>Q3</v>
      </c>
      <c r="W1550" s="8">
        <f>MONTH(SalesDataTable[[#This Row],[Order Date]])</f>
        <v>8</v>
      </c>
      <c r="X1550" s="7" t="str">
        <f>TEXT(SalesDataTable[[#This Row],[Order Date]],"mmm")</f>
        <v>Aug</v>
      </c>
    </row>
    <row r="1551" spans="1:24" ht="15.75">
      <c r="A1551" s="2">
        <v>1915</v>
      </c>
      <c r="B1551" s="11">
        <v>46237</v>
      </c>
      <c r="C1551" s="4">
        <f>YEAR(SalesDataTable[[#This Row],[Order Date]])</f>
        <v>2026</v>
      </c>
      <c r="D1551" s="4" t="str">
        <f>"Q"&amp;ROUNDUP(MONTH(SalesDataTable[[#This Row],[Order Date]])/3,0)</f>
        <v>Q3</v>
      </c>
      <c r="E1551" s="4">
        <f>MONTH(SalesDataTable[[#This Row],[Order Date]])</f>
        <v>8</v>
      </c>
      <c r="F1551" s="4" t="str">
        <f>TEXT(SalesDataTable[[#This Row],[Order Date]],"MMM")</f>
        <v>Aug</v>
      </c>
      <c r="G1551" s="3" t="s">
        <v>6</v>
      </c>
      <c r="H1551" s="3" t="s">
        <v>27</v>
      </c>
      <c r="I1551" s="3" t="s">
        <v>2</v>
      </c>
      <c r="J1551" s="3" t="s">
        <v>3</v>
      </c>
      <c r="K1551" s="3" t="s">
        <v>4</v>
      </c>
      <c r="L1551" s="3" t="s">
        <v>26</v>
      </c>
      <c r="M1551" s="8">
        <v>1</v>
      </c>
      <c r="N1551" s="5">
        <v>41.16</v>
      </c>
      <c r="O1551" s="6">
        <v>0.05</v>
      </c>
      <c r="P1551" s="18">
        <v>16.66</v>
      </c>
      <c r="Q1551" s="18">
        <f t="shared" si="96"/>
        <v>39.101999999999997</v>
      </c>
      <c r="R1551" s="18">
        <f t="shared" si="97"/>
        <v>16.66</v>
      </c>
      <c r="S1551" s="18">
        <f t="shared" si="98"/>
        <v>22.441999999999997</v>
      </c>
      <c r="T1551" s="7">
        <f t="shared" si="99"/>
        <v>0.57393483709273174</v>
      </c>
      <c r="U1551" s="4">
        <f>YEAR(SalesDataTable[[#This Row],[Order Date]])</f>
        <v>2026</v>
      </c>
      <c r="V1551" s="7" t="str">
        <f>"Q"&amp;ROUNDUP(MONTH(SalesDataTable[[#This Row],[Order Date]])/3,0)</f>
        <v>Q3</v>
      </c>
      <c r="W1551" s="8">
        <f>MONTH(SalesDataTable[[#This Row],[Order Date]])</f>
        <v>8</v>
      </c>
      <c r="X1551" s="7" t="str">
        <f>TEXT(SalesDataTable[[#This Row],[Order Date]],"mmm")</f>
        <v>Aug</v>
      </c>
    </row>
    <row r="1552" spans="1:24" ht="15.75">
      <c r="A1552" s="2">
        <v>2156</v>
      </c>
      <c r="B1552" s="11">
        <v>46237</v>
      </c>
      <c r="C1552" s="4">
        <f>YEAR(SalesDataTable[[#This Row],[Order Date]])</f>
        <v>2026</v>
      </c>
      <c r="D1552" s="4" t="str">
        <f>"Q"&amp;ROUNDUP(MONTH(SalesDataTable[[#This Row],[Order Date]])/3,0)</f>
        <v>Q3</v>
      </c>
      <c r="E1552" s="4">
        <f>MONTH(SalesDataTable[[#This Row],[Order Date]])</f>
        <v>8</v>
      </c>
      <c r="F1552" s="4" t="str">
        <f>TEXT(SalesDataTable[[#This Row],[Order Date]],"MMM")</f>
        <v>Aug</v>
      </c>
      <c r="G1552" s="3" t="s">
        <v>0</v>
      </c>
      <c r="H1552" s="3" t="s">
        <v>1</v>
      </c>
      <c r="I1552" s="3" t="s">
        <v>19</v>
      </c>
      <c r="J1552" s="3" t="s">
        <v>3</v>
      </c>
      <c r="K1552" s="3" t="s">
        <v>14</v>
      </c>
      <c r="L1552" s="3" t="s">
        <v>48</v>
      </c>
      <c r="M1552" s="8">
        <v>1</v>
      </c>
      <c r="N1552" s="5">
        <v>162.78</v>
      </c>
      <c r="O1552" s="6">
        <v>0</v>
      </c>
      <c r="P1552" s="18">
        <v>85.08</v>
      </c>
      <c r="Q1552" s="18">
        <f t="shared" si="96"/>
        <v>162.78</v>
      </c>
      <c r="R1552" s="18">
        <f t="shared" si="97"/>
        <v>85.08</v>
      </c>
      <c r="S1552" s="18">
        <f t="shared" si="98"/>
        <v>77.7</v>
      </c>
      <c r="T1552" s="7">
        <f t="shared" si="99"/>
        <v>0.47733136748986366</v>
      </c>
      <c r="U1552" s="4">
        <f>YEAR(SalesDataTable[[#This Row],[Order Date]])</f>
        <v>2026</v>
      </c>
      <c r="V1552" s="7" t="str">
        <f>"Q"&amp;ROUNDUP(MONTH(SalesDataTable[[#This Row],[Order Date]])/3,0)</f>
        <v>Q3</v>
      </c>
      <c r="W1552" s="8">
        <f>MONTH(SalesDataTable[[#This Row],[Order Date]])</f>
        <v>8</v>
      </c>
      <c r="X1552" s="7" t="str">
        <f>TEXT(SalesDataTable[[#This Row],[Order Date]],"mmm")</f>
        <v>Aug</v>
      </c>
    </row>
    <row r="1553" spans="1:24" ht="15.75">
      <c r="A1553" s="2">
        <v>2539</v>
      </c>
      <c r="B1553" s="11">
        <v>46237</v>
      </c>
      <c r="C1553" s="4">
        <f>YEAR(SalesDataTable[[#This Row],[Order Date]])</f>
        <v>2026</v>
      </c>
      <c r="D1553" s="4" t="str">
        <f>"Q"&amp;ROUNDUP(MONTH(SalesDataTable[[#This Row],[Order Date]])/3,0)</f>
        <v>Q3</v>
      </c>
      <c r="E1553" s="4">
        <f>MONTH(SalesDataTable[[#This Row],[Order Date]])</f>
        <v>8</v>
      </c>
      <c r="F1553" s="4" t="str">
        <f>TEXT(SalesDataTable[[#This Row],[Order Date]],"MMM")</f>
        <v>Aug</v>
      </c>
      <c r="G1553" s="3" t="s">
        <v>11</v>
      </c>
      <c r="H1553" s="3" t="s">
        <v>52</v>
      </c>
      <c r="I1553" s="3" t="s">
        <v>19</v>
      </c>
      <c r="J1553" s="3" t="s">
        <v>13</v>
      </c>
      <c r="K1553" s="3" t="s">
        <v>4</v>
      </c>
      <c r="L1553" s="3" t="s">
        <v>5</v>
      </c>
      <c r="M1553" s="8">
        <v>1</v>
      </c>
      <c r="N1553" s="5">
        <v>80.040000000000006</v>
      </c>
      <c r="O1553" s="6">
        <v>0.1</v>
      </c>
      <c r="P1553" s="18">
        <v>41.88</v>
      </c>
      <c r="Q1553" s="18">
        <f t="shared" si="96"/>
        <v>72.036000000000001</v>
      </c>
      <c r="R1553" s="18">
        <f t="shared" si="97"/>
        <v>41.88</v>
      </c>
      <c r="S1553" s="18">
        <f t="shared" si="98"/>
        <v>30.155999999999999</v>
      </c>
      <c r="T1553" s="7">
        <f t="shared" si="99"/>
        <v>0.41862402132267196</v>
      </c>
      <c r="U1553" s="4">
        <f>YEAR(SalesDataTable[[#This Row],[Order Date]])</f>
        <v>2026</v>
      </c>
      <c r="V1553" s="7" t="str">
        <f>"Q"&amp;ROUNDUP(MONTH(SalesDataTable[[#This Row],[Order Date]])/3,0)</f>
        <v>Q3</v>
      </c>
      <c r="W1553" s="8">
        <f>MONTH(SalesDataTable[[#This Row],[Order Date]])</f>
        <v>8</v>
      </c>
      <c r="X1553" s="7" t="str">
        <f>TEXT(SalesDataTable[[#This Row],[Order Date]],"mmm")</f>
        <v>Aug</v>
      </c>
    </row>
    <row r="1554" spans="1:24" ht="15.75">
      <c r="A1554" s="2">
        <v>3803</v>
      </c>
      <c r="B1554" s="11">
        <v>46237</v>
      </c>
      <c r="C1554" s="4">
        <f>YEAR(SalesDataTable[[#This Row],[Order Date]])</f>
        <v>2026</v>
      </c>
      <c r="D1554" s="4" t="str">
        <f>"Q"&amp;ROUNDUP(MONTH(SalesDataTable[[#This Row],[Order Date]])/3,0)</f>
        <v>Q3</v>
      </c>
      <c r="E1554" s="4">
        <f>MONTH(SalesDataTable[[#This Row],[Order Date]])</f>
        <v>8</v>
      </c>
      <c r="F1554" s="4" t="str">
        <f>TEXT(SalesDataTable[[#This Row],[Order Date]],"MMM")</f>
        <v>Aug</v>
      </c>
      <c r="G1554" s="3" t="s">
        <v>11</v>
      </c>
      <c r="H1554" s="3" t="s">
        <v>25</v>
      </c>
      <c r="I1554" s="3" t="s">
        <v>2</v>
      </c>
      <c r="J1554" s="3" t="s">
        <v>13</v>
      </c>
      <c r="K1554" s="3" t="s">
        <v>9</v>
      </c>
      <c r="L1554" s="3" t="s">
        <v>10</v>
      </c>
      <c r="M1554" s="8">
        <v>1</v>
      </c>
      <c r="N1554" s="5">
        <v>90.21</v>
      </c>
      <c r="O1554" s="6">
        <v>0</v>
      </c>
      <c r="P1554" s="18">
        <v>46.31</v>
      </c>
      <c r="Q1554" s="18">
        <f t="shared" si="96"/>
        <v>90.21</v>
      </c>
      <c r="R1554" s="18">
        <f t="shared" si="97"/>
        <v>46.31</v>
      </c>
      <c r="S1554" s="18">
        <f t="shared" si="98"/>
        <v>43.899999999999991</v>
      </c>
      <c r="T1554" s="7">
        <f t="shared" si="99"/>
        <v>0.48664227912648261</v>
      </c>
      <c r="U1554" s="4">
        <f>YEAR(SalesDataTable[[#This Row],[Order Date]])</f>
        <v>2026</v>
      </c>
      <c r="V1554" s="7" t="str">
        <f>"Q"&amp;ROUNDUP(MONTH(SalesDataTable[[#This Row],[Order Date]])/3,0)</f>
        <v>Q3</v>
      </c>
      <c r="W1554" s="8">
        <f>MONTH(SalesDataTable[[#This Row],[Order Date]])</f>
        <v>8</v>
      </c>
      <c r="X1554" s="7" t="str">
        <f>TEXT(SalesDataTable[[#This Row],[Order Date]],"mmm")</f>
        <v>Aug</v>
      </c>
    </row>
    <row r="1555" spans="1:24" ht="15.75">
      <c r="A1555" s="2">
        <v>100</v>
      </c>
      <c r="B1555" s="11">
        <v>46238</v>
      </c>
      <c r="C1555" s="4">
        <f>YEAR(SalesDataTable[[#This Row],[Order Date]])</f>
        <v>2026</v>
      </c>
      <c r="D1555" s="4" t="str">
        <f>"Q"&amp;ROUNDUP(MONTH(SalesDataTable[[#This Row],[Order Date]])/3,0)</f>
        <v>Q3</v>
      </c>
      <c r="E1555" s="4">
        <f>MONTH(SalesDataTable[[#This Row],[Order Date]])</f>
        <v>8</v>
      </c>
      <c r="F1555" s="4" t="str">
        <f>TEXT(SalesDataTable[[#This Row],[Order Date]],"MMM")</f>
        <v>Aug</v>
      </c>
      <c r="G1555" s="3" t="s">
        <v>0</v>
      </c>
      <c r="H1555" s="3" t="s">
        <v>36</v>
      </c>
      <c r="I1555" s="3" t="s">
        <v>19</v>
      </c>
      <c r="J1555" s="3" t="s">
        <v>16</v>
      </c>
      <c r="K1555" s="3" t="s">
        <v>14</v>
      </c>
      <c r="L1555" s="3" t="s">
        <v>44</v>
      </c>
      <c r="M1555" s="8">
        <v>1</v>
      </c>
      <c r="N1555" s="5">
        <v>133.6</v>
      </c>
      <c r="O1555" s="6">
        <v>0.1</v>
      </c>
      <c r="P1555" s="18">
        <v>67.3</v>
      </c>
      <c r="Q1555" s="18">
        <f t="shared" si="96"/>
        <v>120.24</v>
      </c>
      <c r="R1555" s="18">
        <f t="shared" si="97"/>
        <v>67.3</v>
      </c>
      <c r="S1555" s="18">
        <f t="shared" si="98"/>
        <v>52.94</v>
      </c>
      <c r="T1555" s="7">
        <f t="shared" si="99"/>
        <v>0.44028609447771122</v>
      </c>
      <c r="U1555" s="4">
        <f>YEAR(SalesDataTable[[#This Row],[Order Date]])</f>
        <v>2026</v>
      </c>
      <c r="V1555" s="7" t="str">
        <f>"Q"&amp;ROUNDUP(MONTH(SalesDataTable[[#This Row],[Order Date]])/3,0)</f>
        <v>Q3</v>
      </c>
      <c r="W1555" s="8">
        <f>MONTH(SalesDataTable[[#This Row],[Order Date]])</f>
        <v>8</v>
      </c>
      <c r="X1555" s="7" t="str">
        <f>TEXT(SalesDataTable[[#This Row],[Order Date]],"mmm")</f>
        <v>Aug</v>
      </c>
    </row>
    <row r="1556" spans="1:24" ht="15.75">
      <c r="A1556" s="2">
        <v>118</v>
      </c>
      <c r="B1556" s="11">
        <v>46238</v>
      </c>
      <c r="C1556" s="4">
        <f>YEAR(SalesDataTable[[#This Row],[Order Date]])</f>
        <v>2026</v>
      </c>
      <c r="D1556" s="4" t="str">
        <f>"Q"&amp;ROUNDUP(MONTH(SalesDataTable[[#This Row],[Order Date]])/3,0)</f>
        <v>Q3</v>
      </c>
      <c r="E1556" s="4">
        <f>MONTH(SalesDataTable[[#This Row],[Order Date]])</f>
        <v>8</v>
      </c>
      <c r="F1556" s="4" t="str">
        <f>TEXT(SalesDataTable[[#This Row],[Order Date]],"MMM")</f>
        <v>Aug</v>
      </c>
      <c r="G1556" s="3" t="s">
        <v>20</v>
      </c>
      <c r="H1556" s="3" t="s">
        <v>21</v>
      </c>
      <c r="I1556" s="3" t="s">
        <v>2</v>
      </c>
      <c r="J1556" s="3" t="s">
        <v>3</v>
      </c>
      <c r="K1556" s="3" t="s">
        <v>14</v>
      </c>
      <c r="L1556" s="3" t="s">
        <v>32</v>
      </c>
      <c r="M1556" s="8">
        <v>1</v>
      </c>
      <c r="N1556" s="5">
        <v>47.53</v>
      </c>
      <c r="O1556" s="6">
        <v>0</v>
      </c>
      <c r="P1556" s="18">
        <v>18.04</v>
      </c>
      <c r="Q1556" s="18">
        <f t="shared" si="96"/>
        <v>47.53</v>
      </c>
      <c r="R1556" s="18">
        <f t="shared" si="97"/>
        <v>18.04</v>
      </c>
      <c r="S1556" s="18">
        <f t="shared" si="98"/>
        <v>29.490000000000002</v>
      </c>
      <c r="T1556" s="7">
        <f t="shared" si="99"/>
        <v>0.62045024195245113</v>
      </c>
      <c r="U1556" s="4">
        <f>YEAR(SalesDataTable[[#This Row],[Order Date]])</f>
        <v>2026</v>
      </c>
      <c r="V1556" s="7" t="str">
        <f>"Q"&amp;ROUNDUP(MONTH(SalesDataTable[[#This Row],[Order Date]])/3,0)</f>
        <v>Q3</v>
      </c>
      <c r="W1556" s="8">
        <f>MONTH(SalesDataTable[[#This Row],[Order Date]])</f>
        <v>8</v>
      </c>
      <c r="X1556" s="7" t="str">
        <f>TEXT(SalesDataTable[[#This Row],[Order Date]],"mmm")</f>
        <v>Aug</v>
      </c>
    </row>
    <row r="1557" spans="1:24" ht="15.75">
      <c r="A1557" s="2">
        <v>220</v>
      </c>
      <c r="B1557" s="11">
        <v>46238</v>
      </c>
      <c r="C1557" s="4">
        <f>YEAR(SalesDataTable[[#This Row],[Order Date]])</f>
        <v>2026</v>
      </c>
      <c r="D1557" s="4" t="str">
        <f>"Q"&amp;ROUNDUP(MONTH(SalesDataTable[[#This Row],[Order Date]])/3,0)</f>
        <v>Q3</v>
      </c>
      <c r="E1557" s="4">
        <f>MONTH(SalesDataTable[[#This Row],[Order Date]])</f>
        <v>8</v>
      </c>
      <c r="F1557" s="4" t="str">
        <f>TEXT(SalesDataTable[[#This Row],[Order Date]],"MMM")</f>
        <v>Aug</v>
      </c>
      <c r="G1557" s="3" t="s">
        <v>0</v>
      </c>
      <c r="H1557" s="3" t="s">
        <v>50</v>
      </c>
      <c r="I1557" s="3" t="s">
        <v>2</v>
      </c>
      <c r="J1557" s="3" t="s">
        <v>3</v>
      </c>
      <c r="K1557" s="3" t="s">
        <v>14</v>
      </c>
      <c r="L1557" s="3" t="s">
        <v>32</v>
      </c>
      <c r="M1557" s="8">
        <v>2</v>
      </c>
      <c r="N1557" s="5">
        <v>46.71</v>
      </c>
      <c r="O1557" s="6">
        <v>0</v>
      </c>
      <c r="P1557" s="18">
        <v>18.41</v>
      </c>
      <c r="Q1557" s="18">
        <f t="shared" si="96"/>
        <v>93.42</v>
      </c>
      <c r="R1557" s="18">
        <f t="shared" si="97"/>
        <v>36.82</v>
      </c>
      <c r="S1557" s="18">
        <f t="shared" si="98"/>
        <v>56.6</v>
      </c>
      <c r="T1557" s="7">
        <f t="shared" si="99"/>
        <v>0.60586598158852489</v>
      </c>
      <c r="U1557" s="4">
        <f>YEAR(SalesDataTable[[#This Row],[Order Date]])</f>
        <v>2026</v>
      </c>
      <c r="V1557" s="7" t="str">
        <f>"Q"&amp;ROUNDUP(MONTH(SalesDataTable[[#This Row],[Order Date]])/3,0)</f>
        <v>Q3</v>
      </c>
      <c r="W1557" s="8">
        <f>MONTH(SalesDataTable[[#This Row],[Order Date]])</f>
        <v>8</v>
      </c>
      <c r="X1557" s="7" t="str">
        <f>TEXT(SalesDataTable[[#This Row],[Order Date]],"mmm")</f>
        <v>Aug</v>
      </c>
    </row>
    <row r="1558" spans="1:24" ht="15.75">
      <c r="A1558" s="2">
        <v>1145</v>
      </c>
      <c r="B1558" s="11">
        <v>46238</v>
      </c>
      <c r="C1558" s="4">
        <f>YEAR(SalesDataTable[[#This Row],[Order Date]])</f>
        <v>2026</v>
      </c>
      <c r="D1558" s="4" t="str">
        <f>"Q"&amp;ROUNDUP(MONTH(SalesDataTable[[#This Row],[Order Date]])/3,0)</f>
        <v>Q3</v>
      </c>
      <c r="E1558" s="4">
        <f>MONTH(SalesDataTable[[#This Row],[Order Date]])</f>
        <v>8</v>
      </c>
      <c r="F1558" s="4" t="str">
        <f>TEXT(SalesDataTable[[#This Row],[Order Date]],"MMM")</f>
        <v>Aug</v>
      </c>
      <c r="G1558" s="3" t="s">
        <v>11</v>
      </c>
      <c r="H1558" s="3" t="s">
        <v>52</v>
      </c>
      <c r="I1558" s="3" t="s">
        <v>28</v>
      </c>
      <c r="J1558" s="3" t="s">
        <v>13</v>
      </c>
      <c r="K1558" s="3" t="s">
        <v>23</v>
      </c>
      <c r="L1558" s="3" t="s">
        <v>29</v>
      </c>
      <c r="M1558" s="8">
        <v>1</v>
      </c>
      <c r="N1558" s="5">
        <v>197.26</v>
      </c>
      <c r="O1558" s="6">
        <v>0</v>
      </c>
      <c r="P1558" s="18">
        <v>104.09</v>
      </c>
      <c r="Q1558" s="18">
        <f t="shared" si="96"/>
        <v>197.26</v>
      </c>
      <c r="R1558" s="18">
        <f t="shared" si="97"/>
        <v>104.09</v>
      </c>
      <c r="S1558" s="18">
        <f t="shared" si="98"/>
        <v>93.169999999999987</v>
      </c>
      <c r="T1558" s="7">
        <f t="shared" si="99"/>
        <v>0.47232079488999285</v>
      </c>
      <c r="U1558" s="4">
        <f>YEAR(SalesDataTable[[#This Row],[Order Date]])</f>
        <v>2026</v>
      </c>
      <c r="V1558" s="7" t="str">
        <f>"Q"&amp;ROUNDUP(MONTH(SalesDataTable[[#This Row],[Order Date]])/3,0)</f>
        <v>Q3</v>
      </c>
      <c r="W1558" s="8">
        <f>MONTH(SalesDataTable[[#This Row],[Order Date]])</f>
        <v>8</v>
      </c>
      <c r="X1558" s="7" t="str">
        <f>TEXT(SalesDataTable[[#This Row],[Order Date]],"mmm")</f>
        <v>Aug</v>
      </c>
    </row>
    <row r="1559" spans="1:24" ht="15.75">
      <c r="A1559" s="2">
        <v>1289</v>
      </c>
      <c r="B1559" s="11">
        <v>46238</v>
      </c>
      <c r="C1559" s="4">
        <f>YEAR(SalesDataTable[[#This Row],[Order Date]])</f>
        <v>2026</v>
      </c>
      <c r="D1559" s="4" t="str">
        <f>"Q"&amp;ROUNDUP(MONTH(SalesDataTable[[#This Row],[Order Date]])/3,0)</f>
        <v>Q3</v>
      </c>
      <c r="E1559" s="4">
        <f>MONTH(SalesDataTable[[#This Row],[Order Date]])</f>
        <v>8</v>
      </c>
      <c r="F1559" s="4" t="str">
        <f>TEXT(SalesDataTable[[#This Row],[Order Date]],"MMM")</f>
        <v>Aug</v>
      </c>
      <c r="G1559" s="3" t="s">
        <v>11</v>
      </c>
      <c r="H1559" s="3" t="s">
        <v>52</v>
      </c>
      <c r="I1559" s="3" t="s">
        <v>28</v>
      </c>
      <c r="J1559" s="3" t="s">
        <v>13</v>
      </c>
      <c r="K1559" s="3" t="s">
        <v>9</v>
      </c>
      <c r="L1559" s="3" t="s">
        <v>46</v>
      </c>
      <c r="M1559" s="8">
        <v>1</v>
      </c>
      <c r="N1559" s="5">
        <v>70.56</v>
      </c>
      <c r="O1559" s="6">
        <v>0</v>
      </c>
      <c r="P1559" s="18">
        <v>32.11</v>
      </c>
      <c r="Q1559" s="18">
        <f t="shared" si="96"/>
        <v>70.56</v>
      </c>
      <c r="R1559" s="18">
        <f t="shared" si="97"/>
        <v>32.11</v>
      </c>
      <c r="S1559" s="18">
        <f t="shared" si="98"/>
        <v>38.450000000000003</v>
      </c>
      <c r="T1559" s="7">
        <f t="shared" si="99"/>
        <v>0.54492630385487528</v>
      </c>
      <c r="U1559" s="4">
        <f>YEAR(SalesDataTable[[#This Row],[Order Date]])</f>
        <v>2026</v>
      </c>
      <c r="V1559" s="7" t="str">
        <f>"Q"&amp;ROUNDUP(MONTH(SalesDataTable[[#This Row],[Order Date]])/3,0)</f>
        <v>Q3</v>
      </c>
      <c r="W1559" s="8">
        <f>MONTH(SalesDataTable[[#This Row],[Order Date]])</f>
        <v>8</v>
      </c>
      <c r="X1559" s="7" t="str">
        <f>TEXT(SalesDataTable[[#This Row],[Order Date]],"mmm")</f>
        <v>Aug</v>
      </c>
    </row>
    <row r="1560" spans="1:24" ht="15.75">
      <c r="A1560" s="2">
        <v>1411</v>
      </c>
      <c r="B1560" s="11">
        <v>46238</v>
      </c>
      <c r="C1560" s="4">
        <f>YEAR(SalesDataTable[[#This Row],[Order Date]])</f>
        <v>2026</v>
      </c>
      <c r="D1560" s="4" t="str">
        <f>"Q"&amp;ROUNDUP(MONTH(SalesDataTable[[#This Row],[Order Date]])/3,0)</f>
        <v>Q3</v>
      </c>
      <c r="E1560" s="4">
        <f>MONTH(SalesDataTable[[#This Row],[Order Date]])</f>
        <v>8</v>
      </c>
      <c r="F1560" s="4" t="str">
        <f>TEXT(SalesDataTable[[#This Row],[Order Date]],"MMM")</f>
        <v>Aug</v>
      </c>
      <c r="G1560" s="3" t="s">
        <v>6</v>
      </c>
      <c r="H1560" s="3" t="s">
        <v>43</v>
      </c>
      <c r="I1560" s="3" t="s">
        <v>2</v>
      </c>
      <c r="J1560" s="3" t="s">
        <v>16</v>
      </c>
      <c r="K1560" s="3" t="s">
        <v>34</v>
      </c>
      <c r="L1560" s="3" t="s">
        <v>42</v>
      </c>
      <c r="M1560" s="8">
        <v>1</v>
      </c>
      <c r="N1560" s="5">
        <v>36.58</v>
      </c>
      <c r="O1560" s="6">
        <v>0</v>
      </c>
      <c r="P1560" s="18">
        <v>13.98</v>
      </c>
      <c r="Q1560" s="18">
        <f t="shared" si="96"/>
        <v>36.58</v>
      </c>
      <c r="R1560" s="18">
        <f t="shared" si="97"/>
        <v>13.98</v>
      </c>
      <c r="S1560" s="18">
        <f t="shared" si="98"/>
        <v>22.599999999999998</v>
      </c>
      <c r="T1560" s="7">
        <f t="shared" si="99"/>
        <v>0.61782394751230174</v>
      </c>
      <c r="U1560" s="4">
        <f>YEAR(SalesDataTable[[#This Row],[Order Date]])</f>
        <v>2026</v>
      </c>
      <c r="V1560" s="7" t="str">
        <f>"Q"&amp;ROUNDUP(MONTH(SalesDataTable[[#This Row],[Order Date]])/3,0)</f>
        <v>Q3</v>
      </c>
      <c r="W1560" s="8">
        <f>MONTH(SalesDataTable[[#This Row],[Order Date]])</f>
        <v>8</v>
      </c>
      <c r="X1560" s="7" t="str">
        <f>TEXT(SalesDataTable[[#This Row],[Order Date]],"mmm")</f>
        <v>Aug</v>
      </c>
    </row>
    <row r="1561" spans="1:24" ht="15.75">
      <c r="A1561" s="2">
        <v>1799</v>
      </c>
      <c r="B1561" s="11">
        <v>46238</v>
      </c>
      <c r="C1561" s="4">
        <f>YEAR(SalesDataTable[[#This Row],[Order Date]])</f>
        <v>2026</v>
      </c>
      <c r="D1561" s="4" t="str">
        <f>"Q"&amp;ROUNDUP(MONTH(SalesDataTable[[#This Row],[Order Date]])/3,0)</f>
        <v>Q3</v>
      </c>
      <c r="E1561" s="4">
        <f>MONTH(SalesDataTable[[#This Row],[Order Date]])</f>
        <v>8</v>
      </c>
      <c r="F1561" s="4" t="str">
        <f>TEXT(SalesDataTable[[#This Row],[Order Date]],"MMM")</f>
        <v>Aug</v>
      </c>
      <c r="G1561" s="3" t="s">
        <v>20</v>
      </c>
      <c r="H1561" s="3" t="s">
        <v>47</v>
      </c>
      <c r="I1561" s="3" t="s">
        <v>8</v>
      </c>
      <c r="J1561" s="3" t="s">
        <v>16</v>
      </c>
      <c r="K1561" s="3" t="s">
        <v>4</v>
      </c>
      <c r="L1561" s="3" t="s">
        <v>5</v>
      </c>
      <c r="M1561" s="8">
        <v>4</v>
      </c>
      <c r="N1561" s="5">
        <v>82.98</v>
      </c>
      <c r="O1561" s="6">
        <v>0.05</v>
      </c>
      <c r="P1561" s="18">
        <v>43.79</v>
      </c>
      <c r="Q1561" s="18">
        <f t="shared" si="96"/>
        <v>315.32400000000001</v>
      </c>
      <c r="R1561" s="18">
        <f t="shared" si="97"/>
        <v>175.16</v>
      </c>
      <c r="S1561" s="18">
        <f t="shared" si="98"/>
        <v>140.16400000000002</v>
      </c>
      <c r="T1561" s="7">
        <f t="shared" si="99"/>
        <v>0.44450787126891711</v>
      </c>
      <c r="U1561" s="4">
        <f>YEAR(SalesDataTable[[#This Row],[Order Date]])</f>
        <v>2026</v>
      </c>
      <c r="V1561" s="7" t="str">
        <f>"Q"&amp;ROUNDUP(MONTH(SalesDataTable[[#This Row],[Order Date]])/3,0)</f>
        <v>Q3</v>
      </c>
      <c r="W1561" s="8">
        <f>MONTH(SalesDataTable[[#This Row],[Order Date]])</f>
        <v>8</v>
      </c>
      <c r="X1561" s="7" t="str">
        <f>TEXT(SalesDataTable[[#This Row],[Order Date]],"mmm")</f>
        <v>Aug</v>
      </c>
    </row>
    <row r="1562" spans="1:24" ht="15.75">
      <c r="A1562" s="2">
        <v>1871</v>
      </c>
      <c r="B1562" s="11">
        <v>46238</v>
      </c>
      <c r="C1562" s="4">
        <f>YEAR(SalesDataTable[[#This Row],[Order Date]])</f>
        <v>2026</v>
      </c>
      <c r="D1562" s="4" t="str">
        <f>"Q"&amp;ROUNDUP(MONTH(SalesDataTable[[#This Row],[Order Date]])/3,0)</f>
        <v>Q3</v>
      </c>
      <c r="E1562" s="4">
        <f>MONTH(SalesDataTable[[#This Row],[Order Date]])</f>
        <v>8</v>
      </c>
      <c r="F1562" s="4" t="str">
        <f>TEXT(SalesDataTable[[#This Row],[Order Date]],"MMM")</f>
        <v>Aug</v>
      </c>
      <c r="G1562" s="3" t="s">
        <v>0</v>
      </c>
      <c r="H1562" s="3" t="s">
        <v>1</v>
      </c>
      <c r="I1562" s="3" t="s">
        <v>2</v>
      </c>
      <c r="J1562" s="3" t="s">
        <v>13</v>
      </c>
      <c r="K1562" s="3" t="s">
        <v>4</v>
      </c>
      <c r="L1562" s="3" t="s">
        <v>26</v>
      </c>
      <c r="M1562" s="8">
        <v>1</v>
      </c>
      <c r="N1562" s="5">
        <v>41.25</v>
      </c>
      <c r="O1562" s="6">
        <v>0</v>
      </c>
      <c r="P1562" s="18">
        <v>17.02</v>
      </c>
      <c r="Q1562" s="18">
        <f t="shared" si="96"/>
        <v>41.25</v>
      </c>
      <c r="R1562" s="18">
        <f t="shared" si="97"/>
        <v>17.02</v>
      </c>
      <c r="S1562" s="18">
        <f t="shared" si="98"/>
        <v>24.23</v>
      </c>
      <c r="T1562" s="7">
        <f t="shared" si="99"/>
        <v>0.58739393939393936</v>
      </c>
      <c r="U1562" s="4">
        <f>YEAR(SalesDataTable[[#This Row],[Order Date]])</f>
        <v>2026</v>
      </c>
      <c r="V1562" s="7" t="str">
        <f>"Q"&amp;ROUNDUP(MONTH(SalesDataTable[[#This Row],[Order Date]])/3,0)</f>
        <v>Q3</v>
      </c>
      <c r="W1562" s="8">
        <f>MONTH(SalesDataTable[[#This Row],[Order Date]])</f>
        <v>8</v>
      </c>
      <c r="X1562" s="7" t="str">
        <f>TEXT(SalesDataTable[[#This Row],[Order Date]],"mmm")</f>
        <v>Aug</v>
      </c>
    </row>
    <row r="1563" spans="1:24" ht="15.75">
      <c r="A1563" s="2">
        <v>4180</v>
      </c>
      <c r="B1563" s="11">
        <v>46238</v>
      </c>
      <c r="C1563" s="4">
        <f>YEAR(SalesDataTable[[#This Row],[Order Date]])</f>
        <v>2026</v>
      </c>
      <c r="D1563" s="4" t="str">
        <f>"Q"&amp;ROUNDUP(MONTH(SalesDataTable[[#This Row],[Order Date]])/3,0)</f>
        <v>Q3</v>
      </c>
      <c r="E1563" s="4">
        <f>MONTH(SalesDataTable[[#This Row],[Order Date]])</f>
        <v>8</v>
      </c>
      <c r="F1563" s="4" t="str">
        <f>TEXT(SalesDataTable[[#This Row],[Order Date]],"MMM")</f>
        <v>Aug</v>
      </c>
      <c r="G1563" s="3" t="s">
        <v>11</v>
      </c>
      <c r="H1563" s="3" t="s">
        <v>18</v>
      </c>
      <c r="I1563" s="3" t="s">
        <v>2</v>
      </c>
      <c r="J1563" s="3" t="s">
        <v>3</v>
      </c>
      <c r="K1563" s="3" t="s">
        <v>4</v>
      </c>
      <c r="L1563" s="3" t="s">
        <v>30</v>
      </c>
      <c r="M1563" s="8">
        <v>1</v>
      </c>
      <c r="N1563" s="5">
        <v>101.37</v>
      </c>
      <c r="O1563" s="6">
        <v>0</v>
      </c>
      <c r="P1563" s="18">
        <v>51.56</v>
      </c>
      <c r="Q1563" s="18">
        <f t="shared" si="96"/>
        <v>101.37</v>
      </c>
      <c r="R1563" s="18">
        <f t="shared" si="97"/>
        <v>51.56</v>
      </c>
      <c r="S1563" s="18">
        <f t="shared" si="98"/>
        <v>49.81</v>
      </c>
      <c r="T1563" s="7">
        <f t="shared" si="99"/>
        <v>0.49136825490776365</v>
      </c>
      <c r="U1563" s="4">
        <f>YEAR(SalesDataTable[[#This Row],[Order Date]])</f>
        <v>2026</v>
      </c>
      <c r="V1563" s="7" t="str">
        <f>"Q"&amp;ROUNDUP(MONTH(SalesDataTable[[#This Row],[Order Date]])/3,0)</f>
        <v>Q3</v>
      </c>
      <c r="W1563" s="8">
        <f>MONTH(SalesDataTable[[#This Row],[Order Date]])</f>
        <v>8</v>
      </c>
      <c r="X1563" s="7" t="str">
        <f>TEXT(SalesDataTable[[#This Row],[Order Date]],"mmm")</f>
        <v>Aug</v>
      </c>
    </row>
    <row r="1564" spans="1:24" ht="15.75">
      <c r="A1564" s="2">
        <v>4338</v>
      </c>
      <c r="B1564" s="11">
        <v>46238</v>
      </c>
      <c r="C1564" s="4">
        <f>YEAR(SalesDataTable[[#This Row],[Order Date]])</f>
        <v>2026</v>
      </c>
      <c r="D1564" s="4" t="str">
        <f>"Q"&amp;ROUNDUP(MONTH(SalesDataTable[[#This Row],[Order Date]])/3,0)</f>
        <v>Q3</v>
      </c>
      <c r="E1564" s="4">
        <f>MONTH(SalesDataTable[[#This Row],[Order Date]])</f>
        <v>8</v>
      </c>
      <c r="F1564" s="4" t="str">
        <f>TEXT(SalesDataTable[[#This Row],[Order Date]],"MMM")</f>
        <v>Aug</v>
      </c>
      <c r="G1564" s="3" t="s">
        <v>11</v>
      </c>
      <c r="H1564" s="3" t="s">
        <v>52</v>
      </c>
      <c r="I1564" s="3" t="s">
        <v>2</v>
      </c>
      <c r="J1564" s="3" t="s">
        <v>3</v>
      </c>
      <c r="K1564" s="3" t="s">
        <v>23</v>
      </c>
      <c r="L1564" s="3" t="s">
        <v>24</v>
      </c>
      <c r="M1564" s="8">
        <v>1</v>
      </c>
      <c r="N1564" s="5">
        <v>340.66</v>
      </c>
      <c r="O1564" s="6">
        <v>0.05</v>
      </c>
      <c r="P1564" s="18">
        <v>194.13</v>
      </c>
      <c r="Q1564" s="18">
        <f t="shared" si="96"/>
        <v>323.62700000000001</v>
      </c>
      <c r="R1564" s="18">
        <f t="shared" si="97"/>
        <v>194.13</v>
      </c>
      <c r="S1564" s="18">
        <f t="shared" si="98"/>
        <v>129.49700000000001</v>
      </c>
      <c r="T1564" s="7">
        <f t="shared" si="99"/>
        <v>0.40014275693931595</v>
      </c>
      <c r="U1564" s="4">
        <f>YEAR(SalesDataTable[[#This Row],[Order Date]])</f>
        <v>2026</v>
      </c>
      <c r="V1564" s="7" t="str">
        <f>"Q"&amp;ROUNDUP(MONTH(SalesDataTable[[#This Row],[Order Date]])/3,0)</f>
        <v>Q3</v>
      </c>
      <c r="W1564" s="8">
        <f>MONTH(SalesDataTable[[#This Row],[Order Date]])</f>
        <v>8</v>
      </c>
      <c r="X1564" s="7" t="str">
        <f>TEXT(SalesDataTable[[#This Row],[Order Date]],"mmm")</f>
        <v>Aug</v>
      </c>
    </row>
    <row r="1565" spans="1:24" ht="15.75">
      <c r="A1565" s="2">
        <v>4463</v>
      </c>
      <c r="B1565" s="11">
        <v>46238</v>
      </c>
      <c r="C1565" s="4">
        <f>YEAR(SalesDataTable[[#This Row],[Order Date]])</f>
        <v>2026</v>
      </c>
      <c r="D1565" s="4" t="str">
        <f>"Q"&amp;ROUNDUP(MONTH(SalesDataTable[[#This Row],[Order Date]])/3,0)</f>
        <v>Q3</v>
      </c>
      <c r="E1565" s="4">
        <f>MONTH(SalesDataTable[[#This Row],[Order Date]])</f>
        <v>8</v>
      </c>
      <c r="F1565" s="4" t="str">
        <f>TEXT(SalesDataTable[[#This Row],[Order Date]],"MMM")</f>
        <v>Aug</v>
      </c>
      <c r="G1565" s="3" t="s">
        <v>11</v>
      </c>
      <c r="H1565" s="3" t="s">
        <v>12</v>
      </c>
      <c r="I1565" s="3" t="s">
        <v>28</v>
      </c>
      <c r="J1565" s="3" t="s">
        <v>16</v>
      </c>
      <c r="K1565" s="3" t="s">
        <v>4</v>
      </c>
      <c r="L1565" s="3" t="s">
        <v>22</v>
      </c>
      <c r="M1565" s="8">
        <v>1</v>
      </c>
      <c r="N1565" s="5">
        <v>50.43</v>
      </c>
      <c r="O1565" s="6">
        <v>0.15</v>
      </c>
      <c r="P1565" s="18">
        <v>22.94</v>
      </c>
      <c r="Q1565" s="18">
        <f t="shared" si="96"/>
        <v>42.865499999999997</v>
      </c>
      <c r="R1565" s="18">
        <f t="shared" si="97"/>
        <v>22.94</v>
      </c>
      <c r="S1565" s="18">
        <f t="shared" si="98"/>
        <v>19.925499999999996</v>
      </c>
      <c r="T1565" s="7">
        <f t="shared" si="99"/>
        <v>0.46483768998378644</v>
      </c>
      <c r="U1565" s="4">
        <f>YEAR(SalesDataTable[[#This Row],[Order Date]])</f>
        <v>2026</v>
      </c>
      <c r="V1565" s="7" t="str">
        <f>"Q"&amp;ROUNDUP(MONTH(SalesDataTable[[#This Row],[Order Date]])/3,0)</f>
        <v>Q3</v>
      </c>
      <c r="W1565" s="8">
        <f>MONTH(SalesDataTable[[#This Row],[Order Date]])</f>
        <v>8</v>
      </c>
      <c r="X1565" s="7" t="str">
        <f>TEXT(SalesDataTable[[#This Row],[Order Date]],"mmm")</f>
        <v>Aug</v>
      </c>
    </row>
    <row r="1566" spans="1:24" ht="15.75">
      <c r="A1566" s="2">
        <v>382</v>
      </c>
      <c r="B1566" s="11">
        <v>46239</v>
      </c>
      <c r="C1566" s="4">
        <f>YEAR(SalesDataTable[[#This Row],[Order Date]])</f>
        <v>2026</v>
      </c>
      <c r="D1566" s="4" t="str">
        <f>"Q"&amp;ROUNDUP(MONTH(SalesDataTable[[#This Row],[Order Date]])/3,0)</f>
        <v>Q3</v>
      </c>
      <c r="E1566" s="4">
        <f>MONTH(SalesDataTable[[#This Row],[Order Date]])</f>
        <v>8</v>
      </c>
      <c r="F1566" s="4" t="str">
        <f>TEXT(SalesDataTable[[#This Row],[Order Date]],"MMM")</f>
        <v>Aug</v>
      </c>
      <c r="G1566" s="3" t="s">
        <v>20</v>
      </c>
      <c r="H1566" s="3" t="s">
        <v>33</v>
      </c>
      <c r="I1566" s="3" t="s">
        <v>2</v>
      </c>
      <c r="J1566" s="3" t="s">
        <v>13</v>
      </c>
      <c r="K1566" s="3" t="s">
        <v>34</v>
      </c>
      <c r="L1566" s="3" t="s">
        <v>35</v>
      </c>
      <c r="M1566" s="8">
        <v>1</v>
      </c>
      <c r="N1566" s="5">
        <v>40.42</v>
      </c>
      <c r="O1566" s="6">
        <v>0.05</v>
      </c>
      <c r="P1566" s="18">
        <v>14.33</v>
      </c>
      <c r="Q1566" s="18">
        <f t="shared" si="96"/>
        <v>38.399000000000001</v>
      </c>
      <c r="R1566" s="18">
        <f t="shared" si="97"/>
        <v>14.33</v>
      </c>
      <c r="S1566" s="18">
        <f t="shared" si="98"/>
        <v>24.069000000000003</v>
      </c>
      <c r="T1566" s="7">
        <f t="shared" si="99"/>
        <v>0.62681319826037141</v>
      </c>
      <c r="U1566" s="4">
        <f>YEAR(SalesDataTable[[#This Row],[Order Date]])</f>
        <v>2026</v>
      </c>
      <c r="V1566" s="7" t="str">
        <f>"Q"&amp;ROUNDUP(MONTH(SalesDataTable[[#This Row],[Order Date]])/3,0)</f>
        <v>Q3</v>
      </c>
      <c r="W1566" s="8">
        <f>MONTH(SalesDataTable[[#This Row],[Order Date]])</f>
        <v>8</v>
      </c>
      <c r="X1566" s="7" t="str">
        <f>TEXT(SalesDataTable[[#This Row],[Order Date]],"mmm")</f>
        <v>Aug</v>
      </c>
    </row>
    <row r="1567" spans="1:24" ht="15.75">
      <c r="A1567" s="2">
        <v>1011</v>
      </c>
      <c r="B1567" s="11">
        <v>46239</v>
      </c>
      <c r="C1567" s="4">
        <f>YEAR(SalesDataTable[[#This Row],[Order Date]])</f>
        <v>2026</v>
      </c>
      <c r="D1567" s="4" t="str">
        <f>"Q"&amp;ROUNDUP(MONTH(SalesDataTable[[#This Row],[Order Date]])/3,0)</f>
        <v>Q3</v>
      </c>
      <c r="E1567" s="4">
        <f>MONTH(SalesDataTable[[#This Row],[Order Date]])</f>
        <v>8</v>
      </c>
      <c r="F1567" s="4" t="str">
        <f>TEXT(SalesDataTable[[#This Row],[Order Date]],"MMM")</f>
        <v>Aug</v>
      </c>
      <c r="G1567" s="3" t="s">
        <v>0</v>
      </c>
      <c r="H1567" s="3" t="s">
        <v>1</v>
      </c>
      <c r="I1567" s="3" t="s">
        <v>2</v>
      </c>
      <c r="J1567" s="3" t="s">
        <v>13</v>
      </c>
      <c r="K1567" s="3" t="s">
        <v>4</v>
      </c>
      <c r="L1567" s="3" t="s">
        <v>22</v>
      </c>
      <c r="M1567" s="8">
        <v>1</v>
      </c>
      <c r="N1567" s="5">
        <v>51.81</v>
      </c>
      <c r="O1567" s="6">
        <v>0.05</v>
      </c>
      <c r="P1567" s="18">
        <v>22.28</v>
      </c>
      <c r="Q1567" s="18">
        <f t="shared" si="96"/>
        <v>49.219499999999996</v>
      </c>
      <c r="R1567" s="18">
        <f t="shared" si="97"/>
        <v>22.28</v>
      </c>
      <c r="S1567" s="18">
        <f t="shared" si="98"/>
        <v>26.939499999999995</v>
      </c>
      <c r="T1567" s="7">
        <f t="shared" si="99"/>
        <v>0.54733388189640275</v>
      </c>
      <c r="U1567" s="4">
        <f>YEAR(SalesDataTable[[#This Row],[Order Date]])</f>
        <v>2026</v>
      </c>
      <c r="V1567" s="7" t="str">
        <f>"Q"&amp;ROUNDUP(MONTH(SalesDataTable[[#This Row],[Order Date]])/3,0)</f>
        <v>Q3</v>
      </c>
      <c r="W1567" s="8">
        <f>MONTH(SalesDataTable[[#This Row],[Order Date]])</f>
        <v>8</v>
      </c>
      <c r="X1567" s="7" t="str">
        <f>TEXT(SalesDataTable[[#This Row],[Order Date]],"mmm")</f>
        <v>Aug</v>
      </c>
    </row>
    <row r="1568" spans="1:24" ht="15.75">
      <c r="A1568" s="2">
        <v>1148</v>
      </c>
      <c r="B1568" s="11">
        <v>46239</v>
      </c>
      <c r="C1568" s="4">
        <f>YEAR(SalesDataTable[[#This Row],[Order Date]])</f>
        <v>2026</v>
      </c>
      <c r="D1568" s="4" t="str">
        <f>"Q"&amp;ROUNDUP(MONTH(SalesDataTable[[#This Row],[Order Date]])/3,0)</f>
        <v>Q3</v>
      </c>
      <c r="E1568" s="4">
        <f>MONTH(SalesDataTable[[#This Row],[Order Date]])</f>
        <v>8</v>
      </c>
      <c r="F1568" s="4" t="str">
        <f>TEXT(SalesDataTable[[#This Row],[Order Date]],"MMM")</f>
        <v>Aug</v>
      </c>
      <c r="G1568" s="3" t="s">
        <v>11</v>
      </c>
      <c r="H1568" s="3" t="s">
        <v>12</v>
      </c>
      <c r="I1568" s="3" t="s">
        <v>19</v>
      </c>
      <c r="J1568" s="3" t="s">
        <v>13</v>
      </c>
      <c r="K1568" s="3" t="s">
        <v>34</v>
      </c>
      <c r="L1568" s="3" t="s">
        <v>42</v>
      </c>
      <c r="M1568" s="8">
        <v>3</v>
      </c>
      <c r="N1568" s="5">
        <v>35.9</v>
      </c>
      <c r="O1568" s="6">
        <v>0</v>
      </c>
      <c r="P1568" s="18">
        <v>14.11</v>
      </c>
      <c r="Q1568" s="18">
        <f t="shared" si="96"/>
        <v>107.69999999999999</v>
      </c>
      <c r="R1568" s="18">
        <f t="shared" si="97"/>
        <v>42.33</v>
      </c>
      <c r="S1568" s="18">
        <f t="shared" si="98"/>
        <v>65.36999999999999</v>
      </c>
      <c r="T1568" s="7">
        <f t="shared" si="99"/>
        <v>0.60696378830083564</v>
      </c>
      <c r="U1568" s="4">
        <f>YEAR(SalesDataTable[[#This Row],[Order Date]])</f>
        <v>2026</v>
      </c>
      <c r="V1568" s="7" t="str">
        <f>"Q"&amp;ROUNDUP(MONTH(SalesDataTable[[#This Row],[Order Date]])/3,0)</f>
        <v>Q3</v>
      </c>
      <c r="W1568" s="8">
        <f>MONTH(SalesDataTable[[#This Row],[Order Date]])</f>
        <v>8</v>
      </c>
      <c r="X1568" s="7" t="str">
        <f>TEXT(SalesDataTable[[#This Row],[Order Date]],"mmm")</f>
        <v>Aug</v>
      </c>
    </row>
    <row r="1569" spans="1:24" ht="15.75">
      <c r="A1569" s="2">
        <v>1397</v>
      </c>
      <c r="B1569" s="11">
        <v>46239</v>
      </c>
      <c r="C1569" s="4">
        <f>YEAR(SalesDataTable[[#This Row],[Order Date]])</f>
        <v>2026</v>
      </c>
      <c r="D1569" s="4" t="str">
        <f>"Q"&amp;ROUNDUP(MONTH(SalesDataTable[[#This Row],[Order Date]])/3,0)</f>
        <v>Q3</v>
      </c>
      <c r="E1569" s="4">
        <f>MONTH(SalesDataTable[[#This Row],[Order Date]])</f>
        <v>8</v>
      </c>
      <c r="F1569" s="4" t="str">
        <f>TEXT(SalesDataTable[[#This Row],[Order Date]],"MMM")</f>
        <v>Aug</v>
      </c>
      <c r="G1569" s="3" t="s">
        <v>6</v>
      </c>
      <c r="H1569" s="3" t="s">
        <v>49</v>
      </c>
      <c r="I1569" s="3" t="s">
        <v>19</v>
      </c>
      <c r="J1569" s="3" t="s">
        <v>16</v>
      </c>
      <c r="K1569" s="3" t="s">
        <v>9</v>
      </c>
      <c r="L1569" s="3" t="s">
        <v>10</v>
      </c>
      <c r="M1569" s="8">
        <v>2</v>
      </c>
      <c r="N1569" s="5">
        <v>90.27</v>
      </c>
      <c r="O1569" s="6">
        <v>0.05</v>
      </c>
      <c r="P1569" s="18">
        <v>46.38</v>
      </c>
      <c r="Q1569" s="18">
        <f t="shared" si="96"/>
        <v>171.51299999999998</v>
      </c>
      <c r="R1569" s="18">
        <f t="shared" si="97"/>
        <v>92.76</v>
      </c>
      <c r="S1569" s="18">
        <f t="shared" si="98"/>
        <v>78.752999999999972</v>
      </c>
      <c r="T1569" s="7">
        <f t="shared" si="99"/>
        <v>0.45916636056742044</v>
      </c>
      <c r="U1569" s="4">
        <f>YEAR(SalesDataTable[[#This Row],[Order Date]])</f>
        <v>2026</v>
      </c>
      <c r="V1569" s="7" t="str">
        <f>"Q"&amp;ROUNDUP(MONTH(SalesDataTable[[#This Row],[Order Date]])/3,0)</f>
        <v>Q3</v>
      </c>
      <c r="W1569" s="8">
        <f>MONTH(SalesDataTable[[#This Row],[Order Date]])</f>
        <v>8</v>
      </c>
      <c r="X1569" s="7" t="str">
        <f>TEXT(SalesDataTable[[#This Row],[Order Date]],"mmm")</f>
        <v>Aug</v>
      </c>
    </row>
    <row r="1570" spans="1:24" ht="15.75">
      <c r="A1570" s="2">
        <v>2252</v>
      </c>
      <c r="B1570" s="11">
        <v>46239</v>
      </c>
      <c r="C1570" s="4">
        <f>YEAR(SalesDataTable[[#This Row],[Order Date]])</f>
        <v>2026</v>
      </c>
      <c r="D1570" s="4" t="str">
        <f>"Q"&amp;ROUNDUP(MONTH(SalesDataTable[[#This Row],[Order Date]])/3,0)</f>
        <v>Q3</v>
      </c>
      <c r="E1570" s="4">
        <f>MONTH(SalesDataTable[[#This Row],[Order Date]])</f>
        <v>8</v>
      </c>
      <c r="F1570" s="4" t="str">
        <f>TEXT(SalesDataTable[[#This Row],[Order Date]],"MMM")</f>
        <v>Aug</v>
      </c>
      <c r="G1570" s="3" t="s">
        <v>6</v>
      </c>
      <c r="H1570" s="3" t="s">
        <v>41</v>
      </c>
      <c r="I1570" s="3" t="s">
        <v>2</v>
      </c>
      <c r="J1570" s="3" t="s">
        <v>13</v>
      </c>
      <c r="K1570" s="3" t="s">
        <v>4</v>
      </c>
      <c r="L1570" s="3" t="s">
        <v>22</v>
      </c>
      <c r="M1570" s="8">
        <v>1</v>
      </c>
      <c r="N1570" s="5">
        <v>49.68</v>
      </c>
      <c r="O1570" s="6">
        <v>0.05</v>
      </c>
      <c r="P1570" s="18">
        <v>22.02</v>
      </c>
      <c r="Q1570" s="18">
        <f t="shared" si="96"/>
        <v>47.195999999999998</v>
      </c>
      <c r="R1570" s="18">
        <f t="shared" si="97"/>
        <v>22.02</v>
      </c>
      <c r="S1570" s="18">
        <f t="shared" si="98"/>
        <v>25.175999999999998</v>
      </c>
      <c r="T1570" s="7">
        <f t="shared" si="99"/>
        <v>0.53343503686753113</v>
      </c>
      <c r="U1570" s="4">
        <f>YEAR(SalesDataTable[[#This Row],[Order Date]])</f>
        <v>2026</v>
      </c>
      <c r="V1570" s="7" t="str">
        <f>"Q"&amp;ROUNDUP(MONTH(SalesDataTable[[#This Row],[Order Date]])/3,0)</f>
        <v>Q3</v>
      </c>
      <c r="W1570" s="8">
        <f>MONTH(SalesDataTable[[#This Row],[Order Date]])</f>
        <v>8</v>
      </c>
      <c r="X1570" s="7" t="str">
        <f>TEXT(SalesDataTable[[#This Row],[Order Date]],"mmm")</f>
        <v>Aug</v>
      </c>
    </row>
    <row r="1571" spans="1:24" ht="15.75">
      <c r="A1571" s="2">
        <v>2415</v>
      </c>
      <c r="B1571" s="11">
        <v>46239</v>
      </c>
      <c r="C1571" s="4">
        <f>YEAR(SalesDataTable[[#This Row],[Order Date]])</f>
        <v>2026</v>
      </c>
      <c r="D1571" s="4" t="str">
        <f>"Q"&amp;ROUNDUP(MONTH(SalesDataTable[[#This Row],[Order Date]])/3,0)</f>
        <v>Q3</v>
      </c>
      <c r="E1571" s="4">
        <f>MONTH(SalesDataTable[[#This Row],[Order Date]])</f>
        <v>8</v>
      </c>
      <c r="F1571" s="4" t="str">
        <f>TEXT(SalesDataTable[[#This Row],[Order Date]],"MMM")</f>
        <v>Aug</v>
      </c>
      <c r="G1571" s="3" t="s">
        <v>6</v>
      </c>
      <c r="H1571" s="3" t="s">
        <v>43</v>
      </c>
      <c r="I1571" s="3" t="s">
        <v>2</v>
      </c>
      <c r="J1571" s="3" t="s">
        <v>13</v>
      </c>
      <c r="K1571" s="3" t="s">
        <v>14</v>
      </c>
      <c r="L1571" s="3" t="s">
        <v>44</v>
      </c>
      <c r="M1571" s="8">
        <v>2</v>
      </c>
      <c r="N1571" s="5">
        <v>131.25</v>
      </c>
      <c r="O1571" s="6">
        <v>0.05</v>
      </c>
      <c r="P1571" s="18">
        <v>65.42</v>
      </c>
      <c r="Q1571" s="18">
        <f t="shared" si="96"/>
        <v>249.375</v>
      </c>
      <c r="R1571" s="18">
        <f t="shared" si="97"/>
        <v>130.84</v>
      </c>
      <c r="S1571" s="18">
        <f t="shared" si="98"/>
        <v>118.535</v>
      </c>
      <c r="T1571" s="7">
        <f t="shared" si="99"/>
        <v>0.47532832080200499</v>
      </c>
      <c r="U1571" s="4">
        <f>YEAR(SalesDataTable[[#This Row],[Order Date]])</f>
        <v>2026</v>
      </c>
      <c r="V1571" s="7" t="str">
        <f>"Q"&amp;ROUNDUP(MONTH(SalesDataTable[[#This Row],[Order Date]])/3,0)</f>
        <v>Q3</v>
      </c>
      <c r="W1571" s="8">
        <f>MONTH(SalesDataTable[[#This Row],[Order Date]])</f>
        <v>8</v>
      </c>
      <c r="X1571" s="7" t="str">
        <f>TEXT(SalesDataTable[[#This Row],[Order Date]],"mmm")</f>
        <v>Aug</v>
      </c>
    </row>
    <row r="1572" spans="1:24" ht="15.75">
      <c r="A1572" s="2">
        <v>2525</v>
      </c>
      <c r="B1572" s="11">
        <v>46239</v>
      </c>
      <c r="C1572" s="4">
        <f>YEAR(SalesDataTable[[#This Row],[Order Date]])</f>
        <v>2026</v>
      </c>
      <c r="D1572" s="4" t="str">
        <f>"Q"&amp;ROUNDUP(MONTH(SalesDataTable[[#This Row],[Order Date]])/3,0)</f>
        <v>Q3</v>
      </c>
      <c r="E1572" s="4">
        <f>MONTH(SalesDataTable[[#This Row],[Order Date]])</f>
        <v>8</v>
      </c>
      <c r="F1572" s="4" t="str">
        <f>TEXT(SalesDataTable[[#This Row],[Order Date]],"MMM")</f>
        <v>Aug</v>
      </c>
      <c r="G1572" s="3" t="s">
        <v>20</v>
      </c>
      <c r="H1572" s="3" t="s">
        <v>21</v>
      </c>
      <c r="I1572" s="3" t="s">
        <v>19</v>
      </c>
      <c r="J1572" s="3" t="s">
        <v>13</v>
      </c>
      <c r="K1572" s="3" t="s">
        <v>34</v>
      </c>
      <c r="L1572" s="3" t="s">
        <v>42</v>
      </c>
      <c r="M1572" s="8">
        <v>2</v>
      </c>
      <c r="N1572" s="5">
        <v>36.78</v>
      </c>
      <c r="O1572" s="6">
        <v>0.05</v>
      </c>
      <c r="P1572" s="18">
        <v>13.85</v>
      </c>
      <c r="Q1572" s="18">
        <f t="shared" si="96"/>
        <v>69.882000000000005</v>
      </c>
      <c r="R1572" s="18">
        <f t="shared" si="97"/>
        <v>27.7</v>
      </c>
      <c r="S1572" s="18">
        <f t="shared" si="98"/>
        <v>42.182000000000002</v>
      </c>
      <c r="T1572" s="7">
        <f t="shared" si="99"/>
        <v>0.60361752668784519</v>
      </c>
      <c r="U1572" s="4">
        <f>YEAR(SalesDataTable[[#This Row],[Order Date]])</f>
        <v>2026</v>
      </c>
      <c r="V1572" s="7" t="str">
        <f>"Q"&amp;ROUNDUP(MONTH(SalesDataTable[[#This Row],[Order Date]])/3,0)</f>
        <v>Q3</v>
      </c>
      <c r="W1572" s="8">
        <f>MONTH(SalesDataTable[[#This Row],[Order Date]])</f>
        <v>8</v>
      </c>
      <c r="X1572" s="7" t="str">
        <f>TEXT(SalesDataTable[[#This Row],[Order Date]],"mmm")</f>
        <v>Aug</v>
      </c>
    </row>
    <row r="1573" spans="1:24" ht="15.75">
      <c r="A1573" s="2">
        <v>2652</v>
      </c>
      <c r="B1573" s="11">
        <v>46239</v>
      </c>
      <c r="C1573" s="4">
        <f>YEAR(SalesDataTable[[#This Row],[Order Date]])</f>
        <v>2026</v>
      </c>
      <c r="D1573" s="4" t="str">
        <f>"Q"&amp;ROUNDUP(MONTH(SalesDataTable[[#This Row],[Order Date]])/3,0)</f>
        <v>Q3</v>
      </c>
      <c r="E1573" s="4">
        <f>MONTH(SalesDataTable[[#This Row],[Order Date]])</f>
        <v>8</v>
      </c>
      <c r="F1573" s="4" t="str">
        <f>TEXT(SalesDataTable[[#This Row],[Order Date]],"MMM")</f>
        <v>Aug</v>
      </c>
      <c r="G1573" s="3" t="s">
        <v>11</v>
      </c>
      <c r="H1573" s="3" t="s">
        <v>12</v>
      </c>
      <c r="I1573" s="3" t="s">
        <v>19</v>
      </c>
      <c r="J1573" s="3" t="s">
        <v>3</v>
      </c>
      <c r="K1573" s="3" t="s">
        <v>4</v>
      </c>
      <c r="L1573" s="3" t="s">
        <v>5</v>
      </c>
      <c r="M1573" s="8">
        <v>1</v>
      </c>
      <c r="N1573" s="5">
        <v>80.790000000000006</v>
      </c>
      <c r="O1573" s="6">
        <v>0.1</v>
      </c>
      <c r="P1573" s="18">
        <v>43.65</v>
      </c>
      <c r="Q1573" s="18">
        <f t="shared" si="96"/>
        <v>72.711000000000013</v>
      </c>
      <c r="R1573" s="18">
        <f t="shared" si="97"/>
        <v>43.65</v>
      </c>
      <c r="S1573" s="18">
        <f t="shared" si="98"/>
        <v>29.061000000000014</v>
      </c>
      <c r="T1573" s="7">
        <f t="shared" si="99"/>
        <v>0.39967817799232591</v>
      </c>
      <c r="U1573" s="4">
        <f>YEAR(SalesDataTable[[#This Row],[Order Date]])</f>
        <v>2026</v>
      </c>
      <c r="V1573" s="7" t="str">
        <f>"Q"&amp;ROUNDUP(MONTH(SalesDataTable[[#This Row],[Order Date]])/3,0)</f>
        <v>Q3</v>
      </c>
      <c r="W1573" s="8">
        <f>MONTH(SalesDataTable[[#This Row],[Order Date]])</f>
        <v>8</v>
      </c>
      <c r="X1573" s="7" t="str">
        <f>TEXT(SalesDataTable[[#This Row],[Order Date]],"mmm")</f>
        <v>Aug</v>
      </c>
    </row>
    <row r="1574" spans="1:24" ht="15.75">
      <c r="A1574" s="2">
        <v>4035</v>
      </c>
      <c r="B1574" s="11">
        <v>46239</v>
      </c>
      <c r="C1574" s="4">
        <f>YEAR(SalesDataTable[[#This Row],[Order Date]])</f>
        <v>2026</v>
      </c>
      <c r="D1574" s="4" t="str">
        <f>"Q"&amp;ROUNDUP(MONTH(SalesDataTable[[#This Row],[Order Date]])/3,0)</f>
        <v>Q3</v>
      </c>
      <c r="E1574" s="4">
        <f>MONTH(SalesDataTable[[#This Row],[Order Date]])</f>
        <v>8</v>
      </c>
      <c r="F1574" s="4" t="str">
        <f>TEXT(SalesDataTable[[#This Row],[Order Date]],"MMM")</f>
        <v>Aug</v>
      </c>
      <c r="G1574" s="3" t="s">
        <v>0</v>
      </c>
      <c r="H1574" s="3" t="s">
        <v>36</v>
      </c>
      <c r="I1574" s="3" t="s">
        <v>2</v>
      </c>
      <c r="J1574" s="3" t="s">
        <v>3</v>
      </c>
      <c r="K1574" s="3" t="s">
        <v>4</v>
      </c>
      <c r="L1574" s="3" t="s">
        <v>26</v>
      </c>
      <c r="M1574" s="8">
        <v>2</v>
      </c>
      <c r="N1574" s="5">
        <v>40.53</v>
      </c>
      <c r="O1574" s="6">
        <v>0.05</v>
      </c>
      <c r="P1574" s="18">
        <v>17.100000000000001</v>
      </c>
      <c r="Q1574" s="18">
        <f t="shared" si="96"/>
        <v>77.007000000000005</v>
      </c>
      <c r="R1574" s="18">
        <f t="shared" si="97"/>
        <v>34.200000000000003</v>
      </c>
      <c r="S1574" s="18">
        <f t="shared" si="98"/>
        <v>42.807000000000002</v>
      </c>
      <c r="T1574" s="7">
        <f t="shared" si="99"/>
        <v>0.55588452997779425</v>
      </c>
      <c r="U1574" s="4">
        <f>YEAR(SalesDataTable[[#This Row],[Order Date]])</f>
        <v>2026</v>
      </c>
      <c r="V1574" s="7" t="str">
        <f>"Q"&amp;ROUNDUP(MONTH(SalesDataTable[[#This Row],[Order Date]])/3,0)</f>
        <v>Q3</v>
      </c>
      <c r="W1574" s="8">
        <f>MONTH(SalesDataTable[[#This Row],[Order Date]])</f>
        <v>8</v>
      </c>
      <c r="X1574" s="7" t="str">
        <f>TEXT(SalesDataTable[[#This Row],[Order Date]],"mmm")</f>
        <v>Aug</v>
      </c>
    </row>
    <row r="1575" spans="1:24" ht="15.75">
      <c r="A1575" s="2">
        <v>4377</v>
      </c>
      <c r="B1575" s="11">
        <v>46239</v>
      </c>
      <c r="C1575" s="4">
        <f>YEAR(SalesDataTable[[#This Row],[Order Date]])</f>
        <v>2026</v>
      </c>
      <c r="D1575" s="4" t="str">
        <f>"Q"&amp;ROUNDUP(MONTH(SalesDataTable[[#This Row],[Order Date]])/3,0)</f>
        <v>Q3</v>
      </c>
      <c r="E1575" s="4">
        <f>MONTH(SalesDataTable[[#This Row],[Order Date]])</f>
        <v>8</v>
      </c>
      <c r="F1575" s="4" t="str">
        <f>TEXT(SalesDataTable[[#This Row],[Order Date]],"MMM")</f>
        <v>Aug</v>
      </c>
      <c r="G1575" s="3" t="s">
        <v>11</v>
      </c>
      <c r="H1575" s="3" t="s">
        <v>12</v>
      </c>
      <c r="I1575" s="3" t="s">
        <v>28</v>
      </c>
      <c r="J1575" s="3" t="s">
        <v>13</v>
      </c>
      <c r="K1575" s="3" t="s">
        <v>4</v>
      </c>
      <c r="L1575" s="3" t="s">
        <v>5</v>
      </c>
      <c r="M1575" s="8">
        <v>2</v>
      </c>
      <c r="N1575" s="5">
        <v>81.66</v>
      </c>
      <c r="O1575" s="6">
        <v>0</v>
      </c>
      <c r="P1575" s="18">
        <v>42.11</v>
      </c>
      <c r="Q1575" s="18">
        <f t="shared" si="96"/>
        <v>163.32</v>
      </c>
      <c r="R1575" s="18">
        <f t="shared" si="97"/>
        <v>84.22</v>
      </c>
      <c r="S1575" s="18">
        <f t="shared" si="98"/>
        <v>79.099999999999994</v>
      </c>
      <c r="T1575" s="7">
        <f t="shared" si="99"/>
        <v>0.48432525104090129</v>
      </c>
      <c r="U1575" s="4">
        <f>YEAR(SalesDataTable[[#This Row],[Order Date]])</f>
        <v>2026</v>
      </c>
      <c r="V1575" s="7" t="str">
        <f>"Q"&amp;ROUNDUP(MONTH(SalesDataTable[[#This Row],[Order Date]])/3,0)</f>
        <v>Q3</v>
      </c>
      <c r="W1575" s="8">
        <f>MONTH(SalesDataTable[[#This Row],[Order Date]])</f>
        <v>8</v>
      </c>
      <c r="X1575" s="7" t="str">
        <f>TEXT(SalesDataTable[[#This Row],[Order Date]],"mmm")</f>
        <v>Aug</v>
      </c>
    </row>
    <row r="1576" spans="1:24" ht="15.75">
      <c r="A1576" s="2">
        <v>4734</v>
      </c>
      <c r="B1576" s="11">
        <v>46239</v>
      </c>
      <c r="C1576" s="4">
        <f>YEAR(SalesDataTable[[#This Row],[Order Date]])</f>
        <v>2026</v>
      </c>
      <c r="D1576" s="4" t="str">
        <f>"Q"&amp;ROUNDUP(MONTH(SalesDataTable[[#This Row],[Order Date]])/3,0)</f>
        <v>Q3</v>
      </c>
      <c r="E1576" s="4">
        <f>MONTH(SalesDataTable[[#This Row],[Order Date]])</f>
        <v>8</v>
      </c>
      <c r="F1576" s="4" t="str">
        <f>TEXT(SalesDataTable[[#This Row],[Order Date]],"MMM")</f>
        <v>Aug</v>
      </c>
      <c r="G1576" s="3" t="s">
        <v>6</v>
      </c>
      <c r="H1576" s="3" t="s">
        <v>43</v>
      </c>
      <c r="I1576" s="3" t="s">
        <v>28</v>
      </c>
      <c r="J1576" s="3" t="s">
        <v>3</v>
      </c>
      <c r="K1576" s="3" t="s">
        <v>9</v>
      </c>
      <c r="L1576" s="3" t="s">
        <v>17</v>
      </c>
      <c r="M1576" s="8">
        <v>1</v>
      </c>
      <c r="N1576" s="5">
        <v>146.55000000000001</v>
      </c>
      <c r="O1576" s="6">
        <v>0</v>
      </c>
      <c r="P1576" s="18">
        <v>78.8</v>
      </c>
      <c r="Q1576" s="18">
        <f t="shared" si="96"/>
        <v>146.55000000000001</v>
      </c>
      <c r="R1576" s="18">
        <f t="shared" si="97"/>
        <v>78.8</v>
      </c>
      <c r="S1576" s="18">
        <f t="shared" si="98"/>
        <v>67.750000000000014</v>
      </c>
      <c r="T1576" s="7">
        <f t="shared" si="99"/>
        <v>0.46229955646537024</v>
      </c>
      <c r="U1576" s="4">
        <f>YEAR(SalesDataTable[[#This Row],[Order Date]])</f>
        <v>2026</v>
      </c>
      <c r="V1576" s="7" t="str">
        <f>"Q"&amp;ROUNDUP(MONTH(SalesDataTable[[#This Row],[Order Date]])/3,0)</f>
        <v>Q3</v>
      </c>
      <c r="W1576" s="8">
        <f>MONTH(SalesDataTable[[#This Row],[Order Date]])</f>
        <v>8</v>
      </c>
      <c r="X1576" s="7" t="str">
        <f>TEXT(SalesDataTable[[#This Row],[Order Date]],"mmm")</f>
        <v>Aug</v>
      </c>
    </row>
    <row r="1577" spans="1:24" ht="15.75">
      <c r="A1577" s="2">
        <v>4892</v>
      </c>
      <c r="B1577" s="11">
        <v>46239</v>
      </c>
      <c r="C1577" s="4">
        <f>YEAR(SalesDataTable[[#This Row],[Order Date]])</f>
        <v>2026</v>
      </c>
      <c r="D1577" s="4" t="str">
        <f>"Q"&amp;ROUNDUP(MONTH(SalesDataTable[[#This Row],[Order Date]])/3,0)</f>
        <v>Q3</v>
      </c>
      <c r="E1577" s="4">
        <f>MONTH(SalesDataTable[[#This Row],[Order Date]])</f>
        <v>8</v>
      </c>
      <c r="F1577" s="4" t="str">
        <f>TEXT(SalesDataTable[[#This Row],[Order Date]],"MMM")</f>
        <v>Aug</v>
      </c>
      <c r="G1577" s="3" t="s">
        <v>6</v>
      </c>
      <c r="H1577" s="3" t="s">
        <v>7</v>
      </c>
      <c r="I1577" s="3" t="s">
        <v>19</v>
      </c>
      <c r="J1577" s="3" t="s">
        <v>3</v>
      </c>
      <c r="K1577" s="3" t="s">
        <v>14</v>
      </c>
      <c r="L1577" s="3" t="s">
        <v>48</v>
      </c>
      <c r="M1577" s="8">
        <v>2</v>
      </c>
      <c r="N1577" s="5">
        <v>161.75</v>
      </c>
      <c r="O1577" s="6">
        <v>0.1</v>
      </c>
      <c r="P1577" s="18">
        <v>85.85</v>
      </c>
      <c r="Q1577" s="18">
        <f t="shared" si="96"/>
        <v>291.15000000000003</v>
      </c>
      <c r="R1577" s="18">
        <f t="shared" si="97"/>
        <v>171.7</v>
      </c>
      <c r="S1577" s="18">
        <f t="shared" si="98"/>
        <v>119.45000000000005</v>
      </c>
      <c r="T1577" s="7">
        <f t="shared" si="99"/>
        <v>0.41026962047054794</v>
      </c>
      <c r="U1577" s="4">
        <f>YEAR(SalesDataTable[[#This Row],[Order Date]])</f>
        <v>2026</v>
      </c>
      <c r="V1577" s="7" t="str">
        <f>"Q"&amp;ROUNDUP(MONTH(SalesDataTable[[#This Row],[Order Date]])/3,0)</f>
        <v>Q3</v>
      </c>
      <c r="W1577" s="8">
        <f>MONTH(SalesDataTable[[#This Row],[Order Date]])</f>
        <v>8</v>
      </c>
      <c r="X1577" s="7" t="str">
        <f>TEXT(SalesDataTable[[#This Row],[Order Date]],"mmm")</f>
        <v>Aug</v>
      </c>
    </row>
    <row r="1578" spans="1:24" ht="15.75">
      <c r="A1578" s="2">
        <v>5059</v>
      </c>
      <c r="B1578" s="11">
        <v>46239</v>
      </c>
      <c r="C1578" s="4">
        <f>YEAR(SalesDataTable[[#This Row],[Order Date]])</f>
        <v>2026</v>
      </c>
      <c r="D1578" s="4" t="str">
        <f>"Q"&amp;ROUNDUP(MONTH(SalesDataTable[[#This Row],[Order Date]])/3,0)</f>
        <v>Q3</v>
      </c>
      <c r="E1578" s="4">
        <f>MONTH(SalesDataTable[[#This Row],[Order Date]])</f>
        <v>8</v>
      </c>
      <c r="F1578" s="4" t="str">
        <f>TEXT(SalesDataTable[[#This Row],[Order Date]],"MMM")</f>
        <v>Aug</v>
      </c>
      <c r="G1578" s="3" t="s">
        <v>6</v>
      </c>
      <c r="H1578" s="3" t="s">
        <v>7</v>
      </c>
      <c r="I1578" s="3" t="s">
        <v>28</v>
      </c>
      <c r="J1578" s="3" t="s">
        <v>3</v>
      </c>
      <c r="K1578" s="3" t="s">
        <v>23</v>
      </c>
      <c r="L1578" s="3" t="s">
        <v>51</v>
      </c>
      <c r="M1578" s="8">
        <v>2</v>
      </c>
      <c r="N1578" s="5">
        <v>122.47</v>
      </c>
      <c r="O1578" s="6">
        <v>0</v>
      </c>
      <c r="P1578" s="18">
        <v>59.73</v>
      </c>
      <c r="Q1578" s="18">
        <f t="shared" si="96"/>
        <v>244.94</v>
      </c>
      <c r="R1578" s="18">
        <f t="shared" si="97"/>
        <v>119.46</v>
      </c>
      <c r="S1578" s="18">
        <f t="shared" si="98"/>
        <v>125.48</v>
      </c>
      <c r="T1578" s="7">
        <f t="shared" si="99"/>
        <v>0.5122887237690863</v>
      </c>
      <c r="U1578" s="4">
        <f>YEAR(SalesDataTable[[#This Row],[Order Date]])</f>
        <v>2026</v>
      </c>
      <c r="V1578" s="7" t="str">
        <f>"Q"&amp;ROUNDUP(MONTH(SalesDataTable[[#This Row],[Order Date]])/3,0)</f>
        <v>Q3</v>
      </c>
      <c r="W1578" s="8">
        <f>MONTH(SalesDataTable[[#This Row],[Order Date]])</f>
        <v>8</v>
      </c>
      <c r="X1578" s="7" t="str">
        <f>TEXT(SalesDataTable[[#This Row],[Order Date]],"mmm")</f>
        <v>Aug</v>
      </c>
    </row>
    <row r="1579" spans="1:24" ht="15.75">
      <c r="A1579" s="2">
        <v>835</v>
      </c>
      <c r="B1579" s="11">
        <v>46240</v>
      </c>
      <c r="C1579" s="4">
        <f>YEAR(SalesDataTable[[#This Row],[Order Date]])</f>
        <v>2026</v>
      </c>
      <c r="D1579" s="4" t="str">
        <f>"Q"&amp;ROUNDUP(MONTH(SalesDataTable[[#This Row],[Order Date]])/3,0)</f>
        <v>Q3</v>
      </c>
      <c r="E1579" s="4">
        <f>MONTH(SalesDataTable[[#This Row],[Order Date]])</f>
        <v>8</v>
      </c>
      <c r="F1579" s="4" t="str">
        <f>TEXT(SalesDataTable[[#This Row],[Order Date]],"MMM")</f>
        <v>Aug</v>
      </c>
      <c r="G1579" s="3" t="s">
        <v>20</v>
      </c>
      <c r="H1579" s="3" t="s">
        <v>31</v>
      </c>
      <c r="I1579" s="3" t="s">
        <v>28</v>
      </c>
      <c r="J1579" s="3" t="s">
        <v>3</v>
      </c>
      <c r="K1579" s="3" t="s">
        <v>9</v>
      </c>
      <c r="L1579" s="3" t="s">
        <v>46</v>
      </c>
      <c r="M1579" s="8">
        <v>3</v>
      </c>
      <c r="N1579" s="5">
        <v>70.930000000000007</v>
      </c>
      <c r="O1579" s="6">
        <v>0</v>
      </c>
      <c r="P1579" s="18">
        <v>32.9</v>
      </c>
      <c r="Q1579" s="18">
        <f t="shared" si="96"/>
        <v>212.79000000000002</v>
      </c>
      <c r="R1579" s="18">
        <f t="shared" si="97"/>
        <v>98.699999999999989</v>
      </c>
      <c r="S1579" s="18">
        <f t="shared" si="98"/>
        <v>114.09000000000003</v>
      </c>
      <c r="T1579" s="7">
        <f t="shared" si="99"/>
        <v>0.53616241364725792</v>
      </c>
      <c r="U1579" s="4">
        <f>YEAR(SalesDataTable[[#This Row],[Order Date]])</f>
        <v>2026</v>
      </c>
      <c r="V1579" s="7" t="str">
        <f>"Q"&amp;ROUNDUP(MONTH(SalesDataTable[[#This Row],[Order Date]])/3,0)</f>
        <v>Q3</v>
      </c>
      <c r="W1579" s="8">
        <f>MONTH(SalesDataTable[[#This Row],[Order Date]])</f>
        <v>8</v>
      </c>
      <c r="X1579" s="7" t="str">
        <f>TEXT(SalesDataTable[[#This Row],[Order Date]],"mmm")</f>
        <v>Aug</v>
      </c>
    </row>
    <row r="1580" spans="1:24" ht="15.75">
      <c r="A1580" s="2">
        <v>1104</v>
      </c>
      <c r="B1580" s="11">
        <v>46240</v>
      </c>
      <c r="C1580" s="4">
        <f>YEAR(SalesDataTable[[#This Row],[Order Date]])</f>
        <v>2026</v>
      </c>
      <c r="D1580" s="4" t="str">
        <f>"Q"&amp;ROUNDUP(MONTH(SalesDataTable[[#This Row],[Order Date]])/3,0)</f>
        <v>Q3</v>
      </c>
      <c r="E1580" s="4">
        <f>MONTH(SalesDataTable[[#This Row],[Order Date]])</f>
        <v>8</v>
      </c>
      <c r="F1580" s="4" t="str">
        <f>TEXT(SalesDataTable[[#This Row],[Order Date]],"MMM")</f>
        <v>Aug</v>
      </c>
      <c r="G1580" s="3" t="s">
        <v>0</v>
      </c>
      <c r="H1580" s="3" t="s">
        <v>50</v>
      </c>
      <c r="I1580" s="3" t="s">
        <v>2</v>
      </c>
      <c r="J1580" s="3" t="s">
        <v>3</v>
      </c>
      <c r="K1580" s="3" t="s">
        <v>23</v>
      </c>
      <c r="L1580" s="3" t="s">
        <v>29</v>
      </c>
      <c r="M1580" s="8">
        <v>1</v>
      </c>
      <c r="N1580" s="5">
        <v>191.44</v>
      </c>
      <c r="O1580" s="6">
        <v>0</v>
      </c>
      <c r="P1580" s="18">
        <v>102.13</v>
      </c>
      <c r="Q1580" s="18">
        <f t="shared" si="96"/>
        <v>191.44</v>
      </c>
      <c r="R1580" s="18">
        <f t="shared" si="97"/>
        <v>102.13</v>
      </c>
      <c r="S1580" s="18">
        <f t="shared" si="98"/>
        <v>89.31</v>
      </c>
      <c r="T1580" s="7">
        <f t="shared" si="99"/>
        <v>0.46651692436272463</v>
      </c>
      <c r="U1580" s="4">
        <f>YEAR(SalesDataTable[[#This Row],[Order Date]])</f>
        <v>2026</v>
      </c>
      <c r="V1580" s="7" t="str">
        <f>"Q"&amp;ROUNDUP(MONTH(SalesDataTable[[#This Row],[Order Date]])/3,0)</f>
        <v>Q3</v>
      </c>
      <c r="W1580" s="8">
        <f>MONTH(SalesDataTable[[#This Row],[Order Date]])</f>
        <v>8</v>
      </c>
      <c r="X1580" s="7" t="str">
        <f>TEXT(SalesDataTable[[#This Row],[Order Date]],"mmm")</f>
        <v>Aug</v>
      </c>
    </row>
    <row r="1581" spans="1:24" ht="15.75">
      <c r="A1581" s="2">
        <v>1976</v>
      </c>
      <c r="B1581" s="11">
        <v>46240</v>
      </c>
      <c r="C1581" s="4">
        <f>YEAR(SalesDataTable[[#This Row],[Order Date]])</f>
        <v>2026</v>
      </c>
      <c r="D1581" s="4" t="str">
        <f>"Q"&amp;ROUNDUP(MONTH(SalesDataTable[[#This Row],[Order Date]])/3,0)</f>
        <v>Q3</v>
      </c>
      <c r="E1581" s="4">
        <f>MONTH(SalesDataTable[[#This Row],[Order Date]])</f>
        <v>8</v>
      </c>
      <c r="F1581" s="4" t="str">
        <f>TEXT(SalesDataTable[[#This Row],[Order Date]],"MMM")</f>
        <v>Aug</v>
      </c>
      <c r="G1581" s="3" t="s">
        <v>20</v>
      </c>
      <c r="H1581" s="3" t="s">
        <v>33</v>
      </c>
      <c r="I1581" s="3" t="s">
        <v>2</v>
      </c>
      <c r="J1581" s="3" t="s">
        <v>3</v>
      </c>
      <c r="K1581" s="3" t="s">
        <v>4</v>
      </c>
      <c r="L1581" s="3" t="s">
        <v>5</v>
      </c>
      <c r="M1581" s="8">
        <v>2</v>
      </c>
      <c r="N1581" s="5">
        <v>82.92</v>
      </c>
      <c r="O1581" s="6">
        <v>0</v>
      </c>
      <c r="P1581" s="18">
        <v>41.64</v>
      </c>
      <c r="Q1581" s="18">
        <f t="shared" si="96"/>
        <v>165.84</v>
      </c>
      <c r="R1581" s="18">
        <f t="shared" si="97"/>
        <v>83.28</v>
      </c>
      <c r="S1581" s="18">
        <f t="shared" si="98"/>
        <v>82.56</v>
      </c>
      <c r="T1581" s="7">
        <f t="shared" si="99"/>
        <v>0.49782923299565845</v>
      </c>
      <c r="U1581" s="4">
        <f>YEAR(SalesDataTable[[#This Row],[Order Date]])</f>
        <v>2026</v>
      </c>
      <c r="V1581" s="7" t="str">
        <f>"Q"&amp;ROUNDUP(MONTH(SalesDataTable[[#This Row],[Order Date]])/3,0)</f>
        <v>Q3</v>
      </c>
      <c r="W1581" s="8">
        <f>MONTH(SalesDataTable[[#This Row],[Order Date]])</f>
        <v>8</v>
      </c>
      <c r="X1581" s="7" t="str">
        <f>TEXT(SalesDataTable[[#This Row],[Order Date]],"mmm")</f>
        <v>Aug</v>
      </c>
    </row>
    <row r="1582" spans="1:24" ht="15.75">
      <c r="A1582" s="2">
        <v>2596</v>
      </c>
      <c r="B1582" s="11">
        <v>46240</v>
      </c>
      <c r="C1582" s="4">
        <f>YEAR(SalesDataTable[[#This Row],[Order Date]])</f>
        <v>2026</v>
      </c>
      <c r="D1582" s="4" t="str">
        <f>"Q"&amp;ROUNDUP(MONTH(SalesDataTable[[#This Row],[Order Date]])/3,0)</f>
        <v>Q3</v>
      </c>
      <c r="E1582" s="4">
        <f>MONTH(SalesDataTable[[#This Row],[Order Date]])</f>
        <v>8</v>
      </c>
      <c r="F1582" s="4" t="str">
        <f>TEXT(SalesDataTable[[#This Row],[Order Date]],"MMM")</f>
        <v>Aug</v>
      </c>
      <c r="G1582" s="3" t="s">
        <v>11</v>
      </c>
      <c r="H1582" s="3" t="s">
        <v>18</v>
      </c>
      <c r="I1582" s="3" t="s">
        <v>19</v>
      </c>
      <c r="J1582" s="3" t="s">
        <v>3</v>
      </c>
      <c r="K1582" s="3" t="s">
        <v>23</v>
      </c>
      <c r="L1582" s="3" t="s">
        <v>40</v>
      </c>
      <c r="M1582" s="8">
        <v>1</v>
      </c>
      <c r="N1582" s="5">
        <v>82.82</v>
      </c>
      <c r="O1582" s="6">
        <v>0</v>
      </c>
      <c r="P1582" s="18">
        <v>38.83</v>
      </c>
      <c r="Q1582" s="18">
        <f t="shared" si="96"/>
        <v>82.82</v>
      </c>
      <c r="R1582" s="18">
        <f t="shared" si="97"/>
        <v>38.83</v>
      </c>
      <c r="S1582" s="18">
        <f t="shared" si="98"/>
        <v>43.989999999999995</v>
      </c>
      <c r="T1582" s="7">
        <f t="shared" si="99"/>
        <v>0.53115189567737264</v>
      </c>
      <c r="U1582" s="4">
        <f>YEAR(SalesDataTable[[#This Row],[Order Date]])</f>
        <v>2026</v>
      </c>
      <c r="V1582" s="7" t="str">
        <f>"Q"&amp;ROUNDUP(MONTH(SalesDataTable[[#This Row],[Order Date]])/3,0)</f>
        <v>Q3</v>
      </c>
      <c r="W1582" s="8">
        <f>MONTH(SalesDataTable[[#This Row],[Order Date]])</f>
        <v>8</v>
      </c>
      <c r="X1582" s="7" t="str">
        <f>TEXT(SalesDataTable[[#This Row],[Order Date]],"mmm")</f>
        <v>Aug</v>
      </c>
    </row>
    <row r="1583" spans="1:24" ht="15.75">
      <c r="A1583" s="2">
        <v>2693</v>
      </c>
      <c r="B1583" s="11">
        <v>46240</v>
      </c>
      <c r="C1583" s="4">
        <f>YEAR(SalesDataTable[[#This Row],[Order Date]])</f>
        <v>2026</v>
      </c>
      <c r="D1583" s="4" t="str">
        <f>"Q"&amp;ROUNDUP(MONTH(SalesDataTable[[#This Row],[Order Date]])/3,0)</f>
        <v>Q3</v>
      </c>
      <c r="E1583" s="4">
        <f>MONTH(SalesDataTable[[#This Row],[Order Date]])</f>
        <v>8</v>
      </c>
      <c r="F1583" s="4" t="str">
        <f>TEXT(SalesDataTable[[#This Row],[Order Date]],"MMM")</f>
        <v>Aug</v>
      </c>
      <c r="G1583" s="3" t="s">
        <v>20</v>
      </c>
      <c r="H1583" s="3" t="s">
        <v>33</v>
      </c>
      <c r="I1583" s="3" t="s">
        <v>2</v>
      </c>
      <c r="J1583" s="3" t="s">
        <v>13</v>
      </c>
      <c r="K1583" s="3" t="s">
        <v>23</v>
      </c>
      <c r="L1583" s="3" t="s">
        <v>24</v>
      </c>
      <c r="M1583" s="8">
        <v>1</v>
      </c>
      <c r="N1583" s="5">
        <v>335.26</v>
      </c>
      <c r="O1583" s="6">
        <v>0.05</v>
      </c>
      <c r="P1583" s="18">
        <v>193.73</v>
      </c>
      <c r="Q1583" s="18">
        <f t="shared" si="96"/>
        <v>318.49699999999996</v>
      </c>
      <c r="R1583" s="18">
        <f t="shared" si="97"/>
        <v>193.73</v>
      </c>
      <c r="S1583" s="18">
        <f t="shared" si="98"/>
        <v>124.76699999999997</v>
      </c>
      <c r="T1583" s="7">
        <f t="shared" si="99"/>
        <v>0.39173681384754011</v>
      </c>
      <c r="U1583" s="4">
        <f>YEAR(SalesDataTable[[#This Row],[Order Date]])</f>
        <v>2026</v>
      </c>
      <c r="V1583" s="7" t="str">
        <f>"Q"&amp;ROUNDUP(MONTH(SalesDataTable[[#This Row],[Order Date]])/3,0)</f>
        <v>Q3</v>
      </c>
      <c r="W1583" s="8">
        <f>MONTH(SalesDataTable[[#This Row],[Order Date]])</f>
        <v>8</v>
      </c>
      <c r="X1583" s="7" t="str">
        <f>TEXT(SalesDataTable[[#This Row],[Order Date]],"mmm")</f>
        <v>Aug</v>
      </c>
    </row>
    <row r="1584" spans="1:24" ht="15.75">
      <c r="A1584" s="2">
        <v>3045</v>
      </c>
      <c r="B1584" s="11">
        <v>46240</v>
      </c>
      <c r="C1584" s="4">
        <f>YEAR(SalesDataTable[[#This Row],[Order Date]])</f>
        <v>2026</v>
      </c>
      <c r="D1584" s="4" t="str">
        <f>"Q"&amp;ROUNDUP(MONTH(SalesDataTable[[#This Row],[Order Date]])/3,0)</f>
        <v>Q3</v>
      </c>
      <c r="E1584" s="4">
        <f>MONTH(SalesDataTable[[#This Row],[Order Date]])</f>
        <v>8</v>
      </c>
      <c r="F1584" s="4" t="str">
        <f>TEXT(SalesDataTable[[#This Row],[Order Date]],"MMM")</f>
        <v>Aug</v>
      </c>
      <c r="G1584" s="3" t="s">
        <v>11</v>
      </c>
      <c r="H1584" s="3" t="s">
        <v>52</v>
      </c>
      <c r="I1584" s="3" t="s">
        <v>28</v>
      </c>
      <c r="J1584" s="3" t="s">
        <v>16</v>
      </c>
      <c r="K1584" s="3" t="s">
        <v>14</v>
      </c>
      <c r="L1584" s="3" t="s">
        <v>32</v>
      </c>
      <c r="M1584" s="8">
        <v>1</v>
      </c>
      <c r="N1584" s="5">
        <v>47.19</v>
      </c>
      <c r="O1584" s="6">
        <v>0.05</v>
      </c>
      <c r="P1584" s="18">
        <v>18.11</v>
      </c>
      <c r="Q1584" s="18">
        <f t="shared" si="96"/>
        <v>44.830499999999994</v>
      </c>
      <c r="R1584" s="18">
        <f t="shared" si="97"/>
        <v>18.11</v>
      </c>
      <c r="S1584" s="18">
        <f t="shared" si="98"/>
        <v>26.720499999999994</v>
      </c>
      <c r="T1584" s="7">
        <f t="shared" si="99"/>
        <v>0.59603395010093574</v>
      </c>
      <c r="U1584" s="4">
        <f>YEAR(SalesDataTable[[#This Row],[Order Date]])</f>
        <v>2026</v>
      </c>
      <c r="V1584" s="7" t="str">
        <f>"Q"&amp;ROUNDUP(MONTH(SalesDataTable[[#This Row],[Order Date]])/3,0)</f>
        <v>Q3</v>
      </c>
      <c r="W1584" s="8">
        <f>MONTH(SalesDataTable[[#This Row],[Order Date]])</f>
        <v>8</v>
      </c>
      <c r="X1584" s="7" t="str">
        <f>TEXT(SalesDataTable[[#This Row],[Order Date]],"mmm")</f>
        <v>Aug</v>
      </c>
    </row>
    <row r="1585" spans="1:24" ht="15.75">
      <c r="A1585" s="2">
        <v>3340</v>
      </c>
      <c r="B1585" s="11">
        <v>46240</v>
      </c>
      <c r="C1585" s="4">
        <f>YEAR(SalesDataTable[[#This Row],[Order Date]])</f>
        <v>2026</v>
      </c>
      <c r="D1585" s="4" t="str">
        <f>"Q"&amp;ROUNDUP(MONTH(SalesDataTable[[#This Row],[Order Date]])/3,0)</f>
        <v>Q3</v>
      </c>
      <c r="E1585" s="4">
        <f>MONTH(SalesDataTable[[#This Row],[Order Date]])</f>
        <v>8</v>
      </c>
      <c r="F1585" s="4" t="str">
        <f>TEXT(SalesDataTable[[#This Row],[Order Date]],"MMM")</f>
        <v>Aug</v>
      </c>
      <c r="G1585" s="3" t="s">
        <v>11</v>
      </c>
      <c r="H1585" s="3" t="s">
        <v>52</v>
      </c>
      <c r="I1585" s="3" t="s">
        <v>28</v>
      </c>
      <c r="J1585" s="3" t="s">
        <v>3</v>
      </c>
      <c r="K1585" s="3" t="s">
        <v>9</v>
      </c>
      <c r="L1585" s="3" t="s">
        <v>10</v>
      </c>
      <c r="M1585" s="8">
        <v>3</v>
      </c>
      <c r="N1585" s="5">
        <v>91.57</v>
      </c>
      <c r="O1585" s="6">
        <v>0</v>
      </c>
      <c r="P1585" s="18">
        <v>44.52</v>
      </c>
      <c r="Q1585" s="18">
        <f t="shared" si="96"/>
        <v>274.70999999999998</v>
      </c>
      <c r="R1585" s="18">
        <f t="shared" si="97"/>
        <v>133.56</v>
      </c>
      <c r="S1585" s="18">
        <f t="shared" si="98"/>
        <v>141.14999999999998</v>
      </c>
      <c r="T1585" s="7">
        <f t="shared" si="99"/>
        <v>0.51381456808998571</v>
      </c>
      <c r="U1585" s="4">
        <f>YEAR(SalesDataTable[[#This Row],[Order Date]])</f>
        <v>2026</v>
      </c>
      <c r="V1585" s="7" t="str">
        <f>"Q"&amp;ROUNDUP(MONTH(SalesDataTable[[#This Row],[Order Date]])/3,0)</f>
        <v>Q3</v>
      </c>
      <c r="W1585" s="8">
        <f>MONTH(SalesDataTable[[#This Row],[Order Date]])</f>
        <v>8</v>
      </c>
      <c r="X1585" s="7" t="str">
        <f>TEXT(SalesDataTable[[#This Row],[Order Date]],"mmm")</f>
        <v>Aug</v>
      </c>
    </row>
    <row r="1586" spans="1:24" ht="15.75">
      <c r="A1586" s="2">
        <v>3553</v>
      </c>
      <c r="B1586" s="11">
        <v>46240</v>
      </c>
      <c r="C1586" s="4">
        <f>YEAR(SalesDataTable[[#This Row],[Order Date]])</f>
        <v>2026</v>
      </c>
      <c r="D1586" s="4" t="str">
        <f>"Q"&amp;ROUNDUP(MONTH(SalesDataTable[[#This Row],[Order Date]])/3,0)</f>
        <v>Q3</v>
      </c>
      <c r="E1586" s="4">
        <f>MONTH(SalesDataTable[[#This Row],[Order Date]])</f>
        <v>8</v>
      </c>
      <c r="F1586" s="4" t="str">
        <f>TEXT(SalesDataTable[[#This Row],[Order Date]],"MMM")</f>
        <v>Aug</v>
      </c>
      <c r="G1586" s="3" t="s">
        <v>20</v>
      </c>
      <c r="H1586" s="3" t="s">
        <v>47</v>
      </c>
      <c r="I1586" s="3" t="s">
        <v>2</v>
      </c>
      <c r="J1586" s="3" t="s">
        <v>13</v>
      </c>
      <c r="K1586" s="3" t="s">
        <v>9</v>
      </c>
      <c r="L1586" s="3" t="s">
        <v>37</v>
      </c>
      <c r="M1586" s="8">
        <v>4</v>
      </c>
      <c r="N1586" s="5">
        <v>154.41999999999999</v>
      </c>
      <c r="O1586" s="6">
        <v>0</v>
      </c>
      <c r="P1586" s="18">
        <v>77.86</v>
      </c>
      <c r="Q1586" s="18">
        <f t="shared" si="96"/>
        <v>617.67999999999995</v>
      </c>
      <c r="R1586" s="18">
        <f t="shared" si="97"/>
        <v>311.44</v>
      </c>
      <c r="S1586" s="18">
        <f t="shared" si="98"/>
        <v>306.23999999999995</v>
      </c>
      <c r="T1586" s="7">
        <f t="shared" si="99"/>
        <v>0.49579070068643954</v>
      </c>
      <c r="U1586" s="4">
        <f>YEAR(SalesDataTable[[#This Row],[Order Date]])</f>
        <v>2026</v>
      </c>
      <c r="V1586" s="7" t="str">
        <f>"Q"&amp;ROUNDUP(MONTH(SalesDataTable[[#This Row],[Order Date]])/3,0)</f>
        <v>Q3</v>
      </c>
      <c r="W1586" s="8">
        <f>MONTH(SalesDataTable[[#This Row],[Order Date]])</f>
        <v>8</v>
      </c>
      <c r="X1586" s="7" t="str">
        <f>TEXT(SalesDataTable[[#This Row],[Order Date]],"mmm")</f>
        <v>Aug</v>
      </c>
    </row>
    <row r="1587" spans="1:24" ht="15.75">
      <c r="A1587" s="2">
        <v>3807</v>
      </c>
      <c r="B1587" s="11">
        <v>46240</v>
      </c>
      <c r="C1587" s="4">
        <f>YEAR(SalesDataTable[[#This Row],[Order Date]])</f>
        <v>2026</v>
      </c>
      <c r="D1587" s="4" t="str">
        <f>"Q"&amp;ROUNDUP(MONTH(SalesDataTable[[#This Row],[Order Date]])/3,0)</f>
        <v>Q3</v>
      </c>
      <c r="E1587" s="4">
        <f>MONTH(SalesDataTable[[#This Row],[Order Date]])</f>
        <v>8</v>
      </c>
      <c r="F1587" s="4" t="str">
        <f>TEXT(SalesDataTable[[#This Row],[Order Date]],"MMM")</f>
        <v>Aug</v>
      </c>
      <c r="G1587" s="3" t="s">
        <v>0</v>
      </c>
      <c r="H1587" s="3" t="s">
        <v>1</v>
      </c>
      <c r="I1587" s="3" t="s">
        <v>28</v>
      </c>
      <c r="J1587" s="3" t="s">
        <v>3</v>
      </c>
      <c r="K1587" s="3" t="s">
        <v>4</v>
      </c>
      <c r="L1587" s="3" t="s">
        <v>22</v>
      </c>
      <c r="M1587" s="8">
        <v>2</v>
      </c>
      <c r="N1587" s="5">
        <v>49.91</v>
      </c>
      <c r="O1587" s="6">
        <v>0.05</v>
      </c>
      <c r="P1587" s="18">
        <v>21.86</v>
      </c>
      <c r="Q1587" s="18">
        <f t="shared" si="96"/>
        <v>94.828999999999994</v>
      </c>
      <c r="R1587" s="18">
        <f t="shared" si="97"/>
        <v>43.72</v>
      </c>
      <c r="S1587" s="18">
        <f t="shared" si="98"/>
        <v>51.108999999999995</v>
      </c>
      <c r="T1587" s="7">
        <f t="shared" si="99"/>
        <v>0.53895960096594919</v>
      </c>
      <c r="U1587" s="4">
        <f>YEAR(SalesDataTable[[#This Row],[Order Date]])</f>
        <v>2026</v>
      </c>
      <c r="V1587" s="7" t="str">
        <f>"Q"&amp;ROUNDUP(MONTH(SalesDataTable[[#This Row],[Order Date]])/3,0)</f>
        <v>Q3</v>
      </c>
      <c r="W1587" s="8">
        <f>MONTH(SalesDataTable[[#This Row],[Order Date]])</f>
        <v>8</v>
      </c>
      <c r="X1587" s="7" t="str">
        <f>TEXT(SalesDataTable[[#This Row],[Order Date]],"mmm")</f>
        <v>Aug</v>
      </c>
    </row>
    <row r="1588" spans="1:24" ht="15.75">
      <c r="A1588" s="2">
        <v>4061</v>
      </c>
      <c r="B1588" s="11">
        <v>46240</v>
      </c>
      <c r="C1588" s="4">
        <f>YEAR(SalesDataTable[[#This Row],[Order Date]])</f>
        <v>2026</v>
      </c>
      <c r="D1588" s="4" t="str">
        <f>"Q"&amp;ROUNDUP(MONTH(SalesDataTable[[#This Row],[Order Date]])/3,0)</f>
        <v>Q3</v>
      </c>
      <c r="E1588" s="4">
        <f>MONTH(SalesDataTable[[#This Row],[Order Date]])</f>
        <v>8</v>
      </c>
      <c r="F1588" s="4" t="str">
        <f>TEXT(SalesDataTable[[#This Row],[Order Date]],"MMM")</f>
        <v>Aug</v>
      </c>
      <c r="G1588" s="3" t="s">
        <v>20</v>
      </c>
      <c r="H1588" s="3" t="s">
        <v>33</v>
      </c>
      <c r="I1588" s="3" t="s">
        <v>28</v>
      </c>
      <c r="J1588" s="3" t="s">
        <v>3</v>
      </c>
      <c r="K1588" s="3" t="s">
        <v>9</v>
      </c>
      <c r="L1588" s="3" t="s">
        <v>10</v>
      </c>
      <c r="M1588" s="8">
        <v>1</v>
      </c>
      <c r="N1588" s="5">
        <v>91.58</v>
      </c>
      <c r="O1588" s="6">
        <v>0.1</v>
      </c>
      <c r="P1588" s="18">
        <v>44.87</v>
      </c>
      <c r="Q1588" s="18">
        <f t="shared" si="96"/>
        <v>82.421999999999997</v>
      </c>
      <c r="R1588" s="18">
        <f t="shared" si="97"/>
        <v>44.87</v>
      </c>
      <c r="S1588" s="18">
        <f t="shared" si="98"/>
        <v>37.552</v>
      </c>
      <c r="T1588" s="7">
        <f t="shared" si="99"/>
        <v>0.45560651282424597</v>
      </c>
      <c r="U1588" s="4">
        <f>YEAR(SalesDataTable[[#This Row],[Order Date]])</f>
        <v>2026</v>
      </c>
      <c r="V1588" s="7" t="str">
        <f>"Q"&amp;ROUNDUP(MONTH(SalesDataTable[[#This Row],[Order Date]])/3,0)</f>
        <v>Q3</v>
      </c>
      <c r="W1588" s="8">
        <f>MONTH(SalesDataTable[[#This Row],[Order Date]])</f>
        <v>8</v>
      </c>
      <c r="X1588" s="7" t="str">
        <f>TEXT(SalesDataTable[[#This Row],[Order Date]],"mmm")</f>
        <v>Aug</v>
      </c>
    </row>
    <row r="1589" spans="1:24" ht="15.75">
      <c r="A1589" s="2">
        <v>4645</v>
      </c>
      <c r="B1589" s="11">
        <v>46240</v>
      </c>
      <c r="C1589" s="4">
        <f>YEAR(SalesDataTable[[#This Row],[Order Date]])</f>
        <v>2026</v>
      </c>
      <c r="D1589" s="4" t="str">
        <f>"Q"&amp;ROUNDUP(MONTH(SalesDataTable[[#This Row],[Order Date]])/3,0)</f>
        <v>Q3</v>
      </c>
      <c r="E1589" s="4">
        <f>MONTH(SalesDataTable[[#This Row],[Order Date]])</f>
        <v>8</v>
      </c>
      <c r="F1589" s="4" t="str">
        <f>TEXT(SalesDataTable[[#This Row],[Order Date]],"MMM")</f>
        <v>Aug</v>
      </c>
      <c r="G1589" s="3" t="s">
        <v>11</v>
      </c>
      <c r="H1589" s="3" t="s">
        <v>39</v>
      </c>
      <c r="I1589" s="3" t="s">
        <v>2</v>
      </c>
      <c r="J1589" s="3" t="s">
        <v>13</v>
      </c>
      <c r="K1589" s="3" t="s">
        <v>34</v>
      </c>
      <c r="L1589" s="3" t="s">
        <v>35</v>
      </c>
      <c r="M1589" s="8">
        <v>3</v>
      </c>
      <c r="N1589" s="5">
        <v>41.11</v>
      </c>
      <c r="O1589" s="6">
        <v>0</v>
      </c>
      <c r="P1589" s="18">
        <v>14.49</v>
      </c>
      <c r="Q1589" s="18">
        <f t="shared" si="96"/>
        <v>123.33</v>
      </c>
      <c r="R1589" s="18">
        <f t="shared" si="97"/>
        <v>43.47</v>
      </c>
      <c r="S1589" s="18">
        <f t="shared" si="98"/>
        <v>79.86</v>
      </c>
      <c r="T1589" s="7">
        <f t="shared" si="99"/>
        <v>0.64753101435173921</v>
      </c>
      <c r="U1589" s="4">
        <f>YEAR(SalesDataTable[[#This Row],[Order Date]])</f>
        <v>2026</v>
      </c>
      <c r="V1589" s="7" t="str">
        <f>"Q"&amp;ROUNDUP(MONTH(SalesDataTable[[#This Row],[Order Date]])/3,0)</f>
        <v>Q3</v>
      </c>
      <c r="W1589" s="8">
        <f>MONTH(SalesDataTable[[#This Row],[Order Date]])</f>
        <v>8</v>
      </c>
      <c r="X1589" s="7" t="str">
        <f>TEXT(SalesDataTable[[#This Row],[Order Date]],"mmm")</f>
        <v>Aug</v>
      </c>
    </row>
    <row r="1590" spans="1:24" ht="15.75">
      <c r="A1590" s="2">
        <v>5104</v>
      </c>
      <c r="B1590" s="11">
        <v>46240</v>
      </c>
      <c r="C1590" s="4">
        <f>YEAR(SalesDataTable[[#This Row],[Order Date]])</f>
        <v>2026</v>
      </c>
      <c r="D1590" s="4" t="str">
        <f>"Q"&amp;ROUNDUP(MONTH(SalesDataTable[[#This Row],[Order Date]])/3,0)</f>
        <v>Q3</v>
      </c>
      <c r="E1590" s="4">
        <f>MONTH(SalesDataTable[[#This Row],[Order Date]])</f>
        <v>8</v>
      </c>
      <c r="F1590" s="4" t="str">
        <f>TEXT(SalesDataTable[[#This Row],[Order Date]],"MMM")</f>
        <v>Aug</v>
      </c>
      <c r="G1590" s="3" t="s">
        <v>6</v>
      </c>
      <c r="H1590" s="3" t="s">
        <v>43</v>
      </c>
      <c r="I1590" s="3" t="s">
        <v>2</v>
      </c>
      <c r="J1590" s="3" t="s">
        <v>3</v>
      </c>
      <c r="K1590" s="3" t="s">
        <v>14</v>
      </c>
      <c r="L1590" s="3" t="s">
        <v>15</v>
      </c>
      <c r="M1590" s="8">
        <v>4</v>
      </c>
      <c r="N1590" s="5">
        <v>35.9</v>
      </c>
      <c r="O1590" s="6">
        <v>0</v>
      </c>
      <c r="P1590" s="18">
        <v>13.49</v>
      </c>
      <c r="Q1590" s="18">
        <f t="shared" si="96"/>
        <v>143.6</v>
      </c>
      <c r="R1590" s="18">
        <f t="shared" si="97"/>
        <v>53.96</v>
      </c>
      <c r="S1590" s="18">
        <f t="shared" si="98"/>
        <v>89.639999999999986</v>
      </c>
      <c r="T1590" s="7">
        <f t="shared" si="99"/>
        <v>0.62423398328690805</v>
      </c>
      <c r="U1590" s="4">
        <f>YEAR(SalesDataTable[[#This Row],[Order Date]])</f>
        <v>2026</v>
      </c>
      <c r="V1590" s="7" t="str">
        <f>"Q"&amp;ROUNDUP(MONTH(SalesDataTable[[#This Row],[Order Date]])/3,0)</f>
        <v>Q3</v>
      </c>
      <c r="W1590" s="8">
        <f>MONTH(SalesDataTable[[#This Row],[Order Date]])</f>
        <v>8</v>
      </c>
      <c r="X1590" s="7" t="str">
        <f>TEXT(SalesDataTable[[#This Row],[Order Date]],"mmm")</f>
        <v>Aug</v>
      </c>
    </row>
    <row r="1591" spans="1:24" ht="15.75">
      <c r="A1591" s="2">
        <v>813</v>
      </c>
      <c r="B1591" s="11">
        <v>46241</v>
      </c>
      <c r="C1591" s="4">
        <f>YEAR(SalesDataTable[[#This Row],[Order Date]])</f>
        <v>2026</v>
      </c>
      <c r="D1591" s="4" t="str">
        <f>"Q"&amp;ROUNDUP(MONTH(SalesDataTable[[#This Row],[Order Date]])/3,0)</f>
        <v>Q3</v>
      </c>
      <c r="E1591" s="4">
        <f>MONTH(SalesDataTable[[#This Row],[Order Date]])</f>
        <v>8</v>
      </c>
      <c r="F1591" s="4" t="str">
        <f>TEXT(SalesDataTable[[#This Row],[Order Date]],"MMM")</f>
        <v>Aug</v>
      </c>
      <c r="G1591" s="3" t="s">
        <v>11</v>
      </c>
      <c r="H1591" s="3" t="s">
        <v>52</v>
      </c>
      <c r="I1591" s="3" t="s">
        <v>2</v>
      </c>
      <c r="J1591" s="3" t="s">
        <v>3</v>
      </c>
      <c r="K1591" s="3" t="s">
        <v>34</v>
      </c>
      <c r="L1591" s="3" t="s">
        <v>42</v>
      </c>
      <c r="M1591" s="8">
        <v>1</v>
      </c>
      <c r="N1591" s="5">
        <v>36.33</v>
      </c>
      <c r="O1591" s="6">
        <v>0.05</v>
      </c>
      <c r="P1591" s="18">
        <v>13.78</v>
      </c>
      <c r="Q1591" s="18">
        <f t="shared" si="96"/>
        <v>34.513499999999993</v>
      </c>
      <c r="R1591" s="18">
        <f t="shared" si="97"/>
        <v>13.78</v>
      </c>
      <c r="S1591" s="18">
        <f t="shared" si="98"/>
        <v>20.733499999999992</v>
      </c>
      <c r="T1591" s="7">
        <f t="shared" si="99"/>
        <v>0.60073594390600771</v>
      </c>
      <c r="U1591" s="4">
        <f>YEAR(SalesDataTable[[#This Row],[Order Date]])</f>
        <v>2026</v>
      </c>
      <c r="V1591" s="7" t="str">
        <f>"Q"&amp;ROUNDUP(MONTH(SalesDataTable[[#This Row],[Order Date]])/3,0)</f>
        <v>Q3</v>
      </c>
      <c r="W1591" s="8">
        <f>MONTH(SalesDataTable[[#This Row],[Order Date]])</f>
        <v>8</v>
      </c>
      <c r="X1591" s="7" t="str">
        <f>TEXT(SalesDataTable[[#This Row],[Order Date]],"mmm")</f>
        <v>Aug</v>
      </c>
    </row>
    <row r="1592" spans="1:24" ht="15.75">
      <c r="A1592" s="2">
        <v>836</v>
      </c>
      <c r="B1592" s="11">
        <v>46241</v>
      </c>
      <c r="C1592" s="4">
        <f>YEAR(SalesDataTable[[#This Row],[Order Date]])</f>
        <v>2026</v>
      </c>
      <c r="D1592" s="4" t="str">
        <f>"Q"&amp;ROUNDUP(MONTH(SalesDataTable[[#This Row],[Order Date]])/3,0)</f>
        <v>Q3</v>
      </c>
      <c r="E1592" s="4">
        <f>MONTH(SalesDataTable[[#This Row],[Order Date]])</f>
        <v>8</v>
      </c>
      <c r="F1592" s="4" t="str">
        <f>TEXT(SalesDataTable[[#This Row],[Order Date]],"MMM")</f>
        <v>Aug</v>
      </c>
      <c r="G1592" s="3" t="s">
        <v>6</v>
      </c>
      <c r="H1592" s="3" t="s">
        <v>49</v>
      </c>
      <c r="I1592" s="3" t="s">
        <v>28</v>
      </c>
      <c r="J1592" s="3" t="s">
        <v>13</v>
      </c>
      <c r="K1592" s="3" t="s">
        <v>14</v>
      </c>
      <c r="L1592" s="3" t="s">
        <v>32</v>
      </c>
      <c r="M1592" s="8">
        <v>5</v>
      </c>
      <c r="N1592" s="5">
        <v>45.94</v>
      </c>
      <c r="O1592" s="6">
        <v>0.05</v>
      </c>
      <c r="P1592" s="18">
        <v>18.059999999999999</v>
      </c>
      <c r="Q1592" s="18">
        <f t="shared" si="96"/>
        <v>218.21499999999997</v>
      </c>
      <c r="R1592" s="18">
        <f t="shared" si="97"/>
        <v>90.3</v>
      </c>
      <c r="S1592" s="18">
        <f t="shared" si="98"/>
        <v>127.91499999999998</v>
      </c>
      <c r="T1592" s="7">
        <f t="shared" si="99"/>
        <v>0.5861879339183832</v>
      </c>
      <c r="U1592" s="4">
        <f>YEAR(SalesDataTable[[#This Row],[Order Date]])</f>
        <v>2026</v>
      </c>
      <c r="V1592" s="7" t="str">
        <f>"Q"&amp;ROUNDUP(MONTH(SalesDataTable[[#This Row],[Order Date]])/3,0)</f>
        <v>Q3</v>
      </c>
      <c r="W1592" s="8">
        <f>MONTH(SalesDataTable[[#This Row],[Order Date]])</f>
        <v>8</v>
      </c>
      <c r="X1592" s="7" t="str">
        <f>TEXT(SalesDataTable[[#This Row],[Order Date]],"mmm")</f>
        <v>Aug</v>
      </c>
    </row>
    <row r="1593" spans="1:24" ht="15.75">
      <c r="A1593" s="2">
        <v>1266</v>
      </c>
      <c r="B1593" s="11">
        <v>46241</v>
      </c>
      <c r="C1593" s="4">
        <f>YEAR(SalesDataTable[[#This Row],[Order Date]])</f>
        <v>2026</v>
      </c>
      <c r="D1593" s="4" t="str">
        <f>"Q"&amp;ROUNDUP(MONTH(SalesDataTable[[#This Row],[Order Date]])/3,0)</f>
        <v>Q3</v>
      </c>
      <c r="E1593" s="4">
        <f>MONTH(SalesDataTable[[#This Row],[Order Date]])</f>
        <v>8</v>
      </c>
      <c r="F1593" s="4" t="str">
        <f>TEXT(SalesDataTable[[#This Row],[Order Date]],"MMM")</f>
        <v>Aug</v>
      </c>
      <c r="G1593" s="3" t="s">
        <v>0</v>
      </c>
      <c r="H1593" s="3" t="s">
        <v>50</v>
      </c>
      <c r="I1593" s="3" t="s">
        <v>19</v>
      </c>
      <c r="J1593" s="3" t="s">
        <v>3</v>
      </c>
      <c r="K1593" s="3" t="s">
        <v>34</v>
      </c>
      <c r="L1593" s="3" t="s">
        <v>42</v>
      </c>
      <c r="M1593" s="8">
        <v>1</v>
      </c>
      <c r="N1593" s="5">
        <v>36.630000000000003</v>
      </c>
      <c r="O1593" s="6">
        <v>0</v>
      </c>
      <c r="P1593" s="18">
        <v>13.7</v>
      </c>
      <c r="Q1593" s="18">
        <f t="shared" si="96"/>
        <v>36.630000000000003</v>
      </c>
      <c r="R1593" s="18">
        <f t="shared" si="97"/>
        <v>13.7</v>
      </c>
      <c r="S1593" s="18">
        <f t="shared" si="98"/>
        <v>22.930000000000003</v>
      </c>
      <c r="T1593" s="7">
        <f t="shared" si="99"/>
        <v>0.62598962598962604</v>
      </c>
      <c r="U1593" s="4">
        <f>YEAR(SalesDataTable[[#This Row],[Order Date]])</f>
        <v>2026</v>
      </c>
      <c r="V1593" s="7" t="str">
        <f>"Q"&amp;ROUNDUP(MONTH(SalesDataTable[[#This Row],[Order Date]])/3,0)</f>
        <v>Q3</v>
      </c>
      <c r="W1593" s="8">
        <f>MONTH(SalesDataTable[[#This Row],[Order Date]])</f>
        <v>8</v>
      </c>
      <c r="X1593" s="7" t="str">
        <f>TEXT(SalesDataTable[[#This Row],[Order Date]],"mmm")</f>
        <v>Aug</v>
      </c>
    </row>
    <row r="1594" spans="1:24" ht="15.75">
      <c r="A1594" s="2">
        <v>2201</v>
      </c>
      <c r="B1594" s="11">
        <v>46241</v>
      </c>
      <c r="C1594" s="4">
        <f>YEAR(SalesDataTable[[#This Row],[Order Date]])</f>
        <v>2026</v>
      </c>
      <c r="D1594" s="4" t="str">
        <f>"Q"&amp;ROUNDUP(MONTH(SalesDataTable[[#This Row],[Order Date]])/3,0)</f>
        <v>Q3</v>
      </c>
      <c r="E1594" s="4">
        <f>MONTH(SalesDataTable[[#This Row],[Order Date]])</f>
        <v>8</v>
      </c>
      <c r="F1594" s="4" t="str">
        <f>TEXT(SalesDataTable[[#This Row],[Order Date]],"MMM")</f>
        <v>Aug</v>
      </c>
      <c r="G1594" s="3" t="s">
        <v>6</v>
      </c>
      <c r="H1594" s="3" t="s">
        <v>7</v>
      </c>
      <c r="I1594" s="3" t="s">
        <v>2</v>
      </c>
      <c r="J1594" s="3" t="s">
        <v>3</v>
      </c>
      <c r="K1594" s="3" t="s">
        <v>9</v>
      </c>
      <c r="L1594" s="3" t="s">
        <v>17</v>
      </c>
      <c r="M1594" s="8">
        <v>1</v>
      </c>
      <c r="N1594" s="5">
        <v>141.38</v>
      </c>
      <c r="O1594" s="6">
        <v>0.05</v>
      </c>
      <c r="P1594" s="18">
        <v>77.14</v>
      </c>
      <c r="Q1594" s="18">
        <f t="shared" si="96"/>
        <v>134.31099999999998</v>
      </c>
      <c r="R1594" s="18">
        <f t="shared" si="97"/>
        <v>77.14</v>
      </c>
      <c r="S1594" s="18">
        <f t="shared" si="98"/>
        <v>57.170999999999978</v>
      </c>
      <c r="T1594" s="7">
        <f t="shared" si="99"/>
        <v>0.42566133823737434</v>
      </c>
      <c r="U1594" s="4">
        <f>YEAR(SalesDataTable[[#This Row],[Order Date]])</f>
        <v>2026</v>
      </c>
      <c r="V1594" s="7" t="str">
        <f>"Q"&amp;ROUNDUP(MONTH(SalesDataTable[[#This Row],[Order Date]])/3,0)</f>
        <v>Q3</v>
      </c>
      <c r="W1594" s="8">
        <f>MONTH(SalesDataTable[[#This Row],[Order Date]])</f>
        <v>8</v>
      </c>
      <c r="X1594" s="7" t="str">
        <f>TEXT(SalesDataTable[[#This Row],[Order Date]],"mmm")</f>
        <v>Aug</v>
      </c>
    </row>
    <row r="1595" spans="1:24" ht="15.75">
      <c r="A1595" s="2">
        <v>2382</v>
      </c>
      <c r="B1595" s="11">
        <v>46241</v>
      </c>
      <c r="C1595" s="4">
        <f>YEAR(SalesDataTable[[#This Row],[Order Date]])</f>
        <v>2026</v>
      </c>
      <c r="D1595" s="4" t="str">
        <f>"Q"&amp;ROUNDUP(MONTH(SalesDataTable[[#This Row],[Order Date]])/3,0)</f>
        <v>Q3</v>
      </c>
      <c r="E1595" s="4">
        <f>MONTH(SalesDataTable[[#This Row],[Order Date]])</f>
        <v>8</v>
      </c>
      <c r="F1595" s="4" t="str">
        <f>TEXT(SalesDataTable[[#This Row],[Order Date]],"MMM")</f>
        <v>Aug</v>
      </c>
      <c r="G1595" s="3" t="s">
        <v>6</v>
      </c>
      <c r="H1595" s="3" t="s">
        <v>49</v>
      </c>
      <c r="I1595" s="3" t="s">
        <v>19</v>
      </c>
      <c r="J1595" s="3" t="s">
        <v>3</v>
      </c>
      <c r="K1595" s="3" t="s">
        <v>23</v>
      </c>
      <c r="L1595" s="3" t="s">
        <v>24</v>
      </c>
      <c r="M1595" s="8">
        <v>3</v>
      </c>
      <c r="N1595" s="5">
        <v>343.45</v>
      </c>
      <c r="O1595" s="6">
        <v>0.05</v>
      </c>
      <c r="P1595" s="18">
        <v>195.73</v>
      </c>
      <c r="Q1595" s="18">
        <f t="shared" si="96"/>
        <v>978.83249999999987</v>
      </c>
      <c r="R1595" s="18">
        <f t="shared" si="97"/>
        <v>587.18999999999994</v>
      </c>
      <c r="S1595" s="18">
        <f t="shared" si="98"/>
        <v>391.64249999999993</v>
      </c>
      <c r="T1595" s="7">
        <f t="shared" si="99"/>
        <v>0.40011186796515236</v>
      </c>
      <c r="U1595" s="4">
        <f>YEAR(SalesDataTable[[#This Row],[Order Date]])</f>
        <v>2026</v>
      </c>
      <c r="V1595" s="7" t="str">
        <f>"Q"&amp;ROUNDUP(MONTH(SalesDataTable[[#This Row],[Order Date]])/3,0)</f>
        <v>Q3</v>
      </c>
      <c r="W1595" s="8">
        <f>MONTH(SalesDataTable[[#This Row],[Order Date]])</f>
        <v>8</v>
      </c>
      <c r="X1595" s="7" t="str">
        <f>TEXT(SalesDataTable[[#This Row],[Order Date]],"mmm")</f>
        <v>Aug</v>
      </c>
    </row>
    <row r="1596" spans="1:24" ht="15.75">
      <c r="A1596" s="2">
        <v>1227</v>
      </c>
      <c r="B1596" s="11">
        <v>46242</v>
      </c>
      <c r="C1596" s="4">
        <f>YEAR(SalesDataTable[[#This Row],[Order Date]])</f>
        <v>2026</v>
      </c>
      <c r="D1596" s="4" t="str">
        <f>"Q"&amp;ROUNDUP(MONTH(SalesDataTable[[#This Row],[Order Date]])/3,0)</f>
        <v>Q3</v>
      </c>
      <c r="E1596" s="4">
        <f>MONTH(SalesDataTable[[#This Row],[Order Date]])</f>
        <v>8</v>
      </c>
      <c r="F1596" s="4" t="str">
        <f>TEXT(SalesDataTable[[#This Row],[Order Date]],"MMM")</f>
        <v>Aug</v>
      </c>
      <c r="G1596" s="3" t="s">
        <v>20</v>
      </c>
      <c r="H1596" s="3" t="s">
        <v>33</v>
      </c>
      <c r="I1596" s="3" t="s">
        <v>2</v>
      </c>
      <c r="J1596" s="3" t="s">
        <v>3</v>
      </c>
      <c r="K1596" s="3" t="s">
        <v>4</v>
      </c>
      <c r="L1596" s="3" t="s">
        <v>30</v>
      </c>
      <c r="M1596" s="8">
        <v>1</v>
      </c>
      <c r="N1596" s="5">
        <v>104.69</v>
      </c>
      <c r="O1596" s="6">
        <v>0</v>
      </c>
      <c r="P1596" s="18">
        <v>49.06</v>
      </c>
      <c r="Q1596" s="18">
        <f t="shared" si="96"/>
        <v>104.69</v>
      </c>
      <c r="R1596" s="18">
        <f t="shared" si="97"/>
        <v>49.06</v>
      </c>
      <c r="S1596" s="18">
        <f t="shared" si="98"/>
        <v>55.629999999999995</v>
      </c>
      <c r="T1596" s="7">
        <f t="shared" si="99"/>
        <v>0.53137835514375775</v>
      </c>
      <c r="U1596" s="4">
        <f>YEAR(SalesDataTable[[#This Row],[Order Date]])</f>
        <v>2026</v>
      </c>
      <c r="V1596" s="7" t="str">
        <f>"Q"&amp;ROUNDUP(MONTH(SalesDataTable[[#This Row],[Order Date]])/3,0)</f>
        <v>Q3</v>
      </c>
      <c r="W1596" s="8">
        <f>MONTH(SalesDataTable[[#This Row],[Order Date]])</f>
        <v>8</v>
      </c>
      <c r="X1596" s="7" t="str">
        <f>TEXT(SalesDataTable[[#This Row],[Order Date]],"mmm")</f>
        <v>Aug</v>
      </c>
    </row>
    <row r="1597" spans="1:24" ht="15.75">
      <c r="A1597" s="2">
        <v>1843</v>
      </c>
      <c r="B1597" s="11">
        <v>46242</v>
      </c>
      <c r="C1597" s="4">
        <f>YEAR(SalesDataTable[[#This Row],[Order Date]])</f>
        <v>2026</v>
      </c>
      <c r="D1597" s="4" t="str">
        <f>"Q"&amp;ROUNDUP(MONTH(SalesDataTable[[#This Row],[Order Date]])/3,0)</f>
        <v>Q3</v>
      </c>
      <c r="E1597" s="4">
        <f>MONTH(SalesDataTable[[#This Row],[Order Date]])</f>
        <v>8</v>
      </c>
      <c r="F1597" s="4" t="str">
        <f>TEXT(SalesDataTable[[#This Row],[Order Date]],"MMM")</f>
        <v>Aug</v>
      </c>
      <c r="G1597" s="3" t="s">
        <v>20</v>
      </c>
      <c r="H1597" s="3" t="s">
        <v>33</v>
      </c>
      <c r="I1597" s="3" t="s">
        <v>2</v>
      </c>
      <c r="J1597" s="3" t="s">
        <v>13</v>
      </c>
      <c r="K1597" s="3" t="s">
        <v>23</v>
      </c>
      <c r="L1597" s="3" t="s">
        <v>24</v>
      </c>
      <c r="M1597" s="8">
        <v>2</v>
      </c>
      <c r="N1597" s="5">
        <v>341.23</v>
      </c>
      <c r="O1597" s="6">
        <v>0.05</v>
      </c>
      <c r="P1597" s="18">
        <v>192.5</v>
      </c>
      <c r="Q1597" s="18">
        <f t="shared" si="96"/>
        <v>648.33699999999999</v>
      </c>
      <c r="R1597" s="18">
        <f t="shared" si="97"/>
        <v>385</v>
      </c>
      <c r="S1597" s="18">
        <f t="shared" si="98"/>
        <v>263.33699999999999</v>
      </c>
      <c r="T1597" s="7">
        <f t="shared" si="99"/>
        <v>0.40617302421425894</v>
      </c>
      <c r="U1597" s="4">
        <f>YEAR(SalesDataTable[[#This Row],[Order Date]])</f>
        <v>2026</v>
      </c>
      <c r="V1597" s="7" t="str">
        <f>"Q"&amp;ROUNDUP(MONTH(SalesDataTable[[#This Row],[Order Date]])/3,0)</f>
        <v>Q3</v>
      </c>
      <c r="W1597" s="8">
        <f>MONTH(SalesDataTable[[#This Row],[Order Date]])</f>
        <v>8</v>
      </c>
      <c r="X1597" s="7" t="str">
        <f>TEXT(SalesDataTable[[#This Row],[Order Date]],"mmm")</f>
        <v>Aug</v>
      </c>
    </row>
    <row r="1598" spans="1:24" ht="15.75">
      <c r="A1598" s="2">
        <v>2369</v>
      </c>
      <c r="B1598" s="11">
        <v>46242</v>
      </c>
      <c r="C1598" s="4">
        <f>YEAR(SalesDataTable[[#This Row],[Order Date]])</f>
        <v>2026</v>
      </c>
      <c r="D1598" s="4" t="str">
        <f>"Q"&amp;ROUNDUP(MONTH(SalesDataTable[[#This Row],[Order Date]])/3,0)</f>
        <v>Q3</v>
      </c>
      <c r="E1598" s="4">
        <f>MONTH(SalesDataTable[[#This Row],[Order Date]])</f>
        <v>8</v>
      </c>
      <c r="F1598" s="4" t="str">
        <f>TEXT(SalesDataTable[[#This Row],[Order Date]],"MMM")</f>
        <v>Aug</v>
      </c>
      <c r="G1598" s="3" t="s">
        <v>20</v>
      </c>
      <c r="H1598" s="3" t="s">
        <v>33</v>
      </c>
      <c r="I1598" s="3" t="s">
        <v>19</v>
      </c>
      <c r="J1598" s="3" t="s">
        <v>13</v>
      </c>
      <c r="K1598" s="3" t="s">
        <v>23</v>
      </c>
      <c r="L1598" s="3" t="s">
        <v>51</v>
      </c>
      <c r="M1598" s="8">
        <v>1</v>
      </c>
      <c r="N1598" s="5">
        <v>125.95</v>
      </c>
      <c r="O1598" s="6">
        <v>0.05</v>
      </c>
      <c r="P1598" s="18">
        <v>61.9</v>
      </c>
      <c r="Q1598" s="18">
        <f t="shared" si="96"/>
        <v>119.6525</v>
      </c>
      <c r="R1598" s="18">
        <f t="shared" si="97"/>
        <v>61.9</v>
      </c>
      <c r="S1598" s="18">
        <f t="shared" si="98"/>
        <v>57.752500000000005</v>
      </c>
      <c r="T1598" s="7">
        <f t="shared" si="99"/>
        <v>0.48266856104134892</v>
      </c>
      <c r="U1598" s="4">
        <f>YEAR(SalesDataTable[[#This Row],[Order Date]])</f>
        <v>2026</v>
      </c>
      <c r="V1598" s="7" t="str">
        <f>"Q"&amp;ROUNDUP(MONTH(SalesDataTable[[#This Row],[Order Date]])/3,0)</f>
        <v>Q3</v>
      </c>
      <c r="W1598" s="8">
        <f>MONTH(SalesDataTable[[#This Row],[Order Date]])</f>
        <v>8</v>
      </c>
      <c r="X1598" s="7" t="str">
        <f>TEXT(SalesDataTable[[#This Row],[Order Date]],"mmm")</f>
        <v>Aug</v>
      </c>
    </row>
    <row r="1599" spans="1:24" ht="15.75">
      <c r="A1599" s="2">
        <v>2386</v>
      </c>
      <c r="B1599" s="11">
        <v>46242</v>
      </c>
      <c r="C1599" s="4">
        <f>YEAR(SalesDataTable[[#This Row],[Order Date]])</f>
        <v>2026</v>
      </c>
      <c r="D1599" s="4" t="str">
        <f>"Q"&amp;ROUNDUP(MONTH(SalesDataTable[[#This Row],[Order Date]])/3,0)</f>
        <v>Q3</v>
      </c>
      <c r="E1599" s="4">
        <f>MONTH(SalesDataTable[[#This Row],[Order Date]])</f>
        <v>8</v>
      </c>
      <c r="F1599" s="4" t="str">
        <f>TEXT(SalesDataTable[[#This Row],[Order Date]],"MMM")</f>
        <v>Aug</v>
      </c>
      <c r="G1599" s="3" t="s">
        <v>6</v>
      </c>
      <c r="H1599" s="3" t="s">
        <v>7</v>
      </c>
      <c r="I1599" s="3" t="s">
        <v>2</v>
      </c>
      <c r="J1599" s="3" t="s">
        <v>3</v>
      </c>
      <c r="K1599" s="3" t="s">
        <v>9</v>
      </c>
      <c r="L1599" s="3" t="s">
        <v>10</v>
      </c>
      <c r="M1599" s="8">
        <v>6</v>
      </c>
      <c r="N1599" s="5">
        <v>91.9</v>
      </c>
      <c r="O1599" s="6">
        <v>0.05</v>
      </c>
      <c r="P1599" s="18">
        <v>44.69</v>
      </c>
      <c r="Q1599" s="18">
        <f t="shared" si="96"/>
        <v>523.83000000000004</v>
      </c>
      <c r="R1599" s="18">
        <f t="shared" si="97"/>
        <v>268.14</v>
      </c>
      <c r="S1599" s="18">
        <f t="shared" si="98"/>
        <v>255.69000000000005</v>
      </c>
      <c r="T1599" s="7">
        <f t="shared" si="99"/>
        <v>0.48811637363266713</v>
      </c>
      <c r="U1599" s="4">
        <f>YEAR(SalesDataTable[[#This Row],[Order Date]])</f>
        <v>2026</v>
      </c>
      <c r="V1599" s="7" t="str">
        <f>"Q"&amp;ROUNDUP(MONTH(SalesDataTable[[#This Row],[Order Date]])/3,0)</f>
        <v>Q3</v>
      </c>
      <c r="W1599" s="8">
        <f>MONTH(SalesDataTable[[#This Row],[Order Date]])</f>
        <v>8</v>
      </c>
      <c r="X1599" s="7" t="str">
        <f>TEXT(SalesDataTable[[#This Row],[Order Date]],"mmm")</f>
        <v>Aug</v>
      </c>
    </row>
    <row r="1600" spans="1:24" ht="15.75">
      <c r="A1600" s="2">
        <v>2579</v>
      </c>
      <c r="B1600" s="11">
        <v>46242</v>
      </c>
      <c r="C1600" s="4">
        <f>YEAR(SalesDataTable[[#This Row],[Order Date]])</f>
        <v>2026</v>
      </c>
      <c r="D1600" s="4" t="str">
        <f>"Q"&amp;ROUNDUP(MONTH(SalesDataTable[[#This Row],[Order Date]])/3,0)</f>
        <v>Q3</v>
      </c>
      <c r="E1600" s="4">
        <f>MONTH(SalesDataTable[[#This Row],[Order Date]])</f>
        <v>8</v>
      </c>
      <c r="F1600" s="4" t="str">
        <f>TEXT(SalesDataTable[[#This Row],[Order Date]],"MMM")</f>
        <v>Aug</v>
      </c>
      <c r="G1600" s="3" t="s">
        <v>20</v>
      </c>
      <c r="H1600" s="3" t="s">
        <v>33</v>
      </c>
      <c r="I1600" s="3" t="s">
        <v>19</v>
      </c>
      <c r="J1600" s="3" t="s">
        <v>3</v>
      </c>
      <c r="K1600" s="3" t="s">
        <v>23</v>
      </c>
      <c r="L1600" s="3" t="s">
        <v>40</v>
      </c>
      <c r="M1600" s="8">
        <v>1</v>
      </c>
      <c r="N1600" s="5">
        <v>81.22</v>
      </c>
      <c r="O1600" s="6">
        <v>0</v>
      </c>
      <c r="P1600" s="18">
        <v>39.18</v>
      </c>
      <c r="Q1600" s="18">
        <f t="shared" si="96"/>
        <v>81.22</v>
      </c>
      <c r="R1600" s="18">
        <f t="shared" si="97"/>
        <v>39.18</v>
      </c>
      <c r="S1600" s="18">
        <f t="shared" si="98"/>
        <v>42.04</v>
      </c>
      <c r="T1600" s="7">
        <f t="shared" si="99"/>
        <v>0.51760650086185667</v>
      </c>
      <c r="U1600" s="4">
        <f>YEAR(SalesDataTable[[#This Row],[Order Date]])</f>
        <v>2026</v>
      </c>
      <c r="V1600" s="7" t="str">
        <f>"Q"&amp;ROUNDUP(MONTH(SalesDataTable[[#This Row],[Order Date]])/3,0)</f>
        <v>Q3</v>
      </c>
      <c r="W1600" s="8">
        <f>MONTH(SalesDataTable[[#This Row],[Order Date]])</f>
        <v>8</v>
      </c>
      <c r="X1600" s="7" t="str">
        <f>TEXT(SalesDataTable[[#This Row],[Order Date]],"mmm")</f>
        <v>Aug</v>
      </c>
    </row>
    <row r="1601" spans="1:24" ht="15.75">
      <c r="A1601" s="2">
        <v>3075</v>
      </c>
      <c r="B1601" s="11">
        <v>46242</v>
      </c>
      <c r="C1601" s="4">
        <f>YEAR(SalesDataTable[[#This Row],[Order Date]])</f>
        <v>2026</v>
      </c>
      <c r="D1601" s="4" t="str">
        <f>"Q"&amp;ROUNDUP(MONTH(SalesDataTable[[#This Row],[Order Date]])/3,0)</f>
        <v>Q3</v>
      </c>
      <c r="E1601" s="4">
        <f>MONTH(SalesDataTable[[#This Row],[Order Date]])</f>
        <v>8</v>
      </c>
      <c r="F1601" s="4" t="str">
        <f>TEXT(SalesDataTable[[#This Row],[Order Date]],"MMM")</f>
        <v>Aug</v>
      </c>
      <c r="G1601" s="3" t="s">
        <v>0</v>
      </c>
      <c r="H1601" s="3" t="s">
        <v>1</v>
      </c>
      <c r="I1601" s="3" t="s">
        <v>2</v>
      </c>
      <c r="J1601" s="3" t="s">
        <v>16</v>
      </c>
      <c r="K1601" s="3" t="s">
        <v>9</v>
      </c>
      <c r="L1601" s="3" t="s">
        <v>46</v>
      </c>
      <c r="M1601" s="8">
        <v>2</v>
      </c>
      <c r="N1601" s="5">
        <v>72.31</v>
      </c>
      <c r="O1601" s="6">
        <v>0</v>
      </c>
      <c r="P1601" s="18">
        <v>31.75</v>
      </c>
      <c r="Q1601" s="18">
        <f t="shared" si="96"/>
        <v>144.62</v>
      </c>
      <c r="R1601" s="18">
        <f t="shared" si="97"/>
        <v>63.5</v>
      </c>
      <c r="S1601" s="18">
        <f t="shared" si="98"/>
        <v>81.12</v>
      </c>
      <c r="T1601" s="7">
        <f t="shared" si="99"/>
        <v>0.56091826856589688</v>
      </c>
      <c r="U1601" s="4">
        <f>YEAR(SalesDataTable[[#This Row],[Order Date]])</f>
        <v>2026</v>
      </c>
      <c r="V1601" s="7" t="str">
        <f>"Q"&amp;ROUNDUP(MONTH(SalesDataTable[[#This Row],[Order Date]])/3,0)</f>
        <v>Q3</v>
      </c>
      <c r="W1601" s="8">
        <f>MONTH(SalesDataTable[[#This Row],[Order Date]])</f>
        <v>8</v>
      </c>
      <c r="X1601" s="7" t="str">
        <f>TEXT(SalesDataTable[[#This Row],[Order Date]],"mmm")</f>
        <v>Aug</v>
      </c>
    </row>
    <row r="1602" spans="1:24" ht="15.75">
      <c r="A1602" s="2">
        <v>3982</v>
      </c>
      <c r="B1602" s="11">
        <v>46242</v>
      </c>
      <c r="C1602" s="4">
        <f>YEAR(SalesDataTable[[#This Row],[Order Date]])</f>
        <v>2026</v>
      </c>
      <c r="D1602" s="4" t="str">
        <f>"Q"&amp;ROUNDUP(MONTH(SalesDataTable[[#This Row],[Order Date]])/3,0)</f>
        <v>Q3</v>
      </c>
      <c r="E1602" s="4">
        <f>MONTH(SalesDataTable[[#This Row],[Order Date]])</f>
        <v>8</v>
      </c>
      <c r="F1602" s="4" t="str">
        <f>TEXT(SalesDataTable[[#This Row],[Order Date]],"MMM")</f>
        <v>Aug</v>
      </c>
      <c r="G1602" s="3" t="s">
        <v>11</v>
      </c>
      <c r="H1602" s="3" t="s">
        <v>12</v>
      </c>
      <c r="I1602" s="3" t="s">
        <v>19</v>
      </c>
      <c r="J1602" s="3" t="s">
        <v>3</v>
      </c>
      <c r="K1602" s="3" t="s">
        <v>23</v>
      </c>
      <c r="L1602" s="3" t="s">
        <v>40</v>
      </c>
      <c r="M1602" s="8">
        <v>1</v>
      </c>
      <c r="N1602" s="5">
        <v>79.989999999999995</v>
      </c>
      <c r="O1602" s="6">
        <v>0.05</v>
      </c>
      <c r="P1602" s="18">
        <v>40.25</v>
      </c>
      <c r="Q1602" s="18">
        <f t="shared" ref="Q1602:Q1665" si="100">M1602*N1602*(1-O1602)</f>
        <v>75.990499999999997</v>
      </c>
      <c r="R1602" s="18">
        <f t="shared" ref="R1602:R1665" si="101">M1602*P1602</f>
        <v>40.25</v>
      </c>
      <c r="S1602" s="18">
        <f t="shared" ref="S1602:S1665" si="102">Q1602-R1602</f>
        <v>35.740499999999997</v>
      </c>
      <c r="T1602" s="7">
        <f t="shared" ref="T1602:T1665" si="103">IFERROR(S1602/Q1602,0)</f>
        <v>0.47032852790809376</v>
      </c>
      <c r="U1602" s="4">
        <f>YEAR(SalesDataTable[[#This Row],[Order Date]])</f>
        <v>2026</v>
      </c>
      <c r="V1602" s="7" t="str">
        <f>"Q"&amp;ROUNDUP(MONTH(SalesDataTable[[#This Row],[Order Date]])/3,0)</f>
        <v>Q3</v>
      </c>
      <c r="W1602" s="8">
        <f>MONTH(SalesDataTable[[#This Row],[Order Date]])</f>
        <v>8</v>
      </c>
      <c r="X1602" s="7" t="str">
        <f>TEXT(SalesDataTable[[#This Row],[Order Date]],"mmm")</f>
        <v>Aug</v>
      </c>
    </row>
    <row r="1603" spans="1:24" ht="15.75">
      <c r="A1603" s="2">
        <v>4530</v>
      </c>
      <c r="B1603" s="11">
        <v>46242</v>
      </c>
      <c r="C1603" s="4">
        <f>YEAR(SalesDataTable[[#This Row],[Order Date]])</f>
        <v>2026</v>
      </c>
      <c r="D1603" s="4" t="str">
        <f>"Q"&amp;ROUNDUP(MONTH(SalesDataTable[[#This Row],[Order Date]])/3,0)</f>
        <v>Q3</v>
      </c>
      <c r="E1603" s="4">
        <f>MONTH(SalesDataTable[[#This Row],[Order Date]])</f>
        <v>8</v>
      </c>
      <c r="F1603" s="4" t="str">
        <f>TEXT(SalesDataTable[[#This Row],[Order Date]],"MMM")</f>
        <v>Aug</v>
      </c>
      <c r="G1603" s="3" t="s">
        <v>20</v>
      </c>
      <c r="H1603" s="3" t="s">
        <v>47</v>
      </c>
      <c r="I1603" s="3" t="s">
        <v>2</v>
      </c>
      <c r="J1603" s="3" t="s">
        <v>13</v>
      </c>
      <c r="K1603" s="3" t="s">
        <v>9</v>
      </c>
      <c r="L1603" s="3" t="s">
        <v>37</v>
      </c>
      <c r="M1603" s="8">
        <v>1</v>
      </c>
      <c r="N1603" s="5">
        <v>151.87</v>
      </c>
      <c r="O1603" s="6">
        <v>0.1</v>
      </c>
      <c r="P1603" s="18">
        <v>76.97</v>
      </c>
      <c r="Q1603" s="18">
        <f t="shared" si="100"/>
        <v>136.68300000000002</v>
      </c>
      <c r="R1603" s="18">
        <f t="shared" si="101"/>
        <v>76.97</v>
      </c>
      <c r="S1603" s="18">
        <f t="shared" si="102"/>
        <v>59.713000000000022</v>
      </c>
      <c r="T1603" s="7">
        <f t="shared" si="103"/>
        <v>0.4368721786908395</v>
      </c>
      <c r="U1603" s="4">
        <f>YEAR(SalesDataTable[[#This Row],[Order Date]])</f>
        <v>2026</v>
      </c>
      <c r="V1603" s="7" t="str">
        <f>"Q"&amp;ROUNDUP(MONTH(SalesDataTable[[#This Row],[Order Date]])/3,0)</f>
        <v>Q3</v>
      </c>
      <c r="W1603" s="8">
        <f>MONTH(SalesDataTable[[#This Row],[Order Date]])</f>
        <v>8</v>
      </c>
      <c r="X1603" s="7" t="str">
        <f>TEXT(SalesDataTable[[#This Row],[Order Date]],"mmm")</f>
        <v>Aug</v>
      </c>
    </row>
    <row r="1604" spans="1:24" ht="15.75">
      <c r="A1604" s="2">
        <v>4641</v>
      </c>
      <c r="B1604" s="11">
        <v>46242</v>
      </c>
      <c r="C1604" s="4">
        <f>YEAR(SalesDataTable[[#This Row],[Order Date]])</f>
        <v>2026</v>
      </c>
      <c r="D1604" s="4" t="str">
        <f>"Q"&amp;ROUNDUP(MONTH(SalesDataTable[[#This Row],[Order Date]])/3,0)</f>
        <v>Q3</v>
      </c>
      <c r="E1604" s="4">
        <f>MONTH(SalesDataTable[[#This Row],[Order Date]])</f>
        <v>8</v>
      </c>
      <c r="F1604" s="4" t="str">
        <f>TEXT(SalesDataTable[[#This Row],[Order Date]],"MMM")</f>
        <v>Aug</v>
      </c>
      <c r="G1604" s="3" t="s">
        <v>20</v>
      </c>
      <c r="H1604" s="3" t="s">
        <v>33</v>
      </c>
      <c r="I1604" s="3" t="s">
        <v>28</v>
      </c>
      <c r="J1604" s="3" t="s">
        <v>13</v>
      </c>
      <c r="K1604" s="3" t="s">
        <v>9</v>
      </c>
      <c r="L1604" s="3" t="s">
        <v>37</v>
      </c>
      <c r="M1604" s="8">
        <v>1</v>
      </c>
      <c r="N1604" s="5">
        <v>156.55000000000001</v>
      </c>
      <c r="O1604" s="6">
        <v>0</v>
      </c>
      <c r="P1604" s="18">
        <v>80.430000000000007</v>
      </c>
      <c r="Q1604" s="18">
        <f t="shared" si="100"/>
        <v>156.55000000000001</v>
      </c>
      <c r="R1604" s="18">
        <f t="shared" si="101"/>
        <v>80.430000000000007</v>
      </c>
      <c r="S1604" s="18">
        <f t="shared" si="102"/>
        <v>76.12</v>
      </c>
      <c r="T1604" s="7">
        <f t="shared" si="103"/>
        <v>0.48623442989460236</v>
      </c>
      <c r="U1604" s="4">
        <f>YEAR(SalesDataTable[[#This Row],[Order Date]])</f>
        <v>2026</v>
      </c>
      <c r="V1604" s="7" t="str">
        <f>"Q"&amp;ROUNDUP(MONTH(SalesDataTable[[#This Row],[Order Date]])/3,0)</f>
        <v>Q3</v>
      </c>
      <c r="W1604" s="8">
        <f>MONTH(SalesDataTable[[#This Row],[Order Date]])</f>
        <v>8</v>
      </c>
      <c r="X1604" s="7" t="str">
        <f>TEXT(SalesDataTable[[#This Row],[Order Date]],"mmm")</f>
        <v>Aug</v>
      </c>
    </row>
    <row r="1605" spans="1:24" ht="15.75">
      <c r="A1605" s="2">
        <v>4778</v>
      </c>
      <c r="B1605" s="11">
        <v>46242</v>
      </c>
      <c r="C1605" s="4">
        <f>YEAR(SalesDataTable[[#This Row],[Order Date]])</f>
        <v>2026</v>
      </c>
      <c r="D1605" s="4" t="str">
        <f>"Q"&amp;ROUNDUP(MONTH(SalesDataTable[[#This Row],[Order Date]])/3,0)</f>
        <v>Q3</v>
      </c>
      <c r="E1605" s="4">
        <f>MONTH(SalesDataTable[[#This Row],[Order Date]])</f>
        <v>8</v>
      </c>
      <c r="F1605" s="4" t="str">
        <f>TEXT(SalesDataTable[[#This Row],[Order Date]],"MMM")</f>
        <v>Aug</v>
      </c>
      <c r="G1605" s="3" t="s">
        <v>6</v>
      </c>
      <c r="H1605" s="3" t="s">
        <v>43</v>
      </c>
      <c r="I1605" s="3" t="s">
        <v>19</v>
      </c>
      <c r="J1605" s="3" t="s">
        <v>13</v>
      </c>
      <c r="K1605" s="3" t="s">
        <v>9</v>
      </c>
      <c r="L1605" s="3" t="s">
        <v>37</v>
      </c>
      <c r="M1605" s="8">
        <v>1</v>
      </c>
      <c r="N1605" s="5">
        <v>152.72</v>
      </c>
      <c r="O1605" s="6">
        <v>0</v>
      </c>
      <c r="P1605" s="18">
        <v>77.73</v>
      </c>
      <c r="Q1605" s="18">
        <f t="shared" si="100"/>
        <v>152.72</v>
      </c>
      <c r="R1605" s="18">
        <f t="shared" si="101"/>
        <v>77.73</v>
      </c>
      <c r="S1605" s="18">
        <f t="shared" si="102"/>
        <v>74.989999999999995</v>
      </c>
      <c r="T1605" s="7">
        <f t="shared" si="103"/>
        <v>0.4910293347302252</v>
      </c>
      <c r="U1605" s="4">
        <f>YEAR(SalesDataTable[[#This Row],[Order Date]])</f>
        <v>2026</v>
      </c>
      <c r="V1605" s="7" t="str">
        <f>"Q"&amp;ROUNDUP(MONTH(SalesDataTable[[#This Row],[Order Date]])/3,0)</f>
        <v>Q3</v>
      </c>
      <c r="W1605" s="8">
        <f>MONTH(SalesDataTable[[#This Row],[Order Date]])</f>
        <v>8</v>
      </c>
      <c r="X1605" s="7" t="str">
        <f>TEXT(SalesDataTable[[#This Row],[Order Date]],"mmm")</f>
        <v>Aug</v>
      </c>
    </row>
    <row r="1606" spans="1:24" ht="15.75">
      <c r="A1606" s="2">
        <v>5132</v>
      </c>
      <c r="B1606" s="11">
        <v>46242</v>
      </c>
      <c r="C1606" s="4">
        <f>YEAR(SalesDataTable[[#This Row],[Order Date]])</f>
        <v>2026</v>
      </c>
      <c r="D1606" s="4" t="str">
        <f>"Q"&amp;ROUNDUP(MONTH(SalesDataTable[[#This Row],[Order Date]])/3,0)</f>
        <v>Q3</v>
      </c>
      <c r="E1606" s="4">
        <f>MONTH(SalesDataTable[[#This Row],[Order Date]])</f>
        <v>8</v>
      </c>
      <c r="F1606" s="4" t="str">
        <f>TEXT(SalesDataTable[[#This Row],[Order Date]],"MMM")</f>
        <v>Aug</v>
      </c>
      <c r="G1606" s="3" t="s">
        <v>6</v>
      </c>
      <c r="H1606" s="3" t="s">
        <v>43</v>
      </c>
      <c r="I1606" s="3" t="s">
        <v>2</v>
      </c>
      <c r="J1606" s="3" t="s">
        <v>16</v>
      </c>
      <c r="K1606" s="3" t="s">
        <v>4</v>
      </c>
      <c r="L1606" s="3" t="s">
        <v>26</v>
      </c>
      <c r="M1606" s="8">
        <v>1</v>
      </c>
      <c r="N1606" s="5">
        <v>40.51</v>
      </c>
      <c r="O1606" s="6">
        <v>0.05</v>
      </c>
      <c r="P1606" s="18">
        <v>16.29</v>
      </c>
      <c r="Q1606" s="18">
        <f t="shared" si="100"/>
        <v>38.484499999999997</v>
      </c>
      <c r="R1606" s="18">
        <f t="shared" si="101"/>
        <v>16.29</v>
      </c>
      <c r="S1606" s="18">
        <f t="shared" si="102"/>
        <v>22.194499999999998</v>
      </c>
      <c r="T1606" s="7">
        <f t="shared" si="103"/>
        <v>0.57671270251659756</v>
      </c>
      <c r="U1606" s="4">
        <f>YEAR(SalesDataTable[[#This Row],[Order Date]])</f>
        <v>2026</v>
      </c>
      <c r="V1606" s="7" t="str">
        <f>"Q"&amp;ROUNDUP(MONTH(SalesDataTable[[#This Row],[Order Date]])/3,0)</f>
        <v>Q3</v>
      </c>
      <c r="W1606" s="8">
        <f>MONTH(SalesDataTable[[#This Row],[Order Date]])</f>
        <v>8</v>
      </c>
      <c r="X1606" s="7" t="str">
        <f>TEXT(SalesDataTable[[#This Row],[Order Date]],"mmm")</f>
        <v>Aug</v>
      </c>
    </row>
    <row r="1607" spans="1:24" ht="15.75">
      <c r="A1607" s="2">
        <v>227</v>
      </c>
      <c r="B1607" s="11">
        <v>46243</v>
      </c>
      <c r="C1607" s="4">
        <f>YEAR(SalesDataTable[[#This Row],[Order Date]])</f>
        <v>2026</v>
      </c>
      <c r="D1607" s="4" t="str">
        <f>"Q"&amp;ROUNDUP(MONTH(SalesDataTable[[#This Row],[Order Date]])/3,0)</f>
        <v>Q3</v>
      </c>
      <c r="E1607" s="4">
        <f>MONTH(SalesDataTable[[#This Row],[Order Date]])</f>
        <v>8</v>
      </c>
      <c r="F1607" s="4" t="str">
        <f>TEXT(SalesDataTable[[#This Row],[Order Date]],"MMM")</f>
        <v>Aug</v>
      </c>
      <c r="G1607" s="3" t="s">
        <v>20</v>
      </c>
      <c r="H1607" s="3" t="s">
        <v>31</v>
      </c>
      <c r="I1607" s="3" t="s">
        <v>28</v>
      </c>
      <c r="J1607" s="3" t="s">
        <v>3</v>
      </c>
      <c r="K1607" s="3" t="s">
        <v>34</v>
      </c>
      <c r="L1607" s="3" t="s">
        <v>35</v>
      </c>
      <c r="M1607" s="8">
        <v>3</v>
      </c>
      <c r="N1607" s="5">
        <v>40.61</v>
      </c>
      <c r="O1607" s="6">
        <v>0</v>
      </c>
      <c r="P1607" s="18">
        <v>14.72</v>
      </c>
      <c r="Q1607" s="18">
        <f t="shared" si="100"/>
        <v>121.83</v>
      </c>
      <c r="R1607" s="18">
        <f t="shared" si="101"/>
        <v>44.160000000000004</v>
      </c>
      <c r="S1607" s="18">
        <f t="shared" si="102"/>
        <v>77.669999999999987</v>
      </c>
      <c r="T1607" s="7">
        <f t="shared" si="103"/>
        <v>0.63752770253632096</v>
      </c>
      <c r="U1607" s="4">
        <f>YEAR(SalesDataTable[[#This Row],[Order Date]])</f>
        <v>2026</v>
      </c>
      <c r="V1607" s="7" t="str">
        <f>"Q"&amp;ROUNDUP(MONTH(SalesDataTable[[#This Row],[Order Date]])/3,0)</f>
        <v>Q3</v>
      </c>
      <c r="W1607" s="8">
        <f>MONTH(SalesDataTable[[#This Row],[Order Date]])</f>
        <v>8</v>
      </c>
      <c r="X1607" s="7" t="str">
        <f>TEXT(SalesDataTable[[#This Row],[Order Date]],"mmm")</f>
        <v>Aug</v>
      </c>
    </row>
    <row r="1608" spans="1:24" ht="15.75">
      <c r="A1608" s="2">
        <v>390</v>
      </c>
      <c r="B1608" s="11">
        <v>46243</v>
      </c>
      <c r="C1608" s="4">
        <f>YEAR(SalesDataTable[[#This Row],[Order Date]])</f>
        <v>2026</v>
      </c>
      <c r="D1608" s="4" t="str">
        <f>"Q"&amp;ROUNDUP(MONTH(SalesDataTable[[#This Row],[Order Date]])/3,0)</f>
        <v>Q3</v>
      </c>
      <c r="E1608" s="4">
        <f>MONTH(SalesDataTable[[#This Row],[Order Date]])</f>
        <v>8</v>
      </c>
      <c r="F1608" s="4" t="str">
        <f>TEXT(SalesDataTable[[#This Row],[Order Date]],"MMM")</f>
        <v>Aug</v>
      </c>
      <c r="G1608" s="3" t="s">
        <v>11</v>
      </c>
      <c r="H1608" s="3" t="s">
        <v>25</v>
      </c>
      <c r="I1608" s="3" t="s">
        <v>19</v>
      </c>
      <c r="J1608" s="3" t="s">
        <v>13</v>
      </c>
      <c r="K1608" s="3" t="s">
        <v>9</v>
      </c>
      <c r="L1608" s="3" t="s">
        <v>10</v>
      </c>
      <c r="M1608" s="8">
        <v>1</v>
      </c>
      <c r="N1608" s="5">
        <v>93.41</v>
      </c>
      <c r="O1608" s="6">
        <v>0.05</v>
      </c>
      <c r="P1608" s="18">
        <v>44.7</v>
      </c>
      <c r="Q1608" s="18">
        <f t="shared" si="100"/>
        <v>88.739499999999992</v>
      </c>
      <c r="R1608" s="18">
        <f t="shared" si="101"/>
        <v>44.7</v>
      </c>
      <c r="S1608" s="18">
        <f t="shared" si="102"/>
        <v>44.03949999999999</v>
      </c>
      <c r="T1608" s="7">
        <f t="shared" si="103"/>
        <v>0.49627843294136198</v>
      </c>
      <c r="U1608" s="4">
        <f>YEAR(SalesDataTable[[#This Row],[Order Date]])</f>
        <v>2026</v>
      </c>
      <c r="V1608" s="7" t="str">
        <f>"Q"&amp;ROUNDUP(MONTH(SalesDataTable[[#This Row],[Order Date]])/3,0)</f>
        <v>Q3</v>
      </c>
      <c r="W1608" s="8">
        <f>MONTH(SalesDataTable[[#This Row],[Order Date]])</f>
        <v>8</v>
      </c>
      <c r="X1608" s="7" t="str">
        <f>TEXT(SalesDataTable[[#This Row],[Order Date]],"mmm")</f>
        <v>Aug</v>
      </c>
    </row>
    <row r="1609" spans="1:24" ht="15.75">
      <c r="A1609" s="2">
        <v>859</v>
      </c>
      <c r="B1609" s="11">
        <v>46243</v>
      </c>
      <c r="C1609" s="4">
        <f>YEAR(SalesDataTable[[#This Row],[Order Date]])</f>
        <v>2026</v>
      </c>
      <c r="D1609" s="4" t="str">
        <f>"Q"&amp;ROUNDUP(MONTH(SalesDataTable[[#This Row],[Order Date]])/3,0)</f>
        <v>Q3</v>
      </c>
      <c r="E1609" s="4">
        <f>MONTH(SalesDataTable[[#This Row],[Order Date]])</f>
        <v>8</v>
      </c>
      <c r="F1609" s="4" t="str">
        <f>TEXT(SalesDataTable[[#This Row],[Order Date]],"MMM")</f>
        <v>Aug</v>
      </c>
      <c r="G1609" s="3" t="s">
        <v>0</v>
      </c>
      <c r="H1609" s="3" t="s">
        <v>1</v>
      </c>
      <c r="I1609" s="3" t="s">
        <v>19</v>
      </c>
      <c r="J1609" s="3" t="s">
        <v>13</v>
      </c>
      <c r="K1609" s="3" t="s">
        <v>9</v>
      </c>
      <c r="L1609" s="3" t="s">
        <v>10</v>
      </c>
      <c r="M1609" s="8">
        <v>2</v>
      </c>
      <c r="N1609" s="5">
        <v>90.23</v>
      </c>
      <c r="O1609" s="6">
        <v>0</v>
      </c>
      <c r="P1609" s="18">
        <v>44.22</v>
      </c>
      <c r="Q1609" s="18">
        <f t="shared" si="100"/>
        <v>180.46</v>
      </c>
      <c r="R1609" s="18">
        <f t="shared" si="101"/>
        <v>88.44</v>
      </c>
      <c r="S1609" s="18">
        <f t="shared" si="102"/>
        <v>92.02000000000001</v>
      </c>
      <c r="T1609" s="7">
        <f t="shared" si="103"/>
        <v>0.50991909564446414</v>
      </c>
      <c r="U1609" s="4">
        <f>YEAR(SalesDataTable[[#This Row],[Order Date]])</f>
        <v>2026</v>
      </c>
      <c r="V1609" s="7" t="str">
        <f>"Q"&amp;ROUNDUP(MONTH(SalesDataTable[[#This Row],[Order Date]])/3,0)</f>
        <v>Q3</v>
      </c>
      <c r="W1609" s="8">
        <f>MONTH(SalesDataTable[[#This Row],[Order Date]])</f>
        <v>8</v>
      </c>
      <c r="X1609" s="7" t="str">
        <f>TEXT(SalesDataTable[[#This Row],[Order Date]],"mmm")</f>
        <v>Aug</v>
      </c>
    </row>
    <row r="1610" spans="1:24" ht="15.75">
      <c r="A1610" s="2">
        <v>1468</v>
      </c>
      <c r="B1610" s="11">
        <v>46243</v>
      </c>
      <c r="C1610" s="4">
        <f>YEAR(SalesDataTable[[#This Row],[Order Date]])</f>
        <v>2026</v>
      </c>
      <c r="D1610" s="4" t="str">
        <f>"Q"&amp;ROUNDUP(MONTH(SalesDataTable[[#This Row],[Order Date]])/3,0)</f>
        <v>Q3</v>
      </c>
      <c r="E1610" s="4">
        <f>MONTH(SalesDataTable[[#This Row],[Order Date]])</f>
        <v>8</v>
      </c>
      <c r="F1610" s="4" t="str">
        <f>TEXT(SalesDataTable[[#This Row],[Order Date]],"MMM")</f>
        <v>Aug</v>
      </c>
      <c r="G1610" s="3" t="s">
        <v>6</v>
      </c>
      <c r="H1610" s="3" t="s">
        <v>41</v>
      </c>
      <c r="I1610" s="3" t="s">
        <v>19</v>
      </c>
      <c r="J1610" s="3" t="s">
        <v>3</v>
      </c>
      <c r="K1610" s="3" t="s">
        <v>4</v>
      </c>
      <c r="L1610" s="3" t="s">
        <v>22</v>
      </c>
      <c r="M1610" s="8">
        <v>1</v>
      </c>
      <c r="N1610" s="5">
        <v>51.75</v>
      </c>
      <c r="O1610" s="6">
        <v>0</v>
      </c>
      <c r="P1610" s="18">
        <v>22.36</v>
      </c>
      <c r="Q1610" s="18">
        <f t="shared" si="100"/>
        <v>51.75</v>
      </c>
      <c r="R1610" s="18">
        <f t="shared" si="101"/>
        <v>22.36</v>
      </c>
      <c r="S1610" s="18">
        <f t="shared" si="102"/>
        <v>29.39</v>
      </c>
      <c r="T1610" s="7">
        <f t="shared" si="103"/>
        <v>0.56792270531400968</v>
      </c>
      <c r="U1610" s="4">
        <f>YEAR(SalesDataTable[[#This Row],[Order Date]])</f>
        <v>2026</v>
      </c>
      <c r="V1610" s="7" t="str">
        <f>"Q"&amp;ROUNDUP(MONTH(SalesDataTable[[#This Row],[Order Date]])/3,0)</f>
        <v>Q3</v>
      </c>
      <c r="W1610" s="8">
        <f>MONTH(SalesDataTable[[#This Row],[Order Date]])</f>
        <v>8</v>
      </c>
      <c r="X1610" s="7" t="str">
        <f>TEXT(SalesDataTable[[#This Row],[Order Date]],"mmm")</f>
        <v>Aug</v>
      </c>
    </row>
    <row r="1611" spans="1:24" ht="15.75">
      <c r="A1611" s="2">
        <v>2356</v>
      </c>
      <c r="B1611" s="11">
        <v>46243</v>
      </c>
      <c r="C1611" s="4">
        <f>YEAR(SalesDataTable[[#This Row],[Order Date]])</f>
        <v>2026</v>
      </c>
      <c r="D1611" s="4" t="str">
        <f>"Q"&amp;ROUNDUP(MONTH(SalesDataTable[[#This Row],[Order Date]])/3,0)</f>
        <v>Q3</v>
      </c>
      <c r="E1611" s="4">
        <f>MONTH(SalesDataTable[[#This Row],[Order Date]])</f>
        <v>8</v>
      </c>
      <c r="F1611" s="4" t="str">
        <f>TEXT(SalesDataTable[[#This Row],[Order Date]],"MMM")</f>
        <v>Aug</v>
      </c>
      <c r="G1611" s="3" t="s">
        <v>20</v>
      </c>
      <c r="H1611" s="3" t="s">
        <v>47</v>
      </c>
      <c r="I1611" s="3" t="s">
        <v>19</v>
      </c>
      <c r="J1611" s="3" t="s">
        <v>13</v>
      </c>
      <c r="K1611" s="3" t="s">
        <v>4</v>
      </c>
      <c r="L1611" s="3" t="s">
        <v>30</v>
      </c>
      <c r="M1611" s="8">
        <v>3</v>
      </c>
      <c r="N1611" s="5">
        <v>102.91</v>
      </c>
      <c r="O1611" s="6">
        <v>0.1</v>
      </c>
      <c r="P1611" s="18">
        <v>50.23</v>
      </c>
      <c r="Q1611" s="18">
        <f t="shared" si="100"/>
        <v>277.85700000000003</v>
      </c>
      <c r="R1611" s="18">
        <f t="shared" si="101"/>
        <v>150.69</v>
      </c>
      <c r="S1611" s="18">
        <f t="shared" si="102"/>
        <v>127.16700000000003</v>
      </c>
      <c r="T1611" s="7">
        <f t="shared" si="103"/>
        <v>0.45767067232425318</v>
      </c>
      <c r="U1611" s="4">
        <f>YEAR(SalesDataTable[[#This Row],[Order Date]])</f>
        <v>2026</v>
      </c>
      <c r="V1611" s="7" t="str">
        <f>"Q"&amp;ROUNDUP(MONTH(SalesDataTable[[#This Row],[Order Date]])/3,0)</f>
        <v>Q3</v>
      </c>
      <c r="W1611" s="8">
        <f>MONTH(SalesDataTable[[#This Row],[Order Date]])</f>
        <v>8</v>
      </c>
      <c r="X1611" s="7" t="str">
        <f>TEXT(SalesDataTable[[#This Row],[Order Date]],"mmm")</f>
        <v>Aug</v>
      </c>
    </row>
    <row r="1612" spans="1:24" ht="15.75">
      <c r="A1612" s="2">
        <v>3556</v>
      </c>
      <c r="B1612" s="11">
        <v>46243</v>
      </c>
      <c r="C1612" s="4">
        <f>YEAR(SalesDataTable[[#This Row],[Order Date]])</f>
        <v>2026</v>
      </c>
      <c r="D1612" s="4" t="str">
        <f>"Q"&amp;ROUNDUP(MONTH(SalesDataTable[[#This Row],[Order Date]])/3,0)</f>
        <v>Q3</v>
      </c>
      <c r="E1612" s="4">
        <f>MONTH(SalesDataTable[[#This Row],[Order Date]])</f>
        <v>8</v>
      </c>
      <c r="F1612" s="4" t="str">
        <f>TEXT(SalesDataTable[[#This Row],[Order Date]],"MMM")</f>
        <v>Aug</v>
      </c>
      <c r="G1612" s="3" t="s">
        <v>11</v>
      </c>
      <c r="H1612" s="3" t="s">
        <v>52</v>
      </c>
      <c r="I1612" s="3" t="s">
        <v>2</v>
      </c>
      <c r="J1612" s="3" t="s">
        <v>13</v>
      </c>
      <c r="K1612" s="3" t="s">
        <v>4</v>
      </c>
      <c r="L1612" s="3" t="s">
        <v>5</v>
      </c>
      <c r="M1612" s="8">
        <v>4</v>
      </c>
      <c r="N1612" s="5">
        <v>82.63</v>
      </c>
      <c r="O1612" s="6">
        <v>0.1</v>
      </c>
      <c r="P1612" s="18">
        <v>43.78</v>
      </c>
      <c r="Q1612" s="18">
        <f t="shared" si="100"/>
        <v>297.46800000000002</v>
      </c>
      <c r="R1612" s="18">
        <f t="shared" si="101"/>
        <v>175.12</v>
      </c>
      <c r="S1612" s="18">
        <f t="shared" si="102"/>
        <v>122.34800000000001</v>
      </c>
      <c r="T1612" s="7">
        <f t="shared" si="103"/>
        <v>0.41129802197211129</v>
      </c>
      <c r="U1612" s="4">
        <f>YEAR(SalesDataTable[[#This Row],[Order Date]])</f>
        <v>2026</v>
      </c>
      <c r="V1612" s="7" t="str">
        <f>"Q"&amp;ROUNDUP(MONTH(SalesDataTable[[#This Row],[Order Date]])/3,0)</f>
        <v>Q3</v>
      </c>
      <c r="W1612" s="8">
        <f>MONTH(SalesDataTable[[#This Row],[Order Date]])</f>
        <v>8</v>
      </c>
      <c r="X1612" s="7" t="str">
        <f>TEXT(SalesDataTable[[#This Row],[Order Date]],"mmm")</f>
        <v>Aug</v>
      </c>
    </row>
    <row r="1613" spans="1:24" ht="15.75">
      <c r="A1613" s="2">
        <v>925</v>
      </c>
      <c r="B1613" s="11">
        <v>46244</v>
      </c>
      <c r="C1613" s="4">
        <f>YEAR(SalesDataTable[[#This Row],[Order Date]])</f>
        <v>2026</v>
      </c>
      <c r="D1613" s="4" t="str">
        <f>"Q"&amp;ROUNDUP(MONTH(SalesDataTable[[#This Row],[Order Date]])/3,0)</f>
        <v>Q3</v>
      </c>
      <c r="E1613" s="4">
        <f>MONTH(SalesDataTable[[#This Row],[Order Date]])</f>
        <v>8</v>
      </c>
      <c r="F1613" s="4" t="str">
        <f>TEXT(SalesDataTable[[#This Row],[Order Date]],"MMM")</f>
        <v>Aug</v>
      </c>
      <c r="G1613" s="3" t="s">
        <v>0</v>
      </c>
      <c r="H1613" s="3" t="s">
        <v>1</v>
      </c>
      <c r="I1613" s="3" t="s">
        <v>19</v>
      </c>
      <c r="J1613" s="3" t="s">
        <v>3</v>
      </c>
      <c r="K1613" s="3" t="s">
        <v>23</v>
      </c>
      <c r="L1613" s="3" t="s">
        <v>29</v>
      </c>
      <c r="M1613" s="8">
        <v>1</v>
      </c>
      <c r="N1613" s="5">
        <v>196.39</v>
      </c>
      <c r="O1613" s="6">
        <v>0</v>
      </c>
      <c r="P1613" s="18">
        <v>102.92</v>
      </c>
      <c r="Q1613" s="18">
        <f t="shared" si="100"/>
        <v>196.39</v>
      </c>
      <c r="R1613" s="18">
        <f t="shared" si="101"/>
        <v>102.92</v>
      </c>
      <c r="S1613" s="18">
        <f t="shared" si="102"/>
        <v>93.469999999999985</v>
      </c>
      <c r="T1613" s="7">
        <f t="shared" si="103"/>
        <v>0.47594073017974436</v>
      </c>
      <c r="U1613" s="4">
        <f>YEAR(SalesDataTable[[#This Row],[Order Date]])</f>
        <v>2026</v>
      </c>
      <c r="V1613" s="7" t="str">
        <f>"Q"&amp;ROUNDUP(MONTH(SalesDataTable[[#This Row],[Order Date]])/3,0)</f>
        <v>Q3</v>
      </c>
      <c r="W1613" s="8">
        <f>MONTH(SalesDataTable[[#This Row],[Order Date]])</f>
        <v>8</v>
      </c>
      <c r="X1613" s="7" t="str">
        <f>TEXT(SalesDataTable[[#This Row],[Order Date]],"mmm")</f>
        <v>Aug</v>
      </c>
    </row>
    <row r="1614" spans="1:24" ht="15.75">
      <c r="A1614" s="2">
        <v>1563</v>
      </c>
      <c r="B1614" s="11">
        <v>46244</v>
      </c>
      <c r="C1614" s="4">
        <f>YEAR(SalesDataTable[[#This Row],[Order Date]])</f>
        <v>2026</v>
      </c>
      <c r="D1614" s="4" t="str">
        <f>"Q"&amp;ROUNDUP(MONTH(SalesDataTable[[#This Row],[Order Date]])/3,0)</f>
        <v>Q3</v>
      </c>
      <c r="E1614" s="4">
        <f>MONTH(SalesDataTable[[#This Row],[Order Date]])</f>
        <v>8</v>
      </c>
      <c r="F1614" s="4" t="str">
        <f>TEXT(SalesDataTable[[#This Row],[Order Date]],"MMM")</f>
        <v>Aug</v>
      </c>
      <c r="G1614" s="3" t="s">
        <v>11</v>
      </c>
      <c r="H1614" s="3" t="s">
        <v>39</v>
      </c>
      <c r="I1614" s="3" t="s">
        <v>28</v>
      </c>
      <c r="J1614" s="3" t="s">
        <v>16</v>
      </c>
      <c r="K1614" s="3" t="s">
        <v>14</v>
      </c>
      <c r="L1614" s="3" t="s">
        <v>15</v>
      </c>
      <c r="M1614" s="8">
        <v>2</v>
      </c>
      <c r="N1614" s="5">
        <v>36.25</v>
      </c>
      <c r="O1614" s="6">
        <v>0</v>
      </c>
      <c r="P1614" s="18">
        <v>13.77</v>
      </c>
      <c r="Q1614" s="18">
        <f t="shared" si="100"/>
        <v>72.5</v>
      </c>
      <c r="R1614" s="18">
        <f t="shared" si="101"/>
        <v>27.54</v>
      </c>
      <c r="S1614" s="18">
        <f t="shared" si="102"/>
        <v>44.96</v>
      </c>
      <c r="T1614" s="7">
        <f t="shared" si="103"/>
        <v>0.62013793103448278</v>
      </c>
      <c r="U1614" s="4">
        <f>YEAR(SalesDataTable[[#This Row],[Order Date]])</f>
        <v>2026</v>
      </c>
      <c r="V1614" s="7" t="str">
        <f>"Q"&amp;ROUNDUP(MONTH(SalesDataTable[[#This Row],[Order Date]])/3,0)</f>
        <v>Q3</v>
      </c>
      <c r="W1614" s="8">
        <f>MONTH(SalesDataTable[[#This Row],[Order Date]])</f>
        <v>8</v>
      </c>
      <c r="X1614" s="7" t="str">
        <f>TEXT(SalesDataTable[[#This Row],[Order Date]],"mmm")</f>
        <v>Aug</v>
      </c>
    </row>
    <row r="1615" spans="1:24" ht="15.75">
      <c r="A1615" s="2">
        <v>1634</v>
      </c>
      <c r="B1615" s="11">
        <v>46244</v>
      </c>
      <c r="C1615" s="4">
        <f>YEAR(SalesDataTable[[#This Row],[Order Date]])</f>
        <v>2026</v>
      </c>
      <c r="D1615" s="4" t="str">
        <f>"Q"&amp;ROUNDUP(MONTH(SalesDataTable[[#This Row],[Order Date]])/3,0)</f>
        <v>Q3</v>
      </c>
      <c r="E1615" s="4">
        <f>MONTH(SalesDataTable[[#This Row],[Order Date]])</f>
        <v>8</v>
      </c>
      <c r="F1615" s="4" t="str">
        <f>TEXT(SalesDataTable[[#This Row],[Order Date]],"MMM")</f>
        <v>Aug</v>
      </c>
      <c r="G1615" s="3" t="s">
        <v>6</v>
      </c>
      <c r="H1615" s="3" t="s">
        <v>7</v>
      </c>
      <c r="I1615" s="3" t="s">
        <v>19</v>
      </c>
      <c r="J1615" s="3" t="s">
        <v>3</v>
      </c>
      <c r="K1615" s="3" t="s">
        <v>23</v>
      </c>
      <c r="L1615" s="3" t="s">
        <v>29</v>
      </c>
      <c r="M1615" s="8">
        <v>2</v>
      </c>
      <c r="N1615" s="5">
        <v>199.85</v>
      </c>
      <c r="O1615" s="6">
        <v>0.05</v>
      </c>
      <c r="P1615" s="18">
        <v>104.34</v>
      </c>
      <c r="Q1615" s="18">
        <f t="shared" si="100"/>
        <v>379.71499999999997</v>
      </c>
      <c r="R1615" s="18">
        <f t="shared" si="101"/>
        <v>208.68</v>
      </c>
      <c r="S1615" s="18">
        <f t="shared" si="102"/>
        <v>171.03499999999997</v>
      </c>
      <c r="T1615" s="7">
        <f t="shared" si="103"/>
        <v>0.45042992770893953</v>
      </c>
      <c r="U1615" s="4">
        <f>YEAR(SalesDataTable[[#This Row],[Order Date]])</f>
        <v>2026</v>
      </c>
      <c r="V1615" s="7" t="str">
        <f>"Q"&amp;ROUNDUP(MONTH(SalesDataTable[[#This Row],[Order Date]])/3,0)</f>
        <v>Q3</v>
      </c>
      <c r="W1615" s="8">
        <f>MONTH(SalesDataTable[[#This Row],[Order Date]])</f>
        <v>8</v>
      </c>
      <c r="X1615" s="7" t="str">
        <f>TEXT(SalesDataTable[[#This Row],[Order Date]],"mmm")</f>
        <v>Aug</v>
      </c>
    </row>
    <row r="1616" spans="1:24" ht="15.75">
      <c r="A1616" s="2">
        <v>2187</v>
      </c>
      <c r="B1616" s="11">
        <v>46244</v>
      </c>
      <c r="C1616" s="4">
        <f>YEAR(SalesDataTable[[#This Row],[Order Date]])</f>
        <v>2026</v>
      </c>
      <c r="D1616" s="4" t="str">
        <f>"Q"&amp;ROUNDUP(MONTH(SalesDataTable[[#This Row],[Order Date]])/3,0)</f>
        <v>Q3</v>
      </c>
      <c r="E1616" s="4">
        <f>MONTH(SalesDataTable[[#This Row],[Order Date]])</f>
        <v>8</v>
      </c>
      <c r="F1616" s="4" t="str">
        <f>TEXT(SalesDataTable[[#This Row],[Order Date]],"MMM")</f>
        <v>Aug</v>
      </c>
      <c r="G1616" s="3" t="s">
        <v>11</v>
      </c>
      <c r="H1616" s="3" t="s">
        <v>12</v>
      </c>
      <c r="I1616" s="3" t="s">
        <v>19</v>
      </c>
      <c r="J1616" s="3" t="s">
        <v>13</v>
      </c>
      <c r="K1616" s="3" t="s">
        <v>14</v>
      </c>
      <c r="L1616" s="3" t="s">
        <v>32</v>
      </c>
      <c r="M1616" s="8">
        <v>1</v>
      </c>
      <c r="N1616" s="5">
        <v>46.32</v>
      </c>
      <c r="O1616" s="6">
        <v>0.05</v>
      </c>
      <c r="P1616" s="18">
        <v>18.34</v>
      </c>
      <c r="Q1616" s="18">
        <f t="shared" si="100"/>
        <v>44.003999999999998</v>
      </c>
      <c r="R1616" s="18">
        <f t="shared" si="101"/>
        <v>18.34</v>
      </c>
      <c r="S1616" s="18">
        <f t="shared" si="102"/>
        <v>25.663999999999998</v>
      </c>
      <c r="T1616" s="7">
        <f t="shared" si="103"/>
        <v>0.58321970729933637</v>
      </c>
      <c r="U1616" s="4">
        <f>YEAR(SalesDataTable[[#This Row],[Order Date]])</f>
        <v>2026</v>
      </c>
      <c r="V1616" s="7" t="str">
        <f>"Q"&amp;ROUNDUP(MONTH(SalesDataTable[[#This Row],[Order Date]])/3,0)</f>
        <v>Q3</v>
      </c>
      <c r="W1616" s="8">
        <f>MONTH(SalesDataTable[[#This Row],[Order Date]])</f>
        <v>8</v>
      </c>
      <c r="X1616" s="7" t="str">
        <f>TEXT(SalesDataTable[[#This Row],[Order Date]],"mmm")</f>
        <v>Aug</v>
      </c>
    </row>
    <row r="1617" spans="1:24" ht="15.75">
      <c r="A1617" s="2">
        <v>2773</v>
      </c>
      <c r="B1617" s="11">
        <v>46244</v>
      </c>
      <c r="C1617" s="4">
        <f>YEAR(SalesDataTable[[#This Row],[Order Date]])</f>
        <v>2026</v>
      </c>
      <c r="D1617" s="4" t="str">
        <f>"Q"&amp;ROUNDUP(MONTH(SalesDataTable[[#This Row],[Order Date]])/3,0)</f>
        <v>Q3</v>
      </c>
      <c r="E1617" s="4">
        <f>MONTH(SalesDataTable[[#This Row],[Order Date]])</f>
        <v>8</v>
      </c>
      <c r="F1617" s="4" t="str">
        <f>TEXT(SalesDataTable[[#This Row],[Order Date]],"MMM")</f>
        <v>Aug</v>
      </c>
      <c r="G1617" s="3" t="s">
        <v>6</v>
      </c>
      <c r="H1617" s="3" t="s">
        <v>49</v>
      </c>
      <c r="I1617" s="3" t="s">
        <v>2</v>
      </c>
      <c r="J1617" s="3" t="s">
        <v>13</v>
      </c>
      <c r="K1617" s="3" t="s">
        <v>9</v>
      </c>
      <c r="L1617" s="3" t="s">
        <v>37</v>
      </c>
      <c r="M1617" s="8">
        <v>4</v>
      </c>
      <c r="N1617" s="5">
        <v>151.06</v>
      </c>
      <c r="O1617" s="6">
        <v>0</v>
      </c>
      <c r="P1617" s="18">
        <v>77.67</v>
      </c>
      <c r="Q1617" s="18">
        <f t="shared" si="100"/>
        <v>604.24</v>
      </c>
      <c r="R1617" s="18">
        <f t="shared" si="101"/>
        <v>310.68</v>
      </c>
      <c r="S1617" s="18">
        <f t="shared" si="102"/>
        <v>293.56</v>
      </c>
      <c r="T1617" s="7">
        <f t="shared" si="103"/>
        <v>0.48583344366476894</v>
      </c>
      <c r="U1617" s="4">
        <f>YEAR(SalesDataTable[[#This Row],[Order Date]])</f>
        <v>2026</v>
      </c>
      <c r="V1617" s="7" t="str">
        <f>"Q"&amp;ROUNDUP(MONTH(SalesDataTable[[#This Row],[Order Date]])/3,0)</f>
        <v>Q3</v>
      </c>
      <c r="W1617" s="8">
        <f>MONTH(SalesDataTable[[#This Row],[Order Date]])</f>
        <v>8</v>
      </c>
      <c r="X1617" s="7" t="str">
        <f>TEXT(SalesDataTable[[#This Row],[Order Date]],"mmm")</f>
        <v>Aug</v>
      </c>
    </row>
    <row r="1618" spans="1:24" ht="15.75">
      <c r="A1618" s="2">
        <v>5040</v>
      </c>
      <c r="B1618" s="11">
        <v>46244</v>
      </c>
      <c r="C1618" s="4">
        <f>YEAR(SalesDataTable[[#This Row],[Order Date]])</f>
        <v>2026</v>
      </c>
      <c r="D1618" s="4" t="str">
        <f>"Q"&amp;ROUNDUP(MONTH(SalesDataTable[[#This Row],[Order Date]])/3,0)</f>
        <v>Q3</v>
      </c>
      <c r="E1618" s="4">
        <f>MONTH(SalesDataTable[[#This Row],[Order Date]])</f>
        <v>8</v>
      </c>
      <c r="F1618" s="4" t="str">
        <f>TEXT(SalesDataTable[[#This Row],[Order Date]],"MMM")</f>
        <v>Aug</v>
      </c>
      <c r="G1618" s="3" t="s">
        <v>20</v>
      </c>
      <c r="H1618" s="3" t="s">
        <v>31</v>
      </c>
      <c r="I1618" s="3" t="s">
        <v>2</v>
      </c>
      <c r="J1618" s="3" t="s">
        <v>3</v>
      </c>
      <c r="K1618" s="3" t="s">
        <v>9</v>
      </c>
      <c r="L1618" s="3" t="s">
        <v>46</v>
      </c>
      <c r="M1618" s="8">
        <v>1</v>
      </c>
      <c r="N1618" s="5">
        <v>72.39</v>
      </c>
      <c r="O1618" s="6">
        <v>0.1</v>
      </c>
      <c r="P1618" s="18">
        <v>31.64</v>
      </c>
      <c r="Q1618" s="18">
        <f t="shared" si="100"/>
        <v>65.150999999999996</v>
      </c>
      <c r="R1618" s="18">
        <f t="shared" si="101"/>
        <v>31.64</v>
      </c>
      <c r="S1618" s="18">
        <f t="shared" si="102"/>
        <v>33.510999999999996</v>
      </c>
      <c r="T1618" s="7">
        <f t="shared" si="103"/>
        <v>0.51435895074519189</v>
      </c>
      <c r="U1618" s="4">
        <f>YEAR(SalesDataTable[[#This Row],[Order Date]])</f>
        <v>2026</v>
      </c>
      <c r="V1618" s="7" t="str">
        <f>"Q"&amp;ROUNDUP(MONTH(SalesDataTable[[#This Row],[Order Date]])/3,0)</f>
        <v>Q3</v>
      </c>
      <c r="W1618" s="8">
        <f>MONTH(SalesDataTable[[#This Row],[Order Date]])</f>
        <v>8</v>
      </c>
      <c r="X1618" s="7" t="str">
        <f>TEXT(SalesDataTable[[#This Row],[Order Date]],"mmm")</f>
        <v>Aug</v>
      </c>
    </row>
    <row r="1619" spans="1:24" ht="15.75">
      <c r="A1619" s="2">
        <v>415</v>
      </c>
      <c r="B1619" s="11">
        <v>46245</v>
      </c>
      <c r="C1619" s="4">
        <f>YEAR(SalesDataTable[[#This Row],[Order Date]])</f>
        <v>2026</v>
      </c>
      <c r="D1619" s="4" t="str">
        <f>"Q"&amp;ROUNDUP(MONTH(SalesDataTable[[#This Row],[Order Date]])/3,0)</f>
        <v>Q3</v>
      </c>
      <c r="E1619" s="4">
        <f>MONTH(SalesDataTable[[#This Row],[Order Date]])</f>
        <v>8</v>
      </c>
      <c r="F1619" s="4" t="str">
        <f>TEXT(SalesDataTable[[#This Row],[Order Date]],"MMM")</f>
        <v>Aug</v>
      </c>
      <c r="G1619" s="3" t="s">
        <v>0</v>
      </c>
      <c r="H1619" s="3" t="s">
        <v>36</v>
      </c>
      <c r="I1619" s="3" t="s">
        <v>19</v>
      </c>
      <c r="J1619" s="3" t="s">
        <v>3</v>
      </c>
      <c r="K1619" s="3" t="s">
        <v>9</v>
      </c>
      <c r="L1619" s="3" t="s">
        <v>46</v>
      </c>
      <c r="M1619" s="8">
        <v>1</v>
      </c>
      <c r="N1619" s="5">
        <v>72.650000000000006</v>
      </c>
      <c r="O1619" s="6">
        <v>0</v>
      </c>
      <c r="P1619" s="18">
        <v>31.72</v>
      </c>
      <c r="Q1619" s="18">
        <f t="shared" si="100"/>
        <v>72.650000000000006</v>
      </c>
      <c r="R1619" s="18">
        <f t="shared" si="101"/>
        <v>31.72</v>
      </c>
      <c r="S1619" s="18">
        <f t="shared" si="102"/>
        <v>40.930000000000007</v>
      </c>
      <c r="T1619" s="7">
        <f t="shared" si="103"/>
        <v>0.56338609772883697</v>
      </c>
      <c r="U1619" s="4">
        <f>YEAR(SalesDataTable[[#This Row],[Order Date]])</f>
        <v>2026</v>
      </c>
      <c r="V1619" s="7" t="str">
        <f>"Q"&amp;ROUNDUP(MONTH(SalesDataTable[[#This Row],[Order Date]])/3,0)</f>
        <v>Q3</v>
      </c>
      <c r="W1619" s="8">
        <f>MONTH(SalesDataTable[[#This Row],[Order Date]])</f>
        <v>8</v>
      </c>
      <c r="X1619" s="7" t="str">
        <f>TEXT(SalesDataTable[[#This Row],[Order Date]],"mmm")</f>
        <v>Aug</v>
      </c>
    </row>
    <row r="1620" spans="1:24" ht="15.75">
      <c r="A1620" s="2">
        <v>1111</v>
      </c>
      <c r="B1620" s="11">
        <v>46245</v>
      </c>
      <c r="C1620" s="4">
        <f>YEAR(SalesDataTable[[#This Row],[Order Date]])</f>
        <v>2026</v>
      </c>
      <c r="D1620" s="4" t="str">
        <f>"Q"&amp;ROUNDUP(MONTH(SalesDataTable[[#This Row],[Order Date]])/3,0)</f>
        <v>Q3</v>
      </c>
      <c r="E1620" s="4">
        <f>MONTH(SalesDataTable[[#This Row],[Order Date]])</f>
        <v>8</v>
      </c>
      <c r="F1620" s="4" t="str">
        <f>TEXT(SalesDataTable[[#This Row],[Order Date]],"MMM")</f>
        <v>Aug</v>
      </c>
      <c r="G1620" s="3" t="s">
        <v>20</v>
      </c>
      <c r="H1620" s="3" t="s">
        <v>47</v>
      </c>
      <c r="I1620" s="3" t="s">
        <v>2</v>
      </c>
      <c r="J1620" s="3" t="s">
        <v>13</v>
      </c>
      <c r="K1620" s="3" t="s">
        <v>23</v>
      </c>
      <c r="L1620" s="3" t="s">
        <v>29</v>
      </c>
      <c r="M1620" s="8">
        <v>1</v>
      </c>
      <c r="N1620" s="5">
        <v>198.44</v>
      </c>
      <c r="O1620" s="6">
        <v>0</v>
      </c>
      <c r="P1620" s="18">
        <v>106.79</v>
      </c>
      <c r="Q1620" s="18">
        <f t="shared" si="100"/>
        <v>198.44</v>
      </c>
      <c r="R1620" s="18">
        <f t="shared" si="101"/>
        <v>106.79</v>
      </c>
      <c r="S1620" s="18">
        <f t="shared" si="102"/>
        <v>91.649999999999991</v>
      </c>
      <c r="T1620" s="7">
        <f t="shared" si="103"/>
        <v>0.46185244910300338</v>
      </c>
      <c r="U1620" s="4">
        <f>YEAR(SalesDataTable[[#This Row],[Order Date]])</f>
        <v>2026</v>
      </c>
      <c r="V1620" s="7" t="str">
        <f>"Q"&amp;ROUNDUP(MONTH(SalesDataTable[[#This Row],[Order Date]])/3,0)</f>
        <v>Q3</v>
      </c>
      <c r="W1620" s="8">
        <f>MONTH(SalesDataTable[[#This Row],[Order Date]])</f>
        <v>8</v>
      </c>
      <c r="X1620" s="7" t="str">
        <f>TEXT(SalesDataTable[[#This Row],[Order Date]],"mmm")</f>
        <v>Aug</v>
      </c>
    </row>
    <row r="1621" spans="1:24" ht="15.75">
      <c r="A1621" s="2">
        <v>1243</v>
      </c>
      <c r="B1621" s="11">
        <v>46245</v>
      </c>
      <c r="C1621" s="4">
        <f>YEAR(SalesDataTable[[#This Row],[Order Date]])</f>
        <v>2026</v>
      </c>
      <c r="D1621" s="4" t="str">
        <f>"Q"&amp;ROUNDUP(MONTH(SalesDataTable[[#This Row],[Order Date]])/3,0)</f>
        <v>Q3</v>
      </c>
      <c r="E1621" s="4">
        <f>MONTH(SalesDataTable[[#This Row],[Order Date]])</f>
        <v>8</v>
      </c>
      <c r="F1621" s="4" t="str">
        <f>TEXT(SalesDataTable[[#This Row],[Order Date]],"MMM")</f>
        <v>Aug</v>
      </c>
      <c r="G1621" s="3" t="s">
        <v>11</v>
      </c>
      <c r="H1621" s="3" t="s">
        <v>52</v>
      </c>
      <c r="I1621" s="3" t="s">
        <v>2</v>
      </c>
      <c r="J1621" s="3" t="s">
        <v>3</v>
      </c>
      <c r="K1621" s="3" t="s">
        <v>23</v>
      </c>
      <c r="L1621" s="3" t="s">
        <v>29</v>
      </c>
      <c r="M1621" s="8">
        <v>1</v>
      </c>
      <c r="N1621" s="5">
        <v>193.67</v>
      </c>
      <c r="O1621" s="6">
        <v>0</v>
      </c>
      <c r="P1621" s="18">
        <v>103.79</v>
      </c>
      <c r="Q1621" s="18">
        <f t="shared" si="100"/>
        <v>193.67</v>
      </c>
      <c r="R1621" s="18">
        <f t="shared" si="101"/>
        <v>103.79</v>
      </c>
      <c r="S1621" s="18">
        <f t="shared" si="102"/>
        <v>89.879999999999981</v>
      </c>
      <c r="T1621" s="7">
        <f t="shared" si="103"/>
        <v>0.46408839779005517</v>
      </c>
      <c r="U1621" s="4">
        <f>YEAR(SalesDataTable[[#This Row],[Order Date]])</f>
        <v>2026</v>
      </c>
      <c r="V1621" s="7" t="str">
        <f>"Q"&amp;ROUNDUP(MONTH(SalesDataTable[[#This Row],[Order Date]])/3,0)</f>
        <v>Q3</v>
      </c>
      <c r="W1621" s="8">
        <f>MONTH(SalesDataTable[[#This Row],[Order Date]])</f>
        <v>8</v>
      </c>
      <c r="X1621" s="7" t="str">
        <f>TEXT(SalesDataTable[[#This Row],[Order Date]],"mmm")</f>
        <v>Aug</v>
      </c>
    </row>
    <row r="1622" spans="1:24" ht="15.75">
      <c r="A1622" s="2">
        <v>1326</v>
      </c>
      <c r="B1622" s="11">
        <v>46245</v>
      </c>
      <c r="C1622" s="4">
        <f>YEAR(SalesDataTable[[#This Row],[Order Date]])</f>
        <v>2026</v>
      </c>
      <c r="D1622" s="4" t="str">
        <f>"Q"&amp;ROUNDUP(MONTH(SalesDataTable[[#This Row],[Order Date]])/3,0)</f>
        <v>Q3</v>
      </c>
      <c r="E1622" s="4">
        <f>MONTH(SalesDataTable[[#This Row],[Order Date]])</f>
        <v>8</v>
      </c>
      <c r="F1622" s="4" t="str">
        <f>TEXT(SalesDataTable[[#This Row],[Order Date]],"MMM")</f>
        <v>Aug</v>
      </c>
      <c r="G1622" s="3" t="s">
        <v>20</v>
      </c>
      <c r="H1622" s="3" t="s">
        <v>33</v>
      </c>
      <c r="I1622" s="3" t="s">
        <v>2</v>
      </c>
      <c r="J1622" s="3" t="s">
        <v>3</v>
      </c>
      <c r="K1622" s="3" t="s">
        <v>14</v>
      </c>
      <c r="L1622" s="3" t="s">
        <v>48</v>
      </c>
      <c r="M1622" s="8">
        <v>5</v>
      </c>
      <c r="N1622" s="5">
        <v>166.03</v>
      </c>
      <c r="O1622" s="6">
        <v>0</v>
      </c>
      <c r="P1622" s="18">
        <v>87.46</v>
      </c>
      <c r="Q1622" s="18">
        <f t="shared" si="100"/>
        <v>830.15</v>
      </c>
      <c r="R1622" s="18">
        <f t="shared" si="101"/>
        <v>437.29999999999995</v>
      </c>
      <c r="S1622" s="18">
        <f t="shared" si="102"/>
        <v>392.85</v>
      </c>
      <c r="T1622" s="7">
        <f t="shared" si="103"/>
        <v>0.47322772992832624</v>
      </c>
      <c r="U1622" s="4">
        <f>YEAR(SalesDataTable[[#This Row],[Order Date]])</f>
        <v>2026</v>
      </c>
      <c r="V1622" s="7" t="str">
        <f>"Q"&amp;ROUNDUP(MONTH(SalesDataTable[[#This Row],[Order Date]])/3,0)</f>
        <v>Q3</v>
      </c>
      <c r="W1622" s="8">
        <f>MONTH(SalesDataTable[[#This Row],[Order Date]])</f>
        <v>8</v>
      </c>
      <c r="X1622" s="7" t="str">
        <f>TEXT(SalesDataTable[[#This Row],[Order Date]],"mmm")</f>
        <v>Aug</v>
      </c>
    </row>
    <row r="1623" spans="1:24" ht="15.75">
      <c r="A1623" s="2">
        <v>1682</v>
      </c>
      <c r="B1623" s="11">
        <v>46245</v>
      </c>
      <c r="C1623" s="4">
        <f>YEAR(SalesDataTable[[#This Row],[Order Date]])</f>
        <v>2026</v>
      </c>
      <c r="D1623" s="4" t="str">
        <f>"Q"&amp;ROUNDUP(MONTH(SalesDataTable[[#This Row],[Order Date]])/3,0)</f>
        <v>Q3</v>
      </c>
      <c r="E1623" s="4">
        <f>MONTH(SalesDataTable[[#This Row],[Order Date]])</f>
        <v>8</v>
      </c>
      <c r="F1623" s="4" t="str">
        <f>TEXT(SalesDataTable[[#This Row],[Order Date]],"MMM")</f>
        <v>Aug</v>
      </c>
      <c r="G1623" s="3" t="s">
        <v>0</v>
      </c>
      <c r="H1623" s="3" t="s">
        <v>1</v>
      </c>
      <c r="I1623" s="3" t="s">
        <v>2</v>
      </c>
      <c r="J1623" s="3" t="s">
        <v>16</v>
      </c>
      <c r="K1623" s="3" t="s">
        <v>23</v>
      </c>
      <c r="L1623" s="3" t="s">
        <v>40</v>
      </c>
      <c r="M1623" s="8">
        <v>2</v>
      </c>
      <c r="N1623" s="5">
        <v>81.569999999999993</v>
      </c>
      <c r="O1623" s="6">
        <v>0</v>
      </c>
      <c r="P1623" s="18">
        <v>40.36</v>
      </c>
      <c r="Q1623" s="18">
        <f t="shared" si="100"/>
        <v>163.13999999999999</v>
      </c>
      <c r="R1623" s="18">
        <f t="shared" si="101"/>
        <v>80.72</v>
      </c>
      <c r="S1623" s="18">
        <f t="shared" si="102"/>
        <v>82.419999999999987</v>
      </c>
      <c r="T1623" s="7">
        <f t="shared" si="103"/>
        <v>0.50521024886600463</v>
      </c>
      <c r="U1623" s="4">
        <f>YEAR(SalesDataTable[[#This Row],[Order Date]])</f>
        <v>2026</v>
      </c>
      <c r="V1623" s="7" t="str">
        <f>"Q"&amp;ROUNDUP(MONTH(SalesDataTable[[#This Row],[Order Date]])/3,0)</f>
        <v>Q3</v>
      </c>
      <c r="W1623" s="8">
        <f>MONTH(SalesDataTable[[#This Row],[Order Date]])</f>
        <v>8</v>
      </c>
      <c r="X1623" s="7" t="str">
        <f>TEXT(SalesDataTable[[#This Row],[Order Date]],"mmm")</f>
        <v>Aug</v>
      </c>
    </row>
    <row r="1624" spans="1:24" ht="15.75">
      <c r="A1624" s="2">
        <v>2618</v>
      </c>
      <c r="B1624" s="11">
        <v>46245</v>
      </c>
      <c r="C1624" s="4">
        <f>YEAR(SalesDataTable[[#This Row],[Order Date]])</f>
        <v>2026</v>
      </c>
      <c r="D1624" s="4" t="str">
        <f>"Q"&amp;ROUNDUP(MONTH(SalesDataTable[[#This Row],[Order Date]])/3,0)</f>
        <v>Q3</v>
      </c>
      <c r="E1624" s="4">
        <f>MONTH(SalesDataTable[[#This Row],[Order Date]])</f>
        <v>8</v>
      </c>
      <c r="F1624" s="4" t="str">
        <f>TEXT(SalesDataTable[[#This Row],[Order Date]],"MMM")</f>
        <v>Aug</v>
      </c>
      <c r="G1624" s="3" t="s">
        <v>0</v>
      </c>
      <c r="H1624" s="3" t="s">
        <v>50</v>
      </c>
      <c r="I1624" s="3" t="s">
        <v>19</v>
      </c>
      <c r="J1624" s="3" t="s">
        <v>16</v>
      </c>
      <c r="K1624" s="3" t="s">
        <v>9</v>
      </c>
      <c r="L1624" s="3" t="s">
        <v>17</v>
      </c>
      <c r="M1624" s="8">
        <v>2</v>
      </c>
      <c r="N1624" s="5">
        <v>143.86000000000001</v>
      </c>
      <c r="O1624" s="6">
        <v>0</v>
      </c>
      <c r="P1624" s="18">
        <v>81.23</v>
      </c>
      <c r="Q1624" s="18">
        <f t="shared" si="100"/>
        <v>287.72000000000003</v>
      </c>
      <c r="R1624" s="18">
        <f t="shared" si="101"/>
        <v>162.46</v>
      </c>
      <c r="S1624" s="18">
        <f t="shared" si="102"/>
        <v>125.26000000000002</v>
      </c>
      <c r="T1624" s="7">
        <f t="shared" si="103"/>
        <v>0.43535381621020441</v>
      </c>
      <c r="U1624" s="4">
        <f>YEAR(SalesDataTable[[#This Row],[Order Date]])</f>
        <v>2026</v>
      </c>
      <c r="V1624" s="7" t="str">
        <f>"Q"&amp;ROUNDUP(MONTH(SalesDataTable[[#This Row],[Order Date]])/3,0)</f>
        <v>Q3</v>
      </c>
      <c r="W1624" s="8">
        <f>MONTH(SalesDataTable[[#This Row],[Order Date]])</f>
        <v>8</v>
      </c>
      <c r="X1624" s="7" t="str">
        <f>TEXT(SalesDataTable[[#This Row],[Order Date]],"mmm")</f>
        <v>Aug</v>
      </c>
    </row>
    <row r="1625" spans="1:24" ht="15.75">
      <c r="A1625" s="2">
        <v>3319</v>
      </c>
      <c r="B1625" s="11">
        <v>46245</v>
      </c>
      <c r="C1625" s="4">
        <f>YEAR(SalesDataTable[[#This Row],[Order Date]])</f>
        <v>2026</v>
      </c>
      <c r="D1625" s="4" t="str">
        <f>"Q"&amp;ROUNDUP(MONTH(SalesDataTable[[#This Row],[Order Date]])/3,0)</f>
        <v>Q3</v>
      </c>
      <c r="E1625" s="4">
        <f>MONTH(SalesDataTable[[#This Row],[Order Date]])</f>
        <v>8</v>
      </c>
      <c r="F1625" s="4" t="str">
        <f>TEXT(SalesDataTable[[#This Row],[Order Date]],"MMM")</f>
        <v>Aug</v>
      </c>
      <c r="G1625" s="3" t="s">
        <v>6</v>
      </c>
      <c r="H1625" s="3" t="s">
        <v>49</v>
      </c>
      <c r="I1625" s="3" t="s">
        <v>2</v>
      </c>
      <c r="J1625" s="3" t="s">
        <v>3</v>
      </c>
      <c r="K1625" s="3" t="s">
        <v>9</v>
      </c>
      <c r="L1625" s="3" t="s">
        <v>10</v>
      </c>
      <c r="M1625" s="8">
        <v>3</v>
      </c>
      <c r="N1625" s="5">
        <v>93.53</v>
      </c>
      <c r="O1625" s="6">
        <v>0</v>
      </c>
      <c r="P1625" s="18">
        <v>46.19</v>
      </c>
      <c r="Q1625" s="18">
        <f t="shared" si="100"/>
        <v>280.59000000000003</v>
      </c>
      <c r="R1625" s="18">
        <f t="shared" si="101"/>
        <v>138.57</v>
      </c>
      <c r="S1625" s="18">
        <f t="shared" si="102"/>
        <v>142.02000000000004</v>
      </c>
      <c r="T1625" s="7">
        <f t="shared" si="103"/>
        <v>0.5061477600769807</v>
      </c>
      <c r="U1625" s="4">
        <f>YEAR(SalesDataTable[[#This Row],[Order Date]])</f>
        <v>2026</v>
      </c>
      <c r="V1625" s="7" t="str">
        <f>"Q"&amp;ROUNDUP(MONTH(SalesDataTable[[#This Row],[Order Date]])/3,0)</f>
        <v>Q3</v>
      </c>
      <c r="W1625" s="8">
        <f>MONTH(SalesDataTable[[#This Row],[Order Date]])</f>
        <v>8</v>
      </c>
      <c r="X1625" s="7" t="str">
        <f>TEXT(SalesDataTable[[#This Row],[Order Date]],"mmm")</f>
        <v>Aug</v>
      </c>
    </row>
    <row r="1626" spans="1:24" ht="15.75">
      <c r="A1626" s="2">
        <v>4600</v>
      </c>
      <c r="B1626" s="11">
        <v>46245</v>
      </c>
      <c r="C1626" s="4">
        <f>YEAR(SalesDataTable[[#This Row],[Order Date]])</f>
        <v>2026</v>
      </c>
      <c r="D1626" s="4" t="str">
        <f>"Q"&amp;ROUNDUP(MONTH(SalesDataTable[[#This Row],[Order Date]])/3,0)</f>
        <v>Q3</v>
      </c>
      <c r="E1626" s="4">
        <f>MONTH(SalesDataTable[[#This Row],[Order Date]])</f>
        <v>8</v>
      </c>
      <c r="F1626" s="4" t="str">
        <f>TEXT(SalesDataTable[[#This Row],[Order Date]],"MMM")</f>
        <v>Aug</v>
      </c>
      <c r="G1626" s="3" t="s">
        <v>20</v>
      </c>
      <c r="H1626" s="3" t="s">
        <v>21</v>
      </c>
      <c r="I1626" s="3" t="s">
        <v>8</v>
      </c>
      <c r="J1626" s="3" t="s">
        <v>16</v>
      </c>
      <c r="K1626" s="3" t="s">
        <v>14</v>
      </c>
      <c r="L1626" s="3" t="s">
        <v>48</v>
      </c>
      <c r="M1626" s="8">
        <v>10</v>
      </c>
      <c r="N1626" s="5">
        <v>162.38</v>
      </c>
      <c r="O1626" s="6">
        <v>0.05</v>
      </c>
      <c r="P1626" s="18">
        <v>85.82</v>
      </c>
      <c r="Q1626" s="18">
        <f t="shared" si="100"/>
        <v>1542.61</v>
      </c>
      <c r="R1626" s="18">
        <f t="shared" si="101"/>
        <v>858.19999999999993</v>
      </c>
      <c r="S1626" s="18">
        <f t="shared" si="102"/>
        <v>684.41</v>
      </c>
      <c r="T1626" s="7">
        <f t="shared" si="103"/>
        <v>0.44367014345816508</v>
      </c>
      <c r="U1626" s="4">
        <f>YEAR(SalesDataTable[[#This Row],[Order Date]])</f>
        <v>2026</v>
      </c>
      <c r="V1626" s="7" t="str">
        <f>"Q"&amp;ROUNDUP(MONTH(SalesDataTable[[#This Row],[Order Date]])/3,0)</f>
        <v>Q3</v>
      </c>
      <c r="W1626" s="8">
        <f>MONTH(SalesDataTable[[#This Row],[Order Date]])</f>
        <v>8</v>
      </c>
      <c r="X1626" s="7" t="str">
        <f>TEXT(SalesDataTable[[#This Row],[Order Date]],"mmm")</f>
        <v>Aug</v>
      </c>
    </row>
    <row r="1627" spans="1:24" ht="15.75">
      <c r="A1627" s="2">
        <v>5168</v>
      </c>
      <c r="B1627" s="11">
        <v>46245</v>
      </c>
      <c r="C1627" s="4">
        <f>YEAR(SalesDataTable[[#This Row],[Order Date]])</f>
        <v>2026</v>
      </c>
      <c r="D1627" s="4" t="str">
        <f>"Q"&amp;ROUNDUP(MONTH(SalesDataTable[[#This Row],[Order Date]])/3,0)</f>
        <v>Q3</v>
      </c>
      <c r="E1627" s="4">
        <f>MONTH(SalesDataTable[[#This Row],[Order Date]])</f>
        <v>8</v>
      </c>
      <c r="F1627" s="4" t="str">
        <f>TEXT(SalesDataTable[[#This Row],[Order Date]],"MMM")</f>
        <v>Aug</v>
      </c>
      <c r="G1627" s="3" t="s">
        <v>0</v>
      </c>
      <c r="H1627" s="3" t="s">
        <v>50</v>
      </c>
      <c r="I1627" s="3" t="s">
        <v>28</v>
      </c>
      <c r="J1627" s="3" t="s">
        <v>16</v>
      </c>
      <c r="K1627" s="3" t="s">
        <v>34</v>
      </c>
      <c r="L1627" s="3" t="s">
        <v>38</v>
      </c>
      <c r="M1627" s="8">
        <v>1</v>
      </c>
      <c r="N1627" s="5">
        <v>122.52</v>
      </c>
      <c r="O1627" s="6">
        <v>0.05</v>
      </c>
      <c r="P1627" s="18">
        <v>69.66</v>
      </c>
      <c r="Q1627" s="18">
        <f t="shared" si="100"/>
        <v>116.39399999999999</v>
      </c>
      <c r="R1627" s="18">
        <f t="shared" si="101"/>
        <v>69.66</v>
      </c>
      <c r="S1627" s="18">
        <f t="shared" si="102"/>
        <v>46.733999999999995</v>
      </c>
      <c r="T1627" s="7">
        <f t="shared" si="103"/>
        <v>0.40151554203824935</v>
      </c>
      <c r="U1627" s="4">
        <f>YEAR(SalesDataTable[[#This Row],[Order Date]])</f>
        <v>2026</v>
      </c>
      <c r="V1627" s="7" t="str">
        <f>"Q"&amp;ROUNDUP(MONTH(SalesDataTable[[#This Row],[Order Date]])/3,0)</f>
        <v>Q3</v>
      </c>
      <c r="W1627" s="8">
        <f>MONTH(SalesDataTable[[#This Row],[Order Date]])</f>
        <v>8</v>
      </c>
      <c r="X1627" s="7" t="str">
        <f>TEXT(SalesDataTable[[#This Row],[Order Date]],"mmm")</f>
        <v>Aug</v>
      </c>
    </row>
    <row r="1628" spans="1:24" ht="15.75">
      <c r="A1628" s="2">
        <v>245</v>
      </c>
      <c r="B1628" s="11">
        <v>46246</v>
      </c>
      <c r="C1628" s="4">
        <f>YEAR(SalesDataTable[[#This Row],[Order Date]])</f>
        <v>2026</v>
      </c>
      <c r="D1628" s="4" t="str">
        <f>"Q"&amp;ROUNDUP(MONTH(SalesDataTable[[#This Row],[Order Date]])/3,0)</f>
        <v>Q3</v>
      </c>
      <c r="E1628" s="4">
        <f>MONTH(SalesDataTable[[#This Row],[Order Date]])</f>
        <v>8</v>
      </c>
      <c r="F1628" s="4" t="str">
        <f>TEXT(SalesDataTable[[#This Row],[Order Date]],"MMM")</f>
        <v>Aug</v>
      </c>
      <c r="G1628" s="3" t="s">
        <v>20</v>
      </c>
      <c r="H1628" s="3" t="s">
        <v>47</v>
      </c>
      <c r="I1628" s="3" t="s">
        <v>28</v>
      </c>
      <c r="J1628" s="3" t="s">
        <v>3</v>
      </c>
      <c r="K1628" s="3" t="s">
        <v>9</v>
      </c>
      <c r="L1628" s="3" t="s">
        <v>17</v>
      </c>
      <c r="M1628" s="8">
        <v>1</v>
      </c>
      <c r="N1628" s="5">
        <v>142.84</v>
      </c>
      <c r="O1628" s="6">
        <v>0</v>
      </c>
      <c r="P1628" s="18">
        <v>77.7</v>
      </c>
      <c r="Q1628" s="18">
        <f t="shared" si="100"/>
        <v>142.84</v>
      </c>
      <c r="R1628" s="18">
        <f t="shared" si="101"/>
        <v>77.7</v>
      </c>
      <c r="S1628" s="18">
        <f t="shared" si="102"/>
        <v>65.14</v>
      </c>
      <c r="T1628" s="7">
        <f t="shared" si="103"/>
        <v>0.4560347241669</v>
      </c>
      <c r="U1628" s="4">
        <f>YEAR(SalesDataTable[[#This Row],[Order Date]])</f>
        <v>2026</v>
      </c>
      <c r="V1628" s="7" t="str">
        <f>"Q"&amp;ROUNDUP(MONTH(SalesDataTable[[#This Row],[Order Date]])/3,0)</f>
        <v>Q3</v>
      </c>
      <c r="W1628" s="8">
        <f>MONTH(SalesDataTable[[#This Row],[Order Date]])</f>
        <v>8</v>
      </c>
      <c r="X1628" s="7" t="str">
        <f>TEXT(SalesDataTable[[#This Row],[Order Date]],"mmm")</f>
        <v>Aug</v>
      </c>
    </row>
    <row r="1629" spans="1:24" ht="15.75">
      <c r="A1629" s="2">
        <v>322</v>
      </c>
      <c r="B1629" s="11">
        <v>46246</v>
      </c>
      <c r="C1629" s="4">
        <f>YEAR(SalesDataTable[[#This Row],[Order Date]])</f>
        <v>2026</v>
      </c>
      <c r="D1629" s="4" t="str">
        <f>"Q"&amp;ROUNDUP(MONTH(SalesDataTable[[#This Row],[Order Date]])/3,0)</f>
        <v>Q3</v>
      </c>
      <c r="E1629" s="4">
        <f>MONTH(SalesDataTable[[#This Row],[Order Date]])</f>
        <v>8</v>
      </c>
      <c r="F1629" s="4" t="str">
        <f>TEXT(SalesDataTable[[#This Row],[Order Date]],"MMM")</f>
        <v>Aug</v>
      </c>
      <c r="G1629" s="3" t="s">
        <v>6</v>
      </c>
      <c r="H1629" s="3" t="s">
        <v>49</v>
      </c>
      <c r="I1629" s="3" t="s">
        <v>19</v>
      </c>
      <c r="J1629" s="3" t="s">
        <v>3</v>
      </c>
      <c r="K1629" s="3" t="s">
        <v>9</v>
      </c>
      <c r="L1629" s="3" t="s">
        <v>46</v>
      </c>
      <c r="M1629" s="8">
        <v>3</v>
      </c>
      <c r="N1629" s="5">
        <v>72.349999999999994</v>
      </c>
      <c r="O1629" s="6">
        <v>0</v>
      </c>
      <c r="P1629" s="18">
        <v>32.119999999999997</v>
      </c>
      <c r="Q1629" s="18">
        <f t="shared" si="100"/>
        <v>217.04999999999998</v>
      </c>
      <c r="R1629" s="18">
        <f t="shared" si="101"/>
        <v>96.359999999999985</v>
      </c>
      <c r="S1629" s="18">
        <f t="shared" si="102"/>
        <v>120.69</v>
      </c>
      <c r="T1629" s="7">
        <f t="shared" si="103"/>
        <v>0.55604699378023503</v>
      </c>
      <c r="U1629" s="4">
        <f>YEAR(SalesDataTable[[#This Row],[Order Date]])</f>
        <v>2026</v>
      </c>
      <c r="V1629" s="7" t="str">
        <f>"Q"&amp;ROUNDUP(MONTH(SalesDataTable[[#This Row],[Order Date]])/3,0)</f>
        <v>Q3</v>
      </c>
      <c r="W1629" s="8">
        <f>MONTH(SalesDataTable[[#This Row],[Order Date]])</f>
        <v>8</v>
      </c>
      <c r="X1629" s="7" t="str">
        <f>TEXT(SalesDataTable[[#This Row],[Order Date]],"mmm")</f>
        <v>Aug</v>
      </c>
    </row>
    <row r="1630" spans="1:24" ht="15.75">
      <c r="A1630" s="2">
        <v>1101</v>
      </c>
      <c r="B1630" s="11">
        <v>46246</v>
      </c>
      <c r="C1630" s="4">
        <f>YEAR(SalesDataTable[[#This Row],[Order Date]])</f>
        <v>2026</v>
      </c>
      <c r="D1630" s="4" t="str">
        <f>"Q"&amp;ROUNDUP(MONTH(SalesDataTable[[#This Row],[Order Date]])/3,0)</f>
        <v>Q3</v>
      </c>
      <c r="E1630" s="4">
        <f>MONTH(SalesDataTable[[#This Row],[Order Date]])</f>
        <v>8</v>
      </c>
      <c r="F1630" s="4" t="str">
        <f>TEXT(SalesDataTable[[#This Row],[Order Date]],"MMM")</f>
        <v>Aug</v>
      </c>
      <c r="G1630" s="3" t="s">
        <v>20</v>
      </c>
      <c r="H1630" s="3" t="s">
        <v>21</v>
      </c>
      <c r="I1630" s="3" t="s">
        <v>2</v>
      </c>
      <c r="J1630" s="3" t="s">
        <v>13</v>
      </c>
      <c r="K1630" s="3" t="s">
        <v>34</v>
      </c>
      <c r="L1630" s="3" t="s">
        <v>35</v>
      </c>
      <c r="M1630" s="8">
        <v>3</v>
      </c>
      <c r="N1630" s="5">
        <v>40.14</v>
      </c>
      <c r="O1630" s="6">
        <v>0.05</v>
      </c>
      <c r="P1630" s="18">
        <v>14.53</v>
      </c>
      <c r="Q1630" s="18">
        <f t="shared" si="100"/>
        <v>114.399</v>
      </c>
      <c r="R1630" s="18">
        <f t="shared" si="101"/>
        <v>43.589999999999996</v>
      </c>
      <c r="S1630" s="18">
        <f t="shared" si="102"/>
        <v>70.808999999999997</v>
      </c>
      <c r="T1630" s="7">
        <f t="shared" si="103"/>
        <v>0.61896520074476169</v>
      </c>
      <c r="U1630" s="4">
        <f>YEAR(SalesDataTable[[#This Row],[Order Date]])</f>
        <v>2026</v>
      </c>
      <c r="V1630" s="7" t="str">
        <f>"Q"&amp;ROUNDUP(MONTH(SalesDataTable[[#This Row],[Order Date]])/3,0)</f>
        <v>Q3</v>
      </c>
      <c r="W1630" s="8">
        <f>MONTH(SalesDataTable[[#This Row],[Order Date]])</f>
        <v>8</v>
      </c>
      <c r="X1630" s="7" t="str">
        <f>TEXT(SalesDataTable[[#This Row],[Order Date]],"mmm")</f>
        <v>Aug</v>
      </c>
    </row>
    <row r="1631" spans="1:24" ht="15.75">
      <c r="A1631" s="2">
        <v>1564</v>
      </c>
      <c r="B1631" s="11">
        <v>46246</v>
      </c>
      <c r="C1631" s="4">
        <f>YEAR(SalesDataTable[[#This Row],[Order Date]])</f>
        <v>2026</v>
      </c>
      <c r="D1631" s="4" t="str">
        <f>"Q"&amp;ROUNDUP(MONTH(SalesDataTable[[#This Row],[Order Date]])/3,0)</f>
        <v>Q3</v>
      </c>
      <c r="E1631" s="4">
        <f>MONTH(SalesDataTable[[#This Row],[Order Date]])</f>
        <v>8</v>
      </c>
      <c r="F1631" s="4" t="str">
        <f>TEXT(SalesDataTable[[#This Row],[Order Date]],"MMM")</f>
        <v>Aug</v>
      </c>
      <c r="G1631" s="3" t="s">
        <v>20</v>
      </c>
      <c r="H1631" s="3" t="s">
        <v>47</v>
      </c>
      <c r="I1631" s="3" t="s">
        <v>2</v>
      </c>
      <c r="J1631" s="3" t="s">
        <v>13</v>
      </c>
      <c r="K1631" s="3" t="s">
        <v>34</v>
      </c>
      <c r="L1631" s="3" t="s">
        <v>45</v>
      </c>
      <c r="M1631" s="8">
        <v>2</v>
      </c>
      <c r="N1631" s="5">
        <v>51.84</v>
      </c>
      <c r="O1631" s="6">
        <v>0</v>
      </c>
      <c r="P1631" s="18">
        <v>21.62</v>
      </c>
      <c r="Q1631" s="18">
        <f t="shared" si="100"/>
        <v>103.68</v>
      </c>
      <c r="R1631" s="18">
        <f t="shared" si="101"/>
        <v>43.24</v>
      </c>
      <c r="S1631" s="18">
        <f t="shared" si="102"/>
        <v>60.440000000000005</v>
      </c>
      <c r="T1631" s="7">
        <f t="shared" si="103"/>
        <v>0.58294753086419759</v>
      </c>
      <c r="U1631" s="4">
        <f>YEAR(SalesDataTable[[#This Row],[Order Date]])</f>
        <v>2026</v>
      </c>
      <c r="V1631" s="7" t="str">
        <f>"Q"&amp;ROUNDUP(MONTH(SalesDataTable[[#This Row],[Order Date]])/3,0)</f>
        <v>Q3</v>
      </c>
      <c r="W1631" s="8">
        <f>MONTH(SalesDataTable[[#This Row],[Order Date]])</f>
        <v>8</v>
      </c>
      <c r="X1631" s="7" t="str">
        <f>TEXT(SalesDataTable[[#This Row],[Order Date]],"mmm")</f>
        <v>Aug</v>
      </c>
    </row>
    <row r="1632" spans="1:24" ht="15.75">
      <c r="A1632" s="2">
        <v>3712</v>
      </c>
      <c r="B1632" s="11">
        <v>46246</v>
      </c>
      <c r="C1632" s="4">
        <f>YEAR(SalesDataTable[[#This Row],[Order Date]])</f>
        <v>2026</v>
      </c>
      <c r="D1632" s="4" t="str">
        <f>"Q"&amp;ROUNDUP(MONTH(SalesDataTable[[#This Row],[Order Date]])/3,0)</f>
        <v>Q3</v>
      </c>
      <c r="E1632" s="4">
        <f>MONTH(SalesDataTable[[#This Row],[Order Date]])</f>
        <v>8</v>
      </c>
      <c r="F1632" s="4" t="str">
        <f>TEXT(SalesDataTable[[#This Row],[Order Date]],"MMM")</f>
        <v>Aug</v>
      </c>
      <c r="G1632" s="3" t="s">
        <v>20</v>
      </c>
      <c r="H1632" s="3" t="s">
        <v>33</v>
      </c>
      <c r="I1632" s="3" t="s">
        <v>2</v>
      </c>
      <c r="J1632" s="3" t="s">
        <v>13</v>
      </c>
      <c r="K1632" s="3" t="s">
        <v>4</v>
      </c>
      <c r="L1632" s="3" t="s">
        <v>5</v>
      </c>
      <c r="M1632" s="8">
        <v>3</v>
      </c>
      <c r="N1632" s="5">
        <v>82.32</v>
      </c>
      <c r="O1632" s="6">
        <v>0.15</v>
      </c>
      <c r="P1632" s="18">
        <v>41.95</v>
      </c>
      <c r="Q1632" s="18">
        <f t="shared" si="100"/>
        <v>209.91599999999997</v>
      </c>
      <c r="R1632" s="18">
        <f t="shared" si="101"/>
        <v>125.85000000000001</v>
      </c>
      <c r="S1632" s="18">
        <f t="shared" si="102"/>
        <v>84.06599999999996</v>
      </c>
      <c r="T1632" s="7">
        <f t="shared" si="103"/>
        <v>0.40047447550448739</v>
      </c>
      <c r="U1632" s="4">
        <f>YEAR(SalesDataTable[[#This Row],[Order Date]])</f>
        <v>2026</v>
      </c>
      <c r="V1632" s="7" t="str">
        <f>"Q"&amp;ROUNDUP(MONTH(SalesDataTable[[#This Row],[Order Date]])/3,0)</f>
        <v>Q3</v>
      </c>
      <c r="W1632" s="8">
        <f>MONTH(SalesDataTable[[#This Row],[Order Date]])</f>
        <v>8</v>
      </c>
      <c r="X1632" s="7" t="str">
        <f>TEXT(SalesDataTable[[#This Row],[Order Date]],"mmm")</f>
        <v>Aug</v>
      </c>
    </row>
    <row r="1633" spans="1:24" ht="15.75">
      <c r="A1633" s="2">
        <v>771</v>
      </c>
      <c r="B1633" s="11">
        <v>46247</v>
      </c>
      <c r="C1633" s="4">
        <f>YEAR(SalesDataTable[[#This Row],[Order Date]])</f>
        <v>2026</v>
      </c>
      <c r="D1633" s="4" t="str">
        <f>"Q"&amp;ROUNDUP(MONTH(SalesDataTable[[#This Row],[Order Date]])/3,0)</f>
        <v>Q3</v>
      </c>
      <c r="E1633" s="4">
        <f>MONTH(SalesDataTable[[#This Row],[Order Date]])</f>
        <v>8</v>
      </c>
      <c r="F1633" s="4" t="str">
        <f>TEXT(SalesDataTable[[#This Row],[Order Date]],"MMM")</f>
        <v>Aug</v>
      </c>
      <c r="G1633" s="3" t="s">
        <v>11</v>
      </c>
      <c r="H1633" s="3" t="s">
        <v>25</v>
      </c>
      <c r="I1633" s="3" t="s">
        <v>2</v>
      </c>
      <c r="J1633" s="3" t="s">
        <v>3</v>
      </c>
      <c r="K1633" s="3" t="s">
        <v>9</v>
      </c>
      <c r="L1633" s="3" t="s">
        <v>10</v>
      </c>
      <c r="M1633" s="8">
        <v>1</v>
      </c>
      <c r="N1633" s="5">
        <v>91.78</v>
      </c>
      <c r="O1633" s="6">
        <v>0</v>
      </c>
      <c r="P1633" s="18">
        <v>46.15</v>
      </c>
      <c r="Q1633" s="18">
        <f t="shared" si="100"/>
        <v>91.78</v>
      </c>
      <c r="R1633" s="18">
        <f t="shared" si="101"/>
        <v>46.15</v>
      </c>
      <c r="S1633" s="18">
        <f t="shared" si="102"/>
        <v>45.63</v>
      </c>
      <c r="T1633" s="7">
        <f t="shared" si="103"/>
        <v>0.49716713881019831</v>
      </c>
      <c r="U1633" s="4">
        <f>YEAR(SalesDataTable[[#This Row],[Order Date]])</f>
        <v>2026</v>
      </c>
      <c r="V1633" s="7" t="str">
        <f>"Q"&amp;ROUNDUP(MONTH(SalesDataTable[[#This Row],[Order Date]])/3,0)</f>
        <v>Q3</v>
      </c>
      <c r="W1633" s="8">
        <f>MONTH(SalesDataTable[[#This Row],[Order Date]])</f>
        <v>8</v>
      </c>
      <c r="X1633" s="7" t="str">
        <f>TEXT(SalesDataTable[[#This Row],[Order Date]],"mmm")</f>
        <v>Aug</v>
      </c>
    </row>
    <row r="1634" spans="1:24" ht="15.75">
      <c r="A1634" s="2">
        <v>2749</v>
      </c>
      <c r="B1634" s="11">
        <v>46247</v>
      </c>
      <c r="C1634" s="4">
        <f>YEAR(SalesDataTable[[#This Row],[Order Date]])</f>
        <v>2026</v>
      </c>
      <c r="D1634" s="4" t="str">
        <f>"Q"&amp;ROUNDUP(MONTH(SalesDataTable[[#This Row],[Order Date]])/3,0)</f>
        <v>Q3</v>
      </c>
      <c r="E1634" s="4">
        <f>MONTH(SalesDataTable[[#This Row],[Order Date]])</f>
        <v>8</v>
      </c>
      <c r="F1634" s="4" t="str">
        <f>TEXT(SalesDataTable[[#This Row],[Order Date]],"MMM")</f>
        <v>Aug</v>
      </c>
      <c r="G1634" s="3" t="s">
        <v>6</v>
      </c>
      <c r="H1634" s="3" t="s">
        <v>49</v>
      </c>
      <c r="I1634" s="3" t="s">
        <v>2</v>
      </c>
      <c r="J1634" s="3" t="s">
        <v>16</v>
      </c>
      <c r="K1634" s="3" t="s">
        <v>9</v>
      </c>
      <c r="L1634" s="3" t="s">
        <v>10</v>
      </c>
      <c r="M1634" s="8">
        <v>2</v>
      </c>
      <c r="N1634" s="5">
        <v>93.13</v>
      </c>
      <c r="O1634" s="6">
        <v>0</v>
      </c>
      <c r="P1634" s="18">
        <v>45.68</v>
      </c>
      <c r="Q1634" s="18">
        <f t="shared" si="100"/>
        <v>186.26</v>
      </c>
      <c r="R1634" s="18">
        <f t="shared" si="101"/>
        <v>91.36</v>
      </c>
      <c r="S1634" s="18">
        <f t="shared" si="102"/>
        <v>94.899999999999991</v>
      </c>
      <c r="T1634" s="7">
        <f t="shared" si="103"/>
        <v>0.50950284548480618</v>
      </c>
      <c r="U1634" s="4">
        <f>YEAR(SalesDataTable[[#This Row],[Order Date]])</f>
        <v>2026</v>
      </c>
      <c r="V1634" s="7" t="str">
        <f>"Q"&amp;ROUNDUP(MONTH(SalesDataTable[[#This Row],[Order Date]])/3,0)</f>
        <v>Q3</v>
      </c>
      <c r="W1634" s="8">
        <f>MONTH(SalesDataTable[[#This Row],[Order Date]])</f>
        <v>8</v>
      </c>
      <c r="X1634" s="7" t="str">
        <f>TEXT(SalesDataTable[[#This Row],[Order Date]],"mmm")</f>
        <v>Aug</v>
      </c>
    </row>
    <row r="1635" spans="1:24" ht="15.75">
      <c r="A1635" s="2">
        <v>4252</v>
      </c>
      <c r="B1635" s="11">
        <v>46247</v>
      </c>
      <c r="C1635" s="4">
        <f>YEAR(SalesDataTable[[#This Row],[Order Date]])</f>
        <v>2026</v>
      </c>
      <c r="D1635" s="4" t="str">
        <f>"Q"&amp;ROUNDUP(MONTH(SalesDataTable[[#This Row],[Order Date]])/3,0)</f>
        <v>Q3</v>
      </c>
      <c r="E1635" s="4">
        <f>MONTH(SalesDataTable[[#This Row],[Order Date]])</f>
        <v>8</v>
      </c>
      <c r="F1635" s="4" t="str">
        <f>TEXT(SalesDataTable[[#This Row],[Order Date]],"MMM")</f>
        <v>Aug</v>
      </c>
      <c r="G1635" s="3" t="s">
        <v>6</v>
      </c>
      <c r="H1635" s="3" t="s">
        <v>43</v>
      </c>
      <c r="I1635" s="3" t="s">
        <v>2</v>
      </c>
      <c r="J1635" s="3" t="s">
        <v>3</v>
      </c>
      <c r="K1635" s="3" t="s">
        <v>14</v>
      </c>
      <c r="L1635" s="3" t="s">
        <v>15</v>
      </c>
      <c r="M1635" s="8">
        <v>1</v>
      </c>
      <c r="N1635" s="5">
        <v>36.67</v>
      </c>
      <c r="O1635" s="6">
        <v>0.1</v>
      </c>
      <c r="P1635" s="18">
        <v>13.18</v>
      </c>
      <c r="Q1635" s="18">
        <f t="shared" si="100"/>
        <v>33.003</v>
      </c>
      <c r="R1635" s="18">
        <f t="shared" si="101"/>
        <v>13.18</v>
      </c>
      <c r="S1635" s="18">
        <f t="shared" si="102"/>
        <v>19.823</v>
      </c>
      <c r="T1635" s="7">
        <f t="shared" si="103"/>
        <v>0.60064236584552921</v>
      </c>
      <c r="U1635" s="4">
        <f>YEAR(SalesDataTable[[#This Row],[Order Date]])</f>
        <v>2026</v>
      </c>
      <c r="V1635" s="7" t="str">
        <f>"Q"&amp;ROUNDUP(MONTH(SalesDataTable[[#This Row],[Order Date]])/3,0)</f>
        <v>Q3</v>
      </c>
      <c r="W1635" s="8">
        <f>MONTH(SalesDataTable[[#This Row],[Order Date]])</f>
        <v>8</v>
      </c>
      <c r="X1635" s="7" t="str">
        <f>TEXT(SalesDataTable[[#This Row],[Order Date]],"mmm")</f>
        <v>Aug</v>
      </c>
    </row>
    <row r="1636" spans="1:24" ht="15.75">
      <c r="A1636" s="2">
        <v>4665</v>
      </c>
      <c r="B1636" s="11">
        <v>46247</v>
      </c>
      <c r="C1636" s="4">
        <f>YEAR(SalesDataTable[[#This Row],[Order Date]])</f>
        <v>2026</v>
      </c>
      <c r="D1636" s="4" t="str">
        <f>"Q"&amp;ROUNDUP(MONTH(SalesDataTable[[#This Row],[Order Date]])/3,0)</f>
        <v>Q3</v>
      </c>
      <c r="E1636" s="4">
        <f>MONTH(SalesDataTable[[#This Row],[Order Date]])</f>
        <v>8</v>
      </c>
      <c r="F1636" s="4" t="str">
        <f>TEXT(SalesDataTable[[#This Row],[Order Date]],"MMM")</f>
        <v>Aug</v>
      </c>
      <c r="G1636" s="3" t="s">
        <v>20</v>
      </c>
      <c r="H1636" s="3" t="s">
        <v>33</v>
      </c>
      <c r="I1636" s="3" t="s">
        <v>8</v>
      </c>
      <c r="J1636" s="3" t="s">
        <v>3</v>
      </c>
      <c r="K1636" s="3" t="s">
        <v>34</v>
      </c>
      <c r="L1636" s="3" t="s">
        <v>45</v>
      </c>
      <c r="M1636" s="8">
        <v>4</v>
      </c>
      <c r="N1636" s="5">
        <v>51.25</v>
      </c>
      <c r="O1636" s="6">
        <v>0.1</v>
      </c>
      <c r="P1636" s="18">
        <v>21.77</v>
      </c>
      <c r="Q1636" s="18">
        <f t="shared" si="100"/>
        <v>184.5</v>
      </c>
      <c r="R1636" s="18">
        <f t="shared" si="101"/>
        <v>87.08</v>
      </c>
      <c r="S1636" s="18">
        <f t="shared" si="102"/>
        <v>97.42</v>
      </c>
      <c r="T1636" s="7">
        <f t="shared" si="103"/>
        <v>0.52802168021680218</v>
      </c>
      <c r="U1636" s="4">
        <f>YEAR(SalesDataTable[[#This Row],[Order Date]])</f>
        <v>2026</v>
      </c>
      <c r="V1636" s="7" t="str">
        <f>"Q"&amp;ROUNDUP(MONTH(SalesDataTable[[#This Row],[Order Date]])/3,0)</f>
        <v>Q3</v>
      </c>
      <c r="W1636" s="8">
        <f>MONTH(SalesDataTable[[#This Row],[Order Date]])</f>
        <v>8</v>
      </c>
      <c r="X1636" s="7" t="str">
        <f>TEXT(SalesDataTable[[#This Row],[Order Date]],"mmm")</f>
        <v>Aug</v>
      </c>
    </row>
    <row r="1637" spans="1:24" ht="15.75">
      <c r="A1637" s="2">
        <v>4767</v>
      </c>
      <c r="B1637" s="11">
        <v>46247</v>
      </c>
      <c r="C1637" s="4">
        <f>YEAR(SalesDataTable[[#This Row],[Order Date]])</f>
        <v>2026</v>
      </c>
      <c r="D1637" s="4" t="str">
        <f>"Q"&amp;ROUNDUP(MONTH(SalesDataTable[[#This Row],[Order Date]])/3,0)</f>
        <v>Q3</v>
      </c>
      <c r="E1637" s="4">
        <f>MONTH(SalesDataTable[[#This Row],[Order Date]])</f>
        <v>8</v>
      </c>
      <c r="F1637" s="4" t="str">
        <f>TEXT(SalesDataTable[[#This Row],[Order Date]],"MMM")</f>
        <v>Aug</v>
      </c>
      <c r="G1637" s="3" t="s">
        <v>20</v>
      </c>
      <c r="H1637" s="3" t="s">
        <v>33</v>
      </c>
      <c r="I1637" s="3" t="s">
        <v>28</v>
      </c>
      <c r="J1637" s="3" t="s">
        <v>16</v>
      </c>
      <c r="K1637" s="3" t="s">
        <v>34</v>
      </c>
      <c r="L1637" s="3" t="s">
        <v>35</v>
      </c>
      <c r="M1637" s="8">
        <v>1</v>
      </c>
      <c r="N1637" s="5">
        <v>39.61</v>
      </c>
      <c r="O1637" s="6">
        <v>0.1</v>
      </c>
      <c r="P1637" s="18">
        <v>14.85</v>
      </c>
      <c r="Q1637" s="18">
        <f t="shared" si="100"/>
        <v>35.649000000000001</v>
      </c>
      <c r="R1637" s="18">
        <f t="shared" si="101"/>
        <v>14.85</v>
      </c>
      <c r="S1637" s="18">
        <f t="shared" si="102"/>
        <v>20.798999999999999</v>
      </c>
      <c r="T1637" s="7">
        <f t="shared" si="103"/>
        <v>0.58343852562484222</v>
      </c>
      <c r="U1637" s="4">
        <f>YEAR(SalesDataTable[[#This Row],[Order Date]])</f>
        <v>2026</v>
      </c>
      <c r="V1637" s="7" t="str">
        <f>"Q"&amp;ROUNDUP(MONTH(SalesDataTable[[#This Row],[Order Date]])/3,0)</f>
        <v>Q3</v>
      </c>
      <c r="W1637" s="8">
        <f>MONTH(SalesDataTable[[#This Row],[Order Date]])</f>
        <v>8</v>
      </c>
      <c r="X1637" s="7" t="str">
        <f>TEXT(SalesDataTable[[#This Row],[Order Date]],"mmm")</f>
        <v>Aug</v>
      </c>
    </row>
    <row r="1638" spans="1:24" ht="15.75">
      <c r="A1638" s="2">
        <v>4832</v>
      </c>
      <c r="B1638" s="11">
        <v>46247</v>
      </c>
      <c r="C1638" s="4">
        <f>YEAR(SalesDataTable[[#This Row],[Order Date]])</f>
        <v>2026</v>
      </c>
      <c r="D1638" s="4" t="str">
        <f>"Q"&amp;ROUNDUP(MONTH(SalesDataTable[[#This Row],[Order Date]])/3,0)</f>
        <v>Q3</v>
      </c>
      <c r="E1638" s="4">
        <f>MONTH(SalesDataTable[[#This Row],[Order Date]])</f>
        <v>8</v>
      </c>
      <c r="F1638" s="4" t="str">
        <f>TEXT(SalesDataTable[[#This Row],[Order Date]],"MMM")</f>
        <v>Aug</v>
      </c>
      <c r="G1638" s="3" t="s">
        <v>0</v>
      </c>
      <c r="H1638" s="3" t="s">
        <v>50</v>
      </c>
      <c r="I1638" s="3" t="s">
        <v>28</v>
      </c>
      <c r="J1638" s="3" t="s">
        <v>3</v>
      </c>
      <c r="K1638" s="3" t="s">
        <v>4</v>
      </c>
      <c r="L1638" s="3" t="s">
        <v>5</v>
      </c>
      <c r="M1638" s="8">
        <v>2</v>
      </c>
      <c r="N1638" s="5">
        <v>81.59</v>
      </c>
      <c r="O1638" s="6">
        <v>0.15</v>
      </c>
      <c r="P1638" s="18">
        <v>43.9</v>
      </c>
      <c r="Q1638" s="18">
        <f t="shared" si="100"/>
        <v>138.703</v>
      </c>
      <c r="R1638" s="18">
        <f t="shared" si="101"/>
        <v>87.8</v>
      </c>
      <c r="S1638" s="18">
        <f t="shared" si="102"/>
        <v>50.903000000000006</v>
      </c>
      <c r="T1638" s="7">
        <f t="shared" si="103"/>
        <v>0.3669927831409559</v>
      </c>
      <c r="U1638" s="4">
        <f>YEAR(SalesDataTable[[#This Row],[Order Date]])</f>
        <v>2026</v>
      </c>
      <c r="V1638" s="7" t="str">
        <f>"Q"&amp;ROUNDUP(MONTH(SalesDataTable[[#This Row],[Order Date]])/3,0)</f>
        <v>Q3</v>
      </c>
      <c r="W1638" s="8">
        <f>MONTH(SalesDataTable[[#This Row],[Order Date]])</f>
        <v>8</v>
      </c>
      <c r="X1638" s="7" t="str">
        <f>TEXT(SalesDataTable[[#This Row],[Order Date]],"mmm")</f>
        <v>Aug</v>
      </c>
    </row>
    <row r="1639" spans="1:24" ht="15.75">
      <c r="A1639" s="2">
        <v>747</v>
      </c>
      <c r="B1639" s="11">
        <v>46248</v>
      </c>
      <c r="C1639" s="4">
        <f>YEAR(SalesDataTable[[#This Row],[Order Date]])</f>
        <v>2026</v>
      </c>
      <c r="D1639" s="4" t="str">
        <f>"Q"&amp;ROUNDUP(MONTH(SalesDataTable[[#This Row],[Order Date]])/3,0)</f>
        <v>Q3</v>
      </c>
      <c r="E1639" s="4">
        <f>MONTH(SalesDataTable[[#This Row],[Order Date]])</f>
        <v>8</v>
      </c>
      <c r="F1639" s="4" t="str">
        <f>TEXT(SalesDataTable[[#This Row],[Order Date]],"MMM")</f>
        <v>Aug</v>
      </c>
      <c r="G1639" s="3" t="s">
        <v>6</v>
      </c>
      <c r="H1639" s="3" t="s">
        <v>7</v>
      </c>
      <c r="I1639" s="3" t="s">
        <v>19</v>
      </c>
      <c r="J1639" s="3" t="s">
        <v>13</v>
      </c>
      <c r="K1639" s="3" t="s">
        <v>34</v>
      </c>
      <c r="L1639" s="3" t="s">
        <v>38</v>
      </c>
      <c r="M1639" s="8">
        <v>3</v>
      </c>
      <c r="N1639" s="5">
        <v>122.96</v>
      </c>
      <c r="O1639" s="6">
        <v>0.1</v>
      </c>
      <c r="P1639" s="18">
        <v>67.62</v>
      </c>
      <c r="Q1639" s="18">
        <f t="shared" si="100"/>
        <v>331.99200000000002</v>
      </c>
      <c r="R1639" s="18">
        <f t="shared" si="101"/>
        <v>202.86</v>
      </c>
      <c r="S1639" s="18">
        <f t="shared" si="102"/>
        <v>129.13200000000001</v>
      </c>
      <c r="T1639" s="7">
        <f t="shared" si="103"/>
        <v>0.38896117978746475</v>
      </c>
      <c r="U1639" s="4">
        <f>YEAR(SalesDataTable[[#This Row],[Order Date]])</f>
        <v>2026</v>
      </c>
      <c r="V1639" s="7" t="str">
        <f>"Q"&amp;ROUNDUP(MONTH(SalesDataTable[[#This Row],[Order Date]])/3,0)</f>
        <v>Q3</v>
      </c>
      <c r="W1639" s="8">
        <f>MONTH(SalesDataTable[[#This Row],[Order Date]])</f>
        <v>8</v>
      </c>
      <c r="X1639" s="7" t="str">
        <f>TEXT(SalesDataTable[[#This Row],[Order Date]],"mmm")</f>
        <v>Aug</v>
      </c>
    </row>
    <row r="1640" spans="1:24" ht="15.75">
      <c r="A1640" s="2">
        <v>2281</v>
      </c>
      <c r="B1640" s="11">
        <v>46248</v>
      </c>
      <c r="C1640" s="4">
        <f>YEAR(SalesDataTable[[#This Row],[Order Date]])</f>
        <v>2026</v>
      </c>
      <c r="D1640" s="4" t="str">
        <f>"Q"&amp;ROUNDUP(MONTH(SalesDataTable[[#This Row],[Order Date]])/3,0)</f>
        <v>Q3</v>
      </c>
      <c r="E1640" s="4">
        <f>MONTH(SalesDataTable[[#This Row],[Order Date]])</f>
        <v>8</v>
      </c>
      <c r="F1640" s="4" t="str">
        <f>TEXT(SalesDataTable[[#This Row],[Order Date]],"MMM")</f>
        <v>Aug</v>
      </c>
      <c r="G1640" s="3" t="s">
        <v>6</v>
      </c>
      <c r="H1640" s="3" t="s">
        <v>41</v>
      </c>
      <c r="I1640" s="3" t="s">
        <v>19</v>
      </c>
      <c r="J1640" s="3" t="s">
        <v>3</v>
      </c>
      <c r="K1640" s="3" t="s">
        <v>9</v>
      </c>
      <c r="L1640" s="3" t="s">
        <v>46</v>
      </c>
      <c r="M1640" s="8">
        <v>1</v>
      </c>
      <c r="N1640" s="5">
        <v>70.91</v>
      </c>
      <c r="O1640" s="6">
        <v>0</v>
      </c>
      <c r="P1640" s="18">
        <v>33.11</v>
      </c>
      <c r="Q1640" s="18">
        <f t="shared" si="100"/>
        <v>70.91</v>
      </c>
      <c r="R1640" s="18">
        <f t="shared" si="101"/>
        <v>33.11</v>
      </c>
      <c r="S1640" s="18">
        <f t="shared" si="102"/>
        <v>37.799999999999997</v>
      </c>
      <c r="T1640" s="7">
        <f t="shared" si="103"/>
        <v>0.53307008884501483</v>
      </c>
      <c r="U1640" s="4">
        <f>YEAR(SalesDataTable[[#This Row],[Order Date]])</f>
        <v>2026</v>
      </c>
      <c r="V1640" s="7" t="str">
        <f>"Q"&amp;ROUNDUP(MONTH(SalesDataTable[[#This Row],[Order Date]])/3,0)</f>
        <v>Q3</v>
      </c>
      <c r="W1640" s="8">
        <f>MONTH(SalesDataTable[[#This Row],[Order Date]])</f>
        <v>8</v>
      </c>
      <c r="X1640" s="7" t="str">
        <f>TEXT(SalesDataTable[[#This Row],[Order Date]],"mmm")</f>
        <v>Aug</v>
      </c>
    </row>
    <row r="1641" spans="1:24" ht="15.75">
      <c r="A1641" s="2">
        <v>2414</v>
      </c>
      <c r="B1641" s="11">
        <v>46248</v>
      </c>
      <c r="C1641" s="4">
        <f>YEAR(SalesDataTable[[#This Row],[Order Date]])</f>
        <v>2026</v>
      </c>
      <c r="D1641" s="4" t="str">
        <f>"Q"&amp;ROUNDUP(MONTH(SalesDataTable[[#This Row],[Order Date]])/3,0)</f>
        <v>Q3</v>
      </c>
      <c r="E1641" s="4">
        <f>MONTH(SalesDataTable[[#This Row],[Order Date]])</f>
        <v>8</v>
      </c>
      <c r="F1641" s="4" t="str">
        <f>TEXT(SalesDataTable[[#This Row],[Order Date]],"MMM")</f>
        <v>Aug</v>
      </c>
      <c r="G1641" s="3" t="s">
        <v>6</v>
      </c>
      <c r="H1641" s="3" t="s">
        <v>27</v>
      </c>
      <c r="I1641" s="3" t="s">
        <v>8</v>
      </c>
      <c r="J1641" s="3" t="s">
        <v>16</v>
      </c>
      <c r="K1641" s="3" t="s">
        <v>4</v>
      </c>
      <c r="L1641" s="3" t="s">
        <v>22</v>
      </c>
      <c r="M1641" s="8">
        <v>6</v>
      </c>
      <c r="N1641" s="5">
        <v>50.94</v>
      </c>
      <c r="O1641" s="6">
        <v>0.1</v>
      </c>
      <c r="P1641" s="18">
        <v>22.76</v>
      </c>
      <c r="Q1641" s="18">
        <f t="shared" si="100"/>
        <v>275.07600000000002</v>
      </c>
      <c r="R1641" s="18">
        <f t="shared" si="101"/>
        <v>136.56</v>
      </c>
      <c r="S1641" s="18">
        <f t="shared" si="102"/>
        <v>138.51600000000002</v>
      </c>
      <c r="T1641" s="7">
        <f t="shared" si="103"/>
        <v>0.50355538105832576</v>
      </c>
      <c r="U1641" s="4">
        <f>YEAR(SalesDataTable[[#This Row],[Order Date]])</f>
        <v>2026</v>
      </c>
      <c r="V1641" s="7" t="str">
        <f>"Q"&amp;ROUNDUP(MONTH(SalesDataTable[[#This Row],[Order Date]])/3,0)</f>
        <v>Q3</v>
      </c>
      <c r="W1641" s="8">
        <f>MONTH(SalesDataTable[[#This Row],[Order Date]])</f>
        <v>8</v>
      </c>
      <c r="X1641" s="7" t="str">
        <f>TEXT(SalesDataTable[[#This Row],[Order Date]],"mmm")</f>
        <v>Aug</v>
      </c>
    </row>
    <row r="1642" spans="1:24" ht="15.75">
      <c r="A1642" s="2">
        <v>3162</v>
      </c>
      <c r="B1642" s="11">
        <v>46248</v>
      </c>
      <c r="C1642" s="4">
        <f>YEAR(SalesDataTable[[#This Row],[Order Date]])</f>
        <v>2026</v>
      </c>
      <c r="D1642" s="4" t="str">
        <f>"Q"&amp;ROUNDUP(MONTH(SalesDataTable[[#This Row],[Order Date]])/3,0)</f>
        <v>Q3</v>
      </c>
      <c r="E1642" s="4">
        <f>MONTH(SalesDataTable[[#This Row],[Order Date]])</f>
        <v>8</v>
      </c>
      <c r="F1642" s="4" t="str">
        <f>TEXT(SalesDataTable[[#This Row],[Order Date]],"MMM")</f>
        <v>Aug</v>
      </c>
      <c r="G1642" s="3" t="s">
        <v>6</v>
      </c>
      <c r="H1642" s="3" t="s">
        <v>7</v>
      </c>
      <c r="I1642" s="3" t="s">
        <v>2</v>
      </c>
      <c r="J1642" s="3" t="s">
        <v>13</v>
      </c>
      <c r="K1642" s="3" t="s">
        <v>9</v>
      </c>
      <c r="L1642" s="3" t="s">
        <v>17</v>
      </c>
      <c r="M1642" s="8">
        <v>1</v>
      </c>
      <c r="N1642" s="5">
        <v>144.96</v>
      </c>
      <c r="O1642" s="6">
        <v>0.05</v>
      </c>
      <c r="P1642" s="18">
        <v>77.959999999999994</v>
      </c>
      <c r="Q1642" s="18">
        <f t="shared" si="100"/>
        <v>137.71199999999999</v>
      </c>
      <c r="R1642" s="18">
        <f t="shared" si="101"/>
        <v>77.959999999999994</v>
      </c>
      <c r="S1642" s="18">
        <f t="shared" si="102"/>
        <v>59.751999999999995</v>
      </c>
      <c r="T1642" s="7">
        <f t="shared" si="103"/>
        <v>0.43389101893807364</v>
      </c>
      <c r="U1642" s="4">
        <f>YEAR(SalesDataTable[[#This Row],[Order Date]])</f>
        <v>2026</v>
      </c>
      <c r="V1642" s="7" t="str">
        <f>"Q"&amp;ROUNDUP(MONTH(SalesDataTable[[#This Row],[Order Date]])/3,0)</f>
        <v>Q3</v>
      </c>
      <c r="W1642" s="8">
        <f>MONTH(SalesDataTable[[#This Row],[Order Date]])</f>
        <v>8</v>
      </c>
      <c r="X1642" s="7" t="str">
        <f>TEXT(SalesDataTable[[#This Row],[Order Date]],"mmm")</f>
        <v>Aug</v>
      </c>
    </row>
    <row r="1643" spans="1:24" ht="15.75">
      <c r="A1643" s="2">
        <v>3200</v>
      </c>
      <c r="B1643" s="11">
        <v>46248</v>
      </c>
      <c r="C1643" s="4">
        <f>YEAR(SalesDataTable[[#This Row],[Order Date]])</f>
        <v>2026</v>
      </c>
      <c r="D1643" s="4" t="str">
        <f>"Q"&amp;ROUNDUP(MONTH(SalesDataTable[[#This Row],[Order Date]])/3,0)</f>
        <v>Q3</v>
      </c>
      <c r="E1643" s="4">
        <f>MONTH(SalesDataTable[[#This Row],[Order Date]])</f>
        <v>8</v>
      </c>
      <c r="F1643" s="4" t="str">
        <f>TEXT(SalesDataTable[[#This Row],[Order Date]],"MMM")</f>
        <v>Aug</v>
      </c>
      <c r="G1643" s="3" t="s">
        <v>20</v>
      </c>
      <c r="H1643" s="3" t="s">
        <v>33</v>
      </c>
      <c r="I1643" s="3" t="s">
        <v>19</v>
      </c>
      <c r="J1643" s="3" t="s">
        <v>13</v>
      </c>
      <c r="K1643" s="3" t="s">
        <v>9</v>
      </c>
      <c r="L1643" s="3" t="s">
        <v>37</v>
      </c>
      <c r="M1643" s="8">
        <v>1</v>
      </c>
      <c r="N1643" s="5">
        <v>152.97</v>
      </c>
      <c r="O1643" s="6">
        <v>0</v>
      </c>
      <c r="P1643" s="18">
        <v>79.66</v>
      </c>
      <c r="Q1643" s="18">
        <f t="shared" si="100"/>
        <v>152.97</v>
      </c>
      <c r="R1643" s="18">
        <f t="shared" si="101"/>
        <v>79.66</v>
      </c>
      <c r="S1643" s="18">
        <f t="shared" si="102"/>
        <v>73.31</v>
      </c>
      <c r="T1643" s="7">
        <f t="shared" si="103"/>
        <v>0.47924429626724196</v>
      </c>
      <c r="U1643" s="4">
        <f>YEAR(SalesDataTable[[#This Row],[Order Date]])</f>
        <v>2026</v>
      </c>
      <c r="V1643" s="7" t="str">
        <f>"Q"&amp;ROUNDUP(MONTH(SalesDataTable[[#This Row],[Order Date]])/3,0)</f>
        <v>Q3</v>
      </c>
      <c r="W1643" s="8">
        <f>MONTH(SalesDataTable[[#This Row],[Order Date]])</f>
        <v>8</v>
      </c>
      <c r="X1643" s="7" t="str">
        <f>TEXT(SalesDataTable[[#This Row],[Order Date]],"mmm")</f>
        <v>Aug</v>
      </c>
    </row>
    <row r="1644" spans="1:24" ht="15.75">
      <c r="A1644" s="2">
        <v>3521</v>
      </c>
      <c r="B1644" s="11">
        <v>46248</v>
      </c>
      <c r="C1644" s="4">
        <f>YEAR(SalesDataTable[[#This Row],[Order Date]])</f>
        <v>2026</v>
      </c>
      <c r="D1644" s="4" t="str">
        <f>"Q"&amp;ROUNDUP(MONTH(SalesDataTable[[#This Row],[Order Date]])/3,0)</f>
        <v>Q3</v>
      </c>
      <c r="E1644" s="4">
        <f>MONTH(SalesDataTable[[#This Row],[Order Date]])</f>
        <v>8</v>
      </c>
      <c r="F1644" s="4" t="str">
        <f>TEXT(SalesDataTable[[#This Row],[Order Date]],"MMM")</f>
        <v>Aug</v>
      </c>
      <c r="G1644" s="3" t="s">
        <v>11</v>
      </c>
      <c r="H1644" s="3" t="s">
        <v>52</v>
      </c>
      <c r="I1644" s="3" t="s">
        <v>2</v>
      </c>
      <c r="J1644" s="3" t="s">
        <v>16</v>
      </c>
      <c r="K1644" s="3" t="s">
        <v>14</v>
      </c>
      <c r="L1644" s="3" t="s">
        <v>32</v>
      </c>
      <c r="M1644" s="8">
        <v>2</v>
      </c>
      <c r="N1644" s="5">
        <v>45.79</v>
      </c>
      <c r="O1644" s="6">
        <v>0</v>
      </c>
      <c r="P1644" s="18">
        <v>18.23</v>
      </c>
      <c r="Q1644" s="18">
        <f t="shared" si="100"/>
        <v>91.58</v>
      </c>
      <c r="R1644" s="18">
        <f t="shared" si="101"/>
        <v>36.46</v>
      </c>
      <c r="S1644" s="18">
        <f t="shared" si="102"/>
        <v>55.12</v>
      </c>
      <c r="T1644" s="7">
        <f t="shared" si="103"/>
        <v>0.60187813933173184</v>
      </c>
      <c r="U1644" s="4">
        <f>YEAR(SalesDataTable[[#This Row],[Order Date]])</f>
        <v>2026</v>
      </c>
      <c r="V1644" s="7" t="str">
        <f>"Q"&amp;ROUNDUP(MONTH(SalesDataTable[[#This Row],[Order Date]])/3,0)</f>
        <v>Q3</v>
      </c>
      <c r="W1644" s="8">
        <f>MONTH(SalesDataTable[[#This Row],[Order Date]])</f>
        <v>8</v>
      </c>
      <c r="X1644" s="7" t="str">
        <f>TEXT(SalesDataTable[[#This Row],[Order Date]],"mmm")</f>
        <v>Aug</v>
      </c>
    </row>
    <row r="1645" spans="1:24" ht="15.75">
      <c r="A1645" s="2">
        <v>4447</v>
      </c>
      <c r="B1645" s="11">
        <v>46248</v>
      </c>
      <c r="C1645" s="4">
        <f>YEAR(SalesDataTable[[#This Row],[Order Date]])</f>
        <v>2026</v>
      </c>
      <c r="D1645" s="4" t="str">
        <f>"Q"&amp;ROUNDUP(MONTH(SalesDataTable[[#This Row],[Order Date]])/3,0)</f>
        <v>Q3</v>
      </c>
      <c r="E1645" s="4">
        <f>MONTH(SalesDataTable[[#This Row],[Order Date]])</f>
        <v>8</v>
      </c>
      <c r="F1645" s="4" t="str">
        <f>TEXT(SalesDataTable[[#This Row],[Order Date]],"MMM")</f>
        <v>Aug</v>
      </c>
      <c r="G1645" s="3" t="s">
        <v>6</v>
      </c>
      <c r="H1645" s="3" t="s">
        <v>27</v>
      </c>
      <c r="I1645" s="3" t="s">
        <v>2</v>
      </c>
      <c r="J1645" s="3" t="s">
        <v>13</v>
      </c>
      <c r="K1645" s="3" t="s">
        <v>14</v>
      </c>
      <c r="L1645" s="3" t="s">
        <v>48</v>
      </c>
      <c r="M1645" s="8">
        <v>1</v>
      </c>
      <c r="N1645" s="5">
        <v>161.31</v>
      </c>
      <c r="O1645" s="6">
        <v>0</v>
      </c>
      <c r="P1645" s="18">
        <v>87.81</v>
      </c>
      <c r="Q1645" s="18">
        <f t="shared" si="100"/>
        <v>161.31</v>
      </c>
      <c r="R1645" s="18">
        <f t="shared" si="101"/>
        <v>87.81</v>
      </c>
      <c r="S1645" s="18">
        <f t="shared" si="102"/>
        <v>73.5</v>
      </c>
      <c r="T1645" s="7">
        <f t="shared" si="103"/>
        <v>0.45564441138181139</v>
      </c>
      <c r="U1645" s="4">
        <f>YEAR(SalesDataTable[[#This Row],[Order Date]])</f>
        <v>2026</v>
      </c>
      <c r="V1645" s="7" t="str">
        <f>"Q"&amp;ROUNDUP(MONTH(SalesDataTable[[#This Row],[Order Date]])/3,0)</f>
        <v>Q3</v>
      </c>
      <c r="W1645" s="8">
        <f>MONTH(SalesDataTable[[#This Row],[Order Date]])</f>
        <v>8</v>
      </c>
      <c r="X1645" s="7" t="str">
        <f>TEXT(SalesDataTable[[#This Row],[Order Date]],"mmm")</f>
        <v>Aug</v>
      </c>
    </row>
    <row r="1646" spans="1:24" ht="15.75">
      <c r="A1646" s="2">
        <v>421</v>
      </c>
      <c r="B1646" s="11">
        <v>46249</v>
      </c>
      <c r="C1646" s="4">
        <f>YEAR(SalesDataTable[[#This Row],[Order Date]])</f>
        <v>2026</v>
      </c>
      <c r="D1646" s="4" t="str">
        <f>"Q"&amp;ROUNDUP(MONTH(SalesDataTable[[#This Row],[Order Date]])/3,0)</f>
        <v>Q3</v>
      </c>
      <c r="E1646" s="4">
        <f>MONTH(SalesDataTable[[#This Row],[Order Date]])</f>
        <v>8</v>
      </c>
      <c r="F1646" s="4" t="str">
        <f>TEXT(SalesDataTable[[#This Row],[Order Date]],"MMM")</f>
        <v>Aug</v>
      </c>
      <c r="G1646" s="3" t="s">
        <v>20</v>
      </c>
      <c r="H1646" s="3" t="s">
        <v>31</v>
      </c>
      <c r="I1646" s="3" t="s">
        <v>2</v>
      </c>
      <c r="J1646" s="3" t="s">
        <v>13</v>
      </c>
      <c r="K1646" s="3" t="s">
        <v>34</v>
      </c>
      <c r="L1646" s="3" t="s">
        <v>42</v>
      </c>
      <c r="M1646" s="8">
        <v>2</v>
      </c>
      <c r="N1646" s="5">
        <v>35.97</v>
      </c>
      <c r="O1646" s="6">
        <v>0.05</v>
      </c>
      <c r="P1646" s="18">
        <v>14.28</v>
      </c>
      <c r="Q1646" s="18">
        <f t="shared" si="100"/>
        <v>68.342999999999989</v>
      </c>
      <c r="R1646" s="18">
        <f t="shared" si="101"/>
        <v>28.56</v>
      </c>
      <c r="S1646" s="18">
        <f t="shared" si="102"/>
        <v>39.782999999999987</v>
      </c>
      <c r="T1646" s="7">
        <f t="shared" si="103"/>
        <v>0.58210789693165343</v>
      </c>
      <c r="U1646" s="4">
        <f>YEAR(SalesDataTable[[#This Row],[Order Date]])</f>
        <v>2026</v>
      </c>
      <c r="V1646" s="7" t="str">
        <f>"Q"&amp;ROUNDUP(MONTH(SalesDataTable[[#This Row],[Order Date]])/3,0)</f>
        <v>Q3</v>
      </c>
      <c r="W1646" s="8">
        <f>MONTH(SalesDataTable[[#This Row],[Order Date]])</f>
        <v>8</v>
      </c>
      <c r="X1646" s="7" t="str">
        <f>TEXT(SalesDataTable[[#This Row],[Order Date]],"mmm")</f>
        <v>Aug</v>
      </c>
    </row>
    <row r="1647" spans="1:24" ht="15.75">
      <c r="A1647" s="2">
        <v>962</v>
      </c>
      <c r="B1647" s="11">
        <v>46249</v>
      </c>
      <c r="C1647" s="4">
        <f>YEAR(SalesDataTable[[#This Row],[Order Date]])</f>
        <v>2026</v>
      </c>
      <c r="D1647" s="4" t="str">
        <f>"Q"&amp;ROUNDUP(MONTH(SalesDataTable[[#This Row],[Order Date]])/3,0)</f>
        <v>Q3</v>
      </c>
      <c r="E1647" s="4">
        <f>MONTH(SalesDataTable[[#This Row],[Order Date]])</f>
        <v>8</v>
      </c>
      <c r="F1647" s="4" t="str">
        <f>TEXT(SalesDataTable[[#This Row],[Order Date]],"MMM")</f>
        <v>Aug</v>
      </c>
      <c r="G1647" s="3" t="s">
        <v>0</v>
      </c>
      <c r="H1647" s="3" t="s">
        <v>1</v>
      </c>
      <c r="I1647" s="3" t="s">
        <v>19</v>
      </c>
      <c r="J1647" s="3" t="s">
        <v>13</v>
      </c>
      <c r="K1647" s="3" t="s">
        <v>34</v>
      </c>
      <c r="L1647" s="3" t="s">
        <v>35</v>
      </c>
      <c r="M1647" s="8">
        <v>2</v>
      </c>
      <c r="N1647" s="5">
        <v>39.729999999999997</v>
      </c>
      <c r="O1647" s="6">
        <v>0</v>
      </c>
      <c r="P1647" s="18">
        <v>14.95</v>
      </c>
      <c r="Q1647" s="18">
        <f t="shared" si="100"/>
        <v>79.459999999999994</v>
      </c>
      <c r="R1647" s="18">
        <f t="shared" si="101"/>
        <v>29.9</v>
      </c>
      <c r="S1647" s="18">
        <f t="shared" si="102"/>
        <v>49.559999999999995</v>
      </c>
      <c r="T1647" s="7">
        <f t="shared" si="103"/>
        <v>0.62371004278882458</v>
      </c>
      <c r="U1647" s="4">
        <f>YEAR(SalesDataTable[[#This Row],[Order Date]])</f>
        <v>2026</v>
      </c>
      <c r="V1647" s="7" t="str">
        <f>"Q"&amp;ROUNDUP(MONTH(SalesDataTable[[#This Row],[Order Date]])/3,0)</f>
        <v>Q3</v>
      </c>
      <c r="W1647" s="8">
        <f>MONTH(SalesDataTable[[#This Row],[Order Date]])</f>
        <v>8</v>
      </c>
      <c r="X1647" s="7" t="str">
        <f>TEXT(SalesDataTable[[#This Row],[Order Date]],"mmm")</f>
        <v>Aug</v>
      </c>
    </row>
    <row r="1648" spans="1:24" ht="15.75">
      <c r="A1648" s="2">
        <v>1386</v>
      </c>
      <c r="B1648" s="11">
        <v>46249</v>
      </c>
      <c r="C1648" s="4">
        <f>YEAR(SalesDataTable[[#This Row],[Order Date]])</f>
        <v>2026</v>
      </c>
      <c r="D1648" s="4" t="str">
        <f>"Q"&amp;ROUNDUP(MONTH(SalesDataTable[[#This Row],[Order Date]])/3,0)</f>
        <v>Q3</v>
      </c>
      <c r="E1648" s="4">
        <f>MONTH(SalesDataTable[[#This Row],[Order Date]])</f>
        <v>8</v>
      </c>
      <c r="F1648" s="4" t="str">
        <f>TEXT(SalesDataTable[[#This Row],[Order Date]],"MMM")</f>
        <v>Aug</v>
      </c>
      <c r="G1648" s="3" t="s">
        <v>6</v>
      </c>
      <c r="H1648" s="3" t="s">
        <v>43</v>
      </c>
      <c r="I1648" s="3" t="s">
        <v>2</v>
      </c>
      <c r="J1648" s="3" t="s">
        <v>16</v>
      </c>
      <c r="K1648" s="3" t="s">
        <v>14</v>
      </c>
      <c r="L1648" s="3" t="s">
        <v>15</v>
      </c>
      <c r="M1648" s="8">
        <v>2</v>
      </c>
      <c r="N1648" s="5">
        <v>36.049999999999997</v>
      </c>
      <c r="O1648" s="6">
        <v>0</v>
      </c>
      <c r="P1648" s="18">
        <v>13.8</v>
      </c>
      <c r="Q1648" s="18">
        <f t="shared" si="100"/>
        <v>72.099999999999994</v>
      </c>
      <c r="R1648" s="18">
        <f t="shared" si="101"/>
        <v>27.6</v>
      </c>
      <c r="S1648" s="18">
        <f t="shared" si="102"/>
        <v>44.499999999999993</v>
      </c>
      <c r="T1648" s="7">
        <f t="shared" si="103"/>
        <v>0.61719833564493753</v>
      </c>
      <c r="U1648" s="4">
        <f>YEAR(SalesDataTable[[#This Row],[Order Date]])</f>
        <v>2026</v>
      </c>
      <c r="V1648" s="7" t="str">
        <f>"Q"&amp;ROUNDUP(MONTH(SalesDataTable[[#This Row],[Order Date]])/3,0)</f>
        <v>Q3</v>
      </c>
      <c r="W1648" s="8">
        <f>MONTH(SalesDataTable[[#This Row],[Order Date]])</f>
        <v>8</v>
      </c>
      <c r="X1648" s="7" t="str">
        <f>TEXT(SalesDataTable[[#This Row],[Order Date]],"mmm")</f>
        <v>Aug</v>
      </c>
    </row>
    <row r="1649" spans="1:24" ht="15.75">
      <c r="A1649" s="2">
        <v>3083</v>
      </c>
      <c r="B1649" s="11">
        <v>46249</v>
      </c>
      <c r="C1649" s="4">
        <f>YEAR(SalesDataTable[[#This Row],[Order Date]])</f>
        <v>2026</v>
      </c>
      <c r="D1649" s="4" t="str">
        <f>"Q"&amp;ROUNDUP(MONTH(SalesDataTable[[#This Row],[Order Date]])/3,0)</f>
        <v>Q3</v>
      </c>
      <c r="E1649" s="4">
        <f>MONTH(SalesDataTable[[#This Row],[Order Date]])</f>
        <v>8</v>
      </c>
      <c r="F1649" s="4" t="str">
        <f>TEXT(SalesDataTable[[#This Row],[Order Date]],"MMM")</f>
        <v>Aug</v>
      </c>
      <c r="G1649" s="3" t="s">
        <v>20</v>
      </c>
      <c r="H1649" s="3" t="s">
        <v>31</v>
      </c>
      <c r="I1649" s="3" t="s">
        <v>2</v>
      </c>
      <c r="J1649" s="3" t="s">
        <v>13</v>
      </c>
      <c r="K1649" s="3" t="s">
        <v>23</v>
      </c>
      <c r="L1649" s="3" t="s">
        <v>29</v>
      </c>
      <c r="M1649" s="8">
        <v>1</v>
      </c>
      <c r="N1649" s="5">
        <v>194.36</v>
      </c>
      <c r="O1649" s="6">
        <v>0</v>
      </c>
      <c r="P1649" s="18">
        <v>106.01</v>
      </c>
      <c r="Q1649" s="18">
        <f t="shared" si="100"/>
        <v>194.36</v>
      </c>
      <c r="R1649" s="18">
        <f t="shared" si="101"/>
        <v>106.01</v>
      </c>
      <c r="S1649" s="18">
        <f t="shared" si="102"/>
        <v>88.350000000000009</v>
      </c>
      <c r="T1649" s="7">
        <f t="shared" si="103"/>
        <v>0.45456884132537562</v>
      </c>
      <c r="U1649" s="4">
        <f>YEAR(SalesDataTable[[#This Row],[Order Date]])</f>
        <v>2026</v>
      </c>
      <c r="V1649" s="7" t="str">
        <f>"Q"&amp;ROUNDUP(MONTH(SalesDataTable[[#This Row],[Order Date]])/3,0)</f>
        <v>Q3</v>
      </c>
      <c r="W1649" s="8">
        <f>MONTH(SalesDataTable[[#This Row],[Order Date]])</f>
        <v>8</v>
      </c>
      <c r="X1649" s="7" t="str">
        <f>TEXT(SalesDataTable[[#This Row],[Order Date]],"mmm")</f>
        <v>Aug</v>
      </c>
    </row>
    <row r="1650" spans="1:24" ht="15.75">
      <c r="A1650" s="2">
        <v>3174</v>
      </c>
      <c r="B1650" s="11">
        <v>46249</v>
      </c>
      <c r="C1650" s="4">
        <f>YEAR(SalesDataTable[[#This Row],[Order Date]])</f>
        <v>2026</v>
      </c>
      <c r="D1650" s="4" t="str">
        <f>"Q"&amp;ROUNDUP(MONTH(SalesDataTable[[#This Row],[Order Date]])/3,0)</f>
        <v>Q3</v>
      </c>
      <c r="E1650" s="4">
        <f>MONTH(SalesDataTable[[#This Row],[Order Date]])</f>
        <v>8</v>
      </c>
      <c r="F1650" s="4" t="str">
        <f>TEXT(SalesDataTable[[#This Row],[Order Date]],"MMM")</f>
        <v>Aug</v>
      </c>
      <c r="G1650" s="3" t="s">
        <v>20</v>
      </c>
      <c r="H1650" s="3" t="s">
        <v>21</v>
      </c>
      <c r="I1650" s="3" t="s">
        <v>19</v>
      </c>
      <c r="J1650" s="3" t="s">
        <v>3</v>
      </c>
      <c r="K1650" s="3" t="s">
        <v>23</v>
      </c>
      <c r="L1650" s="3" t="s">
        <v>29</v>
      </c>
      <c r="M1650" s="8">
        <v>1</v>
      </c>
      <c r="N1650" s="5">
        <v>192.67</v>
      </c>
      <c r="O1650" s="6">
        <v>0.05</v>
      </c>
      <c r="P1650" s="18">
        <v>103.37</v>
      </c>
      <c r="Q1650" s="18">
        <f t="shared" si="100"/>
        <v>183.03649999999999</v>
      </c>
      <c r="R1650" s="18">
        <f t="shared" si="101"/>
        <v>103.37</v>
      </c>
      <c r="S1650" s="18">
        <f t="shared" si="102"/>
        <v>79.666499999999985</v>
      </c>
      <c r="T1650" s="7">
        <f t="shared" si="103"/>
        <v>0.43524925356417976</v>
      </c>
      <c r="U1650" s="4">
        <f>YEAR(SalesDataTable[[#This Row],[Order Date]])</f>
        <v>2026</v>
      </c>
      <c r="V1650" s="7" t="str">
        <f>"Q"&amp;ROUNDUP(MONTH(SalesDataTable[[#This Row],[Order Date]])/3,0)</f>
        <v>Q3</v>
      </c>
      <c r="W1650" s="8">
        <f>MONTH(SalesDataTable[[#This Row],[Order Date]])</f>
        <v>8</v>
      </c>
      <c r="X1650" s="7" t="str">
        <f>TEXT(SalesDataTable[[#This Row],[Order Date]],"mmm")</f>
        <v>Aug</v>
      </c>
    </row>
    <row r="1651" spans="1:24" ht="15.75">
      <c r="A1651" s="2">
        <v>4045</v>
      </c>
      <c r="B1651" s="11">
        <v>46249</v>
      </c>
      <c r="C1651" s="4">
        <f>YEAR(SalesDataTable[[#This Row],[Order Date]])</f>
        <v>2026</v>
      </c>
      <c r="D1651" s="4" t="str">
        <f>"Q"&amp;ROUNDUP(MONTH(SalesDataTable[[#This Row],[Order Date]])/3,0)</f>
        <v>Q3</v>
      </c>
      <c r="E1651" s="4">
        <f>MONTH(SalesDataTable[[#This Row],[Order Date]])</f>
        <v>8</v>
      </c>
      <c r="F1651" s="4" t="str">
        <f>TEXT(SalesDataTable[[#This Row],[Order Date]],"MMM")</f>
        <v>Aug</v>
      </c>
      <c r="G1651" s="3" t="s">
        <v>11</v>
      </c>
      <c r="H1651" s="3" t="s">
        <v>52</v>
      </c>
      <c r="I1651" s="3" t="s">
        <v>2</v>
      </c>
      <c r="J1651" s="3" t="s">
        <v>13</v>
      </c>
      <c r="K1651" s="3" t="s">
        <v>9</v>
      </c>
      <c r="L1651" s="3" t="s">
        <v>10</v>
      </c>
      <c r="M1651" s="8">
        <v>3</v>
      </c>
      <c r="N1651" s="5">
        <v>92.12</v>
      </c>
      <c r="O1651" s="6">
        <v>0.1</v>
      </c>
      <c r="P1651" s="18">
        <v>44.1</v>
      </c>
      <c r="Q1651" s="18">
        <f t="shared" si="100"/>
        <v>248.72400000000002</v>
      </c>
      <c r="R1651" s="18">
        <f t="shared" si="101"/>
        <v>132.30000000000001</v>
      </c>
      <c r="S1651" s="18">
        <f t="shared" si="102"/>
        <v>116.42400000000001</v>
      </c>
      <c r="T1651" s="7">
        <f t="shared" si="103"/>
        <v>0.46808510638297873</v>
      </c>
      <c r="U1651" s="4">
        <f>YEAR(SalesDataTable[[#This Row],[Order Date]])</f>
        <v>2026</v>
      </c>
      <c r="V1651" s="7" t="str">
        <f>"Q"&amp;ROUNDUP(MONTH(SalesDataTable[[#This Row],[Order Date]])/3,0)</f>
        <v>Q3</v>
      </c>
      <c r="W1651" s="8">
        <f>MONTH(SalesDataTable[[#This Row],[Order Date]])</f>
        <v>8</v>
      </c>
      <c r="X1651" s="7" t="str">
        <f>TEXT(SalesDataTable[[#This Row],[Order Date]],"mmm")</f>
        <v>Aug</v>
      </c>
    </row>
    <row r="1652" spans="1:24" ht="15.75">
      <c r="A1652" s="2">
        <v>4850</v>
      </c>
      <c r="B1652" s="11">
        <v>46249</v>
      </c>
      <c r="C1652" s="4">
        <f>YEAR(SalesDataTable[[#This Row],[Order Date]])</f>
        <v>2026</v>
      </c>
      <c r="D1652" s="4" t="str">
        <f>"Q"&amp;ROUNDUP(MONTH(SalesDataTable[[#This Row],[Order Date]])/3,0)</f>
        <v>Q3</v>
      </c>
      <c r="E1652" s="4">
        <f>MONTH(SalesDataTable[[#This Row],[Order Date]])</f>
        <v>8</v>
      </c>
      <c r="F1652" s="4" t="str">
        <f>TEXT(SalesDataTable[[#This Row],[Order Date]],"MMM")</f>
        <v>Aug</v>
      </c>
      <c r="G1652" s="3" t="s">
        <v>6</v>
      </c>
      <c r="H1652" s="3" t="s">
        <v>7</v>
      </c>
      <c r="I1652" s="3" t="s">
        <v>19</v>
      </c>
      <c r="J1652" s="3" t="s">
        <v>16</v>
      </c>
      <c r="K1652" s="3" t="s">
        <v>23</v>
      </c>
      <c r="L1652" s="3" t="s">
        <v>29</v>
      </c>
      <c r="M1652" s="8">
        <v>1</v>
      </c>
      <c r="N1652" s="5">
        <v>192.82</v>
      </c>
      <c r="O1652" s="6">
        <v>0</v>
      </c>
      <c r="P1652" s="18">
        <v>104.98</v>
      </c>
      <c r="Q1652" s="18">
        <f t="shared" si="100"/>
        <v>192.82</v>
      </c>
      <c r="R1652" s="18">
        <f t="shared" si="101"/>
        <v>104.98</v>
      </c>
      <c r="S1652" s="18">
        <f t="shared" si="102"/>
        <v>87.839999999999989</v>
      </c>
      <c r="T1652" s="7">
        <f t="shared" si="103"/>
        <v>0.45555440307022088</v>
      </c>
      <c r="U1652" s="4">
        <f>YEAR(SalesDataTable[[#This Row],[Order Date]])</f>
        <v>2026</v>
      </c>
      <c r="V1652" s="7" t="str">
        <f>"Q"&amp;ROUNDUP(MONTH(SalesDataTable[[#This Row],[Order Date]])/3,0)</f>
        <v>Q3</v>
      </c>
      <c r="W1652" s="8">
        <f>MONTH(SalesDataTable[[#This Row],[Order Date]])</f>
        <v>8</v>
      </c>
      <c r="X1652" s="7" t="str">
        <f>TEXT(SalesDataTable[[#This Row],[Order Date]],"mmm")</f>
        <v>Aug</v>
      </c>
    </row>
    <row r="1653" spans="1:24" ht="15.75">
      <c r="A1653" s="2">
        <v>71</v>
      </c>
      <c r="B1653" s="11">
        <v>46250</v>
      </c>
      <c r="C1653" s="4">
        <f>YEAR(SalesDataTable[[#This Row],[Order Date]])</f>
        <v>2026</v>
      </c>
      <c r="D1653" s="4" t="str">
        <f>"Q"&amp;ROUNDUP(MONTH(SalesDataTable[[#This Row],[Order Date]])/3,0)</f>
        <v>Q3</v>
      </c>
      <c r="E1653" s="4">
        <f>MONTH(SalesDataTable[[#This Row],[Order Date]])</f>
        <v>8</v>
      </c>
      <c r="F1653" s="4" t="str">
        <f>TEXT(SalesDataTable[[#This Row],[Order Date]],"MMM")</f>
        <v>Aug</v>
      </c>
      <c r="G1653" s="3" t="s">
        <v>11</v>
      </c>
      <c r="H1653" s="3" t="s">
        <v>52</v>
      </c>
      <c r="I1653" s="3" t="s">
        <v>2</v>
      </c>
      <c r="J1653" s="3" t="s">
        <v>13</v>
      </c>
      <c r="K1653" s="3" t="s">
        <v>4</v>
      </c>
      <c r="L1653" s="3" t="s">
        <v>5</v>
      </c>
      <c r="M1653" s="8">
        <v>3</v>
      </c>
      <c r="N1653" s="5">
        <v>80.099999999999994</v>
      </c>
      <c r="O1653" s="6">
        <v>0</v>
      </c>
      <c r="P1653" s="18">
        <v>42.41</v>
      </c>
      <c r="Q1653" s="18">
        <f t="shared" si="100"/>
        <v>240.29999999999998</v>
      </c>
      <c r="R1653" s="18">
        <f t="shared" si="101"/>
        <v>127.22999999999999</v>
      </c>
      <c r="S1653" s="18">
        <f t="shared" si="102"/>
        <v>113.07</v>
      </c>
      <c r="T1653" s="7">
        <f t="shared" si="103"/>
        <v>0.47053682896379528</v>
      </c>
      <c r="U1653" s="4">
        <f>YEAR(SalesDataTable[[#This Row],[Order Date]])</f>
        <v>2026</v>
      </c>
      <c r="V1653" s="7" t="str">
        <f>"Q"&amp;ROUNDUP(MONTH(SalesDataTable[[#This Row],[Order Date]])/3,0)</f>
        <v>Q3</v>
      </c>
      <c r="W1653" s="8">
        <f>MONTH(SalesDataTable[[#This Row],[Order Date]])</f>
        <v>8</v>
      </c>
      <c r="X1653" s="7" t="str">
        <f>TEXT(SalesDataTable[[#This Row],[Order Date]],"mmm")</f>
        <v>Aug</v>
      </c>
    </row>
    <row r="1654" spans="1:24" ht="15.75">
      <c r="A1654" s="2">
        <v>627</v>
      </c>
      <c r="B1654" s="11">
        <v>46250</v>
      </c>
      <c r="C1654" s="4">
        <f>YEAR(SalesDataTable[[#This Row],[Order Date]])</f>
        <v>2026</v>
      </c>
      <c r="D1654" s="4" t="str">
        <f>"Q"&amp;ROUNDUP(MONTH(SalesDataTable[[#This Row],[Order Date]])/3,0)</f>
        <v>Q3</v>
      </c>
      <c r="E1654" s="4">
        <f>MONTH(SalesDataTable[[#This Row],[Order Date]])</f>
        <v>8</v>
      </c>
      <c r="F1654" s="4" t="str">
        <f>TEXT(SalesDataTable[[#This Row],[Order Date]],"MMM")</f>
        <v>Aug</v>
      </c>
      <c r="G1654" s="3" t="s">
        <v>20</v>
      </c>
      <c r="H1654" s="3" t="s">
        <v>31</v>
      </c>
      <c r="I1654" s="3" t="s">
        <v>28</v>
      </c>
      <c r="J1654" s="3" t="s">
        <v>13</v>
      </c>
      <c r="K1654" s="3" t="s">
        <v>4</v>
      </c>
      <c r="L1654" s="3" t="s">
        <v>5</v>
      </c>
      <c r="M1654" s="8">
        <v>6</v>
      </c>
      <c r="N1654" s="5">
        <v>83.26</v>
      </c>
      <c r="O1654" s="6">
        <v>0</v>
      </c>
      <c r="P1654" s="18">
        <v>43.8</v>
      </c>
      <c r="Q1654" s="18">
        <f t="shared" si="100"/>
        <v>499.56000000000006</v>
      </c>
      <c r="R1654" s="18">
        <f t="shared" si="101"/>
        <v>262.79999999999995</v>
      </c>
      <c r="S1654" s="18">
        <f t="shared" si="102"/>
        <v>236.7600000000001</v>
      </c>
      <c r="T1654" s="7">
        <f t="shared" si="103"/>
        <v>0.47393706461686297</v>
      </c>
      <c r="U1654" s="4">
        <f>YEAR(SalesDataTable[[#This Row],[Order Date]])</f>
        <v>2026</v>
      </c>
      <c r="V1654" s="7" t="str">
        <f>"Q"&amp;ROUNDUP(MONTH(SalesDataTable[[#This Row],[Order Date]])/3,0)</f>
        <v>Q3</v>
      </c>
      <c r="W1654" s="8">
        <f>MONTH(SalesDataTable[[#This Row],[Order Date]])</f>
        <v>8</v>
      </c>
      <c r="X1654" s="7" t="str">
        <f>TEXT(SalesDataTable[[#This Row],[Order Date]],"mmm")</f>
        <v>Aug</v>
      </c>
    </row>
    <row r="1655" spans="1:24" ht="15.75">
      <c r="A1655" s="2">
        <v>959</v>
      </c>
      <c r="B1655" s="11">
        <v>46250</v>
      </c>
      <c r="C1655" s="4">
        <f>YEAR(SalesDataTable[[#This Row],[Order Date]])</f>
        <v>2026</v>
      </c>
      <c r="D1655" s="4" t="str">
        <f>"Q"&amp;ROUNDUP(MONTH(SalesDataTable[[#This Row],[Order Date]])/3,0)</f>
        <v>Q3</v>
      </c>
      <c r="E1655" s="4">
        <f>MONTH(SalesDataTable[[#This Row],[Order Date]])</f>
        <v>8</v>
      </c>
      <c r="F1655" s="4" t="str">
        <f>TEXT(SalesDataTable[[#This Row],[Order Date]],"MMM")</f>
        <v>Aug</v>
      </c>
      <c r="G1655" s="3" t="s">
        <v>6</v>
      </c>
      <c r="H1655" s="3" t="s">
        <v>7</v>
      </c>
      <c r="I1655" s="3" t="s">
        <v>19</v>
      </c>
      <c r="J1655" s="3" t="s">
        <v>3</v>
      </c>
      <c r="K1655" s="3" t="s">
        <v>34</v>
      </c>
      <c r="L1655" s="3" t="s">
        <v>35</v>
      </c>
      <c r="M1655" s="8">
        <v>4</v>
      </c>
      <c r="N1655" s="5">
        <v>40.46</v>
      </c>
      <c r="O1655" s="6">
        <v>0</v>
      </c>
      <c r="P1655" s="18">
        <v>15.12</v>
      </c>
      <c r="Q1655" s="18">
        <f t="shared" si="100"/>
        <v>161.84</v>
      </c>
      <c r="R1655" s="18">
        <f t="shared" si="101"/>
        <v>60.48</v>
      </c>
      <c r="S1655" s="18">
        <f t="shared" si="102"/>
        <v>101.36000000000001</v>
      </c>
      <c r="T1655" s="7">
        <f t="shared" si="103"/>
        <v>0.62629757785467133</v>
      </c>
      <c r="U1655" s="4">
        <f>YEAR(SalesDataTable[[#This Row],[Order Date]])</f>
        <v>2026</v>
      </c>
      <c r="V1655" s="7" t="str">
        <f>"Q"&amp;ROUNDUP(MONTH(SalesDataTable[[#This Row],[Order Date]])/3,0)</f>
        <v>Q3</v>
      </c>
      <c r="W1655" s="8">
        <f>MONTH(SalesDataTable[[#This Row],[Order Date]])</f>
        <v>8</v>
      </c>
      <c r="X1655" s="7" t="str">
        <f>TEXT(SalesDataTable[[#This Row],[Order Date]],"mmm")</f>
        <v>Aug</v>
      </c>
    </row>
    <row r="1656" spans="1:24" ht="15.75">
      <c r="A1656" s="2">
        <v>967</v>
      </c>
      <c r="B1656" s="11">
        <v>46250</v>
      </c>
      <c r="C1656" s="4">
        <f>YEAR(SalesDataTable[[#This Row],[Order Date]])</f>
        <v>2026</v>
      </c>
      <c r="D1656" s="4" t="str">
        <f>"Q"&amp;ROUNDUP(MONTH(SalesDataTable[[#This Row],[Order Date]])/3,0)</f>
        <v>Q3</v>
      </c>
      <c r="E1656" s="4">
        <f>MONTH(SalesDataTable[[#This Row],[Order Date]])</f>
        <v>8</v>
      </c>
      <c r="F1656" s="4" t="str">
        <f>TEXT(SalesDataTable[[#This Row],[Order Date]],"MMM")</f>
        <v>Aug</v>
      </c>
      <c r="G1656" s="3" t="s">
        <v>11</v>
      </c>
      <c r="H1656" s="3" t="s">
        <v>52</v>
      </c>
      <c r="I1656" s="3" t="s">
        <v>8</v>
      </c>
      <c r="J1656" s="3" t="s">
        <v>3</v>
      </c>
      <c r="K1656" s="3" t="s">
        <v>4</v>
      </c>
      <c r="L1656" s="3" t="s">
        <v>5</v>
      </c>
      <c r="M1656" s="8">
        <v>5</v>
      </c>
      <c r="N1656" s="5">
        <v>81.55</v>
      </c>
      <c r="O1656" s="6">
        <v>0.2</v>
      </c>
      <c r="P1656" s="18">
        <v>42.09</v>
      </c>
      <c r="Q1656" s="18">
        <f t="shared" si="100"/>
        <v>326.20000000000005</v>
      </c>
      <c r="R1656" s="18">
        <f t="shared" si="101"/>
        <v>210.45000000000002</v>
      </c>
      <c r="S1656" s="18">
        <f t="shared" si="102"/>
        <v>115.75000000000003</v>
      </c>
      <c r="T1656" s="7">
        <f t="shared" si="103"/>
        <v>0.3548436541998774</v>
      </c>
      <c r="U1656" s="4">
        <f>YEAR(SalesDataTable[[#This Row],[Order Date]])</f>
        <v>2026</v>
      </c>
      <c r="V1656" s="7" t="str">
        <f>"Q"&amp;ROUNDUP(MONTH(SalesDataTable[[#This Row],[Order Date]])/3,0)</f>
        <v>Q3</v>
      </c>
      <c r="W1656" s="8">
        <f>MONTH(SalesDataTable[[#This Row],[Order Date]])</f>
        <v>8</v>
      </c>
      <c r="X1656" s="7" t="str">
        <f>TEXT(SalesDataTable[[#This Row],[Order Date]],"mmm")</f>
        <v>Aug</v>
      </c>
    </row>
    <row r="1657" spans="1:24" ht="15.75">
      <c r="A1657" s="2">
        <v>1267</v>
      </c>
      <c r="B1657" s="11">
        <v>46250</v>
      </c>
      <c r="C1657" s="4">
        <f>YEAR(SalesDataTable[[#This Row],[Order Date]])</f>
        <v>2026</v>
      </c>
      <c r="D1657" s="4" t="str">
        <f>"Q"&amp;ROUNDUP(MONTH(SalesDataTable[[#This Row],[Order Date]])/3,0)</f>
        <v>Q3</v>
      </c>
      <c r="E1657" s="4">
        <f>MONTH(SalesDataTable[[#This Row],[Order Date]])</f>
        <v>8</v>
      </c>
      <c r="F1657" s="4" t="str">
        <f>TEXT(SalesDataTable[[#This Row],[Order Date]],"MMM")</f>
        <v>Aug</v>
      </c>
      <c r="G1657" s="3" t="s">
        <v>6</v>
      </c>
      <c r="H1657" s="3" t="s">
        <v>43</v>
      </c>
      <c r="I1657" s="3" t="s">
        <v>19</v>
      </c>
      <c r="J1657" s="3" t="s">
        <v>13</v>
      </c>
      <c r="K1657" s="3" t="s">
        <v>23</v>
      </c>
      <c r="L1657" s="3" t="s">
        <v>40</v>
      </c>
      <c r="M1657" s="8">
        <v>2</v>
      </c>
      <c r="N1657" s="5">
        <v>83.56</v>
      </c>
      <c r="O1657" s="6">
        <v>0</v>
      </c>
      <c r="P1657" s="18">
        <v>39.119999999999997</v>
      </c>
      <c r="Q1657" s="18">
        <f t="shared" si="100"/>
        <v>167.12</v>
      </c>
      <c r="R1657" s="18">
        <f t="shared" si="101"/>
        <v>78.239999999999995</v>
      </c>
      <c r="S1657" s="18">
        <f t="shared" si="102"/>
        <v>88.88000000000001</v>
      </c>
      <c r="T1657" s="7">
        <f t="shared" si="103"/>
        <v>0.53183341311632359</v>
      </c>
      <c r="U1657" s="4">
        <f>YEAR(SalesDataTable[[#This Row],[Order Date]])</f>
        <v>2026</v>
      </c>
      <c r="V1657" s="7" t="str">
        <f>"Q"&amp;ROUNDUP(MONTH(SalesDataTable[[#This Row],[Order Date]])/3,0)</f>
        <v>Q3</v>
      </c>
      <c r="W1657" s="8">
        <f>MONTH(SalesDataTable[[#This Row],[Order Date]])</f>
        <v>8</v>
      </c>
      <c r="X1657" s="7" t="str">
        <f>TEXT(SalesDataTable[[#This Row],[Order Date]],"mmm")</f>
        <v>Aug</v>
      </c>
    </row>
    <row r="1658" spans="1:24" ht="15.75">
      <c r="A1658" s="2">
        <v>1394</v>
      </c>
      <c r="B1658" s="11">
        <v>46250</v>
      </c>
      <c r="C1658" s="4">
        <f>YEAR(SalesDataTable[[#This Row],[Order Date]])</f>
        <v>2026</v>
      </c>
      <c r="D1658" s="4" t="str">
        <f>"Q"&amp;ROUNDUP(MONTH(SalesDataTable[[#This Row],[Order Date]])/3,0)</f>
        <v>Q3</v>
      </c>
      <c r="E1658" s="4">
        <f>MONTH(SalesDataTable[[#This Row],[Order Date]])</f>
        <v>8</v>
      </c>
      <c r="F1658" s="4" t="str">
        <f>TEXT(SalesDataTable[[#This Row],[Order Date]],"MMM")</f>
        <v>Aug</v>
      </c>
      <c r="G1658" s="3" t="s">
        <v>11</v>
      </c>
      <c r="H1658" s="3" t="s">
        <v>39</v>
      </c>
      <c r="I1658" s="3" t="s">
        <v>2</v>
      </c>
      <c r="J1658" s="3" t="s">
        <v>3</v>
      </c>
      <c r="K1658" s="3" t="s">
        <v>23</v>
      </c>
      <c r="L1658" s="3" t="s">
        <v>51</v>
      </c>
      <c r="M1658" s="8">
        <v>3</v>
      </c>
      <c r="N1658" s="5">
        <v>125.75</v>
      </c>
      <c r="O1658" s="6">
        <v>0</v>
      </c>
      <c r="P1658" s="18">
        <v>62.05</v>
      </c>
      <c r="Q1658" s="18">
        <f t="shared" si="100"/>
        <v>377.25</v>
      </c>
      <c r="R1658" s="18">
        <f t="shared" si="101"/>
        <v>186.14999999999998</v>
      </c>
      <c r="S1658" s="18">
        <f t="shared" si="102"/>
        <v>191.10000000000002</v>
      </c>
      <c r="T1658" s="7">
        <f t="shared" si="103"/>
        <v>0.50656063618290259</v>
      </c>
      <c r="U1658" s="4">
        <f>YEAR(SalesDataTable[[#This Row],[Order Date]])</f>
        <v>2026</v>
      </c>
      <c r="V1658" s="7" t="str">
        <f>"Q"&amp;ROUNDUP(MONTH(SalesDataTable[[#This Row],[Order Date]])/3,0)</f>
        <v>Q3</v>
      </c>
      <c r="W1658" s="8">
        <f>MONTH(SalesDataTable[[#This Row],[Order Date]])</f>
        <v>8</v>
      </c>
      <c r="X1658" s="7" t="str">
        <f>TEXT(SalesDataTable[[#This Row],[Order Date]],"mmm")</f>
        <v>Aug</v>
      </c>
    </row>
    <row r="1659" spans="1:24" ht="15.75">
      <c r="A1659" s="2">
        <v>1652</v>
      </c>
      <c r="B1659" s="11">
        <v>46250</v>
      </c>
      <c r="C1659" s="4">
        <f>YEAR(SalesDataTable[[#This Row],[Order Date]])</f>
        <v>2026</v>
      </c>
      <c r="D1659" s="4" t="str">
        <f>"Q"&amp;ROUNDUP(MONTH(SalesDataTable[[#This Row],[Order Date]])/3,0)</f>
        <v>Q3</v>
      </c>
      <c r="E1659" s="4">
        <f>MONTH(SalesDataTable[[#This Row],[Order Date]])</f>
        <v>8</v>
      </c>
      <c r="F1659" s="4" t="str">
        <f>TEXT(SalesDataTable[[#This Row],[Order Date]],"MMM")</f>
        <v>Aug</v>
      </c>
      <c r="G1659" s="3" t="s">
        <v>0</v>
      </c>
      <c r="H1659" s="3" t="s">
        <v>1</v>
      </c>
      <c r="I1659" s="3" t="s">
        <v>2</v>
      </c>
      <c r="J1659" s="3" t="s">
        <v>3</v>
      </c>
      <c r="K1659" s="3" t="s">
        <v>14</v>
      </c>
      <c r="L1659" s="3" t="s">
        <v>15</v>
      </c>
      <c r="M1659" s="8">
        <v>1</v>
      </c>
      <c r="N1659" s="5">
        <v>35.619999999999997</v>
      </c>
      <c r="O1659" s="6">
        <v>0.1</v>
      </c>
      <c r="P1659" s="18">
        <v>13.55</v>
      </c>
      <c r="Q1659" s="18">
        <f t="shared" si="100"/>
        <v>32.058</v>
      </c>
      <c r="R1659" s="18">
        <f t="shared" si="101"/>
        <v>13.55</v>
      </c>
      <c r="S1659" s="18">
        <f t="shared" si="102"/>
        <v>18.507999999999999</v>
      </c>
      <c r="T1659" s="7">
        <f t="shared" si="103"/>
        <v>0.57732859192713204</v>
      </c>
      <c r="U1659" s="4">
        <f>YEAR(SalesDataTable[[#This Row],[Order Date]])</f>
        <v>2026</v>
      </c>
      <c r="V1659" s="7" t="str">
        <f>"Q"&amp;ROUNDUP(MONTH(SalesDataTable[[#This Row],[Order Date]])/3,0)</f>
        <v>Q3</v>
      </c>
      <c r="W1659" s="8">
        <f>MONTH(SalesDataTable[[#This Row],[Order Date]])</f>
        <v>8</v>
      </c>
      <c r="X1659" s="7" t="str">
        <f>TEXT(SalesDataTable[[#This Row],[Order Date]],"mmm")</f>
        <v>Aug</v>
      </c>
    </row>
    <row r="1660" spans="1:24" ht="15.75">
      <c r="A1660" s="2">
        <v>2126</v>
      </c>
      <c r="B1660" s="11">
        <v>46250</v>
      </c>
      <c r="C1660" s="4">
        <f>YEAR(SalesDataTable[[#This Row],[Order Date]])</f>
        <v>2026</v>
      </c>
      <c r="D1660" s="4" t="str">
        <f>"Q"&amp;ROUNDUP(MONTH(SalesDataTable[[#This Row],[Order Date]])/3,0)</f>
        <v>Q3</v>
      </c>
      <c r="E1660" s="4">
        <f>MONTH(SalesDataTable[[#This Row],[Order Date]])</f>
        <v>8</v>
      </c>
      <c r="F1660" s="4" t="str">
        <f>TEXT(SalesDataTable[[#This Row],[Order Date]],"MMM")</f>
        <v>Aug</v>
      </c>
      <c r="G1660" s="3" t="s">
        <v>6</v>
      </c>
      <c r="H1660" s="3" t="s">
        <v>49</v>
      </c>
      <c r="I1660" s="3" t="s">
        <v>2</v>
      </c>
      <c r="J1660" s="3" t="s">
        <v>16</v>
      </c>
      <c r="K1660" s="3" t="s">
        <v>4</v>
      </c>
      <c r="L1660" s="3" t="s">
        <v>30</v>
      </c>
      <c r="M1660" s="8">
        <v>2</v>
      </c>
      <c r="N1660" s="5">
        <v>104.02</v>
      </c>
      <c r="O1660" s="6">
        <v>0</v>
      </c>
      <c r="P1660" s="18">
        <v>50.26</v>
      </c>
      <c r="Q1660" s="18">
        <f t="shared" si="100"/>
        <v>208.04</v>
      </c>
      <c r="R1660" s="18">
        <f t="shared" si="101"/>
        <v>100.52</v>
      </c>
      <c r="S1660" s="18">
        <f t="shared" si="102"/>
        <v>107.52</v>
      </c>
      <c r="T1660" s="7">
        <f t="shared" si="103"/>
        <v>0.51682368775235532</v>
      </c>
      <c r="U1660" s="4">
        <f>YEAR(SalesDataTable[[#This Row],[Order Date]])</f>
        <v>2026</v>
      </c>
      <c r="V1660" s="7" t="str">
        <f>"Q"&amp;ROUNDUP(MONTH(SalesDataTable[[#This Row],[Order Date]])/3,0)</f>
        <v>Q3</v>
      </c>
      <c r="W1660" s="8">
        <f>MONTH(SalesDataTable[[#This Row],[Order Date]])</f>
        <v>8</v>
      </c>
      <c r="X1660" s="7" t="str">
        <f>TEXT(SalesDataTable[[#This Row],[Order Date]],"mmm")</f>
        <v>Aug</v>
      </c>
    </row>
    <row r="1661" spans="1:24" ht="15.75">
      <c r="A1661" s="2">
        <v>2282</v>
      </c>
      <c r="B1661" s="11">
        <v>46250</v>
      </c>
      <c r="C1661" s="4">
        <f>YEAR(SalesDataTable[[#This Row],[Order Date]])</f>
        <v>2026</v>
      </c>
      <c r="D1661" s="4" t="str">
        <f>"Q"&amp;ROUNDUP(MONTH(SalesDataTable[[#This Row],[Order Date]])/3,0)</f>
        <v>Q3</v>
      </c>
      <c r="E1661" s="4">
        <f>MONTH(SalesDataTable[[#This Row],[Order Date]])</f>
        <v>8</v>
      </c>
      <c r="F1661" s="4" t="str">
        <f>TEXT(SalesDataTable[[#This Row],[Order Date]],"MMM")</f>
        <v>Aug</v>
      </c>
      <c r="G1661" s="3" t="s">
        <v>6</v>
      </c>
      <c r="H1661" s="3" t="s">
        <v>27</v>
      </c>
      <c r="I1661" s="3" t="s">
        <v>8</v>
      </c>
      <c r="J1661" s="3" t="s">
        <v>16</v>
      </c>
      <c r="K1661" s="3" t="s">
        <v>9</v>
      </c>
      <c r="L1661" s="3" t="s">
        <v>10</v>
      </c>
      <c r="M1661" s="8">
        <v>8</v>
      </c>
      <c r="N1661" s="5">
        <v>92.71</v>
      </c>
      <c r="O1661" s="6">
        <v>0.1</v>
      </c>
      <c r="P1661" s="18">
        <v>44.83</v>
      </c>
      <c r="Q1661" s="18">
        <f t="shared" si="100"/>
        <v>667.51199999999994</v>
      </c>
      <c r="R1661" s="18">
        <f t="shared" si="101"/>
        <v>358.64</v>
      </c>
      <c r="S1661" s="18">
        <f t="shared" si="102"/>
        <v>308.87199999999996</v>
      </c>
      <c r="T1661" s="7">
        <f t="shared" si="103"/>
        <v>0.46272126943036229</v>
      </c>
      <c r="U1661" s="4">
        <f>YEAR(SalesDataTable[[#This Row],[Order Date]])</f>
        <v>2026</v>
      </c>
      <c r="V1661" s="7" t="str">
        <f>"Q"&amp;ROUNDUP(MONTH(SalesDataTable[[#This Row],[Order Date]])/3,0)</f>
        <v>Q3</v>
      </c>
      <c r="W1661" s="8">
        <f>MONTH(SalesDataTable[[#This Row],[Order Date]])</f>
        <v>8</v>
      </c>
      <c r="X1661" s="7" t="str">
        <f>TEXT(SalesDataTable[[#This Row],[Order Date]],"mmm")</f>
        <v>Aug</v>
      </c>
    </row>
    <row r="1662" spans="1:24" ht="15.75">
      <c r="A1662" s="2">
        <v>2426</v>
      </c>
      <c r="B1662" s="11">
        <v>46250</v>
      </c>
      <c r="C1662" s="4">
        <f>YEAR(SalesDataTable[[#This Row],[Order Date]])</f>
        <v>2026</v>
      </c>
      <c r="D1662" s="4" t="str">
        <f>"Q"&amp;ROUNDUP(MONTH(SalesDataTable[[#This Row],[Order Date]])/3,0)</f>
        <v>Q3</v>
      </c>
      <c r="E1662" s="4">
        <f>MONTH(SalesDataTable[[#This Row],[Order Date]])</f>
        <v>8</v>
      </c>
      <c r="F1662" s="4" t="str">
        <f>TEXT(SalesDataTable[[#This Row],[Order Date]],"MMM")</f>
        <v>Aug</v>
      </c>
      <c r="G1662" s="3" t="s">
        <v>6</v>
      </c>
      <c r="H1662" s="3" t="s">
        <v>43</v>
      </c>
      <c r="I1662" s="3" t="s">
        <v>2</v>
      </c>
      <c r="J1662" s="3" t="s">
        <v>13</v>
      </c>
      <c r="K1662" s="3" t="s">
        <v>9</v>
      </c>
      <c r="L1662" s="3" t="s">
        <v>10</v>
      </c>
      <c r="M1662" s="8">
        <v>1</v>
      </c>
      <c r="N1662" s="5">
        <v>90.58</v>
      </c>
      <c r="O1662" s="6">
        <v>0</v>
      </c>
      <c r="P1662" s="18">
        <v>44.53</v>
      </c>
      <c r="Q1662" s="18">
        <f t="shared" si="100"/>
        <v>90.58</v>
      </c>
      <c r="R1662" s="18">
        <f t="shared" si="101"/>
        <v>44.53</v>
      </c>
      <c r="S1662" s="18">
        <f t="shared" si="102"/>
        <v>46.05</v>
      </c>
      <c r="T1662" s="7">
        <f t="shared" si="103"/>
        <v>0.50839037315080593</v>
      </c>
      <c r="U1662" s="4">
        <f>YEAR(SalesDataTable[[#This Row],[Order Date]])</f>
        <v>2026</v>
      </c>
      <c r="V1662" s="7" t="str">
        <f>"Q"&amp;ROUNDUP(MONTH(SalesDataTable[[#This Row],[Order Date]])/3,0)</f>
        <v>Q3</v>
      </c>
      <c r="W1662" s="8">
        <f>MONTH(SalesDataTable[[#This Row],[Order Date]])</f>
        <v>8</v>
      </c>
      <c r="X1662" s="7" t="str">
        <f>TEXT(SalesDataTable[[#This Row],[Order Date]],"mmm")</f>
        <v>Aug</v>
      </c>
    </row>
    <row r="1663" spans="1:24" ht="15.75">
      <c r="A1663" s="2">
        <v>2534</v>
      </c>
      <c r="B1663" s="11">
        <v>46250</v>
      </c>
      <c r="C1663" s="4">
        <f>YEAR(SalesDataTable[[#This Row],[Order Date]])</f>
        <v>2026</v>
      </c>
      <c r="D1663" s="4" t="str">
        <f>"Q"&amp;ROUNDUP(MONTH(SalesDataTable[[#This Row],[Order Date]])/3,0)</f>
        <v>Q3</v>
      </c>
      <c r="E1663" s="4">
        <f>MONTH(SalesDataTable[[#This Row],[Order Date]])</f>
        <v>8</v>
      </c>
      <c r="F1663" s="4" t="str">
        <f>TEXT(SalesDataTable[[#This Row],[Order Date]],"MMM")</f>
        <v>Aug</v>
      </c>
      <c r="G1663" s="3" t="s">
        <v>6</v>
      </c>
      <c r="H1663" s="3" t="s">
        <v>49</v>
      </c>
      <c r="I1663" s="3" t="s">
        <v>2</v>
      </c>
      <c r="J1663" s="3" t="s">
        <v>13</v>
      </c>
      <c r="K1663" s="3" t="s">
        <v>23</v>
      </c>
      <c r="L1663" s="3" t="s">
        <v>51</v>
      </c>
      <c r="M1663" s="8">
        <v>1</v>
      </c>
      <c r="N1663" s="5">
        <v>120.22</v>
      </c>
      <c r="O1663" s="6">
        <v>0</v>
      </c>
      <c r="P1663" s="18">
        <v>62.31</v>
      </c>
      <c r="Q1663" s="18">
        <f t="shared" si="100"/>
        <v>120.22</v>
      </c>
      <c r="R1663" s="18">
        <f t="shared" si="101"/>
        <v>62.31</v>
      </c>
      <c r="S1663" s="18">
        <f t="shared" si="102"/>
        <v>57.91</v>
      </c>
      <c r="T1663" s="7">
        <f t="shared" si="103"/>
        <v>0.48170021627017134</v>
      </c>
      <c r="U1663" s="4">
        <f>YEAR(SalesDataTable[[#This Row],[Order Date]])</f>
        <v>2026</v>
      </c>
      <c r="V1663" s="7" t="str">
        <f>"Q"&amp;ROUNDUP(MONTH(SalesDataTable[[#This Row],[Order Date]])/3,0)</f>
        <v>Q3</v>
      </c>
      <c r="W1663" s="8">
        <f>MONTH(SalesDataTable[[#This Row],[Order Date]])</f>
        <v>8</v>
      </c>
      <c r="X1663" s="7" t="str">
        <f>TEXT(SalesDataTable[[#This Row],[Order Date]],"mmm")</f>
        <v>Aug</v>
      </c>
    </row>
    <row r="1664" spans="1:24" ht="15.75">
      <c r="A1664" s="2">
        <v>2948</v>
      </c>
      <c r="B1664" s="11">
        <v>46250</v>
      </c>
      <c r="C1664" s="4">
        <f>YEAR(SalesDataTable[[#This Row],[Order Date]])</f>
        <v>2026</v>
      </c>
      <c r="D1664" s="4" t="str">
        <f>"Q"&amp;ROUNDUP(MONTH(SalesDataTable[[#This Row],[Order Date]])/3,0)</f>
        <v>Q3</v>
      </c>
      <c r="E1664" s="4">
        <f>MONTH(SalesDataTable[[#This Row],[Order Date]])</f>
        <v>8</v>
      </c>
      <c r="F1664" s="4" t="str">
        <f>TEXT(SalesDataTable[[#This Row],[Order Date]],"MMM")</f>
        <v>Aug</v>
      </c>
      <c r="G1664" s="3" t="s">
        <v>11</v>
      </c>
      <c r="H1664" s="3" t="s">
        <v>12</v>
      </c>
      <c r="I1664" s="3" t="s">
        <v>19</v>
      </c>
      <c r="J1664" s="3" t="s">
        <v>13</v>
      </c>
      <c r="K1664" s="3" t="s">
        <v>14</v>
      </c>
      <c r="L1664" s="3" t="s">
        <v>15</v>
      </c>
      <c r="M1664" s="8">
        <v>3</v>
      </c>
      <c r="N1664" s="5">
        <v>36.35</v>
      </c>
      <c r="O1664" s="6">
        <v>0</v>
      </c>
      <c r="P1664" s="18">
        <v>13.42</v>
      </c>
      <c r="Q1664" s="18">
        <f t="shared" si="100"/>
        <v>109.05000000000001</v>
      </c>
      <c r="R1664" s="18">
        <f t="shared" si="101"/>
        <v>40.26</v>
      </c>
      <c r="S1664" s="18">
        <f t="shared" si="102"/>
        <v>68.79000000000002</v>
      </c>
      <c r="T1664" s="7">
        <f t="shared" si="103"/>
        <v>0.63081155433287495</v>
      </c>
      <c r="U1664" s="4">
        <f>YEAR(SalesDataTable[[#This Row],[Order Date]])</f>
        <v>2026</v>
      </c>
      <c r="V1664" s="7" t="str">
        <f>"Q"&amp;ROUNDUP(MONTH(SalesDataTable[[#This Row],[Order Date]])/3,0)</f>
        <v>Q3</v>
      </c>
      <c r="W1664" s="8">
        <f>MONTH(SalesDataTable[[#This Row],[Order Date]])</f>
        <v>8</v>
      </c>
      <c r="X1664" s="7" t="str">
        <f>TEXT(SalesDataTable[[#This Row],[Order Date]],"mmm")</f>
        <v>Aug</v>
      </c>
    </row>
    <row r="1665" spans="1:24" ht="15.75">
      <c r="A1665" s="2">
        <v>3141</v>
      </c>
      <c r="B1665" s="11">
        <v>46250</v>
      </c>
      <c r="C1665" s="4">
        <f>YEAR(SalesDataTable[[#This Row],[Order Date]])</f>
        <v>2026</v>
      </c>
      <c r="D1665" s="4" t="str">
        <f>"Q"&amp;ROUNDUP(MONTH(SalesDataTable[[#This Row],[Order Date]])/3,0)</f>
        <v>Q3</v>
      </c>
      <c r="E1665" s="4">
        <f>MONTH(SalesDataTable[[#This Row],[Order Date]])</f>
        <v>8</v>
      </c>
      <c r="F1665" s="4" t="str">
        <f>TEXT(SalesDataTable[[#This Row],[Order Date]],"MMM")</f>
        <v>Aug</v>
      </c>
      <c r="G1665" s="3" t="s">
        <v>6</v>
      </c>
      <c r="H1665" s="3" t="s">
        <v>43</v>
      </c>
      <c r="I1665" s="3" t="s">
        <v>28</v>
      </c>
      <c r="J1665" s="3" t="s">
        <v>3</v>
      </c>
      <c r="K1665" s="3" t="s">
        <v>23</v>
      </c>
      <c r="L1665" s="3" t="s">
        <v>29</v>
      </c>
      <c r="M1665" s="8">
        <v>2</v>
      </c>
      <c r="N1665" s="5">
        <v>195.28</v>
      </c>
      <c r="O1665" s="6">
        <v>0</v>
      </c>
      <c r="P1665" s="18">
        <v>102.24</v>
      </c>
      <c r="Q1665" s="18">
        <f t="shared" si="100"/>
        <v>390.56</v>
      </c>
      <c r="R1665" s="18">
        <f t="shared" si="101"/>
        <v>204.48</v>
      </c>
      <c r="S1665" s="18">
        <f t="shared" si="102"/>
        <v>186.08</v>
      </c>
      <c r="T1665" s="7">
        <f t="shared" si="103"/>
        <v>0.4764440802949611</v>
      </c>
      <c r="U1665" s="4">
        <f>YEAR(SalesDataTable[[#This Row],[Order Date]])</f>
        <v>2026</v>
      </c>
      <c r="V1665" s="7" t="str">
        <f>"Q"&amp;ROUNDUP(MONTH(SalesDataTable[[#This Row],[Order Date]])/3,0)</f>
        <v>Q3</v>
      </c>
      <c r="W1665" s="8">
        <f>MONTH(SalesDataTable[[#This Row],[Order Date]])</f>
        <v>8</v>
      </c>
      <c r="X1665" s="7" t="str">
        <f>TEXT(SalesDataTable[[#This Row],[Order Date]],"mmm")</f>
        <v>Aug</v>
      </c>
    </row>
    <row r="1666" spans="1:24" ht="15.75">
      <c r="A1666" s="2">
        <v>3935</v>
      </c>
      <c r="B1666" s="11">
        <v>46250</v>
      </c>
      <c r="C1666" s="4">
        <f>YEAR(SalesDataTable[[#This Row],[Order Date]])</f>
        <v>2026</v>
      </c>
      <c r="D1666" s="4" t="str">
        <f>"Q"&amp;ROUNDUP(MONTH(SalesDataTable[[#This Row],[Order Date]])/3,0)</f>
        <v>Q3</v>
      </c>
      <c r="E1666" s="4">
        <f>MONTH(SalesDataTable[[#This Row],[Order Date]])</f>
        <v>8</v>
      </c>
      <c r="F1666" s="4" t="str">
        <f>TEXT(SalesDataTable[[#This Row],[Order Date]],"MMM")</f>
        <v>Aug</v>
      </c>
      <c r="G1666" s="3" t="s">
        <v>11</v>
      </c>
      <c r="H1666" s="3" t="s">
        <v>52</v>
      </c>
      <c r="I1666" s="3" t="s">
        <v>28</v>
      </c>
      <c r="J1666" s="3" t="s">
        <v>3</v>
      </c>
      <c r="K1666" s="3" t="s">
        <v>14</v>
      </c>
      <c r="L1666" s="3" t="s">
        <v>32</v>
      </c>
      <c r="M1666" s="8">
        <v>4</v>
      </c>
      <c r="N1666" s="5">
        <v>46.05</v>
      </c>
      <c r="O1666" s="6">
        <v>0</v>
      </c>
      <c r="P1666" s="18">
        <v>18.75</v>
      </c>
      <c r="Q1666" s="18">
        <f t="shared" ref="Q1666:Q1729" si="104">M1666*N1666*(1-O1666)</f>
        <v>184.2</v>
      </c>
      <c r="R1666" s="18">
        <f t="shared" ref="R1666:R1729" si="105">M1666*P1666</f>
        <v>75</v>
      </c>
      <c r="S1666" s="18">
        <f t="shared" ref="S1666:S1729" si="106">Q1666-R1666</f>
        <v>109.19999999999999</v>
      </c>
      <c r="T1666" s="7">
        <f t="shared" ref="T1666:T1729" si="107">IFERROR(S1666/Q1666,0)</f>
        <v>0.5928338762214983</v>
      </c>
      <c r="U1666" s="4">
        <f>YEAR(SalesDataTable[[#This Row],[Order Date]])</f>
        <v>2026</v>
      </c>
      <c r="V1666" s="7" t="str">
        <f>"Q"&amp;ROUNDUP(MONTH(SalesDataTable[[#This Row],[Order Date]])/3,0)</f>
        <v>Q3</v>
      </c>
      <c r="W1666" s="8">
        <f>MONTH(SalesDataTable[[#This Row],[Order Date]])</f>
        <v>8</v>
      </c>
      <c r="X1666" s="7" t="str">
        <f>TEXT(SalesDataTable[[#This Row],[Order Date]],"mmm")</f>
        <v>Aug</v>
      </c>
    </row>
    <row r="1667" spans="1:24" ht="15.75">
      <c r="A1667" s="2">
        <v>4636</v>
      </c>
      <c r="B1667" s="11">
        <v>46250</v>
      </c>
      <c r="C1667" s="4">
        <f>YEAR(SalesDataTable[[#This Row],[Order Date]])</f>
        <v>2026</v>
      </c>
      <c r="D1667" s="4" t="str">
        <f>"Q"&amp;ROUNDUP(MONTH(SalesDataTable[[#This Row],[Order Date]])/3,0)</f>
        <v>Q3</v>
      </c>
      <c r="E1667" s="4">
        <f>MONTH(SalesDataTable[[#This Row],[Order Date]])</f>
        <v>8</v>
      </c>
      <c r="F1667" s="4" t="str">
        <f>TEXT(SalesDataTable[[#This Row],[Order Date]],"MMM")</f>
        <v>Aug</v>
      </c>
      <c r="G1667" s="3" t="s">
        <v>0</v>
      </c>
      <c r="H1667" s="3" t="s">
        <v>1</v>
      </c>
      <c r="I1667" s="3" t="s">
        <v>19</v>
      </c>
      <c r="J1667" s="3" t="s">
        <v>3</v>
      </c>
      <c r="K1667" s="3" t="s">
        <v>23</v>
      </c>
      <c r="L1667" s="3" t="s">
        <v>40</v>
      </c>
      <c r="M1667" s="8">
        <v>1</v>
      </c>
      <c r="N1667" s="5">
        <v>81.040000000000006</v>
      </c>
      <c r="O1667" s="6">
        <v>0.1</v>
      </c>
      <c r="P1667" s="18">
        <v>39.29</v>
      </c>
      <c r="Q1667" s="18">
        <f t="shared" si="104"/>
        <v>72.936000000000007</v>
      </c>
      <c r="R1667" s="18">
        <f t="shared" si="105"/>
        <v>39.29</v>
      </c>
      <c r="S1667" s="18">
        <f t="shared" si="106"/>
        <v>33.646000000000008</v>
      </c>
      <c r="T1667" s="7">
        <f t="shared" si="107"/>
        <v>0.46130854447735009</v>
      </c>
      <c r="U1667" s="4">
        <f>YEAR(SalesDataTable[[#This Row],[Order Date]])</f>
        <v>2026</v>
      </c>
      <c r="V1667" s="7" t="str">
        <f>"Q"&amp;ROUNDUP(MONTH(SalesDataTable[[#This Row],[Order Date]])/3,0)</f>
        <v>Q3</v>
      </c>
      <c r="W1667" s="8">
        <f>MONTH(SalesDataTable[[#This Row],[Order Date]])</f>
        <v>8</v>
      </c>
      <c r="X1667" s="7" t="str">
        <f>TEXT(SalesDataTable[[#This Row],[Order Date]],"mmm")</f>
        <v>Aug</v>
      </c>
    </row>
    <row r="1668" spans="1:24" ht="15.75">
      <c r="A1668" s="2">
        <v>4895</v>
      </c>
      <c r="B1668" s="11">
        <v>46250</v>
      </c>
      <c r="C1668" s="4">
        <f>YEAR(SalesDataTable[[#This Row],[Order Date]])</f>
        <v>2026</v>
      </c>
      <c r="D1668" s="4" t="str">
        <f>"Q"&amp;ROUNDUP(MONTH(SalesDataTable[[#This Row],[Order Date]])/3,0)</f>
        <v>Q3</v>
      </c>
      <c r="E1668" s="4">
        <f>MONTH(SalesDataTable[[#This Row],[Order Date]])</f>
        <v>8</v>
      </c>
      <c r="F1668" s="4" t="str">
        <f>TEXT(SalesDataTable[[#This Row],[Order Date]],"MMM")</f>
        <v>Aug</v>
      </c>
      <c r="G1668" s="3" t="s">
        <v>0</v>
      </c>
      <c r="H1668" s="3" t="s">
        <v>50</v>
      </c>
      <c r="I1668" s="3" t="s">
        <v>19</v>
      </c>
      <c r="J1668" s="3" t="s">
        <v>16</v>
      </c>
      <c r="K1668" s="3" t="s">
        <v>23</v>
      </c>
      <c r="L1668" s="3" t="s">
        <v>29</v>
      </c>
      <c r="M1668" s="8">
        <v>1</v>
      </c>
      <c r="N1668" s="5">
        <v>191.12</v>
      </c>
      <c r="O1668" s="6">
        <v>0.05</v>
      </c>
      <c r="P1668" s="18">
        <v>106.14</v>
      </c>
      <c r="Q1668" s="18">
        <f t="shared" si="104"/>
        <v>181.56399999999999</v>
      </c>
      <c r="R1668" s="18">
        <f t="shared" si="105"/>
        <v>106.14</v>
      </c>
      <c r="S1668" s="18">
        <f t="shared" si="106"/>
        <v>75.423999999999992</v>
      </c>
      <c r="T1668" s="7">
        <f t="shared" si="107"/>
        <v>0.41541274702033443</v>
      </c>
      <c r="U1668" s="4">
        <f>YEAR(SalesDataTable[[#This Row],[Order Date]])</f>
        <v>2026</v>
      </c>
      <c r="V1668" s="7" t="str">
        <f>"Q"&amp;ROUNDUP(MONTH(SalesDataTable[[#This Row],[Order Date]])/3,0)</f>
        <v>Q3</v>
      </c>
      <c r="W1668" s="8">
        <f>MONTH(SalesDataTable[[#This Row],[Order Date]])</f>
        <v>8</v>
      </c>
      <c r="X1668" s="7" t="str">
        <f>TEXT(SalesDataTable[[#This Row],[Order Date]],"mmm")</f>
        <v>Aug</v>
      </c>
    </row>
    <row r="1669" spans="1:24" ht="15.75">
      <c r="A1669" s="2">
        <v>5029</v>
      </c>
      <c r="B1669" s="11">
        <v>46250</v>
      </c>
      <c r="C1669" s="4">
        <f>YEAR(SalesDataTable[[#This Row],[Order Date]])</f>
        <v>2026</v>
      </c>
      <c r="D1669" s="4" t="str">
        <f>"Q"&amp;ROUNDUP(MONTH(SalesDataTable[[#This Row],[Order Date]])/3,0)</f>
        <v>Q3</v>
      </c>
      <c r="E1669" s="4">
        <f>MONTH(SalesDataTable[[#This Row],[Order Date]])</f>
        <v>8</v>
      </c>
      <c r="F1669" s="4" t="str">
        <f>TEXT(SalesDataTable[[#This Row],[Order Date]],"MMM")</f>
        <v>Aug</v>
      </c>
      <c r="G1669" s="3" t="s">
        <v>0</v>
      </c>
      <c r="H1669" s="3" t="s">
        <v>50</v>
      </c>
      <c r="I1669" s="3" t="s">
        <v>2</v>
      </c>
      <c r="J1669" s="3" t="s">
        <v>13</v>
      </c>
      <c r="K1669" s="3" t="s">
        <v>9</v>
      </c>
      <c r="L1669" s="3" t="s">
        <v>37</v>
      </c>
      <c r="M1669" s="8">
        <v>1</v>
      </c>
      <c r="N1669" s="5">
        <v>156.19</v>
      </c>
      <c r="O1669" s="6">
        <v>0</v>
      </c>
      <c r="P1669" s="18">
        <v>79.239999999999995</v>
      </c>
      <c r="Q1669" s="18">
        <f t="shared" si="104"/>
        <v>156.19</v>
      </c>
      <c r="R1669" s="18">
        <f t="shared" si="105"/>
        <v>79.239999999999995</v>
      </c>
      <c r="S1669" s="18">
        <f t="shared" si="106"/>
        <v>76.95</v>
      </c>
      <c r="T1669" s="7">
        <f t="shared" si="107"/>
        <v>0.49266918496702738</v>
      </c>
      <c r="U1669" s="4">
        <f>YEAR(SalesDataTable[[#This Row],[Order Date]])</f>
        <v>2026</v>
      </c>
      <c r="V1669" s="7" t="str">
        <f>"Q"&amp;ROUNDUP(MONTH(SalesDataTable[[#This Row],[Order Date]])/3,0)</f>
        <v>Q3</v>
      </c>
      <c r="W1669" s="8">
        <f>MONTH(SalesDataTable[[#This Row],[Order Date]])</f>
        <v>8</v>
      </c>
      <c r="X1669" s="7" t="str">
        <f>TEXT(SalesDataTable[[#This Row],[Order Date]],"mmm")</f>
        <v>Aug</v>
      </c>
    </row>
    <row r="1670" spans="1:24" ht="15.75">
      <c r="A1670" s="2">
        <v>1965</v>
      </c>
      <c r="B1670" s="11">
        <v>46251</v>
      </c>
      <c r="C1670" s="4">
        <f>YEAR(SalesDataTable[[#This Row],[Order Date]])</f>
        <v>2026</v>
      </c>
      <c r="D1670" s="4" t="str">
        <f>"Q"&amp;ROUNDUP(MONTH(SalesDataTable[[#This Row],[Order Date]])/3,0)</f>
        <v>Q3</v>
      </c>
      <c r="E1670" s="4">
        <f>MONTH(SalesDataTable[[#This Row],[Order Date]])</f>
        <v>8</v>
      </c>
      <c r="F1670" s="4" t="str">
        <f>TEXT(SalesDataTable[[#This Row],[Order Date]],"MMM")</f>
        <v>Aug</v>
      </c>
      <c r="G1670" s="3" t="s">
        <v>6</v>
      </c>
      <c r="H1670" s="3" t="s">
        <v>41</v>
      </c>
      <c r="I1670" s="3" t="s">
        <v>2</v>
      </c>
      <c r="J1670" s="3" t="s">
        <v>3</v>
      </c>
      <c r="K1670" s="3" t="s">
        <v>14</v>
      </c>
      <c r="L1670" s="3" t="s">
        <v>15</v>
      </c>
      <c r="M1670" s="8">
        <v>4</v>
      </c>
      <c r="N1670" s="5">
        <v>36.93</v>
      </c>
      <c r="O1670" s="6">
        <v>0</v>
      </c>
      <c r="P1670" s="18">
        <v>13.36</v>
      </c>
      <c r="Q1670" s="18">
        <f t="shared" si="104"/>
        <v>147.72</v>
      </c>
      <c r="R1670" s="18">
        <f t="shared" si="105"/>
        <v>53.44</v>
      </c>
      <c r="S1670" s="18">
        <f t="shared" si="106"/>
        <v>94.28</v>
      </c>
      <c r="T1670" s="7">
        <f t="shared" si="107"/>
        <v>0.63823449769834828</v>
      </c>
      <c r="U1670" s="4">
        <f>YEAR(SalesDataTable[[#This Row],[Order Date]])</f>
        <v>2026</v>
      </c>
      <c r="V1670" s="7" t="str">
        <f>"Q"&amp;ROUNDUP(MONTH(SalesDataTable[[#This Row],[Order Date]])/3,0)</f>
        <v>Q3</v>
      </c>
      <c r="W1670" s="8">
        <f>MONTH(SalesDataTable[[#This Row],[Order Date]])</f>
        <v>8</v>
      </c>
      <c r="X1670" s="7" t="str">
        <f>TEXT(SalesDataTable[[#This Row],[Order Date]],"mmm")</f>
        <v>Aug</v>
      </c>
    </row>
    <row r="1671" spans="1:24" ht="15.75">
      <c r="A1671" s="2">
        <v>3647</v>
      </c>
      <c r="B1671" s="11">
        <v>46251</v>
      </c>
      <c r="C1671" s="4">
        <f>YEAR(SalesDataTable[[#This Row],[Order Date]])</f>
        <v>2026</v>
      </c>
      <c r="D1671" s="4" t="str">
        <f>"Q"&amp;ROUNDUP(MONTH(SalesDataTable[[#This Row],[Order Date]])/3,0)</f>
        <v>Q3</v>
      </c>
      <c r="E1671" s="4">
        <f>MONTH(SalesDataTable[[#This Row],[Order Date]])</f>
        <v>8</v>
      </c>
      <c r="F1671" s="4" t="str">
        <f>TEXT(SalesDataTable[[#This Row],[Order Date]],"MMM")</f>
        <v>Aug</v>
      </c>
      <c r="G1671" s="3" t="s">
        <v>6</v>
      </c>
      <c r="H1671" s="3" t="s">
        <v>43</v>
      </c>
      <c r="I1671" s="3" t="s">
        <v>19</v>
      </c>
      <c r="J1671" s="3" t="s">
        <v>3</v>
      </c>
      <c r="K1671" s="3" t="s">
        <v>4</v>
      </c>
      <c r="L1671" s="3" t="s">
        <v>30</v>
      </c>
      <c r="M1671" s="8">
        <v>3</v>
      </c>
      <c r="N1671" s="5">
        <v>104.96</v>
      </c>
      <c r="O1671" s="6">
        <v>0.05</v>
      </c>
      <c r="P1671" s="18">
        <v>51.66</v>
      </c>
      <c r="Q1671" s="18">
        <f t="shared" si="104"/>
        <v>299.13599999999997</v>
      </c>
      <c r="R1671" s="18">
        <f t="shared" si="105"/>
        <v>154.97999999999999</v>
      </c>
      <c r="S1671" s="18">
        <f t="shared" si="106"/>
        <v>144.15599999999998</v>
      </c>
      <c r="T1671" s="7">
        <f t="shared" si="107"/>
        <v>0.48190789473684209</v>
      </c>
      <c r="U1671" s="4">
        <f>YEAR(SalesDataTable[[#This Row],[Order Date]])</f>
        <v>2026</v>
      </c>
      <c r="V1671" s="7" t="str">
        <f>"Q"&amp;ROUNDUP(MONTH(SalesDataTable[[#This Row],[Order Date]])/3,0)</f>
        <v>Q3</v>
      </c>
      <c r="W1671" s="8">
        <f>MONTH(SalesDataTable[[#This Row],[Order Date]])</f>
        <v>8</v>
      </c>
      <c r="X1671" s="7" t="str">
        <f>TEXT(SalesDataTable[[#This Row],[Order Date]],"mmm")</f>
        <v>Aug</v>
      </c>
    </row>
    <row r="1672" spans="1:24" ht="15.75">
      <c r="A1672" s="2">
        <v>3918</v>
      </c>
      <c r="B1672" s="11">
        <v>46251</v>
      </c>
      <c r="C1672" s="4">
        <f>YEAR(SalesDataTable[[#This Row],[Order Date]])</f>
        <v>2026</v>
      </c>
      <c r="D1672" s="4" t="str">
        <f>"Q"&amp;ROUNDUP(MONTH(SalesDataTable[[#This Row],[Order Date]])/3,0)</f>
        <v>Q3</v>
      </c>
      <c r="E1672" s="4">
        <f>MONTH(SalesDataTable[[#This Row],[Order Date]])</f>
        <v>8</v>
      </c>
      <c r="F1672" s="4" t="str">
        <f>TEXT(SalesDataTable[[#This Row],[Order Date]],"MMM")</f>
        <v>Aug</v>
      </c>
      <c r="G1672" s="3" t="s">
        <v>6</v>
      </c>
      <c r="H1672" s="3" t="s">
        <v>7</v>
      </c>
      <c r="I1672" s="3" t="s">
        <v>28</v>
      </c>
      <c r="J1672" s="3" t="s">
        <v>13</v>
      </c>
      <c r="K1672" s="3" t="s">
        <v>14</v>
      </c>
      <c r="L1672" s="3" t="s">
        <v>48</v>
      </c>
      <c r="M1672" s="8">
        <v>3</v>
      </c>
      <c r="N1672" s="5">
        <v>168.51</v>
      </c>
      <c r="O1672" s="6">
        <v>0</v>
      </c>
      <c r="P1672" s="18">
        <v>85.34</v>
      </c>
      <c r="Q1672" s="18">
        <f t="shared" si="104"/>
        <v>505.53</v>
      </c>
      <c r="R1672" s="18">
        <f t="shared" si="105"/>
        <v>256.02</v>
      </c>
      <c r="S1672" s="18">
        <f t="shared" si="106"/>
        <v>249.51</v>
      </c>
      <c r="T1672" s="7">
        <f t="shared" si="107"/>
        <v>0.49356121298439265</v>
      </c>
      <c r="U1672" s="4">
        <f>YEAR(SalesDataTable[[#This Row],[Order Date]])</f>
        <v>2026</v>
      </c>
      <c r="V1672" s="7" t="str">
        <f>"Q"&amp;ROUNDUP(MONTH(SalesDataTable[[#This Row],[Order Date]])/3,0)</f>
        <v>Q3</v>
      </c>
      <c r="W1672" s="8">
        <f>MONTH(SalesDataTable[[#This Row],[Order Date]])</f>
        <v>8</v>
      </c>
      <c r="X1672" s="7" t="str">
        <f>TEXT(SalesDataTable[[#This Row],[Order Date]],"mmm")</f>
        <v>Aug</v>
      </c>
    </row>
    <row r="1673" spans="1:24" ht="15.75">
      <c r="A1673" s="2">
        <v>4256</v>
      </c>
      <c r="B1673" s="11">
        <v>46251</v>
      </c>
      <c r="C1673" s="4">
        <f>YEAR(SalesDataTable[[#This Row],[Order Date]])</f>
        <v>2026</v>
      </c>
      <c r="D1673" s="4" t="str">
        <f>"Q"&amp;ROUNDUP(MONTH(SalesDataTable[[#This Row],[Order Date]])/3,0)</f>
        <v>Q3</v>
      </c>
      <c r="E1673" s="4">
        <f>MONTH(SalesDataTable[[#This Row],[Order Date]])</f>
        <v>8</v>
      </c>
      <c r="F1673" s="4" t="str">
        <f>TEXT(SalesDataTable[[#This Row],[Order Date]],"MMM")</f>
        <v>Aug</v>
      </c>
      <c r="G1673" s="3" t="s">
        <v>6</v>
      </c>
      <c r="H1673" s="3" t="s">
        <v>43</v>
      </c>
      <c r="I1673" s="3" t="s">
        <v>19</v>
      </c>
      <c r="J1673" s="3" t="s">
        <v>13</v>
      </c>
      <c r="K1673" s="3" t="s">
        <v>14</v>
      </c>
      <c r="L1673" s="3" t="s">
        <v>32</v>
      </c>
      <c r="M1673" s="8">
        <v>1</v>
      </c>
      <c r="N1673" s="5">
        <v>46.44</v>
      </c>
      <c r="O1673" s="6">
        <v>0.05</v>
      </c>
      <c r="P1673" s="18">
        <v>18.59</v>
      </c>
      <c r="Q1673" s="18">
        <f t="shared" si="104"/>
        <v>44.117999999999995</v>
      </c>
      <c r="R1673" s="18">
        <f t="shared" si="105"/>
        <v>18.59</v>
      </c>
      <c r="S1673" s="18">
        <f t="shared" si="106"/>
        <v>25.527999999999995</v>
      </c>
      <c r="T1673" s="7">
        <f t="shared" si="107"/>
        <v>0.57863003762636556</v>
      </c>
      <c r="U1673" s="4">
        <f>YEAR(SalesDataTable[[#This Row],[Order Date]])</f>
        <v>2026</v>
      </c>
      <c r="V1673" s="7" t="str">
        <f>"Q"&amp;ROUNDUP(MONTH(SalesDataTable[[#This Row],[Order Date]])/3,0)</f>
        <v>Q3</v>
      </c>
      <c r="W1673" s="8">
        <f>MONTH(SalesDataTable[[#This Row],[Order Date]])</f>
        <v>8</v>
      </c>
      <c r="X1673" s="7" t="str">
        <f>TEXT(SalesDataTable[[#This Row],[Order Date]],"mmm")</f>
        <v>Aug</v>
      </c>
    </row>
    <row r="1674" spans="1:24" ht="15.75">
      <c r="A1674" s="2">
        <v>5087</v>
      </c>
      <c r="B1674" s="11">
        <v>46251</v>
      </c>
      <c r="C1674" s="4">
        <f>YEAR(SalesDataTable[[#This Row],[Order Date]])</f>
        <v>2026</v>
      </c>
      <c r="D1674" s="4" t="str">
        <f>"Q"&amp;ROUNDUP(MONTH(SalesDataTable[[#This Row],[Order Date]])/3,0)</f>
        <v>Q3</v>
      </c>
      <c r="E1674" s="4">
        <f>MONTH(SalesDataTable[[#This Row],[Order Date]])</f>
        <v>8</v>
      </c>
      <c r="F1674" s="4" t="str">
        <f>TEXT(SalesDataTable[[#This Row],[Order Date]],"MMM")</f>
        <v>Aug</v>
      </c>
      <c r="G1674" s="3" t="s">
        <v>0</v>
      </c>
      <c r="H1674" s="3" t="s">
        <v>1</v>
      </c>
      <c r="I1674" s="3" t="s">
        <v>2</v>
      </c>
      <c r="J1674" s="3" t="s">
        <v>13</v>
      </c>
      <c r="K1674" s="3" t="s">
        <v>9</v>
      </c>
      <c r="L1674" s="3" t="s">
        <v>46</v>
      </c>
      <c r="M1674" s="8">
        <v>1</v>
      </c>
      <c r="N1674" s="5">
        <v>69.900000000000006</v>
      </c>
      <c r="O1674" s="6">
        <v>0.1</v>
      </c>
      <c r="P1674" s="18">
        <v>31.43</v>
      </c>
      <c r="Q1674" s="18">
        <f t="shared" si="104"/>
        <v>62.910000000000004</v>
      </c>
      <c r="R1674" s="18">
        <f t="shared" si="105"/>
        <v>31.43</v>
      </c>
      <c r="S1674" s="18">
        <f t="shared" si="106"/>
        <v>31.480000000000004</v>
      </c>
      <c r="T1674" s="7">
        <f t="shared" si="107"/>
        <v>0.50039739310125575</v>
      </c>
      <c r="U1674" s="4">
        <f>YEAR(SalesDataTable[[#This Row],[Order Date]])</f>
        <v>2026</v>
      </c>
      <c r="V1674" s="7" t="str">
        <f>"Q"&amp;ROUNDUP(MONTH(SalesDataTable[[#This Row],[Order Date]])/3,0)</f>
        <v>Q3</v>
      </c>
      <c r="W1674" s="8">
        <f>MONTH(SalesDataTable[[#This Row],[Order Date]])</f>
        <v>8</v>
      </c>
      <c r="X1674" s="7" t="str">
        <f>TEXT(SalesDataTable[[#This Row],[Order Date]],"mmm")</f>
        <v>Aug</v>
      </c>
    </row>
    <row r="1675" spans="1:24" ht="15.75">
      <c r="A1675" s="2">
        <v>1921</v>
      </c>
      <c r="B1675" s="11">
        <v>46252</v>
      </c>
      <c r="C1675" s="4">
        <f>YEAR(SalesDataTable[[#This Row],[Order Date]])</f>
        <v>2026</v>
      </c>
      <c r="D1675" s="4" t="str">
        <f>"Q"&amp;ROUNDUP(MONTH(SalesDataTable[[#This Row],[Order Date]])/3,0)</f>
        <v>Q3</v>
      </c>
      <c r="E1675" s="4">
        <f>MONTH(SalesDataTable[[#This Row],[Order Date]])</f>
        <v>8</v>
      </c>
      <c r="F1675" s="4" t="str">
        <f>TEXT(SalesDataTable[[#This Row],[Order Date]],"MMM")</f>
        <v>Aug</v>
      </c>
      <c r="G1675" s="3" t="s">
        <v>20</v>
      </c>
      <c r="H1675" s="3" t="s">
        <v>47</v>
      </c>
      <c r="I1675" s="3" t="s">
        <v>2</v>
      </c>
      <c r="J1675" s="3" t="s">
        <v>13</v>
      </c>
      <c r="K1675" s="3" t="s">
        <v>4</v>
      </c>
      <c r="L1675" s="3" t="s">
        <v>26</v>
      </c>
      <c r="M1675" s="8">
        <v>2</v>
      </c>
      <c r="N1675" s="5">
        <v>39.83</v>
      </c>
      <c r="O1675" s="6">
        <v>0</v>
      </c>
      <c r="P1675" s="18">
        <v>17.18</v>
      </c>
      <c r="Q1675" s="18">
        <f t="shared" si="104"/>
        <v>79.66</v>
      </c>
      <c r="R1675" s="18">
        <f t="shared" si="105"/>
        <v>34.36</v>
      </c>
      <c r="S1675" s="18">
        <f t="shared" si="106"/>
        <v>45.3</v>
      </c>
      <c r="T1675" s="7">
        <f t="shared" si="107"/>
        <v>0.56866683404468987</v>
      </c>
      <c r="U1675" s="4">
        <f>YEAR(SalesDataTable[[#This Row],[Order Date]])</f>
        <v>2026</v>
      </c>
      <c r="V1675" s="7" t="str">
        <f>"Q"&amp;ROUNDUP(MONTH(SalesDataTable[[#This Row],[Order Date]])/3,0)</f>
        <v>Q3</v>
      </c>
      <c r="W1675" s="8">
        <f>MONTH(SalesDataTable[[#This Row],[Order Date]])</f>
        <v>8</v>
      </c>
      <c r="X1675" s="7" t="str">
        <f>TEXT(SalesDataTable[[#This Row],[Order Date]],"mmm")</f>
        <v>Aug</v>
      </c>
    </row>
    <row r="1676" spans="1:24" ht="15.75">
      <c r="A1676" s="2">
        <v>1966</v>
      </c>
      <c r="B1676" s="11">
        <v>46252</v>
      </c>
      <c r="C1676" s="4">
        <f>YEAR(SalesDataTable[[#This Row],[Order Date]])</f>
        <v>2026</v>
      </c>
      <c r="D1676" s="4" t="str">
        <f>"Q"&amp;ROUNDUP(MONTH(SalesDataTable[[#This Row],[Order Date]])/3,0)</f>
        <v>Q3</v>
      </c>
      <c r="E1676" s="4">
        <f>MONTH(SalesDataTable[[#This Row],[Order Date]])</f>
        <v>8</v>
      </c>
      <c r="F1676" s="4" t="str">
        <f>TEXT(SalesDataTable[[#This Row],[Order Date]],"MMM")</f>
        <v>Aug</v>
      </c>
      <c r="G1676" s="3" t="s">
        <v>0</v>
      </c>
      <c r="H1676" s="3" t="s">
        <v>36</v>
      </c>
      <c r="I1676" s="3" t="s">
        <v>2</v>
      </c>
      <c r="J1676" s="3" t="s">
        <v>13</v>
      </c>
      <c r="K1676" s="3" t="s">
        <v>14</v>
      </c>
      <c r="L1676" s="3" t="s">
        <v>15</v>
      </c>
      <c r="M1676" s="8">
        <v>2</v>
      </c>
      <c r="N1676" s="5">
        <v>36.020000000000003</v>
      </c>
      <c r="O1676" s="6">
        <v>0</v>
      </c>
      <c r="P1676" s="18">
        <v>13.87</v>
      </c>
      <c r="Q1676" s="18">
        <f t="shared" si="104"/>
        <v>72.040000000000006</v>
      </c>
      <c r="R1676" s="18">
        <f t="shared" si="105"/>
        <v>27.74</v>
      </c>
      <c r="S1676" s="18">
        <f t="shared" si="106"/>
        <v>44.300000000000011</v>
      </c>
      <c r="T1676" s="7">
        <f t="shared" si="107"/>
        <v>0.61493614658523055</v>
      </c>
      <c r="U1676" s="4">
        <f>YEAR(SalesDataTable[[#This Row],[Order Date]])</f>
        <v>2026</v>
      </c>
      <c r="V1676" s="7" t="str">
        <f>"Q"&amp;ROUNDUP(MONTH(SalesDataTable[[#This Row],[Order Date]])/3,0)</f>
        <v>Q3</v>
      </c>
      <c r="W1676" s="8">
        <f>MONTH(SalesDataTable[[#This Row],[Order Date]])</f>
        <v>8</v>
      </c>
      <c r="X1676" s="7" t="str">
        <f>TEXT(SalesDataTable[[#This Row],[Order Date]],"mmm")</f>
        <v>Aug</v>
      </c>
    </row>
    <row r="1677" spans="1:24" ht="15.75">
      <c r="A1677" s="2">
        <v>2431</v>
      </c>
      <c r="B1677" s="11">
        <v>46252</v>
      </c>
      <c r="C1677" s="4">
        <f>YEAR(SalesDataTable[[#This Row],[Order Date]])</f>
        <v>2026</v>
      </c>
      <c r="D1677" s="4" t="str">
        <f>"Q"&amp;ROUNDUP(MONTH(SalesDataTable[[#This Row],[Order Date]])/3,0)</f>
        <v>Q3</v>
      </c>
      <c r="E1677" s="4">
        <f>MONTH(SalesDataTable[[#This Row],[Order Date]])</f>
        <v>8</v>
      </c>
      <c r="F1677" s="4" t="str">
        <f>TEXT(SalesDataTable[[#This Row],[Order Date]],"MMM")</f>
        <v>Aug</v>
      </c>
      <c r="G1677" s="3" t="s">
        <v>0</v>
      </c>
      <c r="H1677" s="3" t="s">
        <v>50</v>
      </c>
      <c r="I1677" s="3" t="s">
        <v>28</v>
      </c>
      <c r="J1677" s="3" t="s">
        <v>16</v>
      </c>
      <c r="K1677" s="3" t="s">
        <v>34</v>
      </c>
      <c r="L1677" s="3" t="s">
        <v>38</v>
      </c>
      <c r="M1677" s="8">
        <v>3</v>
      </c>
      <c r="N1677" s="5">
        <v>125.31</v>
      </c>
      <c r="O1677" s="6">
        <v>0</v>
      </c>
      <c r="P1677" s="18">
        <v>67.64</v>
      </c>
      <c r="Q1677" s="18">
        <f t="shared" si="104"/>
        <v>375.93</v>
      </c>
      <c r="R1677" s="18">
        <f t="shared" si="105"/>
        <v>202.92000000000002</v>
      </c>
      <c r="S1677" s="18">
        <f t="shared" si="106"/>
        <v>173.01</v>
      </c>
      <c r="T1677" s="7">
        <f t="shared" si="107"/>
        <v>0.46021865772883247</v>
      </c>
      <c r="U1677" s="4">
        <f>YEAR(SalesDataTable[[#This Row],[Order Date]])</f>
        <v>2026</v>
      </c>
      <c r="V1677" s="7" t="str">
        <f>"Q"&amp;ROUNDUP(MONTH(SalesDataTable[[#This Row],[Order Date]])/3,0)</f>
        <v>Q3</v>
      </c>
      <c r="W1677" s="8">
        <f>MONTH(SalesDataTable[[#This Row],[Order Date]])</f>
        <v>8</v>
      </c>
      <c r="X1677" s="7" t="str">
        <f>TEXT(SalesDataTable[[#This Row],[Order Date]],"mmm")</f>
        <v>Aug</v>
      </c>
    </row>
    <row r="1678" spans="1:24" ht="15.75">
      <c r="A1678" s="2">
        <v>3676</v>
      </c>
      <c r="B1678" s="11">
        <v>46252</v>
      </c>
      <c r="C1678" s="4">
        <f>YEAR(SalesDataTable[[#This Row],[Order Date]])</f>
        <v>2026</v>
      </c>
      <c r="D1678" s="4" t="str">
        <f>"Q"&amp;ROUNDUP(MONTH(SalesDataTable[[#This Row],[Order Date]])/3,0)</f>
        <v>Q3</v>
      </c>
      <c r="E1678" s="4">
        <f>MONTH(SalesDataTable[[#This Row],[Order Date]])</f>
        <v>8</v>
      </c>
      <c r="F1678" s="4" t="str">
        <f>TEXT(SalesDataTable[[#This Row],[Order Date]],"MMM")</f>
        <v>Aug</v>
      </c>
      <c r="G1678" s="3" t="s">
        <v>6</v>
      </c>
      <c r="H1678" s="3" t="s">
        <v>43</v>
      </c>
      <c r="I1678" s="3" t="s">
        <v>2</v>
      </c>
      <c r="J1678" s="3" t="s">
        <v>3</v>
      </c>
      <c r="K1678" s="3" t="s">
        <v>9</v>
      </c>
      <c r="L1678" s="3" t="s">
        <v>10</v>
      </c>
      <c r="M1678" s="8">
        <v>3</v>
      </c>
      <c r="N1678" s="5">
        <v>92.5</v>
      </c>
      <c r="O1678" s="6">
        <v>0.1</v>
      </c>
      <c r="P1678" s="18">
        <v>46.38</v>
      </c>
      <c r="Q1678" s="18">
        <f t="shared" si="104"/>
        <v>249.75</v>
      </c>
      <c r="R1678" s="18">
        <f t="shared" si="105"/>
        <v>139.14000000000001</v>
      </c>
      <c r="S1678" s="18">
        <f t="shared" si="106"/>
        <v>110.60999999999999</v>
      </c>
      <c r="T1678" s="7">
        <f t="shared" si="107"/>
        <v>0.4428828828828828</v>
      </c>
      <c r="U1678" s="4">
        <f>YEAR(SalesDataTable[[#This Row],[Order Date]])</f>
        <v>2026</v>
      </c>
      <c r="V1678" s="7" t="str">
        <f>"Q"&amp;ROUNDUP(MONTH(SalesDataTable[[#This Row],[Order Date]])/3,0)</f>
        <v>Q3</v>
      </c>
      <c r="W1678" s="8">
        <f>MONTH(SalesDataTable[[#This Row],[Order Date]])</f>
        <v>8</v>
      </c>
      <c r="X1678" s="7" t="str">
        <f>TEXT(SalesDataTable[[#This Row],[Order Date]],"mmm")</f>
        <v>Aug</v>
      </c>
    </row>
    <row r="1679" spans="1:24" ht="15.75">
      <c r="A1679" s="2">
        <v>3972</v>
      </c>
      <c r="B1679" s="11">
        <v>46252</v>
      </c>
      <c r="C1679" s="4">
        <f>YEAR(SalesDataTable[[#This Row],[Order Date]])</f>
        <v>2026</v>
      </c>
      <c r="D1679" s="4" t="str">
        <f>"Q"&amp;ROUNDUP(MONTH(SalesDataTable[[#This Row],[Order Date]])/3,0)</f>
        <v>Q3</v>
      </c>
      <c r="E1679" s="4">
        <f>MONTH(SalesDataTable[[#This Row],[Order Date]])</f>
        <v>8</v>
      </c>
      <c r="F1679" s="4" t="str">
        <f>TEXT(SalesDataTable[[#This Row],[Order Date]],"MMM")</f>
        <v>Aug</v>
      </c>
      <c r="G1679" s="3" t="s">
        <v>6</v>
      </c>
      <c r="H1679" s="3" t="s">
        <v>7</v>
      </c>
      <c r="I1679" s="3" t="s">
        <v>8</v>
      </c>
      <c r="J1679" s="3" t="s">
        <v>16</v>
      </c>
      <c r="K1679" s="3" t="s">
        <v>4</v>
      </c>
      <c r="L1679" s="3" t="s">
        <v>30</v>
      </c>
      <c r="M1679" s="8">
        <v>5</v>
      </c>
      <c r="N1679" s="5">
        <v>100.48</v>
      </c>
      <c r="O1679" s="6">
        <v>0.1</v>
      </c>
      <c r="P1679" s="18">
        <v>49.67</v>
      </c>
      <c r="Q1679" s="18">
        <f t="shared" si="104"/>
        <v>452.16</v>
      </c>
      <c r="R1679" s="18">
        <f t="shared" si="105"/>
        <v>248.35000000000002</v>
      </c>
      <c r="S1679" s="18">
        <f t="shared" si="106"/>
        <v>203.81</v>
      </c>
      <c r="T1679" s="7">
        <f t="shared" si="107"/>
        <v>0.45074752300070769</v>
      </c>
      <c r="U1679" s="4">
        <f>YEAR(SalesDataTable[[#This Row],[Order Date]])</f>
        <v>2026</v>
      </c>
      <c r="V1679" s="7" t="str">
        <f>"Q"&amp;ROUNDUP(MONTH(SalesDataTable[[#This Row],[Order Date]])/3,0)</f>
        <v>Q3</v>
      </c>
      <c r="W1679" s="8">
        <f>MONTH(SalesDataTable[[#This Row],[Order Date]])</f>
        <v>8</v>
      </c>
      <c r="X1679" s="7" t="str">
        <f>TEXT(SalesDataTable[[#This Row],[Order Date]],"mmm")</f>
        <v>Aug</v>
      </c>
    </row>
    <row r="1680" spans="1:24" ht="15.75">
      <c r="A1680" s="2">
        <v>4056</v>
      </c>
      <c r="B1680" s="11">
        <v>46252</v>
      </c>
      <c r="C1680" s="4">
        <f>YEAR(SalesDataTable[[#This Row],[Order Date]])</f>
        <v>2026</v>
      </c>
      <c r="D1680" s="4" t="str">
        <f>"Q"&amp;ROUNDUP(MONTH(SalesDataTable[[#This Row],[Order Date]])/3,0)</f>
        <v>Q3</v>
      </c>
      <c r="E1680" s="4">
        <f>MONTH(SalesDataTable[[#This Row],[Order Date]])</f>
        <v>8</v>
      </c>
      <c r="F1680" s="4" t="str">
        <f>TEXT(SalesDataTable[[#This Row],[Order Date]],"MMM")</f>
        <v>Aug</v>
      </c>
      <c r="G1680" s="3" t="s">
        <v>0</v>
      </c>
      <c r="H1680" s="3" t="s">
        <v>50</v>
      </c>
      <c r="I1680" s="3" t="s">
        <v>28</v>
      </c>
      <c r="J1680" s="3" t="s">
        <v>13</v>
      </c>
      <c r="K1680" s="3" t="s">
        <v>23</v>
      </c>
      <c r="L1680" s="3" t="s">
        <v>40</v>
      </c>
      <c r="M1680" s="8">
        <v>2</v>
      </c>
      <c r="N1680" s="5">
        <v>79.78</v>
      </c>
      <c r="O1680" s="6">
        <v>0</v>
      </c>
      <c r="P1680" s="18">
        <v>38.770000000000003</v>
      </c>
      <c r="Q1680" s="18">
        <f t="shared" si="104"/>
        <v>159.56</v>
      </c>
      <c r="R1680" s="18">
        <f t="shared" si="105"/>
        <v>77.540000000000006</v>
      </c>
      <c r="S1680" s="18">
        <f t="shared" si="106"/>
        <v>82.02</v>
      </c>
      <c r="T1680" s="7">
        <f t="shared" si="107"/>
        <v>0.51403860616695907</v>
      </c>
      <c r="U1680" s="4">
        <f>YEAR(SalesDataTable[[#This Row],[Order Date]])</f>
        <v>2026</v>
      </c>
      <c r="V1680" s="7" t="str">
        <f>"Q"&amp;ROUNDUP(MONTH(SalesDataTable[[#This Row],[Order Date]])/3,0)</f>
        <v>Q3</v>
      </c>
      <c r="W1680" s="8">
        <f>MONTH(SalesDataTable[[#This Row],[Order Date]])</f>
        <v>8</v>
      </c>
      <c r="X1680" s="7" t="str">
        <f>TEXT(SalesDataTable[[#This Row],[Order Date]],"mmm")</f>
        <v>Aug</v>
      </c>
    </row>
    <row r="1681" spans="1:24" ht="15.75">
      <c r="A1681" s="2">
        <v>4471</v>
      </c>
      <c r="B1681" s="11">
        <v>46252</v>
      </c>
      <c r="C1681" s="4">
        <f>YEAR(SalesDataTable[[#This Row],[Order Date]])</f>
        <v>2026</v>
      </c>
      <c r="D1681" s="4" t="str">
        <f>"Q"&amp;ROUNDUP(MONTH(SalesDataTable[[#This Row],[Order Date]])/3,0)</f>
        <v>Q3</v>
      </c>
      <c r="E1681" s="4">
        <f>MONTH(SalesDataTable[[#This Row],[Order Date]])</f>
        <v>8</v>
      </c>
      <c r="F1681" s="4" t="str">
        <f>TEXT(SalesDataTable[[#This Row],[Order Date]],"MMM")</f>
        <v>Aug</v>
      </c>
      <c r="G1681" s="3" t="s">
        <v>11</v>
      </c>
      <c r="H1681" s="3" t="s">
        <v>39</v>
      </c>
      <c r="I1681" s="3" t="s">
        <v>8</v>
      </c>
      <c r="J1681" s="3" t="s">
        <v>16</v>
      </c>
      <c r="K1681" s="3" t="s">
        <v>9</v>
      </c>
      <c r="L1681" s="3" t="s">
        <v>17</v>
      </c>
      <c r="M1681" s="8">
        <v>4</v>
      </c>
      <c r="N1681" s="5">
        <v>144.44</v>
      </c>
      <c r="O1681" s="6">
        <v>0.1</v>
      </c>
      <c r="P1681" s="18">
        <v>77.66</v>
      </c>
      <c r="Q1681" s="18">
        <f t="shared" si="104"/>
        <v>519.98400000000004</v>
      </c>
      <c r="R1681" s="18">
        <f t="shared" si="105"/>
        <v>310.64</v>
      </c>
      <c r="S1681" s="18">
        <f t="shared" si="106"/>
        <v>209.34400000000005</v>
      </c>
      <c r="T1681" s="7">
        <f t="shared" si="107"/>
        <v>0.4025970029847073</v>
      </c>
      <c r="U1681" s="4">
        <f>YEAR(SalesDataTable[[#This Row],[Order Date]])</f>
        <v>2026</v>
      </c>
      <c r="V1681" s="7" t="str">
        <f>"Q"&amp;ROUNDUP(MONTH(SalesDataTable[[#This Row],[Order Date]])/3,0)</f>
        <v>Q3</v>
      </c>
      <c r="W1681" s="8">
        <f>MONTH(SalesDataTable[[#This Row],[Order Date]])</f>
        <v>8</v>
      </c>
      <c r="X1681" s="7" t="str">
        <f>TEXT(SalesDataTable[[#This Row],[Order Date]],"mmm")</f>
        <v>Aug</v>
      </c>
    </row>
    <row r="1682" spans="1:24" ht="15.75">
      <c r="A1682" s="2">
        <v>1054</v>
      </c>
      <c r="B1682" s="11">
        <v>46253</v>
      </c>
      <c r="C1682" s="4">
        <f>YEAR(SalesDataTable[[#This Row],[Order Date]])</f>
        <v>2026</v>
      </c>
      <c r="D1682" s="4" t="str">
        <f>"Q"&amp;ROUNDUP(MONTH(SalesDataTable[[#This Row],[Order Date]])/3,0)</f>
        <v>Q3</v>
      </c>
      <c r="E1682" s="4">
        <f>MONTH(SalesDataTable[[#This Row],[Order Date]])</f>
        <v>8</v>
      </c>
      <c r="F1682" s="4" t="str">
        <f>TEXT(SalesDataTable[[#This Row],[Order Date]],"MMM")</f>
        <v>Aug</v>
      </c>
      <c r="G1682" s="3" t="s">
        <v>6</v>
      </c>
      <c r="H1682" s="3" t="s">
        <v>7</v>
      </c>
      <c r="I1682" s="3" t="s">
        <v>2</v>
      </c>
      <c r="J1682" s="3" t="s">
        <v>3</v>
      </c>
      <c r="K1682" s="3" t="s">
        <v>9</v>
      </c>
      <c r="L1682" s="3" t="s">
        <v>37</v>
      </c>
      <c r="M1682" s="8">
        <v>3</v>
      </c>
      <c r="N1682" s="5">
        <v>157.41999999999999</v>
      </c>
      <c r="O1682" s="6">
        <v>0</v>
      </c>
      <c r="P1682" s="18">
        <v>77.989999999999995</v>
      </c>
      <c r="Q1682" s="18">
        <f t="shared" si="104"/>
        <v>472.26</v>
      </c>
      <c r="R1682" s="18">
        <f t="shared" si="105"/>
        <v>233.96999999999997</v>
      </c>
      <c r="S1682" s="18">
        <f t="shared" si="106"/>
        <v>238.29000000000002</v>
      </c>
      <c r="T1682" s="7">
        <f t="shared" si="107"/>
        <v>0.5045737517469191</v>
      </c>
      <c r="U1682" s="4">
        <f>YEAR(SalesDataTable[[#This Row],[Order Date]])</f>
        <v>2026</v>
      </c>
      <c r="V1682" s="7" t="str">
        <f>"Q"&amp;ROUNDUP(MONTH(SalesDataTable[[#This Row],[Order Date]])/3,0)</f>
        <v>Q3</v>
      </c>
      <c r="W1682" s="8">
        <f>MONTH(SalesDataTable[[#This Row],[Order Date]])</f>
        <v>8</v>
      </c>
      <c r="X1682" s="7" t="str">
        <f>TEXT(SalesDataTable[[#This Row],[Order Date]],"mmm")</f>
        <v>Aug</v>
      </c>
    </row>
    <row r="1683" spans="1:24" ht="15.75">
      <c r="A1683" s="2">
        <v>1854</v>
      </c>
      <c r="B1683" s="11">
        <v>46253</v>
      </c>
      <c r="C1683" s="4">
        <f>YEAR(SalesDataTable[[#This Row],[Order Date]])</f>
        <v>2026</v>
      </c>
      <c r="D1683" s="4" t="str">
        <f>"Q"&amp;ROUNDUP(MONTH(SalesDataTable[[#This Row],[Order Date]])/3,0)</f>
        <v>Q3</v>
      </c>
      <c r="E1683" s="4">
        <f>MONTH(SalesDataTable[[#This Row],[Order Date]])</f>
        <v>8</v>
      </c>
      <c r="F1683" s="4" t="str">
        <f>TEXT(SalesDataTable[[#This Row],[Order Date]],"MMM")</f>
        <v>Aug</v>
      </c>
      <c r="G1683" s="3" t="s">
        <v>6</v>
      </c>
      <c r="H1683" s="3" t="s">
        <v>49</v>
      </c>
      <c r="I1683" s="3" t="s">
        <v>28</v>
      </c>
      <c r="J1683" s="3" t="s">
        <v>16</v>
      </c>
      <c r="K1683" s="3" t="s">
        <v>9</v>
      </c>
      <c r="L1683" s="3" t="s">
        <v>10</v>
      </c>
      <c r="M1683" s="8">
        <v>1</v>
      </c>
      <c r="N1683" s="5">
        <v>90.37</v>
      </c>
      <c r="O1683" s="6">
        <v>0.05</v>
      </c>
      <c r="P1683" s="18">
        <v>45.89</v>
      </c>
      <c r="Q1683" s="18">
        <f t="shared" si="104"/>
        <v>85.851500000000001</v>
      </c>
      <c r="R1683" s="18">
        <f t="shared" si="105"/>
        <v>45.89</v>
      </c>
      <c r="S1683" s="18">
        <f t="shared" si="106"/>
        <v>39.961500000000001</v>
      </c>
      <c r="T1683" s="7">
        <f t="shared" si="107"/>
        <v>0.46547235633623174</v>
      </c>
      <c r="U1683" s="4">
        <f>YEAR(SalesDataTable[[#This Row],[Order Date]])</f>
        <v>2026</v>
      </c>
      <c r="V1683" s="7" t="str">
        <f>"Q"&amp;ROUNDUP(MONTH(SalesDataTable[[#This Row],[Order Date]])/3,0)</f>
        <v>Q3</v>
      </c>
      <c r="W1683" s="8">
        <f>MONTH(SalesDataTable[[#This Row],[Order Date]])</f>
        <v>8</v>
      </c>
      <c r="X1683" s="7" t="str">
        <f>TEXT(SalesDataTable[[#This Row],[Order Date]],"mmm")</f>
        <v>Aug</v>
      </c>
    </row>
    <row r="1684" spans="1:24" ht="15.75">
      <c r="A1684" s="2">
        <v>2140</v>
      </c>
      <c r="B1684" s="11">
        <v>46253</v>
      </c>
      <c r="C1684" s="4">
        <f>YEAR(SalesDataTable[[#This Row],[Order Date]])</f>
        <v>2026</v>
      </c>
      <c r="D1684" s="4" t="str">
        <f>"Q"&amp;ROUNDUP(MONTH(SalesDataTable[[#This Row],[Order Date]])/3,0)</f>
        <v>Q3</v>
      </c>
      <c r="E1684" s="4">
        <f>MONTH(SalesDataTable[[#This Row],[Order Date]])</f>
        <v>8</v>
      </c>
      <c r="F1684" s="4" t="str">
        <f>TEXT(SalesDataTable[[#This Row],[Order Date]],"MMM")</f>
        <v>Aug</v>
      </c>
      <c r="G1684" s="3" t="s">
        <v>6</v>
      </c>
      <c r="H1684" s="3" t="s">
        <v>27</v>
      </c>
      <c r="I1684" s="3" t="s">
        <v>8</v>
      </c>
      <c r="J1684" s="3" t="s">
        <v>16</v>
      </c>
      <c r="K1684" s="3" t="s">
        <v>4</v>
      </c>
      <c r="L1684" s="3" t="s">
        <v>30</v>
      </c>
      <c r="M1684" s="8">
        <v>15</v>
      </c>
      <c r="N1684" s="5">
        <v>104.79</v>
      </c>
      <c r="O1684" s="6">
        <v>0.15</v>
      </c>
      <c r="P1684" s="18">
        <v>49.67</v>
      </c>
      <c r="Q1684" s="18">
        <f t="shared" si="104"/>
        <v>1336.0725</v>
      </c>
      <c r="R1684" s="18">
        <f t="shared" si="105"/>
        <v>745.05000000000007</v>
      </c>
      <c r="S1684" s="18">
        <f t="shared" si="106"/>
        <v>591.02249999999992</v>
      </c>
      <c r="T1684" s="7">
        <f t="shared" si="107"/>
        <v>0.44235810556687599</v>
      </c>
      <c r="U1684" s="4">
        <f>YEAR(SalesDataTable[[#This Row],[Order Date]])</f>
        <v>2026</v>
      </c>
      <c r="V1684" s="7" t="str">
        <f>"Q"&amp;ROUNDUP(MONTH(SalesDataTable[[#This Row],[Order Date]])/3,0)</f>
        <v>Q3</v>
      </c>
      <c r="W1684" s="8">
        <f>MONTH(SalesDataTable[[#This Row],[Order Date]])</f>
        <v>8</v>
      </c>
      <c r="X1684" s="7" t="str">
        <f>TEXT(SalesDataTable[[#This Row],[Order Date]],"mmm")</f>
        <v>Aug</v>
      </c>
    </row>
    <row r="1685" spans="1:24" ht="15.75">
      <c r="A1685" s="2">
        <v>2328</v>
      </c>
      <c r="B1685" s="11">
        <v>46253</v>
      </c>
      <c r="C1685" s="4">
        <f>YEAR(SalesDataTable[[#This Row],[Order Date]])</f>
        <v>2026</v>
      </c>
      <c r="D1685" s="4" t="str">
        <f>"Q"&amp;ROUNDUP(MONTH(SalesDataTable[[#This Row],[Order Date]])/3,0)</f>
        <v>Q3</v>
      </c>
      <c r="E1685" s="4">
        <f>MONTH(SalesDataTable[[#This Row],[Order Date]])</f>
        <v>8</v>
      </c>
      <c r="F1685" s="4" t="str">
        <f>TEXT(SalesDataTable[[#This Row],[Order Date]],"MMM")</f>
        <v>Aug</v>
      </c>
      <c r="G1685" s="3" t="s">
        <v>11</v>
      </c>
      <c r="H1685" s="3" t="s">
        <v>12</v>
      </c>
      <c r="I1685" s="3" t="s">
        <v>2</v>
      </c>
      <c r="J1685" s="3" t="s">
        <v>3</v>
      </c>
      <c r="K1685" s="3" t="s">
        <v>14</v>
      </c>
      <c r="L1685" s="3" t="s">
        <v>44</v>
      </c>
      <c r="M1685" s="8">
        <v>1</v>
      </c>
      <c r="N1685" s="5">
        <v>130.94</v>
      </c>
      <c r="O1685" s="6">
        <v>0</v>
      </c>
      <c r="P1685" s="18">
        <v>66.06</v>
      </c>
      <c r="Q1685" s="18">
        <f t="shared" si="104"/>
        <v>130.94</v>
      </c>
      <c r="R1685" s="18">
        <f t="shared" si="105"/>
        <v>66.06</v>
      </c>
      <c r="S1685" s="18">
        <f t="shared" si="106"/>
        <v>64.88</v>
      </c>
      <c r="T1685" s="7">
        <f t="shared" si="107"/>
        <v>0.49549411944402011</v>
      </c>
      <c r="U1685" s="4">
        <f>YEAR(SalesDataTable[[#This Row],[Order Date]])</f>
        <v>2026</v>
      </c>
      <c r="V1685" s="7" t="str">
        <f>"Q"&amp;ROUNDUP(MONTH(SalesDataTable[[#This Row],[Order Date]])/3,0)</f>
        <v>Q3</v>
      </c>
      <c r="W1685" s="8">
        <f>MONTH(SalesDataTable[[#This Row],[Order Date]])</f>
        <v>8</v>
      </c>
      <c r="X1685" s="7" t="str">
        <f>TEXT(SalesDataTable[[#This Row],[Order Date]],"mmm")</f>
        <v>Aug</v>
      </c>
    </row>
    <row r="1686" spans="1:24" ht="15.75">
      <c r="A1686" s="2">
        <v>4215</v>
      </c>
      <c r="B1686" s="11">
        <v>46253</v>
      </c>
      <c r="C1686" s="4">
        <f>YEAR(SalesDataTable[[#This Row],[Order Date]])</f>
        <v>2026</v>
      </c>
      <c r="D1686" s="4" t="str">
        <f>"Q"&amp;ROUNDUP(MONTH(SalesDataTable[[#This Row],[Order Date]])/3,0)</f>
        <v>Q3</v>
      </c>
      <c r="E1686" s="4">
        <f>MONTH(SalesDataTable[[#This Row],[Order Date]])</f>
        <v>8</v>
      </c>
      <c r="F1686" s="4" t="str">
        <f>TEXT(SalesDataTable[[#This Row],[Order Date]],"MMM")</f>
        <v>Aug</v>
      </c>
      <c r="G1686" s="3" t="s">
        <v>6</v>
      </c>
      <c r="H1686" s="3" t="s">
        <v>27</v>
      </c>
      <c r="I1686" s="3" t="s">
        <v>2</v>
      </c>
      <c r="J1686" s="3" t="s">
        <v>3</v>
      </c>
      <c r="K1686" s="3" t="s">
        <v>4</v>
      </c>
      <c r="L1686" s="3" t="s">
        <v>26</v>
      </c>
      <c r="M1686" s="8">
        <v>1</v>
      </c>
      <c r="N1686" s="5">
        <v>40.42</v>
      </c>
      <c r="O1686" s="6">
        <v>0.05</v>
      </c>
      <c r="P1686" s="18">
        <v>16.62</v>
      </c>
      <c r="Q1686" s="18">
        <f t="shared" si="104"/>
        <v>38.399000000000001</v>
      </c>
      <c r="R1686" s="18">
        <f t="shared" si="105"/>
        <v>16.62</v>
      </c>
      <c r="S1686" s="18">
        <f t="shared" si="106"/>
        <v>21.779</v>
      </c>
      <c r="T1686" s="7">
        <f t="shared" si="107"/>
        <v>0.5671762285476184</v>
      </c>
      <c r="U1686" s="4">
        <f>YEAR(SalesDataTable[[#This Row],[Order Date]])</f>
        <v>2026</v>
      </c>
      <c r="V1686" s="7" t="str">
        <f>"Q"&amp;ROUNDUP(MONTH(SalesDataTable[[#This Row],[Order Date]])/3,0)</f>
        <v>Q3</v>
      </c>
      <c r="W1686" s="8">
        <f>MONTH(SalesDataTable[[#This Row],[Order Date]])</f>
        <v>8</v>
      </c>
      <c r="X1686" s="7" t="str">
        <f>TEXT(SalesDataTable[[#This Row],[Order Date]],"mmm")</f>
        <v>Aug</v>
      </c>
    </row>
    <row r="1687" spans="1:24" ht="15.75">
      <c r="A1687" s="2">
        <v>4563</v>
      </c>
      <c r="B1687" s="11">
        <v>46253</v>
      </c>
      <c r="C1687" s="4">
        <f>YEAR(SalesDataTable[[#This Row],[Order Date]])</f>
        <v>2026</v>
      </c>
      <c r="D1687" s="4" t="str">
        <f>"Q"&amp;ROUNDUP(MONTH(SalesDataTable[[#This Row],[Order Date]])/3,0)</f>
        <v>Q3</v>
      </c>
      <c r="E1687" s="4">
        <f>MONTH(SalesDataTable[[#This Row],[Order Date]])</f>
        <v>8</v>
      </c>
      <c r="F1687" s="4" t="str">
        <f>TEXT(SalesDataTable[[#This Row],[Order Date]],"MMM")</f>
        <v>Aug</v>
      </c>
      <c r="G1687" s="3" t="s">
        <v>6</v>
      </c>
      <c r="H1687" s="3" t="s">
        <v>41</v>
      </c>
      <c r="I1687" s="3" t="s">
        <v>28</v>
      </c>
      <c r="J1687" s="3" t="s">
        <v>3</v>
      </c>
      <c r="K1687" s="3" t="s">
        <v>23</v>
      </c>
      <c r="L1687" s="3" t="s">
        <v>24</v>
      </c>
      <c r="M1687" s="8">
        <v>1</v>
      </c>
      <c r="N1687" s="5">
        <v>338.45</v>
      </c>
      <c r="O1687" s="6">
        <v>0.15</v>
      </c>
      <c r="P1687" s="18">
        <v>197.2</v>
      </c>
      <c r="Q1687" s="18">
        <f t="shared" si="104"/>
        <v>287.6825</v>
      </c>
      <c r="R1687" s="18">
        <f t="shared" si="105"/>
        <v>197.2</v>
      </c>
      <c r="S1687" s="18">
        <f t="shared" si="106"/>
        <v>90.482500000000016</v>
      </c>
      <c r="T1687" s="7">
        <f t="shared" si="107"/>
        <v>0.31452208598020392</v>
      </c>
      <c r="U1687" s="4">
        <f>YEAR(SalesDataTable[[#This Row],[Order Date]])</f>
        <v>2026</v>
      </c>
      <c r="V1687" s="7" t="str">
        <f>"Q"&amp;ROUNDUP(MONTH(SalesDataTable[[#This Row],[Order Date]])/3,0)</f>
        <v>Q3</v>
      </c>
      <c r="W1687" s="8">
        <f>MONTH(SalesDataTable[[#This Row],[Order Date]])</f>
        <v>8</v>
      </c>
      <c r="X1687" s="7" t="str">
        <f>TEXT(SalesDataTable[[#This Row],[Order Date]],"mmm")</f>
        <v>Aug</v>
      </c>
    </row>
    <row r="1688" spans="1:24" ht="15.75">
      <c r="A1688" s="2">
        <v>4775</v>
      </c>
      <c r="B1688" s="11">
        <v>46253</v>
      </c>
      <c r="C1688" s="4">
        <f>YEAR(SalesDataTable[[#This Row],[Order Date]])</f>
        <v>2026</v>
      </c>
      <c r="D1688" s="4" t="str">
        <f>"Q"&amp;ROUNDUP(MONTH(SalesDataTable[[#This Row],[Order Date]])/3,0)</f>
        <v>Q3</v>
      </c>
      <c r="E1688" s="4">
        <f>MONTH(SalesDataTable[[#This Row],[Order Date]])</f>
        <v>8</v>
      </c>
      <c r="F1688" s="4" t="str">
        <f>TEXT(SalesDataTable[[#This Row],[Order Date]],"MMM")</f>
        <v>Aug</v>
      </c>
      <c r="G1688" s="3" t="s">
        <v>11</v>
      </c>
      <c r="H1688" s="3" t="s">
        <v>39</v>
      </c>
      <c r="I1688" s="3" t="s">
        <v>28</v>
      </c>
      <c r="J1688" s="3" t="s">
        <v>3</v>
      </c>
      <c r="K1688" s="3" t="s">
        <v>4</v>
      </c>
      <c r="L1688" s="3" t="s">
        <v>30</v>
      </c>
      <c r="M1688" s="8">
        <v>1</v>
      </c>
      <c r="N1688" s="5">
        <v>103.92</v>
      </c>
      <c r="O1688" s="6">
        <v>0.05</v>
      </c>
      <c r="P1688" s="18">
        <v>50.71</v>
      </c>
      <c r="Q1688" s="18">
        <f t="shared" si="104"/>
        <v>98.724000000000004</v>
      </c>
      <c r="R1688" s="18">
        <f t="shared" si="105"/>
        <v>50.71</v>
      </c>
      <c r="S1688" s="18">
        <f t="shared" si="106"/>
        <v>48.014000000000003</v>
      </c>
      <c r="T1688" s="7">
        <f t="shared" si="107"/>
        <v>0.48634577205137558</v>
      </c>
      <c r="U1688" s="4">
        <f>YEAR(SalesDataTable[[#This Row],[Order Date]])</f>
        <v>2026</v>
      </c>
      <c r="V1688" s="7" t="str">
        <f>"Q"&amp;ROUNDUP(MONTH(SalesDataTable[[#This Row],[Order Date]])/3,0)</f>
        <v>Q3</v>
      </c>
      <c r="W1688" s="8">
        <f>MONTH(SalesDataTable[[#This Row],[Order Date]])</f>
        <v>8</v>
      </c>
      <c r="X1688" s="7" t="str">
        <f>TEXT(SalesDataTable[[#This Row],[Order Date]],"mmm")</f>
        <v>Aug</v>
      </c>
    </row>
    <row r="1689" spans="1:24" ht="15.75">
      <c r="A1689" s="2">
        <v>247</v>
      </c>
      <c r="B1689" s="11">
        <v>46254</v>
      </c>
      <c r="C1689" s="4">
        <f>YEAR(SalesDataTable[[#This Row],[Order Date]])</f>
        <v>2026</v>
      </c>
      <c r="D1689" s="4" t="str">
        <f>"Q"&amp;ROUNDUP(MONTH(SalesDataTable[[#This Row],[Order Date]])/3,0)</f>
        <v>Q3</v>
      </c>
      <c r="E1689" s="4">
        <f>MONTH(SalesDataTable[[#This Row],[Order Date]])</f>
        <v>8</v>
      </c>
      <c r="F1689" s="4" t="str">
        <f>TEXT(SalesDataTable[[#This Row],[Order Date]],"MMM")</f>
        <v>Aug</v>
      </c>
      <c r="G1689" s="3" t="s">
        <v>0</v>
      </c>
      <c r="H1689" s="3" t="s">
        <v>36</v>
      </c>
      <c r="I1689" s="3" t="s">
        <v>2</v>
      </c>
      <c r="J1689" s="3" t="s">
        <v>13</v>
      </c>
      <c r="K1689" s="3" t="s">
        <v>4</v>
      </c>
      <c r="L1689" s="3" t="s">
        <v>22</v>
      </c>
      <c r="M1689" s="8">
        <v>6</v>
      </c>
      <c r="N1689" s="5">
        <v>51.67</v>
      </c>
      <c r="O1689" s="6">
        <v>0.1</v>
      </c>
      <c r="P1689" s="18">
        <v>23.1</v>
      </c>
      <c r="Q1689" s="18">
        <f t="shared" si="104"/>
        <v>279.01799999999997</v>
      </c>
      <c r="R1689" s="18">
        <f t="shared" si="105"/>
        <v>138.60000000000002</v>
      </c>
      <c r="S1689" s="18">
        <f t="shared" si="106"/>
        <v>140.41799999999995</v>
      </c>
      <c r="T1689" s="7">
        <f t="shared" si="107"/>
        <v>0.50325785433197845</v>
      </c>
      <c r="U1689" s="4">
        <f>YEAR(SalesDataTable[[#This Row],[Order Date]])</f>
        <v>2026</v>
      </c>
      <c r="V1689" s="7" t="str">
        <f>"Q"&amp;ROUNDUP(MONTH(SalesDataTable[[#This Row],[Order Date]])/3,0)</f>
        <v>Q3</v>
      </c>
      <c r="W1689" s="8">
        <f>MONTH(SalesDataTable[[#This Row],[Order Date]])</f>
        <v>8</v>
      </c>
      <c r="X1689" s="7" t="str">
        <f>TEXT(SalesDataTable[[#This Row],[Order Date]],"mmm")</f>
        <v>Aug</v>
      </c>
    </row>
    <row r="1690" spans="1:24" ht="15.75">
      <c r="A1690" s="2">
        <v>827</v>
      </c>
      <c r="B1690" s="11">
        <v>46254</v>
      </c>
      <c r="C1690" s="4">
        <f>YEAR(SalesDataTable[[#This Row],[Order Date]])</f>
        <v>2026</v>
      </c>
      <c r="D1690" s="4" t="str">
        <f>"Q"&amp;ROUNDUP(MONTH(SalesDataTable[[#This Row],[Order Date]])/3,0)</f>
        <v>Q3</v>
      </c>
      <c r="E1690" s="4">
        <f>MONTH(SalesDataTable[[#This Row],[Order Date]])</f>
        <v>8</v>
      </c>
      <c r="F1690" s="4" t="str">
        <f>TEXT(SalesDataTable[[#This Row],[Order Date]],"MMM")</f>
        <v>Aug</v>
      </c>
      <c r="G1690" s="3" t="s">
        <v>6</v>
      </c>
      <c r="H1690" s="3" t="s">
        <v>43</v>
      </c>
      <c r="I1690" s="3" t="s">
        <v>8</v>
      </c>
      <c r="J1690" s="3" t="s">
        <v>3</v>
      </c>
      <c r="K1690" s="3" t="s">
        <v>14</v>
      </c>
      <c r="L1690" s="3" t="s">
        <v>48</v>
      </c>
      <c r="M1690" s="8">
        <v>4</v>
      </c>
      <c r="N1690" s="5">
        <v>166.02</v>
      </c>
      <c r="O1690" s="6">
        <v>0.1</v>
      </c>
      <c r="P1690" s="18">
        <v>87.99</v>
      </c>
      <c r="Q1690" s="18">
        <f t="shared" si="104"/>
        <v>597.67200000000003</v>
      </c>
      <c r="R1690" s="18">
        <f t="shared" si="105"/>
        <v>351.96</v>
      </c>
      <c r="S1690" s="18">
        <f t="shared" si="106"/>
        <v>245.71200000000005</v>
      </c>
      <c r="T1690" s="7">
        <f t="shared" si="107"/>
        <v>0.4111151266915633</v>
      </c>
      <c r="U1690" s="4">
        <f>YEAR(SalesDataTable[[#This Row],[Order Date]])</f>
        <v>2026</v>
      </c>
      <c r="V1690" s="7" t="str">
        <f>"Q"&amp;ROUNDUP(MONTH(SalesDataTable[[#This Row],[Order Date]])/3,0)</f>
        <v>Q3</v>
      </c>
      <c r="W1690" s="8">
        <f>MONTH(SalesDataTable[[#This Row],[Order Date]])</f>
        <v>8</v>
      </c>
      <c r="X1690" s="7" t="str">
        <f>TEXT(SalesDataTable[[#This Row],[Order Date]],"mmm")</f>
        <v>Aug</v>
      </c>
    </row>
    <row r="1691" spans="1:24" ht="15.75">
      <c r="A1691" s="2">
        <v>1156</v>
      </c>
      <c r="B1691" s="11">
        <v>46254</v>
      </c>
      <c r="C1691" s="4">
        <f>YEAR(SalesDataTable[[#This Row],[Order Date]])</f>
        <v>2026</v>
      </c>
      <c r="D1691" s="4" t="str">
        <f>"Q"&amp;ROUNDUP(MONTH(SalesDataTable[[#This Row],[Order Date]])/3,0)</f>
        <v>Q3</v>
      </c>
      <c r="E1691" s="4">
        <f>MONTH(SalesDataTable[[#This Row],[Order Date]])</f>
        <v>8</v>
      </c>
      <c r="F1691" s="4" t="str">
        <f>TEXT(SalesDataTable[[#This Row],[Order Date]],"MMM")</f>
        <v>Aug</v>
      </c>
      <c r="G1691" s="3" t="s">
        <v>11</v>
      </c>
      <c r="H1691" s="3" t="s">
        <v>25</v>
      </c>
      <c r="I1691" s="3" t="s">
        <v>19</v>
      </c>
      <c r="J1691" s="3" t="s">
        <v>13</v>
      </c>
      <c r="K1691" s="3" t="s">
        <v>4</v>
      </c>
      <c r="L1691" s="3" t="s">
        <v>22</v>
      </c>
      <c r="M1691" s="8">
        <v>2</v>
      </c>
      <c r="N1691" s="5">
        <v>50.59</v>
      </c>
      <c r="O1691" s="6">
        <v>0.1</v>
      </c>
      <c r="P1691" s="18">
        <v>22.68</v>
      </c>
      <c r="Q1691" s="18">
        <f t="shared" si="104"/>
        <v>91.062000000000012</v>
      </c>
      <c r="R1691" s="18">
        <f t="shared" si="105"/>
        <v>45.36</v>
      </c>
      <c r="S1691" s="18">
        <f t="shared" si="106"/>
        <v>45.702000000000012</v>
      </c>
      <c r="T1691" s="7">
        <f t="shared" si="107"/>
        <v>0.5018778414706464</v>
      </c>
      <c r="U1691" s="4">
        <f>YEAR(SalesDataTable[[#This Row],[Order Date]])</f>
        <v>2026</v>
      </c>
      <c r="V1691" s="7" t="str">
        <f>"Q"&amp;ROUNDUP(MONTH(SalesDataTable[[#This Row],[Order Date]])/3,0)</f>
        <v>Q3</v>
      </c>
      <c r="W1691" s="8">
        <f>MONTH(SalesDataTable[[#This Row],[Order Date]])</f>
        <v>8</v>
      </c>
      <c r="X1691" s="7" t="str">
        <f>TEXT(SalesDataTable[[#This Row],[Order Date]],"mmm")</f>
        <v>Aug</v>
      </c>
    </row>
    <row r="1692" spans="1:24" ht="15.75">
      <c r="A1692" s="2">
        <v>1543</v>
      </c>
      <c r="B1692" s="11">
        <v>46254</v>
      </c>
      <c r="C1692" s="4">
        <f>YEAR(SalesDataTable[[#This Row],[Order Date]])</f>
        <v>2026</v>
      </c>
      <c r="D1692" s="4" t="str">
        <f>"Q"&amp;ROUNDUP(MONTH(SalesDataTable[[#This Row],[Order Date]])/3,0)</f>
        <v>Q3</v>
      </c>
      <c r="E1692" s="4">
        <f>MONTH(SalesDataTable[[#This Row],[Order Date]])</f>
        <v>8</v>
      </c>
      <c r="F1692" s="4" t="str">
        <f>TEXT(SalesDataTable[[#This Row],[Order Date]],"MMM")</f>
        <v>Aug</v>
      </c>
      <c r="G1692" s="3" t="s">
        <v>20</v>
      </c>
      <c r="H1692" s="3" t="s">
        <v>31</v>
      </c>
      <c r="I1692" s="3" t="s">
        <v>19</v>
      </c>
      <c r="J1692" s="3" t="s">
        <v>3</v>
      </c>
      <c r="K1692" s="3" t="s">
        <v>9</v>
      </c>
      <c r="L1692" s="3" t="s">
        <v>37</v>
      </c>
      <c r="M1692" s="8">
        <v>1</v>
      </c>
      <c r="N1692" s="5">
        <v>155.83000000000001</v>
      </c>
      <c r="O1692" s="6">
        <v>0</v>
      </c>
      <c r="P1692" s="18">
        <v>77.260000000000005</v>
      </c>
      <c r="Q1692" s="18">
        <f t="shared" si="104"/>
        <v>155.83000000000001</v>
      </c>
      <c r="R1692" s="18">
        <f t="shared" si="105"/>
        <v>77.260000000000005</v>
      </c>
      <c r="S1692" s="18">
        <f t="shared" si="106"/>
        <v>78.570000000000007</v>
      </c>
      <c r="T1692" s="7">
        <f t="shared" si="107"/>
        <v>0.50420329846627732</v>
      </c>
      <c r="U1692" s="4">
        <f>YEAR(SalesDataTable[[#This Row],[Order Date]])</f>
        <v>2026</v>
      </c>
      <c r="V1692" s="7" t="str">
        <f>"Q"&amp;ROUNDUP(MONTH(SalesDataTable[[#This Row],[Order Date]])/3,0)</f>
        <v>Q3</v>
      </c>
      <c r="W1692" s="8">
        <f>MONTH(SalesDataTable[[#This Row],[Order Date]])</f>
        <v>8</v>
      </c>
      <c r="X1692" s="7" t="str">
        <f>TEXT(SalesDataTable[[#This Row],[Order Date]],"mmm")</f>
        <v>Aug</v>
      </c>
    </row>
    <row r="1693" spans="1:24" ht="15.75">
      <c r="A1693" s="2">
        <v>2613</v>
      </c>
      <c r="B1693" s="11">
        <v>46254</v>
      </c>
      <c r="C1693" s="4">
        <f>YEAR(SalesDataTable[[#This Row],[Order Date]])</f>
        <v>2026</v>
      </c>
      <c r="D1693" s="4" t="str">
        <f>"Q"&amp;ROUNDUP(MONTH(SalesDataTable[[#This Row],[Order Date]])/3,0)</f>
        <v>Q3</v>
      </c>
      <c r="E1693" s="4">
        <f>MONTH(SalesDataTable[[#This Row],[Order Date]])</f>
        <v>8</v>
      </c>
      <c r="F1693" s="4" t="str">
        <f>TEXT(SalesDataTable[[#This Row],[Order Date]],"MMM")</f>
        <v>Aug</v>
      </c>
      <c r="G1693" s="3" t="s">
        <v>20</v>
      </c>
      <c r="H1693" s="3" t="s">
        <v>21</v>
      </c>
      <c r="I1693" s="3" t="s">
        <v>2</v>
      </c>
      <c r="J1693" s="3" t="s">
        <v>13</v>
      </c>
      <c r="K1693" s="3" t="s">
        <v>34</v>
      </c>
      <c r="L1693" s="3" t="s">
        <v>42</v>
      </c>
      <c r="M1693" s="8">
        <v>1</v>
      </c>
      <c r="N1693" s="5">
        <v>36.380000000000003</v>
      </c>
      <c r="O1693" s="6">
        <v>0.05</v>
      </c>
      <c r="P1693" s="18">
        <v>14.2</v>
      </c>
      <c r="Q1693" s="18">
        <f t="shared" si="104"/>
        <v>34.561</v>
      </c>
      <c r="R1693" s="18">
        <f t="shared" si="105"/>
        <v>14.2</v>
      </c>
      <c r="S1693" s="18">
        <f t="shared" si="106"/>
        <v>20.361000000000001</v>
      </c>
      <c r="T1693" s="7">
        <f t="shared" si="107"/>
        <v>0.58913225890454557</v>
      </c>
      <c r="U1693" s="4">
        <f>YEAR(SalesDataTable[[#This Row],[Order Date]])</f>
        <v>2026</v>
      </c>
      <c r="V1693" s="7" t="str">
        <f>"Q"&amp;ROUNDUP(MONTH(SalesDataTable[[#This Row],[Order Date]])/3,0)</f>
        <v>Q3</v>
      </c>
      <c r="W1693" s="8">
        <f>MONTH(SalesDataTable[[#This Row],[Order Date]])</f>
        <v>8</v>
      </c>
      <c r="X1693" s="7" t="str">
        <f>TEXT(SalesDataTable[[#This Row],[Order Date]],"mmm")</f>
        <v>Aug</v>
      </c>
    </row>
    <row r="1694" spans="1:24" ht="15.75">
      <c r="A1694" s="2">
        <v>3002</v>
      </c>
      <c r="B1694" s="11">
        <v>46254</v>
      </c>
      <c r="C1694" s="4">
        <f>YEAR(SalesDataTable[[#This Row],[Order Date]])</f>
        <v>2026</v>
      </c>
      <c r="D1694" s="4" t="str">
        <f>"Q"&amp;ROUNDUP(MONTH(SalesDataTable[[#This Row],[Order Date]])/3,0)</f>
        <v>Q3</v>
      </c>
      <c r="E1694" s="4">
        <f>MONTH(SalesDataTable[[#This Row],[Order Date]])</f>
        <v>8</v>
      </c>
      <c r="F1694" s="4" t="str">
        <f>TEXT(SalesDataTable[[#This Row],[Order Date]],"MMM")</f>
        <v>Aug</v>
      </c>
      <c r="G1694" s="3" t="s">
        <v>6</v>
      </c>
      <c r="H1694" s="3" t="s">
        <v>43</v>
      </c>
      <c r="I1694" s="3" t="s">
        <v>19</v>
      </c>
      <c r="J1694" s="3" t="s">
        <v>13</v>
      </c>
      <c r="K1694" s="3" t="s">
        <v>23</v>
      </c>
      <c r="L1694" s="3" t="s">
        <v>51</v>
      </c>
      <c r="M1694" s="8">
        <v>2</v>
      </c>
      <c r="N1694" s="5">
        <v>124.09</v>
      </c>
      <c r="O1694" s="6">
        <v>0</v>
      </c>
      <c r="P1694" s="18">
        <v>60.39</v>
      </c>
      <c r="Q1694" s="18">
        <f t="shared" si="104"/>
        <v>248.18</v>
      </c>
      <c r="R1694" s="18">
        <f t="shared" si="105"/>
        <v>120.78</v>
      </c>
      <c r="S1694" s="18">
        <f t="shared" si="106"/>
        <v>127.4</v>
      </c>
      <c r="T1694" s="7">
        <f t="shared" si="107"/>
        <v>0.513337094044645</v>
      </c>
      <c r="U1694" s="4">
        <f>YEAR(SalesDataTable[[#This Row],[Order Date]])</f>
        <v>2026</v>
      </c>
      <c r="V1694" s="7" t="str">
        <f>"Q"&amp;ROUNDUP(MONTH(SalesDataTable[[#This Row],[Order Date]])/3,0)</f>
        <v>Q3</v>
      </c>
      <c r="W1694" s="8">
        <f>MONTH(SalesDataTable[[#This Row],[Order Date]])</f>
        <v>8</v>
      </c>
      <c r="X1694" s="7" t="str">
        <f>TEXT(SalesDataTable[[#This Row],[Order Date]],"mmm")</f>
        <v>Aug</v>
      </c>
    </row>
    <row r="1695" spans="1:24" ht="15.75">
      <c r="A1695" s="2">
        <v>3103</v>
      </c>
      <c r="B1695" s="11">
        <v>46254</v>
      </c>
      <c r="C1695" s="4">
        <f>YEAR(SalesDataTable[[#This Row],[Order Date]])</f>
        <v>2026</v>
      </c>
      <c r="D1695" s="4" t="str">
        <f>"Q"&amp;ROUNDUP(MONTH(SalesDataTable[[#This Row],[Order Date]])/3,0)</f>
        <v>Q3</v>
      </c>
      <c r="E1695" s="4">
        <f>MONTH(SalesDataTable[[#This Row],[Order Date]])</f>
        <v>8</v>
      </c>
      <c r="F1695" s="4" t="str">
        <f>TEXT(SalesDataTable[[#This Row],[Order Date]],"MMM")</f>
        <v>Aug</v>
      </c>
      <c r="G1695" s="3" t="s">
        <v>20</v>
      </c>
      <c r="H1695" s="3" t="s">
        <v>33</v>
      </c>
      <c r="I1695" s="3" t="s">
        <v>2</v>
      </c>
      <c r="J1695" s="3" t="s">
        <v>13</v>
      </c>
      <c r="K1695" s="3" t="s">
        <v>9</v>
      </c>
      <c r="L1695" s="3" t="s">
        <v>17</v>
      </c>
      <c r="M1695" s="8">
        <v>1</v>
      </c>
      <c r="N1695" s="5">
        <v>141.97999999999999</v>
      </c>
      <c r="O1695" s="6">
        <v>0.05</v>
      </c>
      <c r="P1695" s="18">
        <v>79.510000000000005</v>
      </c>
      <c r="Q1695" s="18">
        <f t="shared" si="104"/>
        <v>134.88099999999997</v>
      </c>
      <c r="R1695" s="18">
        <f t="shared" si="105"/>
        <v>79.510000000000005</v>
      </c>
      <c r="S1695" s="18">
        <f t="shared" si="106"/>
        <v>55.370999999999967</v>
      </c>
      <c r="T1695" s="7">
        <f t="shared" si="107"/>
        <v>0.41051741905828082</v>
      </c>
      <c r="U1695" s="4">
        <f>YEAR(SalesDataTable[[#This Row],[Order Date]])</f>
        <v>2026</v>
      </c>
      <c r="V1695" s="7" t="str">
        <f>"Q"&amp;ROUNDUP(MONTH(SalesDataTable[[#This Row],[Order Date]])/3,0)</f>
        <v>Q3</v>
      </c>
      <c r="W1695" s="8">
        <f>MONTH(SalesDataTable[[#This Row],[Order Date]])</f>
        <v>8</v>
      </c>
      <c r="X1695" s="7" t="str">
        <f>TEXT(SalesDataTable[[#This Row],[Order Date]],"mmm")</f>
        <v>Aug</v>
      </c>
    </row>
    <row r="1696" spans="1:24" ht="15.75">
      <c r="A1696" s="2">
        <v>3234</v>
      </c>
      <c r="B1696" s="11">
        <v>46254</v>
      </c>
      <c r="C1696" s="4">
        <f>YEAR(SalesDataTable[[#This Row],[Order Date]])</f>
        <v>2026</v>
      </c>
      <c r="D1696" s="4" t="str">
        <f>"Q"&amp;ROUNDUP(MONTH(SalesDataTable[[#This Row],[Order Date]])/3,0)</f>
        <v>Q3</v>
      </c>
      <c r="E1696" s="4">
        <f>MONTH(SalesDataTable[[#This Row],[Order Date]])</f>
        <v>8</v>
      </c>
      <c r="F1696" s="4" t="str">
        <f>TEXT(SalesDataTable[[#This Row],[Order Date]],"MMM")</f>
        <v>Aug</v>
      </c>
      <c r="G1696" s="3" t="s">
        <v>20</v>
      </c>
      <c r="H1696" s="3" t="s">
        <v>47</v>
      </c>
      <c r="I1696" s="3" t="s">
        <v>19</v>
      </c>
      <c r="J1696" s="3" t="s">
        <v>13</v>
      </c>
      <c r="K1696" s="3" t="s">
        <v>23</v>
      </c>
      <c r="L1696" s="3" t="s">
        <v>51</v>
      </c>
      <c r="M1696" s="8">
        <v>5</v>
      </c>
      <c r="N1696" s="5">
        <v>121.93</v>
      </c>
      <c r="O1696" s="6">
        <v>0.15</v>
      </c>
      <c r="P1696" s="18">
        <v>62.28</v>
      </c>
      <c r="Q1696" s="18">
        <f t="shared" si="104"/>
        <v>518.2025000000001</v>
      </c>
      <c r="R1696" s="18">
        <f t="shared" si="105"/>
        <v>311.39999999999998</v>
      </c>
      <c r="S1696" s="18">
        <f t="shared" si="106"/>
        <v>206.80250000000012</v>
      </c>
      <c r="T1696" s="7">
        <f t="shared" si="107"/>
        <v>0.39907661580173792</v>
      </c>
      <c r="U1696" s="4">
        <f>YEAR(SalesDataTable[[#This Row],[Order Date]])</f>
        <v>2026</v>
      </c>
      <c r="V1696" s="7" t="str">
        <f>"Q"&amp;ROUNDUP(MONTH(SalesDataTable[[#This Row],[Order Date]])/3,0)</f>
        <v>Q3</v>
      </c>
      <c r="W1696" s="8">
        <f>MONTH(SalesDataTable[[#This Row],[Order Date]])</f>
        <v>8</v>
      </c>
      <c r="X1696" s="7" t="str">
        <f>TEXT(SalesDataTable[[#This Row],[Order Date]],"mmm")</f>
        <v>Aug</v>
      </c>
    </row>
    <row r="1697" spans="1:24" ht="15.75">
      <c r="A1697" s="2">
        <v>3281</v>
      </c>
      <c r="B1697" s="11">
        <v>46254</v>
      </c>
      <c r="C1697" s="4">
        <f>YEAR(SalesDataTable[[#This Row],[Order Date]])</f>
        <v>2026</v>
      </c>
      <c r="D1697" s="4" t="str">
        <f>"Q"&amp;ROUNDUP(MONTH(SalesDataTable[[#This Row],[Order Date]])/3,0)</f>
        <v>Q3</v>
      </c>
      <c r="E1697" s="4">
        <f>MONTH(SalesDataTable[[#This Row],[Order Date]])</f>
        <v>8</v>
      </c>
      <c r="F1697" s="4" t="str">
        <f>TEXT(SalesDataTable[[#This Row],[Order Date]],"MMM")</f>
        <v>Aug</v>
      </c>
      <c r="G1697" s="3" t="s">
        <v>20</v>
      </c>
      <c r="H1697" s="3" t="s">
        <v>21</v>
      </c>
      <c r="I1697" s="3" t="s">
        <v>2</v>
      </c>
      <c r="J1697" s="3" t="s">
        <v>13</v>
      </c>
      <c r="K1697" s="3" t="s">
        <v>14</v>
      </c>
      <c r="L1697" s="3" t="s">
        <v>15</v>
      </c>
      <c r="M1697" s="8">
        <v>1</v>
      </c>
      <c r="N1697" s="5">
        <v>35.58</v>
      </c>
      <c r="O1697" s="6">
        <v>0.15</v>
      </c>
      <c r="P1697" s="18">
        <v>13.94</v>
      </c>
      <c r="Q1697" s="18">
        <f t="shared" si="104"/>
        <v>30.242999999999999</v>
      </c>
      <c r="R1697" s="18">
        <f t="shared" si="105"/>
        <v>13.94</v>
      </c>
      <c r="S1697" s="18">
        <f t="shared" si="106"/>
        <v>16.302999999999997</v>
      </c>
      <c r="T1697" s="7">
        <f t="shared" si="107"/>
        <v>0.53906689151208542</v>
      </c>
      <c r="U1697" s="4">
        <f>YEAR(SalesDataTable[[#This Row],[Order Date]])</f>
        <v>2026</v>
      </c>
      <c r="V1697" s="7" t="str">
        <f>"Q"&amp;ROUNDUP(MONTH(SalesDataTable[[#This Row],[Order Date]])/3,0)</f>
        <v>Q3</v>
      </c>
      <c r="W1697" s="8">
        <f>MONTH(SalesDataTable[[#This Row],[Order Date]])</f>
        <v>8</v>
      </c>
      <c r="X1697" s="7" t="str">
        <f>TEXT(SalesDataTable[[#This Row],[Order Date]],"mmm")</f>
        <v>Aug</v>
      </c>
    </row>
    <row r="1698" spans="1:24" ht="15.75">
      <c r="A1698" s="2">
        <v>3870</v>
      </c>
      <c r="B1698" s="11">
        <v>46254</v>
      </c>
      <c r="C1698" s="4">
        <f>YEAR(SalesDataTable[[#This Row],[Order Date]])</f>
        <v>2026</v>
      </c>
      <c r="D1698" s="4" t="str">
        <f>"Q"&amp;ROUNDUP(MONTH(SalesDataTable[[#This Row],[Order Date]])/3,0)</f>
        <v>Q3</v>
      </c>
      <c r="E1698" s="4">
        <f>MONTH(SalesDataTable[[#This Row],[Order Date]])</f>
        <v>8</v>
      </c>
      <c r="F1698" s="4" t="str">
        <f>TEXT(SalesDataTable[[#This Row],[Order Date]],"MMM")</f>
        <v>Aug</v>
      </c>
      <c r="G1698" s="3" t="s">
        <v>11</v>
      </c>
      <c r="H1698" s="3" t="s">
        <v>25</v>
      </c>
      <c r="I1698" s="3" t="s">
        <v>28</v>
      </c>
      <c r="J1698" s="3" t="s">
        <v>3</v>
      </c>
      <c r="K1698" s="3" t="s">
        <v>9</v>
      </c>
      <c r="L1698" s="3" t="s">
        <v>37</v>
      </c>
      <c r="M1698" s="8">
        <v>1</v>
      </c>
      <c r="N1698" s="5">
        <v>157.84</v>
      </c>
      <c r="O1698" s="6">
        <v>0</v>
      </c>
      <c r="P1698" s="18">
        <v>77.87</v>
      </c>
      <c r="Q1698" s="18">
        <f t="shared" si="104"/>
        <v>157.84</v>
      </c>
      <c r="R1698" s="18">
        <f t="shared" si="105"/>
        <v>77.87</v>
      </c>
      <c r="S1698" s="18">
        <f t="shared" si="106"/>
        <v>79.97</v>
      </c>
      <c r="T1698" s="7">
        <f t="shared" si="107"/>
        <v>0.50665230613279266</v>
      </c>
      <c r="U1698" s="4">
        <f>YEAR(SalesDataTable[[#This Row],[Order Date]])</f>
        <v>2026</v>
      </c>
      <c r="V1698" s="7" t="str">
        <f>"Q"&amp;ROUNDUP(MONTH(SalesDataTable[[#This Row],[Order Date]])/3,0)</f>
        <v>Q3</v>
      </c>
      <c r="W1698" s="8">
        <f>MONTH(SalesDataTable[[#This Row],[Order Date]])</f>
        <v>8</v>
      </c>
      <c r="X1698" s="7" t="str">
        <f>TEXT(SalesDataTable[[#This Row],[Order Date]],"mmm")</f>
        <v>Aug</v>
      </c>
    </row>
    <row r="1699" spans="1:24" ht="15.75">
      <c r="A1699" s="2">
        <v>3938</v>
      </c>
      <c r="B1699" s="11">
        <v>46254</v>
      </c>
      <c r="C1699" s="4">
        <f>YEAR(SalesDataTable[[#This Row],[Order Date]])</f>
        <v>2026</v>
      </c>
      <c r="D1699" s="4" t="str">
        <f>"Q"&amp;ROUNDUP(MONTH(SalesDataTable[[#This Row],[Order Date]])/3,0)</f>
        <v>Q3</v>
      </c>
      <c r="E1699" s="4">
        <f>MONTH(SalesDataTable[[#This Row],[Order Date]])</f>
        <v>8</v>
      </c>
      <c r="F1699" s="4" t="str">
        <f>TEXT(SalesDataTable[[#This Row],[Order Date]],"MMM")</f>
        <v>Aug</v>
      </c>
      <c r="G1699" s="3" t="s">
        <v>6</v>
      </c>
      <c r="H1699" s="3" t="s">
        <v>43</v>
      </c>
      <c r="I1699" s="3" t="s">
        <v>2</v>
      </c>
      <c r="J1699" s="3" t="s">
        <v>13</v>
      </c>
      <c r="K1699" s="3" t="s">
        <v>23</v>
      </c>
      <c r="L1699" s="3" t="s">
        <v>24</v>
      </c>
      <c r="M1699" s="8">
        <v>1</v>
      </c>
      <c r="N1699" s="5">
        <v>336.35</v>
      </c>
      <c r="O1699" s="6">
        <v>0</v>
      </c>
      <c r="P1699" s="18">
        <v>195.07</v>
      </c>
      <c r="Q1699" s="18">
        <f t="shared" si="104"/>
        <v>336.35</v>
      </c>
      <c r="R1699" s="18">
        <f t="shared" si="105"/>
        <v>195.07</v>
      </c>
      <c r="S1699" s="18">
        <f t="shared" si="106"/>
        <v>141.28000000000003</v>
      </c>
      <c r="T1699" s="7">
        <f t="shared" si="107"/>
        <v>0.42003865021554931</v>
      </c>
      <c r="U1699" s="4">
        <f>YEAR(SalesDataTable[[#This Row],[Order Date]])</f>
        <v>2026</v>
      </c>
      <c r="V1699" s="7" t="str">
        <f>"Q"&amp;ROUNDUP(MONTH(SalesDataTable[[#This Row],[Order Date]])/3,0)</f>
        <v>Q3</v>
      </c>
      <c r="W1699" s="8">
        <f>MONTH(SalesDataTable[[#This Row],[Order Date]])</f>
        <v>8</v>
      </c>
      <c r="X1699" s="7" t="str">
        <f>TEXT(SalesDataTable[[#This Row],[Order Date]],"mmm")</f>
        <v>Aug</v>
      </c>
    </row>
    <row r="1700" spans="1:24" ht="15.75">
      <c r="A1700" s="2">
        <v>4237</v>
      </c>
      <c r="B1700" s="11">
        <v>46254</v>
      </c>
      <c r="C1700" s="4">
        <f>YEAR(SalesDataTable[[#This Row],[Order Date]])</f>
        <v>2026</v>
      </c>
      <c r="D1700" s="4" t="str">
        <f>"Q"&amp;ROUNDUP(MONTH(SalesDataTable[[#This Row],[Order Date]])/3,0)</f>
        <v>Q3</v>
      </c>
      <c r="E1700" s="4">
        <f>MONTH(SalesDataTable[[#This Row],[Order Date]])</f>
        <v>8</v>
      </c>
      <c r="F1700" s="4" t="str">
        <f>TEXT(SalesDataTable[[#This Row],[Order Date]],"MMM")</f>
        <v>Aug</v>
      </c>
      <c r="G1700" s="3" t="s">
        <v>20</v>
      </c>
      <c r="H1700" s="3" t="s">
        <v>47</v>
      </c>
      <c r="I1700" s="3" t="s">
        <v>8</v>
      </c>
      <c r="J1700" s="3" t="s">
        <v>3</v>
      </c>
      <c r="K1700" s="3" t="s">
        <v>9</v>
      </c>
      <c r="L1700" s="3" t="s">
        <v>37</v>
      </c>
      <c r="M1700" s="8">
        <v>3</v>
      </c>
      <c r="N1700" s="5">
        <v>153.03</v>
      </c>
      <c r="O1700" s="6">
        <v>0.15</v>
      </c>
      <c r="P1700" s="18">
        <v>78.239999999999995</v>
      </c>
      <c r="Q1700" s="18">
        <f t="shared" si="104"/>
        <v>390.22650000000004</v>
      </c>
      <c r="R1700" s="18">
        <f t="shared" si="105"/>
        <v>234.71999999999997</v>
      </c>
      <c r="S1700" s="18">
        <f t="shared" si="106"/>
        <v>155.50650000000007</v>
      </c>
      <c r="T1700" s="7">
        <f t="shared" si="107"/>
        <v>0.39850317700104954</v>
      </c>
      <c r="U1700" s="4">
        <f>YEAR(SalesDataTable[[#This Row],[Order Date]])</f>
        <v>2026</v>
      </c>
      <c r="V1700" s="7" t="str">
        <f>"Q"&amp;ROUNDUP(MONTH(SalesDataTable[[#This Row],[Order Date]])/3,0)</f>
        <v>Q3</v>
      </c>
      <c r="W1700" s="8">
        <f>MONTH(SalesDataTable[[#This Row],[Order Date]])</f>
        <v>8</v>
      </c>
      <c r="X1700" s="7" t="str">
        <f>TEXT(SalesDataTable[[#This Row],[Order Date]],"mmm")</f>
        <v>Aug</v>
      </c>
    </row>
    <row r="1701" spans="1:24" ht="15.75">
      <c r="A1701" s="2">
        <v>4970</v>
      </c>
      <c r="B1701" s="11">
        <v>46254</v>
      </c>
      <c r="C1701" s="4">
        <f>YEAR(SalesDataTable[[#This Row],[Order Date]])</f>
        <v>2026</v>
      </c>
      <c r="D1701" s="4" t="str">
        <f>"Q"&amp;ROUNDUP(MONTH(SalesDataTable[[#This Row],[Order Date]])/3,0)</f>
        <v>Q3</v>
      </c>
      <c r="E1701" s="4">
        <f>MONTH(SalesDataTable[[#This Row],[Order Date]])</f>
        <v>8</v>
      </c>
      <c r="F1701" s="4" t="str">
        <f>TEXT(SalesDataTable[[#This Row],[Order Date]],"MMM")</f>
        <v>Aug</v>
      </c>
      <c r="G1701" s="3" t="s">
        <v>6</v>
      </c>
      <c r="H1701" s="3" t="s">
        <v>49</v>
      </c>
      <c r="I1701" s="3" t="s">
        <v>2</v>
      </c>
      <c r="J1701" s="3" t="s">
        <v>3</v>
      </c>
      <c r="K1701" s="3" t="s">
        <v>4</v>
      </c>
      <c r="L1701" s="3" t="s">
        <v>30</v>
      </c>
      <c r="M1701" s="8">
        <v>2</v>
      </c>
      <c r="N1701" s="5">
        <v>105.01</v>
      </c>
      <c r="O1701" s="6">
        <v>0.15</v>
      </c>
      <c r="P1701" s="18">
        <v>50.56</v>
      </c>
      <c r="Q1701" s="18">
        <f t="shared" si="104"/>
        <v>178.517</v>
      </c>
      <c r="R1701" s="18">
        <f t="shared" si="105"/>
        <v>101.12</v>
      </c>
      <c r="S1701" s="18">
        <f t="shared" si="106"/>
        <v>77.396999999999991</v>
      </c>
      <c r="T1701" s="7">
        <f t="shared" si="107"/>
        <v>0.43355534766996978</v>
      </c>
      <c r="U1701" s="4">
        <f>YEAR(SalesDataTable[[#This Row],[Order Date]])</f>
        <v>2026</v>
      </c>
      <c r="V1701" s="7" t="str">
        <f>"Q"&amp;ROUNDUP(MONTH(SalesDataTable[[#This Row],[Order Date]])/3,0)</f>
        <v>Q3</v>
      </c>
      <c r="W1701" s="8">
        <f>MONTH(SalesDataTable[[#This Row],[Order Date]])</f>
        <v>8</v>
      </c>
      <c r="X1701" s="7" t="str">
        <f>TEXT(SalesDataTable[[#This Row],[Order Date]],"mmm")</f>
        <v>Aug</v>
      </c>
    </row>
    <row r="1702" spans="1:24" ht="15.75">
      <c r="A1702" s="2">
        <v>515</v>
      </c>
      <c r="B1702" s="11">
        <v>46255</v>
      </c>
      <c r="C1702" s="4">
        <f>YEAR(SalesDataTable[[#This Row],[Order Date]])</f>
        <v>2026</v>
      </c>
      <c r="D1702" s="4" t="str">
        <f>"Q"&amp;ROUNDUP(MONTH(SalesDataTable[[#This Row],[Order Date]])/3,0)</f>
        <v>Q3</v>
      </c>
      <c r="E1702" s="4">
        <f>MONTH(SalesDataTable[[#This Row],[Order Date]])</f>
        <v>8</v>
      </c>
      <c r="F1702" s="4" t="str">
        <f>TEXT(SalesDataTable[[#This Row],[Order Date]],"MMM")</f>
        <v>Aug</v>
      </c>
      <c r="G1702" s="3" t="s">
        <v>0</v>
      </c>
      <c r="H1702" s="3" t="s">
        <v>1</v>
      </c>
      <c r="I1702" s="3" t="s">
        <v>19</v>
      </c>
      <c r="J1702" s="3" t="s">
        <v>3</v>
      </c>
      <c r="K1702" s="3" t="s">
        <v>14</v>
      </c>
      <c r="L1702" s="3" t="s">
        <v>32</v>
      </c>
      <c r="M1702" s="8">
        <v>2</v>
      </c>
      <c r="N1702" s="5">
        <v>45.47</v>
      </c>
      <c r="O1702" s="6">
        <v>0</v>
      </c>
      <c r="P1702" s="18">
        <v>18.27</v>
      </c>
      <c r="Q1702" s="18">
        <f t="shared" si="104"/>
        <v>90.94</v>
      </c>
      <c r="R1702" s="18">
        <f t="shared" si="105"/>
        <v>36.54</v>
      </c>
      <c r="S1702" s="18">
        <f t="shared" si="106"/>
        <v>54.4</v>
      </c>
      <c r="T1702" s="7">
        <f t="shared" si="107"/>
        <v>0.5981966131515285</v>
      </c>
      <c r="U1702" s="4">
        <f>YEAR(SalesDataTable[[#This Row],[Order Date]])</f>
        <v>2026</v>
      </c>
      <c r="V1702" s="7" t="str">
        <f>"Q"&amp;ROUNDUP(MONTH(SalesDataTable[[#This Row],[Order Date]])/3,0)</f>
        <v>Q3</v>
      </c>
      <c r="W1702" s="8">
        <f>MONTH(SalesDataTable[[#This Row],[Order Date]])</f>
        <v>8</v>
      </c>
      <c r="X1702" s="7" t="str">
        <f>TEXT(SalesDataTable[[#This Row],[Order Date]],"mmm")</f>
        <v>Aug</v>
      </c>
    </row>
    <row r="1703" spans="1:24" ht="15.75">
      <c r="A1703" s="2">
        <v>661</v>
      </c>
      <c r="B1703" s="11">
        <v>46255</v>
      </c>
      <c r="C1703" s="4">
        <f>YEAR(SalesDataTable[[#This Row],[Order Date]])</f>
        <v>2026</v>
      </c>
      <c r="D1703" s="4" t="str">
        <f>"Q"&amp;ROUNDUP(MONTH(SalesDataTable[[#This Row],[Order Date]])/3,0)</f>
        <v>Q3</v>
      </c>
      <c r="E1703" s="4">
        <f>MONTH(SalesDataTable[[#This Row],[Order Date]])</f>
        <v>8</v>
      </c>
      <c r="F1703" s="4" t="str">
        <f>TEXT(SalesDataTable[[#This Row],[Order Date]],"MMM")</f>
        <v>Aug</v>
      </c>
      <c r="G1703" s="3" t="s">
        <v>0</v>
      </c>
      <c r="H1703" s="3" t="s">
        <v>50</v>
      </c>
      <c r="I1703" s="3" t="s">
        <v>19</v>
      </c>
      <c r="J1703" s="3" t="s">
        <v>13</v>
      </c>
      <c r="K1703" s="3" t="s">
        <v>14</v>
      </c>
      <c r="L1703" s="3" t="s">
        <v>32</v>
      </c>
      <c r="M1703" s="8">
        <v>2</v>
      </c>
      <c r="N1703" s="5">
        <v>47.58</v>
      </c>
      <c r="O1703" s="6">
        <v>0.1</v>
      </c>
      <c r="P1703" s="18">
        <v>18.47</v>
      </c>
      <c r="Q1703" s="18">
        <f t="shared" si="104"/>
        <v>85.644000000000005</v>
      </c>
      <c r="R1703" s="18">
        <f t="shared" si="105"/>
        <v>36.94</v>
      </c>
      <c r="S1703" s="18">
        <f t="shared" si="106"/>
        <v>48.704000000000008</v>
      </c>
      <c r="T1703" s="7">
        <f t="shared" si="107"/>
        <v>0.56867965064686377</v>
      </c>
      <c r="U1703" s="4">
        <f>YEAR(SalesDataTable[[#This Row],[Order Date]])</f>
        <v>2026</v>
      </c>
      <c r="V1703" s="7" t="str">
        <f>"Q"&amp;ROUNDUP(MONTH(SalesDataTable[[#This Row],[Order Date]])/3,0)</f>
        <v>Q3</v>
      </c>
      <c r="W1703" s="8">
        <f>MONTH(SalesDataTable[[#This Row],[Order Date]])</f>
        <v>8</v>
      </c>
      <c r="X1703" s="7" t="str">
        <f>TEXT(SalesDataTable[[#This Row],[Order Date]],"mmm")</f>
        <v>Aug</v>
      </c>
    </row>
    <row r="1704" spans="1:24" ht="15.75">
      <c r="A1704" s="2">
        <v>1443</v>
      </c>
      <c r="B1704" s="11">
        <v>46255</v>
      </c>
      <c r="C1704" s="4">
        <f>YEAR(SalesDataTable[[#This Row],[Order Date]])</f>
        <v>2026</v>
      </c>
      <c r="D1704" s="4" t="str">
        <f>"Q"&amp;ROUNDUP(MONTH(SalesDataTable[[#This Row],[Order Date]])/3,0)</f>
        <v>Q3</v>
      </c>
      <c r="E1704" s="4">
        <f>MONTH(SalesDataTable[[#This Row],[Order Date]])</f>
        <v>8</v>
      </c>
      <c r="F1704" s="4" t="str">
        <f>TEXT(SalesDataTable[[#This Row],[Order Date]],"MMM")</f>
        <v>Aug</v>
      </c>
      <c r="G1704" s="3" t="s">
        <v>20</v>
      </c>
      <c r="H1704" s="3" t="s">
        <v>21</v>
      </c>
      <c r="I1704" s="3" t="s">
        <v>2</v>
      </c>
      <c r="J1704" s="3" t="s">
        <v>13</v>
      </c>
      <c r="K1704" s="3" t="s">
        <v>9</v>
      </c>
      <c r="L1704" s="3" t="s">
        <v>37</v>
      </c>
      <c r="M1704" s="8">
        <v>5</v>
      </c>
      <c r="N1704" s="5">
        <v>155.65</v>
      </c>
      <c r="O1704" s="6">
        <v>0</v>
      </c>
      <c r="P1704" s="18">
        <v>79.13</v>
      </c>
      <c r="Q1704" s="18">
        <f t="shared" si="104"/>
        <v>778.25</v>
      </c>
      <c r="R1704" s="18">
        <f t="shared" si="105"/>
        <v>395.65</v>
      </c>
      <c r="S1704" s="18">
        <f t="shared" si="106"/>
        <v>382.6</v>
      </c>
      <c r="T1704" s="7">
        <f t="shared" si="107"/>
        <v>0.49161580469000965</v>
      </c>
      <c r="U1704" s="4">
        <f>YEAR(SalesDataTable[[#This Row],[Order Date]])</f>
        <v>2026</v>
      </c>
      <c r="V1704" s="7" t="str">
        <f>"Q"&amp;ROUNDUP(MONTH(SalesDataTable[[#This Row],[Order Date]])/3,0)</f>
        <v>Q3</v>
      </c>
      <c r="W1704" s="8">
        <f>MONTH(SalesDataTable[[#This Row],[Order Date]])</f>
        <v>8</v>
      </c>
      <c r="X1704" s="7" t="str">
        <f>TEXT(SalesDataTable[[#This Row],[Order Date]],"mmm")</f>
        <v>Aug</v>
      </c>
    </row>
    <row r="1705" spans="1:24" ht="15.75">
      <c r="A1705" s="2">
        <v>1446</v>
      </c>
      <c r="B1705" s="11">
        <v>46255</v>
      </c>
      <c r="C1705" s="4">
        <f>YEAR(SalesDataTable[[#This Row],[Order Date]])</f>
        <v>2026</v>
      </c>
      <c r="D1705" s="4" t="str">
        <f>"Q"&amp;ROUNDUP(MONTH(SalesDataTable[[#This Row],[Order Date]])/3,0)</f>
        <v>Q3</v>
      </c>
      <c r="E1705" s="4">
        <f>MONTH(SalesDataTable[[#This Row],[Order Date]])</f>
        <v>8</v>
      </c>
      <c r="F1705" s="4" t="str">
        <f>TEXT(SalesDataTable[[#This Row],[Order Date]],"MMM")</f>
        <v>Aug</v>
      </c>
      <c r="G1705" s="3" t="s">
        <v>20</v>
      </c>
      <c r="H1705" s="3" t="s">
        <v>47</v>
      </c>
      <c r="I1705" s="3" t="s">
        <v>19</v>
      </c>
      <c r="J1705" s="3" t="s">
        <v>3</v>
      </c>
      <c r="K1705" s="3" t="s">
        <v>23</v>
      </c>
      <c r="L1705" s="3" t="s">
        <v>29</v>
      </c>
      <c r="M1705" s="8">
        <v>1</v>
      </c>
      <c r="N1705" s="5">
        <v>195.15</v>
      </c>
      <c r="O1705" s="6">
        <v>0</v>
      </c>
      <c r="P1705" s="18">
        <v>101.99</v>
      </c>
      <c r="Q1705" s="18">
        <f t="shared" si="104"/>
        <v>195.15</v>
      </c>
      <c r="R1705" s="18">
        <f t="shared" si="105"/>
        <v>101.99</v>
      </c>
      <c r="S1705" s="18">
        <f t="shared" si="106"/>
        <v>93.160000000000011</v>
      </c>
      <c r="T1705" s="7">
        <f t="shared" si="107"/>
        <v>0.47737637714578535</v>
      </c>
      <c r="U1705" s="4">
        <f>YEAR(SalesDataTable[[#This Row],[Order Date]])</f>
        <v>2026</v>
      </c>
      <c r="V1705" s="7" t="str">
        <f>"Q"&amp;ROUNDUP(MONTH(SalesDataTable[[#This Row],[Order Date]])/3,0)</f>
        <v>Q3</v>
      </c>
      <c r="W1705" s="8">
        <f>MONTH(SalesDataTable[[#This Row],[Order Date]])</f>
        <v>8</v>
      </c>
      <c r="X1705" s="7" t="str">
        <f>TEXT(SalesDataTable[[#This Row],[Order Date]],"mmm")</f>
        <v>Aug</v>
      </c>
    </row>
    <row r="1706" spans="1:24" ht="15.75">
      <c r="A1706" s="2">
        <v>1524</v>
      </c>
      <c r="B1706" s="11">
        <v>46255</v>
      </c>
      <c r="C1706" s="4">
        <f>YEAR(SalesDataTable[[#This Row],[Order Date]])</f>
        <v>2026</v>
      </c>
      <c r="D1706" s="4" t="str">
        <f>"Q"&amp;ROUNDUP(MONTH(SalesDataTable[[#This Row],[Order Date]])/3,0)</f>
        <v>Q3</v>
      </c>
      <c r="E1706" s="4">
        <f>MONTH(SalesDataTable[[#This Row],[Order Date]])</f>
        <v>8</v>
      </c>
      <c r="F1706" s="4" t="str">
        <f>TEXT(SalesDataTable[[#This Row],[Order Date]],"MMM")</f>
        <v>Aug</v>
      </c>
      <c r="G1706" s="3" t="s">
        <v>6</v>
      </c>
      <c r="H1706" s="3" t="s">
        <v>27</v>
      </c>
      <c r="I1706" s="3" t="s">
        <v>28</v>
      </c>
      <c r="J1706" s="3" t="s">
        <v>13</v>
      </c>
      <c r="K1706" s="3" t="s">
        <v>4</v>
      </c>
      <c r="L1706" s="3" t="s">
        <v>5</v>
      </c>
      <c r="M1706" s="8">
        <v>1</v>
      </c>
      <c r="N1706" s="5">
        <v>81.569999999999993</v>
      </c>
      <c r="O1706" s="6">
        <v>0</v>
      </c>
      <c r="P1706" s="18">
        <v>43.79</v>
      </c>
      <c r="Q1706" s="18">
        <f t="shared" si="104"/>
        <v>81.569999999999993</v>
      </c>
      <c r="R1706" s="18">
        <f t="shared" si="105"/>
        <v>43.79</v>
      </c>
      <c r="S1706" s="18">
        <f t="shared" si="106"/>
        <v>37.779999999999994</v>
      </c>
      <c r="T1706" s="7">
        <f t="shared" si="107"/>
        <v>0.4631604756650729</v>
      </c>
      <c r="U1706" s="4">
        <f>YEAR(SalesDataTable[[#This Row],[Order Date]])</f>
        <v>2026</v>
      </c>
      <c r="V1706" s="7" t="str">
        <f>"Q"&amp;ROUNDUP(MONTH(SalesDataTable[[#This Row],[Order Date]])/3,0)</f>
        <v>Q3</v>
      </c>
      <c r="W1706" s="8">
        <f>MONTH(SalesDataTable[[#This Row],[Order Date]])</f>
        <v>8</v>
      </c>
      <c r="X1706" s="7" t="str">
        <f>TEXT(SalesDataTable[[#This Row],[Order Date]],"mmm")</f>
        <v>Aug</v>
      </c>
    </row>
    <row r="1707" spans="1:24" ht="15.75">
      <c r="A1707" s="2">
        <v>1946</v>
      </c>
      <c r="B1707" s="11">
        <v>46255</v>
      </c>
      <c r="C1707" s="4">
        <f>YEAR(SalesDataTable[[#This Row],[Order Date]])</f>
        <v>2026</v>
      </c>
      <c r="D1707" s="4" t="str">
        <f>"Q"&amp;ROUNDUP(MONTH(SalesDataTable[[#This Row],[Order Date]])/3,0)</f>
        <v>Q3</v>
      </c>
      <c r="E1707" s="4">
        <f>MONTH(SalesDataTable[[#This Row],[Order Date]])</f>
        <v>8</v>
      </c>
      <c r="F1707" s="4" t="str">
        <f>TEXT(SalesDataTable[[#This Row],[Order Date]],"MMM")</f>
        <v>Aug</v>
      </c>
      <c r="G1707" s="3" t="s">
        <v>0</v>
      </c>
      <c r="H1707" s="3" t="s">
        <v>50</v>
      </c>
      <c r="I1707" s="3" t="s">
        <v>19</v>
      </c>
      <c r="J1707" s="3" t="s">
        <v>13</v>
      </c>
      <c r="K1707" s="3" t="s">
        <v>23</v>
      </c>
      <c r="L1707" s="3" t="s">
        <v>51</v>
      </c>
      <c r="M1707" s="8">
        <v>5</v>
      </c>
      <c r="N1707" s="5">
        <v>125.44</v>
      </c>
      <c r="O1707" s="6">
        <v>0</v>
      </c>
      <c r="P1707" s="18">
        <v>59.58</v>
      </c>
      <c r="Q1707" s="18">
        <f t="shared" si="104"/>
        <v>627.20000000000005</v>
      </c>
      <c r="R1707" s="18">
        <f t="shared" si="105"/>
        <v>297.89999999999998</v>
      </c>
      <c r="S1707" s="18">
        <f t="shared" si="106"/>
        <v>329.30000000000007</v>
      </c>
      <c r="T1707" s="7">
        <f t="shared" si="107"/>
        <v>0.52503188775510212</v>
      </c>
      <c r="U1707" s="4">
        <f>YEAR(SalesDataTable[[#This Row],[Order Date]])</f>
        <v>2026</v>
      </c>
      <c r="V1707" s="7" t="str">
        <f>"Q"&amp;ROUNDUP(MONTH(SalesDataTable[[#This Row],[Order Date]])/3,0)</f>
        <v>Q3</v>
      </c>
      <c r="W1707" s="8">
        <f>MONTH(SalesDataTable[[#This Row],[Order Date]])</f>
        <v>8</v>
      </c>
      <c r="X1707" s="7" t="str">
        <f>TEXT(SalesDataTable[[#This Row],[Order Date]],"mmm")</f>
        <v>Aug</v>
      </c>
    </row>
    <row r="1708" spans="1:24" ht="15.75">
      <c r="A1708" s="2">
        <v>2285</v>
      </c>
      <c r="B1708" s="11">
        <v>46255</v>
      </c>
      <c r="C1708" s="4">
        <f>YEAR(SalesDataTable[[#This Row],[Order Date]])</f>
        <v>2026</v>
      </c>
      <c r="D1708" s="4" t="str">
        <f>"Q"&amp;ROUNDUP(MONTH(SalesDataTable[[#This Row],[Order Date]])/3,0)</f>
        <v>Q3</v>
      </c>
      <c r="E1708" s="4">
        <f>MONTH(SalesDataTable[[#This Row],[Order Date]])</f>
        <v>8</v>
      </c>
      <c r="F1708" s="4" t="str">
        <f>TEXT(SalesDataTable[[#This Row],[Order Date]],"MMM")</f>
        <v>Aug</v>
      </c>
      <c r="G1708" s="3" t="s">
        <v>6</v>
      </c>
      <c r="H1708" s="3" t="s">
        <v>41</v>
      </c>
      <c r="I1708" s="3" t="s">
        <v>2</v>
      </c>
      <c r="J1708" s="3" t="s">
        <v>16</v>
      </c>
      <c r="K1708" s="3" t="s">
        <v>9</v>
      </c>
      <c r="L1708" s="3" t="s">
        <v>37</v>
      </c>
      <c r="M1708" s="8">
        <v>2</v>
      </c>
      <c r="N1708" s="5">
        <v>155.11000000000001</v>
      </c>
      <c r="O1708" s="6">
        <v>0.05</v>
      </c>
      <c r="P1708" s="18">
        <v>80.13</v>
      </c>
      <c r="Q1708" s="18">
        <f t="shared" si="104"/>
        <v>294.709</v>
      </c>
      <c r="R1708" s="18">
        <f t="shared" si="105"/>
        <v>160.26</v>
      </c>
      <c r="S1708" s="18">
        <f t="shared" si="106"/>
        <v>134.44900000000001</v>
      </c>
      <c r="T1708" s="7">
        <f t="shared" si="107"/>
        <v>0.45620934548995795</v>
      </c>
      <c r="U1708" s="4">
        <f>YEAR(SalesDataTable[[#This Row],[Order Date]])</f>
        <v>2026</v>
      </c>
      <c r="V1708" s="7" t="str">
        <f>"Q"&amp;ROUNDUP(MONTH(SalesDataTable[[#This Row],[Order Date]])/3,0)</f>
        <v>Q3</v>
      </c>
      <c r="W1708" s="8">
        <f>MONTH(SalesDataTable[[#This Row],[Order Date]])</f>
        <v>8</v>
      </c>
      <c r="X1708" s="7" t="str">
        <f>TEXT(SalesDataTable[[#This Row],[Order Date]],"mmm")</f>
        <v>Aug</v>
      </c>
    </row>
    <row r="1709" spans="1:24" ht="15.75">
      <c r="A1709" s="2">
        <v>2978</v>
      </c>
      <c r="B1709" s="11">
        <v>46255</v>
      </c>
      <c r="C1709" s="4">
        <f>YEAR(SalesDataTable[[#This Row],[Order Date]])</f>
        <v>2026</v>
      </c>
      <c r="D1709" s="4" t="str">
        <f>"Q"&amp;ROUNDUP(MONTH(SalesDataTable[[#This Row],[Order Date]])/3,0)</f>
        <v>Q3</v>
      </c>
      <c r="E1709" s="4">
        <f>MONTH(SalesDataTable[[#This Row],[Order Date]])</f>
        <v>8</v>
      </c>
      <c r="F1709" s="4" t="str">
        <f>TEXT(SalesDataTable[[#This Row],[Order Date]],"MMM")</f>
        <v>Aug</v>
      </c>
      <c r="G1709" s="3" t="s">
        <v>11</v>
      </c>
      <c r="H1709" s="3" t="s">
        <v>39</v>
      </c>
      <c r="I1709" s="3" t="s">
        <v>19</v>
      </c>
      <c r="J1709" s="3" t="s">
        <v>13</v>
      </c>
      <c r="K1709" s="3" t="s">
        <v>4</v>
      </c>
      <c r="L1709" s="3" t="s">
        <v>5</v>
      </c>
      <c r="M1709" s="8">
        <v>1</v>
      </c>
      <c r="N1709" s="5">
        <v>80.7</v>
      </c>
      <c r="O1709" s="6">
        <v>0</v>
      </c>
      <c r="P1709" s="18">
        <v>41.98</v>
      </c>
      <c r="Q1709" s="18">
        <f t="shared" si="104"/>
        <v>80.7</v>
      </c>
      <c r="R1709" s="18">
        <f t="shared" si="105"/>
        <v>41.98</v>
      </c>
      <c r="S1709" s="18">
        <f t="shared" si="106"/>
        <v>38.720000000000006</v>
      </c>
      <c r="T1709" s="7">
        <f t="shared" si="107"/>
        <v>0.47980173482032223</v>
      </c>
      <c r="U1709" s="4">
        <f>YEAR(SalesDataTable[[#This Row],[Order Date]])</f>
        <v>2026</v>
      </c>
      <c r="V1709" s="7" t="str">
        <f>"Q"&amp;ROUNDUP(MONTH(SalesDataTable[[#This Row],[Order Date]])/3,0)</f>
        <v>Q3</v>
      </c>
      <c r="W1709" s="8">
        <f>MONTH(SalesDataTable[[#This Row],[Order Date]])</f>
        <v>8</v>
      </c>
      <c r="X1709" s="7" t="str">
        <f>TEXT(SalesDataTable[[#This Row],[Order Date]],"mmm")</f>
        <v>Aug</v>
      </c>
    </row>
    <row r="1710" spans="1:24" ht="15.75">
      <c r="A1710" s="2">
        <v>3842</v>
      </c>
      <c r="B1710" s="11">
        <v>46255</v>
      </c>
      <c r="C1710" s="4">
        <f>YEAR(SalesDataTable[[#This Row],[Order Date]])</f>
        <v>2026</v>
      </c>
      <c r="D1710" s="4" t="str">
        <f>"Q"&amp;ROUNDUP(MONTH(SalesDataTable[[#This Row],[Order Date]])/3,0)</f>
        <v>Q3</v>
      </c>
      <c r="E1710" s="4">
        <f>MONTH(SalesDataTable[[#This Row],[Order Date]])</f>
        <v>8</v>
      </c>
      <c r="F1710" s="4" t="str">
        <f>TEXT(SalesDataTable[[#This Row],[Order Date]],"MMM")</f>
        <v>Aug</v>
      </c>
      <c r="G1710" s="3" t="s">
        <v>20</v>
      </c>
      <c r="H1710" s="3" t="s">
        <v>33</v>
      </c>
      <c r="I1710" s="3" t="s">
        <v>8</v>
      </c>
      <c r="J1710" s="3" t="s">
        <v>3</v>
      </c>
      <c r="K1710" s="3" t="s">
        <v>9</v>
      </c>
      <c r="L1710" s="3" t="s">
        <v>37</v>
      </c>
      <c r="M1710" s="8">
        <v>10</v>
      </c>
      <c r="N1710" s="5">
        <v>156.72</v>
      </c>
      <c r="O1710" s="6">
        <v>0.15</v>
      </c>
      <c r="P1710" s="18">
        <v>78.12</v>
      </c>
      <c r="Q1710" s="18">
        <f t="shared" si="104"/>
        <v>1332.12</v>
      </c>
      <c r="R1710" s="18">
        <f t="shared" si="105"/>
        <v>781.2</v>
      </c>
      <c r="S1710" s="18">
        <f t="shared" si="106"/>
        <v>550.91999999999985</v>
      </c>
      <c r="T1710" s="7">
        <f t="shared" si="107"/>
        <v>0.41356634537429054</v>
      </c>
      <c r="U1710" s="4">
        <f>YEAR(SalesDataTable[[#This Row],[Order Date]])</f>
        <v>2026</v>
      </c>
      <c r="V1710" s="7" t="str">
        <f>"Q"&amp;ROUNDUP(MONTH(SalesDataTable[[#This Row],[Order Date]])/3,0)</f>
        <v>Q3</v>
      </c>
      <c r="W1710" s="8">
        <f>MONTH(SalesDataTable[[#This Row],[Order Date]])</f>
        <v>8</v>
      </c>
      <c r="X1710" s="7" t="str">
        <f>TEXT(SalesDataTable[[#This Row],[Order Date]],"mmm")</f>
        <v>Aug</v>
      </c>
    </row>
    <row r="1711" spans="1:24" ht="15.75">
      <c r="A1711" s="2">
        <v>4220</v>
      </c>
      <c r="B1711" s="11">
        <v>46255</v>
      </c>
      <c r="C1711" s="4">
        <f>YEAR(SalesDataTable[[#This Row],[Order Date]])</f>
        <v>2026</v>
      </c>
      <c r="D1711" s="4" t="str">
        <f>"Q"&amp;ROUNDUP(MONTH(SalesDataTable[[#This Row],[Order Date]])/3,0)</f>
        <v>Q3</v>
      </c>
      <c r="E1711" s="4">
        <f>MONTH(SalesDataTable[[#This Row],[Order Date]])</f>
        <v>8</v>
      </c>
      <c r="F1711" s="4" t="str">
        <f>TEXT(SalesDataTable[[#This Row],[Order Date]],"MMM")</f>
        <v>Aug</v>
      </c>
      <c r="G1711" s="3" t="s">
        <v>6</v>
      </c>
      <c r="H1711" s="3" t="s">
        <v>49</v>
      </c>
      <c r="I1711" s="3" t="s">
        <v>8</v>
      </c>
      <c r="J1711" s="3" t="s">
        <v>16</v>
      </c>
      <c r="K1711" s="3" t="s">
        <v>14</v>
      </c>
      <c r="L1711" s="3" t="s">
        <v>48</v>
      </c>
      <c r="M1711" s="8">
        <v>5</v>
      </c>
      <c r="N1711" s="5">
        <v>162.76</v>
      </c>
      <c r="O1711" s="6">
        <v>0.15</v>
      </c>
      <c r="P1711" s="18">
        <v>85.32</v>
      </c>
      <c r="Q1711" s="18">
        <f t="shared" si="104"/>
        <v>691.7299999999999</v>
      </c>
      <c r="R1711" s="18">
        <f t="shared" si="105"/>
        <v>426.59999999999997</v>
      </c>
      <c r="S1711" s="18">
        <f t="shared" si="106"/>
        <v>265.12999999999994</v>
      </c>
      <c r="T1711" s="7">
        <f t="shared" si="107"/>
        <v>0.38328538591647027</v>
      </c>
      <c r="U1711" s="4">
        <f>YEAR(SalesDataTable[[#This Row],[Order Date]])</f>
        <v>2026</v>
      </c>
      <c r="V1711" s="7" t="str">
        <f>"Q"&amp;ROUNDUP(MONTH(SalesDataTable[[#This Row],[Order Date]])/3,0)</f>
        <v>Q3</v>
      </c>
      <c r="W1711" s="8">
        <f>MONTH(SalesDataTable[[#This Row],[Order Date]])</f>
        <v>8</v>
      </c>
      <c r="X1711" s="7" t="str">
        <f>TEXT(SalesDataTable[[#This Row],[Order Date]],"mmm")</f>
        <v>Aug</v>
      </c>
    </row>
    <row r="1712" spans="1:24" ht="15.75">
      <c r="A1712" s="2">
        <v>478</v>
      </c>
      <c r="B1712" s="11">
        <v>46256</v>
      </c>
      <c r="C1712" s="4">
        <f>YEAR(SalesDataTable[[#This Row],[Order Date]])</f>
        <v>2026</v>
      </c>
      <c r="D1712" s="4" t="str">
        <f>"Q"&amp;ROUNDUP(MONTH(SalesDataTable[[#This Row],[Order Date]])/3,0)</f>
        <v>Q3</v>
      </c>
      <c r="E1712" s="4">
        <f>MONTH(SalesDataTable[[#This Row],[Order Date]])</f>
        <v>8</v>
      </c>
      <c r="F1712" s="4" t="str">
        <f>TEXT(SalesDataTable[[#This Row],[Order Date]],"MMM")</f>
        <v>Aug</v>
      </c>
      <c r="G1712" s="3" t="s">
        <v>20</v>
      </c>
      <c r="H1712" s="3" t="s">
        <v>33</v>
      </c>
      <c r="I1712" s="3" t="s">
        <v>19</v>
      </c>
      <c r="J1712" s="3" t="s">
        <v>16</v>
      </c>
      <c r="K1712" s="3" t="s">
        <v>34</v>
      </c>
      <c r="L1712" s="3" t="s">
        <v>35</v>
      </c>
      <c r="M1712" s="8">
        <v>2</v>
      </c>
      <c r="N1712" s="5">
        <v>40.22</v>
      </c>
      <c r="O1712" s="6">
        <v>0</v>
      </c>
      <c r="P1712" s="18">
        <v>14.45</v>
      </c>
      <c r="Q1712" s="18">
        <f t="shared" si="104"/>
        <v>80.44</v>
      </c>
      <c r="R1712" s="18">
        <f t="shared" si="105"/>
        <v>28.9</v>
      </c>
      <c r="S1712" s="18">
        <f t="shared" si="106"/>
        <v>51.54</v>
      </c>
      <c r="T1712" s="7">
        <f t="shared" si="107"/>
        <v>0.64072600696171056</v>
      </c>
      <c r="U1712" s="4">
        <f>YEAR(SalesDataTable[[#This Row],[Order Date]])</f>
        <v>2026</v>
      </c>
      <c r="V1712" s="7" t="str">
        <f>"Q"&amp;ROUNDUP(MONTH(SalesDataTable[[#This Row],[Order Date]])/3,0)</f>
        <v>Q3</v>
      </c>
      <c r="W1712" s="8">
        <f>MONTH(SalesDataTable[[#This Row],[Order Date]])</f>
        <v>8</v>
      </c>
      <c r="X1712" s="7" t="str">
        <f>TEXT(SalesDataTable[[#This Row],[Order Date]],"mmm")</f>
        <v>Aug</v>
      </c>
    </row>
    <row r="1713" spans="1:24" ht="15.75">
      <c r="A1713" s="2">
        <v>491</v>
      </c>
      <c r="B1713" s="11">
        <v>46256</v>
      </c>
      <c r="C1713" s="4">
        <f>YEAR(SalesDataTable[[#This Row],[Order Date]])</f>
        <v>2026</v>
      </c>
      <c r="D1713" s="4" t="str">
        <f>"Q"&amp;ROUNDUP(MONTH(SalesDataTable[[#This Row],[Order Date]])/3,0)</f>
        <v>Q3</v>
      </c>
      <c r="E1713" s="4">
        <f>MONTH(SalesDataTable[[#This Row],[Order Date]])</f>
        <v>8</v>
      </c>
      <c r="F1713" s="4" t="str">
        <f>TEXT(SalesDataTable[[#This Row],[Order Date]],"MMM")</f>
        <v>Aug</v>
      </c>
      <c r="G1713" s="3" t="s">
        <v>0</v>
      </c>
      <c r="H1713" s="3" t="s">
        <v>36</v>
      </c>
      <c r="I1713" s="3" t="s">
        <v>28</v>
      </c>
      <c r="J1713" s="3" t="s">
        <v>13</v>
      </c>
      <c r="K1713" s="3" t="s">
        <v>14</v>
      </c>
      <c r="L1713" s="3" t="s">
        <v>32</v>
      </c>
      <c r="M1713" s="8">
        <v>1</v>
      </c>
      <c r="N1713" s="5">
        <v>45.42</v>
      </c>
      <c r="O1713" s="6">
        <v>0.15</v>
      </c>
      <c r="P1713" s="18">
        <v>18.079999999999998</v>
      </c>
      <c r="Q1713" s="18">
        <f t="shared" si="104"/>
        <v>38.606999999999999</v>
      </c>
      <c r="R1713" s="18">
        <f t="shared" si="105"/>
        <v>18.079999999999998</v>
      </c>
      <c r="S1713" s="18">
        <f t="shared" si="106"/>
        <v>20.527000000000001</v>
      </c>
      <c r="T1713" s="7">
        <f t="shared" si="107"/>
        <v>0.53169114409304019</v>
      </c>
      <c r="U1713" s="4">
        <f>YEAR(SalesDataTable[[#This Row],[Order Date]])</f>
        <v>2026</v>
      </c>
      <c r="V1713" s="7" t="str">
        <f>"Q"&amp;ROUNDUP(MONTH(SalesDataTable[[#This Row],[Order Date]])/3,0)</f>
        <v>Q3</v>
      </c>
      <c r="W1713" s="8">
        <f>MONTH(SalesDataTable[[#This Row],[Order Date]])</f>
        <v>8</v>
      </c>
      <c r="X1713" s="7" t="str">
        <f>TEXT(SalesDataTable[[#This Row],[Order Date]],"mmm")</f>
        <v>Aug</v>
      </c>
    </row>
    <row r="1714" spans="1:24" ht="15.75">
      <c r="A1714" s="2">
        <v>862</v>
      </c>
      <c r="B1714" s="11">
        <v>46256</v>
      </c>
      <c r="C1714" s="4">
        <f>YEAR(SalesDataTable[[#This Row],[Order Date]])</f>
        <v>2026</v>
      </c>
      <c r="D1714" s="4" t="str">
        <f>"Q"&amp;ROUNDUP(MONTH(SalesDataTable[[#This Row],[Order Date]])/3,0)</f>
        <v>Q3</v>
      </c>
      <c r="E1714" s="4">
        <f>MONTH(SalesDataTable[[#This Row],[Order Date]])</f>
        <v>8</v>
      </c>
      <c r="F1714" s="4" t="str">
        <f>TEXT(SalesDataTable[[#This Row],[Order Date]],"MMM")</f>
        <v>Aug</v>
      </c>
      <c r="G1714" s="3" t="s">
        <v>0</v>
      </c>
      <c r="H1714" s="3" t="s">
        <v>36</v>
      </c>
      <c r="I1714" s="3" t="s">
        <v>2</v>
      </c>
      <c r="J1714" s="3" t="s">
        <v>3</v>
      </c>
      <c r="K1714" s="3" t="s">
        <v>9</v>
      </c>
      <c r="L1714" s="3" t="s">
        <v>10</v>
      </c>
      <c r="M1714" s="8">
        <v>1</v>
      </c>
      <c r="N1714" s="5">
        <v>93.55</v>
      </c>
      <c r="O1714" s="6">
        <v>0</v>
      </c>
      <c r="P1714" s="18">
        <v>44.89</v>
      </c>
      <c r="Q1714" s="18">
        <f t="shared" si="104"/>
        <v>93.55</v>
      </c>
      <c r="R1714" s="18">
        <f t="shared" si="105"/>
        <v>44.89</v>
      </c>
      <c r="S1714" s="18">
        <f t="shared" si="106"/>
        <v>48.66</v>
      </c>
      <c r="T1714" s="7">
        <f t="shared" si="107"/>
        <v>0.5201496525921967</v>
      </c>
      <c r="U1714" s="4">
        <f>YEAR(SalesDataTable[[#This Row],[Order Date]])</f>
        <v>2026</v>
      </c>
      <c r="V1714" s="7" t="str">
        <f>"Q"&amp;ROUNDUP(MONTH(SalesDataTable[[#This Row],[Order Date]])/3,0)</f>
        <v>Q3</v>
      </c>
      <c r="W1714" s="8">
        <f>MONTH(SalesDataTable[[#This Row],[Order Date]])</f>
        <v>8</v>
      </c>
      <c r="X1714" s="7" t="str">
        <f>TEXT(SalesDataTable[[#This Row],[Order Date]],"mmm")</f>
        <v>Aug</v>
      </c>
    </row>
    <row r="1715" spans="1:24" ht="15.75">
      <c r="A1715" s="2">
        <v>957</v>
      </c>
      <c r="B1715" s="11">
        <v>46256</v>
      </c>
      <c r="C1715" s="4">
        <f>YEAR(SalesDataTable[[#This Row],[Order Date]])</f>
        <v>2026</v>
      </c>
      <c r="D1715" s="4" t="str">
        <f>"Q"&amp;ROUNDUP(MONTH(SalesDataTable[[#This Row],[Order Date]])/3,0)</f>
        <v>Q3</v>
      </c>
      <c r="E1715" s="4">
        <f>MONTH(SalesDataTable[[#This Row],[Order Date]])</f>
        <v>8</v>
      </c>
      <c r="F1715" s="4" t="str">
        <f>TEXT(SalesDataTable[[#This Row],[Order Date]],"MMM")</f>
        <v>Aug</v>
      </c>
      <c r="G1715" s="3" t="s">
        <v>11</v>
      </c>
      <c r="H1715" s="3" t="s">
        <v>12</v>
      </c>
      <c r="I1715" s="3" t="s">
        <v>2</v>
      </c>
      <c r="J1715" s="3" t="s">
        <v>3</v>
      </c>
      <c r="K1715" s="3" t="s">
        <v>9</v>
      </c>
      <c r="L1715" s="3" t="s">
        <v>17</v>
      </c>
      <c r="M1715" s="8">
        <v>2</v>
      </c>
      <c r="N1715" s="5">
        <v>146.85</v>
      </c>
      <c r="O1715" s="6">
        <v>0</v>
      </c>
      <c r="P1715" s="18">
        <v>81.010000000000005</v>
      </c>
      <c r="Q1715" s="18">
        <f t="shared" si="104"/>
        <v>293.7</v>
      </c>
      <c r="R1715" s="18">
        <f t="shared" si="105"/>
        <v>162.02000000000001</v>
      </c>
      <c r="S1715" s="18">
        <f t="shared" si="106"/>
        <v>131.67999999999998</v>
      </c>
      <c r="T1715" s="7">
        <f t="shared" si="107"/>
        <v>0.44834865509022809</v>
      </c>
      <c r="U1715" s="4">
        <f>YEAR(SalesDataTable[[#This Row],[Order Date]])</f>
        <v>2026</v>
      </c>
      <c r="V1715" s="7" t="str">
        <f>"Q"&amp;ROUNDUP(MONTH(SalesDataTable[[#This Row],[Order Date]])/3,0)</f>
        <v>Q3</v>
      </c>
      <c r="W1715" s="8">
        <f>MONTH(SalesDataTable[[#This Row],[Order Date]])</f>
        <v>8</v>
      </c>
      <c r="X1715" s="7" t="str">
        <f>TEXT(SalesDataTable[[#This Row],[Order Date]],"mmm")</f>
        <v>Aug</v>
      </c>
    </row>
    <row r="1716" spans="1:24" ht="15.75">
      <c r="A1716" s="2">
        <v>1728</v>
      </c>
      <c r="B1716" s="11">
        <v>46256</v>
      </c>
      <c r="C1716" s="4">
        <f>YEAR(SalesDataTable[[#This Row],[Order Date]])</f>
        <v>2026</v>
      </c>
      <c r="D1716" s="4" t="str">
        <f>"Q"&amp;ROUNDUP(MONTH(SalesDataTable[[#This Row],[Order Date]])/3,0)</f>
        <v>Q3</v>
      </c>
      <c r="E1716" s="4">
        <f>MONTH(SalesDataTable[[#This Row],[Order Date]])</f>
        <v>8</v>
      </c>
      <c r="F1716" s="4" t="str">
        <f>TEXT(SalesDataTable[[#This Row],[Order Date]],"MMM")</f>
        <v>Aug</v>
      </c>
      <c r="G1716" s="3" t="s">
        <v>0</v>
      </c>
      <c r="H1716" s="3" t="s">
        <v>36</v>
      </c>
      <c r="I1716" s="3" t="s">
        <v>8</v>
      </c>
      <c r="J1716" s="3" t="s">
        <v>16</v>
      </c>
      <c r="K1716" s="3" t="s">
        <v>4</v>
      </c>
      <c r="L1716" s="3" t="s">
        <v>30</v>
      </c>
      <c r="M1716" s="8">
        <v>6</v>
      </c>
      <c r="N1716" s="5">
        <v>101.54</v>
      </c>
      <c r="O1716" s="6">
        <v>0.1</v>
      </c>
      <c r="P1716" s="18">
        <v>50</v>
      </c>
      <c r="Q1716" s="18">
        <f t="shared" si="104"/>
        <v>548.31600000000003</v>
      </c>
      <c r="R1716" s="18">
        <f t="shared" si="105"/>
        <v>300</v>
      </c>
      <c r="S1716" s="18">
        <f t="shared" si="106"/>
        <v>248.31600000000003</v>
      </c>
      <c r="T1716" s="7">
        <f t="shared" si="107"/>
        <v>0.45287024270676035</v>
      </c>
      <c r="U1716" s="4">
        <f>YEAR(SalesDataTable[[#This Row],[Order Date]])</f>
        <v>2026</v>
      </c>
      <c r="V1716" s="7" t="str">
        <f>"Q"&amp;ROUNDUP(MONTH(SalesDataTable[[#This Row],[Order Date]])/3,0)</f>
        <v>Q3</v>
      </c>
      <c r="W1716" s="8">
        <f>MONTH(SalesDataTable[[#This Row],[Order Date]])</f>
        <v>8</v>
      </c>
      <c r="X1716" s="7" t="str">
        <f>TEXT(SalesDataTable[[#This Row],[Order Date]],"mmm")</f>
        <v>Aug</v>
      </c>
    </row>
    <row r="1717" spans="1:24" ht="15.75">
      <c r="A1717" s="2">
        <v>2743</v>
      </c>
      <c r="B1717" s="11">
        <v>46256</v>
      </c>
      <c r="C1717" s="4">
        <f>YEAR(SalesDataTable[[#This Row],[Order Date]])</f>
        <v>2026</v>
      </c>
      <c r="D1717" s="4" t="str">
        <f>"Q"&amp;ROUNDUP(MONTH(SalesDataTable[[#This Row],[Order Date]])/3,0)</f>
        <v>Q3</v>
      </c>
      <c r="E1717" s="4">
        <f>MONTH(SalesDataTable[[#This Row],[Order Date]])</f>
        <v>8</v>
      </c>
      <c r="F1717" s="4" t="str">
        <f>TEXT(SalesDataTable[[#This Row],[Order Date]],"MMM")</f>
        <v>Aug</v>
      </c>
      <c r="G1717" s="3" t="s">
        <v>20</v>
      </c>
      <c r="H1717" s="3" t="s">
        <v>31</v>
      </c>
      <c r="I1717" s="3" t="s">
        <v>2</v>
      </c>
      <c r="J1717" s="3" t="s">
        <v>16</v>
      </c>
      <c r="K1717" s="3" t="s">
        <v>34</v>
      </c>
      <c r="L1717" s="3" t="s">
        <v>38</v>
      </c>
      <c r="M1717" s="8">
        <v>1</v>
      </c>
      <c r="N1717" s="5">
        <v>125.14</v>
      </c>
      <c r="O1717" s="6">
        <v>0</v>
      </c>
      <c r="P1717" s="18">
        <v>69.44</v>
      </c>
      <c r="Q1717" s="18">
        <f t="shared" si="104"/>
        <v>125.14</v>
      </c>
      <c r="R1717" s="18">
        <f t="shared" si="105"/>
        <v>69.44</v>
      </c>
      <c r="S1717" s="18">
        <f t="shared" si="106"/>
        <v>55.7</v>
      </c>
      <c r="T1717" s="7">
        <f t="shared" si="107"/>
        <v>0.4451014863353045</v>
      </c>
      <c r="U1717" s="4">
        <f>YEAR(SalesDataTable[[#This Row],[Order Date]])</f>
        <v>2026</v>
      </c>
      <c r="V1717" s="7" t="str">
        <f>"Q"&amp;ROUNDUP(MONTH(SalesDataTable[[#This Row],[Order Date]])/3,0)</f>
        <v>Q3</v>
      </c>
      <c r="W1717" s="8">
        <f>MONTH(SalesDataTable[[#This Row],[Order Date]])</f>
        <v>8</v>
      </c>
      <c r="X1717" s="7" t="str">
        <f>TEXT(SalesDataTable[[#This Row],[Order Date]],"mmm")</f>
        <v>Aug</v>
      </c>
    </row>
    <row r="1718" spans="1:24" ht="15.75">
      <c r="A1718" s="2">
        <v>3098</v>
      </c>
      <c r="B1718" s="11">
        <v>46256</v>
      </c>
      <c r="C1718" s="4">
        <f>YEAR(SalesDataTable[[#This Row],[Order Date]])</f>
        <v>2026</v>
      </c>
      <c r="D1718" s="4" t="str">
        <f>"Q"&amp;ROUNDUP(MONTH(SalesDataTable[[#This Row],[Order Date]])/3,0)</f>
        <v>Q3</v>
      </c>
      <c r="E1718" s="4">
        <f>MONTH(SalesDataTable[[#This Row],[Order Date]])</f>
        <v>8</v>
      </c>
      <c r="F1718" s="4" t="str">
        <f>TEXT(SalesDataTable[[#This Row],[Order Date]],"MMM")</f>
        <v>Aug</v>
      </c>
      <c r="G1718" s="3" t="s">
        <v>6</v>
      </c>
      <c r="H1718" s="3" t="s">
        <v>27</v>
      </c>
      <c r="I1718" s="3" t="s">
        <v>2</v>
      </c>
      <c r="J1718" s="3" t="s">
        <v>13</v>
      </c>
      <c r="K1718" s="3" t="s">
        <v>4</v>
      </c>
      <c r="L1718" s="3" t="s">
        <v>5</v>
      </c>
      <c r="M1718" s="8">
        <v>2</v>
      </c>
      <c r="N1718" s="5">
        <v>80.239999999999995</v>
      </c>
      <c r="O1718" s="6">
        <v>0.1</v>
      </c>
      <c r="P1718" s="18">
        <v>42.09</v>
      </c>
      <c r="Q1718" s="18">
        <f t="shared" si="104"/>
        <v>144.43199999999999</v>
      </c>
      <c r="R1718" s="18">
        <f t="shared" si="105"/>
        <v>84.18</v>
      </c>
      <c r="S1718" s="18">
        <f t="shared" si="106"/>
        <v>60.251999999999981</v>
      </c>
      <c r="T1718" s="7">
        <f t="shared" si="107"/>
        <v>0.41716517115320695</v>
      </c>
      <c r="U1718" s="4">
        <f>YEAR(SalesDataTable[[#This Row],[Order Date]])</f>
        <v>2026</v>
      </c>
      <c r="V1718" s="7" t="str">
        <f>"Q"&amp;ROUNDUP(MONTH(SalesDataTable[[#This Row],[Order Date]])/3,0)</f>
        <v>Q3</v>
      </c>
      <c r="W1718" s="8">
        <f>MONTH(SalesDataTable[[#This Row],[Order Date]])</f>
        <v>8</v>
      </c>
      <c r="X1718" s="7" t="str">
        <f>TEXT(SalesDataTable[[#This Row],[Order Date]],"mmm")</f>
        <v>Aug</v>
      </c>
    </row>
    <row r="1719" spans="1:24" ht="15.75">
      <c r="A1719" s="2">
        <v>3606</v>
      </c>
      <c r="B1719" s="11">
        <v>46256</v>
      </c>
      <c r="C1719" s="4">
        <f>YEAR(SalesDataTable[[#This Row],[Order Date]])</f>
        <v>2026</v>
      </c>
      <c r="D1719" s="4" t="str">
        <f>"Q"&amp;ROUNDUP(MONTH(SalesDataTable[[#This Row],[Order Date]])/3,0)</f>
        <v>Q3</v>
      </c>
      <c r="E1719" s="4">
        <f>MONTH(SalesDataTable[[#This Row],[Order Date]])</f>
        <v>8</v>
      </c>
      <c r="F1719" s="4" t="str">
        <f>TEXT(SalesDataTable[[#This Row],[Order Date]],"MMM")</f>
        <v>Aug</v>
      </c>
      <c r="G1719" s="3" t="s">
        <v>20</v>
      </c>
      <c r="H1719" s="3" t="s">
        <v>21</v>
      </c>
      <c r="I1719" s="3" t="s">
        <v>2</v>
      </c>
      <c r="J1719" s="3" t="s">
        <v>16</v>
      </c>
      <c r="K1719" s="3" t="s">
        <v>9</v>
      </c>
      <c r="L1719" s="3" t="s">
        <v>17</v>
      </c>
      <c r="M1719" s="8">
        <v>1</v>
      </c>
      <c r="N1719" s="5">
        <v>147.24</v>
      </c>
      <c r="O1719" s="6">
        <v>0</v>
      </c>
      <c r="P1719" s="18">
        <v>79.11</v>
      </c>
      <c r="Q1719" s="18">
        <f t="shared" si="104"/>
        <v>147.24</v>
      </c>
      <c r="R1719" s="18">
        <f t="shared" si="105"/>
        <v>79.11</v>
      </c>
      <c r="S1719" s="18">
        <f t="shared" si="106"/>
        <v>68.13000000000001</v>
      </c>
      <c r="T1719" s="7">
        <f t="shared" si="107"/>
        <v>0.46271393643031788</v>
      </c>
      <c r="U1719" s="4">
        <f>YEAR(SalesDataTable[[#This Row],[Order Date]])</f>
        <v>2026</v>
      </c>
      <c r="V1719" s="7" t="str">
        <f>"Q"&amp;ROUNDUP(MONTH(SalesDataTable[[#This Row],[Order Date]])/3,0)</f>
        <v>Q3</v>
      </c>
      <c r="W1719" s="8">
        <f>MONTH(SalesDataTable[[#This Row],[Order Date]])</f>
        <v>8</v>
      </c>
      <c r="X1719" s="7" t="str">
        <f>TEXT(SalesDataTable[[#This Row],[Order Date]],"mmm")</f>
        <v>Aug</v>
      </c>
    </row>
    <row r="1720" spans="1:24" ht="15.75">
      <c r="A1720" s="2">
        <v>3815</v>
      </c>
      <c r="B1720" s="11">
        <v>46256</v>
      </c>
      <c r="C1720" s="4">
        <f>YEAR(SalesDataTable[[#This Row],[Order Date]])</f>
        <v>2026</v>
      </c>
      <c r="D1720" s="4" t="str">
        <f>"Q"&amp;ROUNDUP(MONTH(SalesDataTable[[#This Row],[Order Date]])/3,0)</f>
        <v>Q3</v>
      </c>
      <c r="E1720" s="4">
        <f>MONTH(SalesDataTable[[#This Row],[Order Date]])</f>
        <v>8</v>
      </c>
      <c r="F1720" s="4" t="str">
        <f>TEXT(SalesDataTable[[#This Row],[Order Date]],"MMM")</f>
        <v>Aug</v>
      </c>
      <c r="G1720" s="3" t="s">
        <v>11</v>
      </c>
      <c r="H1720" s="3" t="s">
        <v>12</v>
      </c>
      <c r="I1720" s="3" t="s">
        <v>2</v>
      </c>
      <c r="J1720" s="3" t="s">
        <v>3</v>
      </c>
      <c r="K1720" s="3" t="s">
        <v>23</v>
      </c>
      <c r="L1720" s="3" t="s">
        <v>29</v>
      </c>
      <c r="M1720" s="8">
        <v>2</v>
      </c>
      <c r="N1720" s="5">
        <v>199.53</v>
      </c>
      <c r="O1720" s="6">
        <v>0.05</v>
      </c>
      <c r="P1720" s="18">
        <v>105.87</v>
      </c>
      <c r="Q1720" s="18">
        <f t="shared" si="104"/>
        <v>379.10699999999997</v>
      </c>
      <c r="R1720" s="18">
        <f t="shared" si="105"/>
        <v>211.74</v>
      </c>
      <c r="S1720" s="18">
        <f t="shared" si="106"/>
        <v>167.36699999999996</v>
      </c>
      <c r="T1720" s="7">
        <f t="shared" si="107"/>
        <v>0.44147694450379438</v>
      </c>
      <c r="U1720" s="4">
        <f>YEAR(SalesDataTable[[#This Row],[Order Date]])</f>
        <v>2026</v>
      </c>
      <c r="V1720" s="7" t="str">
        <f>"Q"&amp;ROUNDUP(MONTH(SalesDataTable[[#This Row],[Order Date]])/3,0)</f>
        <v>Q3</v>
      </c>
      <c r="W1720" s="8">
        <f>MONTH(SalesDataTable[[#This Row],[Order Date]])</f>
        <v>8</v>
      </c>
      <c r="X1720" s="7" t="str">
        <f>TEXT(SalesDataTable[[#This Row],[Order Date]],"mmm")</f>
        <v>Aug</v>
      </c>
    </row>
    <row r="1721" spans="1:24" ht="15.75">
      <c r="A1721" s="2">
        <v>3979</v>
      </c>
      <c r="B1721" s="11">
        <v>46256</v>
      </c>
      <c r="C1721" s="4">
        <f>YEAR(SalesDataTable[[#This Row],[Order Date]])</f>
        <v>2026</v>
      </c>
      <c r="D1721" s="4" t="str">
        <f>"Q"&amp;ROUNDUP(MONTH(SalesDataTable[[#This Row],[Order Date]])/3,0)</f>
        <v>Q3</v>
      </c>
      <c r="E1721" s="4">
        <f>MONTH(SalesDataTable[[#This Row],[Order Date]])</f>
        <v>8</v>
      </c>
      <c r="F1721" s="4" t="str">
        <f>TEXT(SalesDataTable[[#This Row],[Order Date]],"MMM")</f>
        <v>Aug</v>
      </c>
      <c r="G1721" s="3" t="s">
        <v>11</v>
      </c>
      <c r="H1721" s="3" t="s">
        <v>25</v>
      </c>
      <c r="I1721" s="3" t="s">
        <v>2</v>
      </c>
      <c r="J1721" s="3" t="s">
        <v>16</v>
      </c>
      <c r="K1721" s="3" t="s">
        <v>34</v>
      </c>
      <c r="L1721" s="3" t="s">
        <v>35</v>
      </c>
      <c r="M1721" s="8">
        <v>1</v>
      </c>
      <c r="N1721" s="5">
        <v>40.19</v>
      </c>
      <c r="O1721" s="6">
        <v>0.05</v>
      </c>
      <c r="P1721" s="18">
        <v>14.73</v>
      </c>
      <c r="Q1721" s="18">
        <f t="shared" si="104"/>
        <v>38.180499999999995</v>
      </c>
      <c r="R1721" s="18">
        <f t="shared" si="105"/>
        <v>14.73</v>
      </c>
      <c r="S1721" s="18">
        <f t="shared" si="106"/>
        <v>23.450499999999995</v>
      </c>
      <c r="T1721" s="7">
        <f t="shared" si="107"/>
        <v>0.61420096646193734</v>
      </c>
      <c r="U1721" s="4">
        <f>YEAR(SalesDataTable[[#This Row],[Order Date]])</f>
        <v>2026</v>
      </c>
      <c r="V1721" s="7" t="str">
        <f>"Q"&amp;ROUNDUP(MONTH(SalesDataTable[[#This Row],[Order Date]])/3,0)</f>
        <v>Q3</v>
      </c>
      <c r="W1721" s="8">
        <f>MONTH(SalesDataTable[[#This Row],[Order Date]])</f>
        <v>8</v>
      </c>
      <c r="X1721" s="7" t="str">
        <f>TEXT(SalesDataTable[[#This Row],[Order Date]],"mmm")</f>
        <v>Aug</v>
      </c>
    </row>
    <row r="1722" spans="1:24" ht="15.75">
      <c r="A1722" s="2">
        <v>4160</v>
      </c>
      <c r="B1722" s="11">
        <v>46256</v>
      </c>
      <c r="C1722" s="4">
        <f>YEAR(SalesDataTable[[#This Row],[Order Date]])</f>
        <v>2026</v>
      </c>
      <c r="D1722" s="4" t="str">
        <f>"Q"&amp;ROUNDUP(MONTH(SalesDataTable[[#This Row],[Order Date]])/3,0)</f>
        <v>Q3</v>
      </c>
      <c r="E1722" s="4">
        <f>MONTH(SalesDataTable[[#This Row],[Order Date]])</f>
        <v>8</v>
      </c>
      <c r="F1722" s="4" t="str">
        <f>TEXT(SalesDataTable[[#This Row],[Order Date]],"MMM")</f>
        <v>Aug</v>
      </c>
      <c r="G1722" s="3" t="s">
        <v>20</v>
      </c>
      <c r="H1722" s="3" t="s">
        <v>31</v>
      </c>
      <c r="I1722" s="3" t="s">
        <v>28</v>
      </c>
      <c r="J1722" s="3" t="s">
        <v>16</v>
      </c>
      <c r="K1722" s="3" t="s">
        <v>34</v>
      </c>
      <c r="L1722" s="3" t="s">
        <v>38</v>
      </c>
      <c r="M1722" s="8">
        <v>4</v>
      </c>
      <c r="N1722" s="5">
        <v>123.31</v>
      </c>
      <c r="O1722" s="6">
        <v>0</v>
      </c>
      <c r="P1722" s="18">
        <v>69.02</v>
      </c>
      <c r="Q1722" s="18">
        <f t="shared" si="104"/>
        <v>493.24</v>
      </c>
      <c r="R1722" s="18">
        <f t="shared" si="105"/>
        <v>276.08</v>
      </c>
      <c r="S1722" s="18">
        <f t="shared" si="106"/>
        <v>217.16000000000003</v>
      </c>
      <c r="T1722" s="7">
        <f t="shared" si="107"/>
        <v>0.44027248398345636</v>
      </c>
      <c r="U1722" s="4">
        <f>YEAR(SalesDataTable[[#This Row],[Order Date]])</f>
        <v>2026</v>
      </c>
      <c r="V1722" s="7" t="str">
        <f>"Q"&amp;ROUNDUP(MONTH(SalesDataTable[[#This Row],[Order Date]])/3,0)</f>
        <v>Q3</v>
      </c>
      <c r="W1722" s="8">
        <f>MONTH(SalesDataTable[[#This Row],[Order Date]])</f>
        <v>8</v>
      </c>
      <c r="X1722" s="7" t="str">
        <f>TEXT(SalesDataTable[[#This Row],[Order Date]],"mmm")</f>
        <v>Aug</v>
      </c>
    </row>
    <row r="1723" spans="1:24" ht="15.75">
      <c r="A1723" s="2">
        <v>4172</v>
      </c>
      <c r="B1723" s="11">
        <v>46256</v>
      </c>
      <c r="C1723" s="4">
        <f>YEAR(SalesDataTable[[#This Row],[Order Date]])</f>
        <v>2026</v>
      </c>
      <c r="D1723" s="4" t="str">
        <f>"Q"&amp;ROUNDUP(MONTH(SalesDataTable[[#This Row],[Order Date]])/3,0)</f>
        <v>Q3</v>
      </c>
      <c r="E1723" s="4">
        <f>MONTH(SalesDataTable[[#This Row],[Order Date]])</f>
        <v>8</v>
      </c>
      <c r="F1723" s="4" t="str">
        <f>TEXT(SalesDataTable[[#This Row],[Order Date]],"MMM")</f>
        <v>Aug</v>
      </c>
      <c r="G1723" s="3" t="s">
        <v>20</v>
      </c>
      <c r="H1723" s="3" t="s">
        <v>33</v>
      </c>
      <c r="I1723" s="3" t="s">
        <v>28</v>
      </c>
      <c r="J1723" s="3" t="s">
        <v>13</v>
      </c>
      <c r="K1723" s="3" t="s">
        <v>4</v>
      </c>
      <c r="L1723" s="3" t="s">
        <v>26</v>
      </c>
      <c r="M1723" s="8">
        <v>1</v>
      </c>
      <c r="N1723" s="5">
        <v>40.19</v>
      </c>
      <c r="O1723" s="6">
        <v>0.05</v>
      </c>
      <c r="P1723" s="18">
        <v>16.78</v>
      </c>
      <c r="Q1723" s="18">
        <f t="shared" si="104"/>
        <v>38.180499999999995</v>
      </c>
      <c r="R1723" s="18">
        <f t="shared" si="105"/>
        <v>16.78</v>
      </c>
      <c r="S1723" s="18">
        <f t="shared" si="106"/>
        <v>21.400499999999994</v>
      </c>
      <c r="T1723" s="7">
        <f t="shared" si="107"/>
        <v>0.56050863660769235</v>
      </c>
      <c r="U1723" s="4">
        <f>YEAR(SalesDataTable[[#This Row],[Order Date]])</f>
        <v>2026</v>
      </c>
      <c r="V1723" s="7" t="str">
        <f>"Q"&amp;ROUNDUP(MONTH(SalesDataTable[[#This Row],[Order Date]])/3,0)</f>
        <v>Q3</v>
      </c>
      <c r="W1723" s="8">
        <f>MONTH(SalesDataTable[[#This Row],[Order Date]])</f>
        <v>8</v>
      </c>
      <c r="X1723" s="7" t="str">
        <f>TEXT(SalesDataTable[[#This Row],[Order Date]],"mmm")</f>
        <v>Aug</v>
      </c>
    </row>
    <row r="1724" spans="1:24" ht="15.75">
      <c r="A1724" s="2">
        <v>4265</v>
      </c>
      <c r="B1724" s="11">
        <v>46256</v>
      </c>
      <c r="C1724" s="4">
        <f>YEAR(SalesDataTable[[#This Row],[Order Date]])</f>
        <v>2026</v>
      </c>
      <c r="D1724" s="4" t="str">
        <f>"Q"&amp;ROUNDUP(MONTH(SalesDataTable[[#This Row],[Order Date]])/3,0)</f>
        <v>Q3</v>
      </c>
      <c r="E1724" s="4">
        <f>MONTH(SalesDataTable[[#This Row],[Order Date]])</f>
        <v>8</v>
      </c>
      <c r="F1724" s="4" t="str">
        <f>TEXT(SalesDataTable[[#This Row],[Order Date]],"MMM")</f>
        <v>Aug</v>
      </c>
      <c r="G1724" s="3" t="s">
        <v>11</v>
      </c>
      <c r="H1724" s="3" t="s">
        <v>52</v>
      </c>
      <c r="I1724" s="3" t="s">
        <v>2</v>
      </c>
      <c r="J1724" s="3" t="s">
        <v>3</v>
      </c>
      <c r="K1724" s="3" t="s">
        <v>4</v>
      </c>
      <c r="L1724" s="3" t="s">
        <v>26</v>
      </c>
      <c r="M1724" s="8">
        <v>1</v>
      </c>
      <c r="N1724" s="5">
        <v>40.98</v>
      </c>
      <c r="O1724" s="6">
        <v>0.05</v>
      </c>
      <c r="P1724" s="18">
        <v>16.600000000000001</v>
      </c>
      <c r="Q1724" s="18">
        <f t="shared" si="104"/>
        <v>38.930999999999997</v>
      </c>
      <c r="R1724" s="18">
        <f t="shared" si="105"/>
        <v>16.600000000000001</v>
      </c>
      <c r="S1724" s="18">
        <f t="shared" si="106"/>
        <v>22.330999999999996</v>
      </c>
      <c r="T1724" s="7">
        <f t="shared" si="107"/>
        <v>0.57360458246641488</v>
      </c>
      <c r="U1724" s="4">
        <f>YEAR(SalesDataTable[[#This Row],[Order Date]])</f>
        <v>2026</v>
      </c>
      <c r="V1724" s="7" t="str">
        <f>"Q"&amp;ROUNDUP(MONTH(SalesDataTable[[#This Row],[Order Date]])/3,0)</f>
        <v>Q3</v>
      </c>
      <c r="W1724" s="8">
        <f>MONTH(SalesDataTable[[#This Row],[Order Date]])</f>
        <v>8</v>
      </c>
      <c r="X1724" s="7" t="str">
        <f>TEXT(SalesDataTable[[#This Row],[Order Date]],"mmm")</f>
        <v>Aug</v>
      </c>
    </row>
    <row r="1725" spans="1:24" ht="15.75">
      <c r="A1725" s="2">
        <v>4321</v>
      </c>
      <c r="B1725" s="11">
        <v>46256</v>
      </c>
      <c r="C1725" s="4">
        <f>YEAR(SalesDataTable[[#This Row],[Order Date]])</f>
        <v>2026</v>
      </c>
      <c r="D1725" s="4" t="str">
        <f>"Q"&amp;ROUNDUP(MONTH(SalesDataTable[[#This Row],[Order Date]])/3,0)</f>
        <v>Q3</v>
      </c>
      <c r="E1725" s="4">
        <f>MONTH(SalesDataTable[[#This Row],[Order Date]])</f>
        <v>8</v>
      </c>
      <c r="F1725" s="4" t="str">
        <f>TEXT(SalesDataTable[[#This Row],[Order Date]],"MMM")</f>
        <v>Aug</v>
      </c>
      <c r="G1725" s="3" t="s">
        <v>20</v>
      </c>
      <c r="H1725" s="3" t="s">
        <v>47</v>
      </c>
      <c r="I1725" s="3" t="s">
        <v>2</v>
      </c>
      <c r="J1725" s="3" t="s">
        <v>13</v>
      </c>
      <c r="K1725" s="3" t="s">
        <v>14</v>
      </c>
      <c r="L1725" s="3" t="s">
        <v>15</v>
      </c>
      <c r="M1725" s="8">
        <v>3</v>
      </c>
      <c r="N1725" s="5">
        <v>35.380000000000003</v>
      </c>
      <c r="O1725" s="6">
        <v>0</v>
      </c>
      <c r="P1725" s="18">
        <v>13.91</v>
      </c>
      <c r="Q1725" s="18">
        <f t="shared" si="104"/>
        <v>106.14000000000001</v>
      </c>
      <c r="R1725" s="18">
        <f t="shared" si="105"/>
        <v>41.730000000000004</v>
      </c>
      <c r="S1725" s="18">
        <f t="shared" si="106"/>
        <v>64.410000000000011</v>
      </c>
      <c r="T1725" s="7">
        <f t="shared" si="107"/>
        <v>0.60684002261164505</v>
      </c>
      <c r="U1725" s="4">
        <f>YEAR(SalesDataTable[[#This Row],[Order Date]])</f>
        <v>2026</v>
      </c>
      <c r="V1725" s="7" t="str">
        <f>"Q"&amp;ROUNDUP(MONTH(SalesDataTable[[#This Row],[Order Date]])/3,0)</f>
        <v>Q3</v>
      </c>
      <c r="W1725" s="8">
        <f>MONTH(SalesDataTable[[#This Row],[Order Date]])</f>
        <v>8</v>
      </c>
      <c r="X1725" s="7" t="str">
        <f>TEXT(SalesDataTable[[#This Row],[Order Date]],"mmm")</f>
        <v>Aug</v>
      </c>
    </row>
    <row r="1726" spans="1:24" ht="15.75">
      <c r="A1726" s="2">
        <v>4975</v>
      </c>
      <c r="B1726" s="11">
        <v>46256</v>
      </c>
      <c r="C1726" s="4">
        <f>YEAR(SalesDataTable[[#This Row],[Order Date]])</f>
        <v>2026</v>
      </c>
      <c r="D1726" s="4" t="str">
        <f>"Q"&amp;ROUNDUP(MONTH(SalesDataTable[[#This Row],[Order Date]])/3,0)</f>
        <v>Q3</v>
      </c>
      <c r="E1726" s="4">
        <f>MONTH(SalesDataTable[[#This Row],[Order Date]])</f>
        <v>8</v>
      </c>
      <c r="F1726" s="4" t="str">
        <f>TEXT(SalesDataTable[[#This Row],[Order Date]],"MMM")</f>
        <v>Aug</v>
      </c>
      <c r="G1726" s="3" t="s">
        <v>11</v>
      </c>
      <c r="H1726" s="3" t="s">
        <v>39</v>
      </c>
      <c r="I1726" s="3" t="s">
        <v>19</v>
      </c>
      <c r="J1726" s="3" t="s">
        <v>13</v>
      </c>
      <c r="K1726" s="3" t="s">
        <v>14</v>
      </c>
      <c r="L1726" s="3" t="s">
        <v>44</v>
      </c>
      <c r="M1726" s="8">
        <v>4</v>
      </c>
      <c r="N1726" s="5">
        <v>134.49</v>
      </c>
      <c r="O1726" s="6">
        <v>0</v>
      </c>
      <c r="P1726" s="18">
        <v>68.17</v>
      </c>
      <c r="Q1726" s="18">
        <f t="shared" si="104"/>
        <v>537.96</v>
      </c>
      <c r="R1726" s="18">
        <f t="shared" si="105"/>
        <v>272.68</v>
      </c>
      <c r="S1726" s="18">
        <f t="shared" si="106"/>
        <v>265.28000000000003</v>
      </c>
      <c r="T1726" s="7">
        <f t="shared" si="107"/>
        <v>0.49312216521674473</v>
      </c>
      <c r="U1726" s="4">
        <f>YEAR(SalesDataTable[[#This Row],[Order Date]])</f>
        <v>2026</v>
      </c>
      <c r="V1726" s="7" t="str">
        <f>"Q"&amp;ROUNDUP(MONTH(SalesDataTable[[#This Row],[Order Date]])/3,0)</f>
        <v>Q3</v>
      </c>
      <c r="W1726" s="8">
        <f>MONTH(SalesDataTable[[#This Row],[Order Date]])</f>
        <v>8</v>
      </c>
      <c r="X1726" s="7" t="str">
        <f>TEXT(SalesDataTable[[#This Row],[Order Date]],"mmm")</f>
        <v>Aug</v>
      </c>
    </row>
    <row r="1727" spans="1:24" ht="15.75">
      <c r="A1727" s="2">
        <v>991</v>
      </c>
      <c r="B1727" s="11">
        <v>46257</v>
      </c>
      <c r="C1727" s="4">
        <f>YEAR(SalesDataTable[[#This Row],[Order Date]])</f>
        <v>2026</v>
      </c>
      <c r="D1727" s="4" t="str">
        <f>"Q"&amp;ROUNDUP(MONTH(SalesDataTable[[#This Row],[Order Date]])/3,0)</f>
        <v>Q3</v>
      </c>
      <c r="E1727" s="4">
        <f>MONTH(SalesDataTable[[#This Row],[Order Date]])</f>
        <v>8</v>
      </c>
      <c r="F1727" s="4" t="str">
        <f>TEXT(SalesDataTable[[#This Row],[Order Date]],"MMM")</f>
        <v>Aug</v>
      </c>
      <c r="G1727" s="3" t="s">
        <v>11</v>
      </c>
      <c r="H1727" s="3" t="s">
        <v>18</v>
      </c>
      <c r="I1727" s="3" t="s">
        <v>8</v>
      </c>
      <c r="J1727" s="3" t="s">
        <v>16</v>
      </c>
      <c r="K1727" s="3" t="s">
        <v>9</v>
      </c>
      <c r="L1727" s="3" t="s">
        <v>17</v>
      </c>
      <c r="M1727" s="8">
        <v>4</v>
      </c>
      <c r="N1727" s="5">
        <v>145.30000000000001</v>
      </c>
      <c r="O1727" s="6">
        <v>0.15</v>
      </c>
      <c r="P1727" s="18">
        <v>77.040000000000006</v>
      </c>
      <c r="Q1727" s="18">
        <f t="shared" si="104"/>
        <v>494.02000000000004</v>
      </c>
      <c r="R1727" s="18">
        <f t="shared" si="105"/>
        <v>308.16000000000003</v>
      </c>
      <c r="S1727" s="18">
        <f t="shared" si="106"/>
        <v>185.86</v>
      </c>
      <c r="T1727" s="7">
        <f t="shared" si="107"/>
        <v>0.37621958625156876</v>
      </c>
      <c r="U1727" s="4">
        <f>YEAR(SalesDataTable[[#This Row],[Order Date]])</f>
        <v>2026</v>
      </c>
      <c r="V1727" s="7" t="str">
        <f>"Q"&amp;ROUNDUP(MONTH(SalesDataTable[[#This Row],[Order Date]])/3,0)</f>
        <v>Q3</v>
      </c>
      <c r="W1727" s="8">
        <f>MONTH(SalesDataTable[[#This Row],[Order Date]])</f>
        <v>8</v>
      </c>
      <c r="X1727" s="7" t="str">
        <f>TEXT(SalesDataTable[[#This Row],[Order Date]],"mmm")</f>
        <v>Aug</v>
      </c>
    </row>
    <row r="1728" spans="1:24" ht="15.75">
      <c r="A1728" s="2">
        <v>1008</v>
      </c>
      <c r="B1728" s="11">
        <v>46257</v>
      </c>
      <c r="C1728" s="4">
        <f>YEAR(SalesDataTable[[#This Row],[Order Date]])</f>
        <v>2026</v>
      </c>
      <c r="D1728" s="4" t="str">
        <f>"Q"&amp;ROUNDUP(MONTH(SalesDataTable[[#This Row],[Order Date]])/3,0)</f>
        <v>Q3</v>
      </c>
      <c r="E1728" s="4">
        <f>MONTH(SalesDataTable[[#This Row],[Order Date]])</f>
        <v>8</v>
      </c>
      <c r="F1728" s="4" t="str">
        <f>TEXT(SalesDataTable[[#This Row],[Order Date]],"MMM")</f>
        <v>Aug</v>
      </c>
      <c r="G1728" s="3" t="s">
        <v>20</v>
      </c>
      <c r="H1728" s="3" t="s">
        <v>21</v>
      </c>
      <c r="I1728" s="3" t="s">
        <v>8</v>
      </c>
      <c r="J1728" s="3" t="s">
        <v>16</v>
      </c>
      <c r="K1728" s="3" t="s">
        <v>14</v>
      </c>
      <c r="L1728" s="3" t="s">
        <v>48</v>
      </c>
      <c r="M1728" s="8">
        <v>10</v>
      </c>
      <c r="N1728" s="5">
        <v>164.55</v>
      </c>
      <c r="O1728" s="6">
        <v>0.1</v>
      </c>
      <c r="P1728" s="18">
        <v>88.23</v>
      </c>
      <c r="Q1728" s="18">
        <f t="shared" si="104"/>
        <v>1480.95</v>
      </c>
      <c r="R1728" s="18">
        <f t="shared" si="105"/>
        <v>882.30000000000007</v>
      </c>
      <c r="S1728" s="18">
        <f t="shared" si="106"/>
        <v>598.65</v>
      </c>
      <c r="T1728" s="7">
        <f t="shared" si="107"/>
        <v>0.40423376886458012</v>
      </c>
      <c r="U1728" s="4">
        <f>YEAR(SalesDataTable[[#This Row],[Order Date]])</f>
        <v>2026</v>
      </c>
      <c r="V1728" s="7" t="str">
        <f>"Q"&amp;ROUNDUP(MONTH(SalesDataTable[[#This Row],[Order Date]])/3,0)</f>
        <v>Q3</v>
      </c>
      <c r="W1728" s="8">
        <f>MONTH(SalesDataTable[[#This Row],[Order Date]])</f>
        <v>8</v>
      </c>
      <c r="X1728" s="7" t="str">
        <f>TEXT(SalesDataTable[[#This Row],[Order Date]],"mmm")</f>
        <v>Aug</v>
      </c>
    </row>
    <row r="1729" spans="1:24" ht="15.75">
      <c r="A1729" s="2">
        <v>1083</v>
      </c>
      <c r="B1729" s="11">
        <v>46257</v>
      </c>
      <c r="C1729" s="4">
        <f>YEAR(SalesDataTable[[#This Row],[Order Date]])</f>
        <v>2026</v>
      </c>
      <c r="D1729" s="4" t="str">
        <f>"Q"&amp;ROUNDUP(MONTH(SalesDataTable[[#This Row],[Order Date]])/3,0)</f>
        <v>Q3</v>
      </c>
      <c r="E1729" s="4">
        <f>MONTH(SalesDataTable[[#This Row],[Order Date]])</f>
        <v>8</v>
      </c>
      <c r="F1729" s="4" t="str">
        <f>TEXT(SalesDataTable[[#This Row],[Order Date]],"MMM")</f>
        <v>Aug</v>
      </c>
      <c r="G1729" s="3" t="s">
        <v>0</v>
      </c>
      <c r="H1729" s="3" t="s">
        <v>50</v>
      </c>
      <c r="I1729" s="3" t="s">
        <v>19</v>
      </c>
      <c r="J1729" s="3" t="s">
        <v>13</v>
      </c>
      <c r="K1729" s="3" t="s">
        <v>4</v>
      </c>
      <c r="L1729" s="3" t="s">
        <v>26</v>
      </c>
      <c r="M1729" s="8">
        <v>1</v>
      </c>
      <c r="N1729" s="5">
        <v>39.590000000000003</v>
      </c>
      <c r="O1729" s="6">
        <v>0</v>
      </c>
      <c r="P1729" s="18">
        <v>16.899999999999999</v>
      </c>
      <c r="Q1729" s="18">
        <f t="shared" si="104"/>
        <v>39.590000000000003</v>
      </c>
      <c r="R1729" s="18">
        <f t="shared" si="105"/>
        <v>16.899999999999999</v>
      </c>
      <c r="S1729" s="18">
        <f t="shared" si="106"/>
        <v>22.690000000000005</v>
      </c>
      <c r="T1729" s="7">
        <f t="shared" si="107"/>
        <v>0.57312452639555456</v>
      </c>
      <c r="U1729" s="4">
        <f>YEAR(SalesDataTable[[#This Row],[Order Date]])</f>
        <v>2026</v>
      </c>
      <c r="V1729" s="7" t="str">
        <f>"Q"&amp;ROUNDUP(MONTH(SalesDataTable[[#This Row],[Order Date]])/3,0)</f>
        <v>Q3</v>
      </c>
      <c r="W1729" s="8">
        <f>MONTH(SalesDataTable[[#This Row],[Order Date]])</f>
        <v>8</v>
      </c>
      <c r="X1729" s="7" t="str">
        <f>TEXT(SalesDataTable[[#This Row],[Order Date]],"mmm")</f>
        <v>Aug</v>
      </c>
    </row>
    <row r="1730" spans="1:24" ht="15.75">
      <c r="A1730" s="2">
        <v>1553</v>
      </c>
      <c r="B1730" s="11">
        <v>46257</v>
      </c>
      <c r="C1730" s="4">
        <f>YEAR(SalesDataTable[[#This Row],[Order Date]])</f>
        <v>2026</v>
      </c>
      <c r="D1730" s="4" t="str">
        <f>"Q"&amp;ROUNDUP(MONTH(SalesDataTable[[#This Row],[Order Date]])/3,0)</f>
        <v>Q3</v>
      </c>
      <c r="E1730" s="4">
        <f>MONTH(SalesDataTable[[#This Row],[Order Date]])</f>
        <v>8</v>
      </c>
      <c r="F1730" s="4" t="str">
        <f>TEXT(SalesDataTable[[#This Row],[Order Date]],"MMM")</f>
        <v>Aug</v>
      </c>
      <c r="G1730" s="3" t="s">
        <v>11</v>
      </c>
      <c r="H1730" s="3" t="s">
        <v>12</v>
      </c>
      <c r="I1730" s="3" t="s">
        <v>8</v>
      </c>
      <c r="J1730" s="3" t="s">
        <v>16</v>
      </c>
      <c r="K1730" s="3" t="s">
        <v>34</v>
      </c>
      <c r="L1730" s="3" t="s">
        <v>45</v>
      </c>
      <c r="M1730" s="8">
        <v>5</v>
      </c>
      <c r="N1730" s="5">
        <v>51.62</v>
      </c>
      <c r="O1730" s="6">
        <v>0.15</v>
      </c>
      <c r="P1730" s="18">
        <v>22.6</v>
      </c>
      <c r="Q1730" s="18">
        <f t="shared" ref="Q1730:Q1793" si="108">M1730*N1730*(1-O1730)</f>
        <v>219.38499999999996</v>
      </c>
      <c r="R1730" s="18">
        <f t="shared" ref="R1730:R1793" si="109">M1730*P1730</f>
        <v>113</v>
      </c>
      <c r="S1730" s="18">
        <f t="shared" ref="S1730:S1793" si="110">Q1730-R1730</f>
        <v>106.38499999999996</v>
      </c>
      <c r="T1730" s="7">
        <f t="shared" ref="T1730:T1793" si="111">IFERROR(S1730/Q1730,0)</f>
        <v>0.48492376415889865</v>
      </c>
      <c r="U1730" s="4">
        <f>YEAR(SalesDataTable[[#This Row],[Order Date]])</f>
        <v>2026</v>
      </c>
      <c r="V1730" s="7" t="str">
        <f>"Q"&amp;ROUNDUP(MONTH(SalesDataTable[[#This Row],[Order Date]])/3,0)</f>
        <v>Q3</v>
      </c>
      <c r="W1730" s="8">
        <f>MONTH(SalesDataTable[[#This Row],[Order Date]])</f>
        <v>8</v>
      </c>
      <c r="X1730" s="7" t="str">
        <f>TEXT(SalesDataTable[[#This Row],[Order Date]],"mmm")</f>
        <v>Aug</v>
      </c>
    </row>
    <row r="1731" spans="1:24" ht="15.75">
      <c r="A1731" s="2">
        <v>1579</v>
      </c>
      <c r="B1731" s="11">
        <v>46257</v>
      </c>
      <c r="C1731" s="4">
        <f>YEAR(SalesDataTable[[#This Row],[Order Date]])</f>
        <v>2026</v>
      </c>
      <c r="D1731" s="4" t="str">
        <f>"Q"&amp;ROUNDUP(MONTH(SalesDataTable[[#This Row],[Order Date]])/3,0)</f>
        <v>Q3</v>
      </c>
      <c r="E1731" s="4">
        <f>MONTH(SalesDataTable[[#This Row],[Order Date]])</f>
        <v>8</v>
      </c>
      <c r="F1731" s="4" t="str">
        <f>TEXT(SalesDataTable[[#This Row],[Order Date]],"MMM")</f>
        <v>Aug</v>
      </c>
      <c r="G1731" s="3" t="s">
        <v>20</v>
      </c>
      <c r="H1731" s="3" t="s">
        <v>31</v>
      </c>
      <c r="I1731" s="3" t="s">
        <v>19</v>
      </c>
      <c r="J1731" s="3" t="s">
        <v>3</v>
      </c>
      <c r="K1731" s="3" t="s">
        <v>9</v>
      </c>
      <c r="L1731" s="3" t="s">
        <v>10</v>
      </c>
      <c r="M1731" s="8">
        <v>3</v>
      </c>
      <c r="N1731" s="5">
        <v>90.71</v>
      </c>
      <c r="O1731" s="6">
        <v>0</v>
      </c>
      <c r="P1731" s="18">
        <v>45.57</v>
      </c>
      <c r="Q1731" s="18">
        <f t="shared" si="108"/>
        <v>272.13</v>
      </c>
      <c r="R1731" s="18">
        <f t="shared" si="109"/>
        <v>136.71</v>
      </c>
      <c r="S1731" s="18">
        <f t="shared" si="110"/>
        <v>135.41999999999999</v>
      </c>
      <c r="T1731" s="7">
        <f t="shared" si="111"/>
        <v>0.49762980928232825</v>
      </c>
      <c r="U1731" s="4">
        <f>YEAR(SalesDataTable[[#This Row],[Order Date]])</f>
        <v>2026</v>
      </c>
      <c r="V1731" s="7" t="str">
        <f>"Q"&amp;ROUNDUP(MONTH(SalesDataTable[[#This Row],[Order Date]])/3,0)</f>
        <v>Q3</v>
      </c>
      <c r="W1731" s="8">
        <f>MONTH(SalesDataTable[[#This Row],[Order Date]])</f>
        <v>8</v>
      </c>
      <c r="X1731" s="7" t="str">
        <f>TEXT(SalesDataTable[[#This Row],[Order Date]],"mmm")</f>
        <v>Aug</v>
      </c>
    </row>
    <row r="1732" spans="1:24" ht="15.75">
      <c r="A1732" s="2">
        <v>1732</v>
      </c>
      <c r="B1732" s="11">
        <v>46257</v>
      </c>
      <c r="C1732" s="4">
        <f>YEAR(SalesDataTable[[#This Row],[Order Date]])</f>
        <v>2026</v>
      </c>
      <c r="D1732" s="4" t="str">
        <f>"Q"&amp;ROUNDUP(MONTH(SalesDataTable[[#This Row],[Order Date]])/3,0)</f>
        <v>Q3</v>
      </c>
      <c r="E1732" s="4">
        <f>MONTH(SalesDataTable[[#This Row],[Order Date]])</f>
        <v>8</v>
      </c>
      <c r="F1732" s="4" t="str">
        <f>TEXT(SalesDataTable[[#This Row],[Order Date]],"MMM")</f>
        <v>Aug</v>
      </c>
      <c r="G1732" s="3" t="s">
        <v>6</v>
      </c>
      <c r="H1732" s="3" t="s">
        <v>7</v>
      </c>
      <c r="I1732" s="3" t="s">
        <v>19</v>
      </c>
      <c r="J1732" s="3" t="s">
        <v>13</v>
      </c>
      <c r="K1732" s="3" t="s">
        <v>4</v>
      </c>
      <c r="L1732" s="3" t="s">
        <v>26</v>
      </c>
      <c r="M1732" s="8">
        <v>4</v>
      </c>
      <c r="N1732" s="5">
        <v>41.09</v>
      </c>
      <c r="O1732" s="6">
        <v>0</v>
      </c>
      <c r="P1732" s="18">
        <v>17</v>
      </c>
      <c r="Q1732" s="18">
        <f t="shared" si="108"/>
        <v>164.36</v>
      </c>
      <c r="R1732" s="18">
        <f t="shared" si="109"/>
        <v>68</v>
      </c>
      <c r="S1732" s="18">
        <f t="shared" si="110"/>
        <v>96.360000000000014</v>
      </c>
      <c r="T1732" s="7">
        <f t="shared" si="111"/>
        <v>0.58627403261134103</v>
      </c>
      <c r="U1732" s="4">
        <f>YEAR(SalesDataTable[[#This Row],[Order Date]])</f>
        <v>2026</v>
      </c>
      <c r="V1732" s="7" t="str">
        <f>"Q"&amp;ROUNDUP(MONTH(SalesDataTable[[#This Row],[Order Date]])/3,0)</f>
        <v>Q3</v>
      </c>
      <c r="W1732" s="8">
        <f>MONTH(SalesDataTable[[#This Row],[Order Date]])</f>
        <v>8</v>
      </c>
      <c r="X1732" s="7" t="str">
        <f>TEXT(SalesDataTable[[#This Row],[Order Date]],"mmm")</f>
        <v>Aug</v>
      </c>
    </row>
    <row r="1733" spans="1:24" ht="15.75">
      <c r="A1733" s="2">
        <v>2083</v>
      </c>
      <c r="B1733" s="11">
        <v>46257</v>
      </c>
      <c r="C1733" s="4">
        <f>YEAR(SalesDataTable[[#This Row],[Order Date]])</f>
        <v>2026</v>
      </c>
      <c r="D1733" s="4" t="str">
        <f>"Q"&amp;ROUNDUP(MONTH(SalesDataTable[[#This Row],[Order Date]])/3,0)</f>
        <v>Q3</v>
      </c>
      <c r="E1733" s="4">
        <f>MONTH(SalesDataTable[[#This Row],[Order Date]])</f>
        <v>8</v>
      </c>
      <c r="F1733" s="4" t="str">
        <f>TEXT(SalesDataTable[[#This Row],[Order Date]],"MMM")</f>
        <v>Aug</v>
      </c>
      <c r="G1733" s="3" t="s">
        <v>6</v>
      </c>
      <c r="H1733" s="3" t="s">
        <v>49</v>
      </c>
      <c r="I1733" s="3" t="s">
        <v>2</v>
      </c>
      <c r="J1733" s="3" t="s">
        <v>13</v>
      </c>
      <c r="K1733" s="3" t="s">
        <v>9</v>
      </c>
      <c r="L1733" s="3" t="s">
        <v>10</v>
      </c>
      <c r="M1733" s="8">
        <v>1</v>
      </c>
      <c r="N1733" s="5">
        <v>91.37</v>
      </c>
      <c r="O1733" s="6">
        <v>0</v>
      </c>
      <c r="P1733" s="18">
        <v>46.73</v>
      </c>
      <c r="Q1733" s="18">
        <f t="shared" si="108"/>
        <v>91.37</v>
      </c>
      <c r="R1733" s="18">
        <f t="shared" si="109"/>
        <v>46.73</v>
      </c>
      <c r="S1733" s="18">
        <f t="shared" si="110"/>
        <v>44.640000000000008</v>
      </c>
      <c r="T1733" s="7">
        <f t="shared" si="111"/>
        <v>0.48856298566269024</v>
      </c>
      <c r="U1733" s="4">
        <f>YEAR(SalesDataTable[[#This Row],[Order Date]])</f>
        <v>2026</v>
      </c>
      <c r="V1733" s="7" t="str">
        <f>"Q"&amp;ROUNDUP(MONTH(SalesDataTable[[#This Row],[Order Date]])/3,0)</f>
        <v>Q3</v>
      </c>
      <c r="W1733" s="8">
        <f>MONTH(SalesDataTable[[#This Row],[Order Date]])</f>
        <v>8</v>
      </c>
      <c r="X1733" s="7" t="str">
        <f>TEXT(SalesDataTable[[#This Row],[Order Date]],"mmm")</f>
        <v>Aug</v>
      </c>
    </row>
    <row r="1734" spans="1:24" ht="15.75">
      <c r="A1734" s="2">
        <v>2176</v>
      </c>
      <c r="B1734" s="11">
        <v>46257</v>
      </c>
      <c r="C1734" s="4">
        <f>YEAR(SalesDataTable[[#This Row],[Order Date]])</f>
        <v>2026</v>
      </c>
      <c r="D1734" s="4" t="str">
        <f>"Q"&amp;ROUNDUP(MONTH(SalesDataTable[[#This Row],[Order Date]])/3,0)</f>
        <v>Q3</v>
      </c>
      <c r="E1734" s="4">
        <f>MONTH(SalesDataTable[[#This Row],[Order Date]])</f>
        <v>8</v>
      </c>
      <c r="F1734" s="4" t="str">
        <f>TEXT(SalesDataTable[[#This Row],[Order Date]],"MMM")</f>
        <v>Aug</v>
      </c>
      <c r="G1734" s="3" t="s">
        <v>6</v>
      </c>
      <c r="H1734" s="3" t="s">
        <v>41</v>
      </c>
      <c r="I1734" s="3" t="s">
        <v>2</v>
      </c>
      <c r="J1734" s="3" t="s">
        <v>13</v>
      </c>
      <c r="K1734" s="3" t="s">
        <v>14</v>
      </c>
      <c r="L1734" s="3" t="s">
        <v>32</v>
      </c>
      <c r="M1734" s="8">
        <v>1</v>
      </c>
      <c r="N1734" s="5">
        <v>46.92</v>
      </c>
      <c r="O1734" s="6">
        <v>0</v>
      </c>
      <c r="P1734" s="18">
        <v>18.3</v>
      </c>
      <c r="Q1734" s="18">
        <f t="shared" si="108"/>
        <v>46.92</v>
      </c>
      <c r="R1734" s="18">
        <f t="shared" si="109"/>
        <v>18.3</v>
      </c>
      <c r="S1734" s="18">
        <f t="shared" si="110"/>
        <v>28.62</v>
      </c>
      <c r="T1734" s="7">
        <f t="shared" si="111"/>
        <v>0.60997442455242967</v>
      </c>
      <c r="U1734" s="4">
        <f>YEAR(SalesDataTable[[#This Row],[Order Date]])</f>
        <v>2026</v>
      </c>
      <c r="V1734" s="7" t="str">
        <f>"Q"&amp;ROUNDUP(MONTH(SalesDataTable[[#This Row],[Order Date]])/3,0)</f>
        <v>Q3</v>
      </c>
      <c r="W1734" s="8">
        <f>MONTH(SalesDataTable[[#This Row],[Order Date]])</f>
        <v>8</v>
      </c>
      <c r="X1734" s="7" t="str">
        <f>TEXT(SalesDataTable[[#This Row],[Order Date]],"mmm")</f>
        <v>Aug</v>
      </c>
    </row>
    <row r="1735" spans="1:24" ht="15.75">
      <c r="A1735" s="2">
        <v>2723</v>
      </c>
      <c r="B1735" s="11">
        <v>46257</v>
      </c>
      <c r="C1735" s="4">
        <f>YEAR(SalesDataTable[[#This Row],[Order Date]])</f>
        <v>2026</v>
      </c>
      <c r="D1735" s="4" t="str">
        <f>"Q"&amp;ROUNDUP(MONTH(SalesDataTable[[#This Row],[Order Date]])/3,0)</f>
        <v>Q3</v>
      </c>
      <c r="E1735" s="4">
        <f>MONTH(SalesDataTable[[#This Row],[Order Date]])</f>
        <v>8</v>
      </c>
      <c r="F1735" s="4" t="str">
        <f>TEXT(SalesDataTable[[#This Row],[Order Date]],"MMM")</f>
        <v>Aug</v>
      </c>
      <c r="G1735" s="3" t="s">
        <v>0</v>
      </c>
      <c r="H1735" s="3" t="s">
        <v>1</v>
      </c>
      <c r="I1735" s="3" t="s">
        <v>2</v>
      </c>
      <c r="J1735" s="3" t="s">
        <v>13</v>
      </c>
      <c r="K1735" s="3" t="s">
        <v>4</v>
      </c>
      <c r="L1735" s="3" t="s">
        <v>30</v>
      </c>
      <c r="M1735" s="8">
        <v>1</v>
      </c>
      <c r="N1735" s="5">
        <v>100.29</v>
      </c>
      <c r="O1735" s="6">
        <v>0.05</v>
      </c>
      <c r="P1735" s="18">
        <v>49.82</v>
      </c>
      <c r="Q1735" s="18">
        <f t="shared" si="108"/>
        <v>95.275500000000008</v>
      </c>
      <c r="R1735" s="18">
        <f t="shared" si="109"/>
        <v>49.82</v>
      </c>
      <c r="S1735" s="18">
        <f t="shared" si="110"/>
        <v>45.455500000000008</v>
      </c>
      <c r="T1735" s="7">
        <f t="shared" si="111"/>
        <v>0.47709537079312103</v>
      </c>
      <c r="U1735" s="4">
        <f>YEAR(SalesDataTable[[#This Row],[Order Date]])</f>
        <v>2026</v>
      </c>
      <c r="V1735" s="7" t="str">
        <f>"Q"&amp;ROUNDUP(MONTH(SalesDataTable[[#This Row],[Order Date]])/3,0)</f>
        <v>Q3</v>
      </c>
      <c r="W1735" s="8">
        <f>MONTH(SalesDataTable[[#This Row],[Order Date]])</f>
        <v>8</v>
      </c>
      <c r="X1735" s="7" t="str">
        <f>TEXT(SalesDataTable[[#This Row],[Order Date]],"mmm")</f>
        <v>Aug</v>
      </c>
    </row>
    <row r="1736" spans="1:24" ht="15.75">
      <c r="A1736" s="2">
        <v>3299</v>
      </c>
      <c r="B1736" s="11">
        <v>46257</v>
      </c>
      <c r="C1736" s="4">
        <f>YEAR(SalesDataTable[[#This Row],[Order Date]])</f>
        <v>2026</v>
      </c>
      <c r="D1736" s="4" t="str">
        <f>"Q"&amp;ROUNDUP(MONTH(SalesDataTable[[#This Row],[Order Date]])/3,0)</f>
        <v>Q3</v>
      </c>
      <c r="E1736" s="4">
        <f>MONTH(SalesDataTable[[#This Row],[Order Date]])</f>
        <v>8</v>
      </c>
      <c r="F1736" s="4" t="str">
        <f>TEXT(SalesDataTable[[#This Row],[Order Date]],"MMM")</f>
        <v>Aug</v>
      </c>
      <c r="G1736" s="3" t="s">
        <v>0</v>
      </c>
      <c r="H1736" s="3" t="s">
        <v>36</v>
      </c>
      <c r="I1736" s="3" t="s">
        <v>2</v>
      </c>
      <c r="J1736" s="3" t="s">
        <v>13</v>
      </c>
      <c r="K1736" s="3" t="s">
        <v>9</v>
      </c>
      <c r="L1736" s="3" t="s">
        <v>17</v>
      </c>
      <c r="M1736" s="8">
        <v>1</v>
      </c>
      <c r="N1736" s="5">
        <v>147.11000000000001</v>
      </c>
      <c r="O1736" s="6">
        <v>0.15</v>
      </c>
      <c r="P1736" s="18">
        <v>79.599999999999994</v>
      </c>
      <c r="Q1736" s="18">
        <f t="shared" si="108"/>
        <v>125.04350000000001</v>
      </c>
      <c r="R1736" s="18">
        <f t="shared" si="109"/>
        <v>79.599999999999994</v>
      </c>
      <c r="S1736" s="18">
        <f t="shared" si="110"/>
        <v>45.443500000000014</v>
      </c>
      <c r="T1736" s="7">
        <f t="shared" si="111"/>
        <v>0.36342152930780097</v>
      </c>
      <c r="U1736" s="4">
        <f>YEAR(SalesDataTable[[#This Row],[Order Date]])</f>
        <v>2026</v>
      </c>
      <c r="V1736" s="7" t="str">
        <f>"Q"&amp;ROUNDUP(MONTH(SalesDataTable[[#This Row],[Order Date]])/3,0)</f>
        <v>Q3</v>
      </c>
      <c r="W1736" s="8">
        <f>MONTH(SalesDataTable[[#This Row],[Order Date]])</f>
        <v>8</v>
      </c>
      <c r="X1736" s="7" t="str">
        <f>TEXT(SalesDataTable[[#This Row],[Order Date]],"mmm")</f>
        <v>Aug</v>
      </c>
    </row>
    <row r="1737" spans="1:24" ht="15.75">
      <c r="A1737" s="2">
        <v>3398</v>
      </c>
      <c r="B1737" s="11">
        <v>46257</v>
      </c>
      <c r="C1737" s="4">
        <f>YEAR(SalesDataTable[[#This Row],[Order Date]])</f>
        <v>2026</v>
      </c>
      <c r="D1737" s="4" t="str">
        <f>"Q"&amp;ROUNDUP(MONTH(SalesDataTable[[#This Row],[Order Date]])/3,0)</f>
        <v>Q3</v>
      </c>
      <c r="E1737" s="4">
        <f>MONTH(SalesDataTable[[#This Row],[Order Date]])</f>
        <v>8</v>
      </c>
      <c r="F1737" s="4" t="str">
        <f>TEXT(SalesDataTable[[#This Row],[Order Date]],"MMM")</f>
        <v>Aug</v>
      </c>
      <c r="G1737" s="3" t="s">
        <v>6</v>
      </c>
      <c r="H1737" s="3" t="s">
        <v>43</v>
      </c>
      <c r="I1737" s="3" t="s">
        <v>2</v>
      </c>
      <c r="J1737" s="3" t="s">
        <v>13</v>
      </c>
      <c r="K1737" s="3" t="s">
        <v>9</v>
      </c>
      <c r="L1737" s="3" t="s">
        <v>37</v>
      </c>
      <c r="M1737" s="8">
        <v>2</v>
      </c>
      <c r="N1737" s="5">
        <v>156.44999999999999</v>
      </c>
      <c r="O1737" s="6">
        <v>0</v>
      </c>
      <c r="P1737" s="18">
        <v>80.13</v>
      </c>
      <c r="Q1737" s="18">
        <f t="shared" si="108"/>
        <v>312.89999999999998</v>
      </c>
      <c r="R1737" s="18">
        <f t="shared" si="109"/>
        <v>160.26</v>
      </c>
      <c r="S1737" s="18">
        <f t="shared" si="110"/>
        <v>152.63999999999999</v>
      </c>
      <c r="T1737" s="7">
        <f t="shared" si="111"/>
        <v>0.487823585810163</v>
      </c>
      <c r="U1737" s="4">
        <f>YEAR(SalesDataTable[[#This Row],[Order Date]])</f>
        <v>2026</v>
      </c>
      <c r="V1737" s="7" t="str">
        <f>"Q"&amp;ROUNDUP(MONTH(SalesDataTable[[#This Row],[Order Date]])/3,0)</f>
        <v>Q3</v>
      </c>
      <c r="W1737" s="8">
        <f>MONTH(SalesDataTable[[#This Row],[Order Date]])</f>
        <v>8</v>
      </c>
      <c r="X1737" s="7" t="str">
        <f>TEXT(SalesDataTable[[#This Row],[Order Date]],"mmm")</f>
        <v>Aug</v>
      </c>
    </row>
    <row r="1738" spans="1:24" ht="15.75">
      <c r="A1738" s="2">
        <v>4012</v>
      </c>
      <c r="B1738" s="11">
        <v>46257</v>
      </c>
      <c r="C1738" s="4">
        <f>YEAR(SalesDataTable[[#This Row],[Order Date]])</f>
        <v>2026</v>
      </c>
      <c r="D1738" s="4" t="str">
        <f>"Q"&amp;ROUNDUP(MONTH(SalesDataTable[[#This Row],[Order Date]])/3,0)</f>
        <v>Q3</v>
      </c>
      <c r="E1738" s="4">
        <f>MONTH(SalesDataTable[[#This Row],[Order Date]])</f>
        <v>8</v>
      </c>
      <c r="F1738" s="4" t="str">
        <f>TEXT(SalesDataTable[[#This Row],[Order Date]],"MMM")</f>
        <v>Aug</v>
      </c>
      <c r="G1738" s="3" t="s">
        <v>6</v>
      </c>
      <c r="H1738" s="3" t="s">
        <v>49</v>
      </c>
      <c r="I1738" s="3" t="s">
        <v>2</v>
      </c>
      <c r="J1738" s="3" t="s">
        <v>13</v>
      </c>
      <c r="K1738" s="3" t="s">
        <v>9</v>
      </c>
      <c r="L1738" s="3" t="s">
        <v>46</v>
      </c>
      <c r="M1738" s="8">
        <v>2</v>
      </c>
      <c r="N1738" s="5">
        <v>72.97</v>
      </c>
      <c r="O1738" s="6">
        <v>0</v>
      </c>
      <c r="P1738" s="18">
        <v>33.25</v>
      </c>
      <c r="Q1738" s="18">
        <f t="shared" si="108"/>
        <v>145.94</v>
      </c>
      <c r="R1738" s="18">
        <f t="shared" si="109"/>
        <v>66.5</v>
      </c>
      <c r="S1738" s="18">
        <f t="shared" si="110"/>
        <v>79.44</v>
      </c>
      <c r="T1738" s="7">
        <f t="shared" si="111"/>
        <v>0.54433328765245992</v>
      </c>
      <c r="U1738" s="4">
        <f>YEAR(SalesDataTable[[#This Row],[Order Date]])</f>
        <v>2026</v>
      </c>
      <c r="V1738" s="7" t="str">
        <f>"Q"&amp;ROUNDUP(MONTH(SalesDataTable[[#This Row],[Order Date]])/3,0)</f>
        <v>Q3</v>
      </c>
      <c r="W1738" s="8">
        <f>MONTH(SalesDataTable[[#This Row],[Order Date]])</f>
        <v>8</v>
      </c>
      <c r="X1738" s="7" t="str">
        <f>TEXT(SalesDataTable[[#This Row],[Order Date]],"mmm")</f>
        <v>Aug</v>
      </c>
    </row>
    <row r="1739" spans="1:24" ht="15.75">
      <c r="A1739" s="2">
        <v>4064</v>
      </c>
      <c r="B1739" s="11">
        <v>46257</v>
      </c>
      <c r="C1739" s="4">
        <f>YEAR(SalesDataTable[[#This Row],[Order Date]])</f>
        <v>2026</v>
      </c>
      <c r="D1739" s="4" t="str">
        <f>"Q"&amp;ROUNDUP(MONTH(SalesDataTable[[#This Row],[Order Date]])/3,0)</f>
        <v>Q3</v>
      </c>
      <c r="E1739" s="4">
        <f>MONTH(SalesDataTable[[#This Row],[Order Date]])</f>
        <v>8</v>
      </c>
      <c r="F1739" s="4" t="str">
        <f>TEXT(SalesDataTable[[#This Row],[Order Date]],"MMM")</f>
        <v>Aug</v>
      </c>
      <c r="G1739" s="3" t="s">
        <v>20</v>
      </c>
      <c r="H1739" s="3" t="s">
        <v>31</v>
      </c>
      <c r="I1739" s="3" t="s">
        <v>28</v>
      </c>
      <c r="J1739" s="3" t="s">
        <v>3</v>
      </c>
      <c r="K1739" s="3" t="s">
        <v>34</v>
      </c>
      <c r="L1739" s="3" t="s">
        <v>45</v>
      </c>
      <c r="M1739" s="8">
        <v>2</v>
      </c>
      <c r="N1739" s="5">
        <v>51.63</v>
      </c>
      <c r="O1739" s="6">
        <v>0</v>
      </c>
      <c r="P1739" s="18">
        <v>21.39</v>
      </c>
      <c r="Q1739" s="18">
        <f t="shared" si="108"/>
        <v>103.26</v>
      </c>
      <c r="R1739" s="18">
        <f t="shared" si="109"/>
        <v>42.78</v>
      </c>
      <c r="S1739" s="18">
        <f t="shared" si="110"/>
        <v>60.480000000000004</v>
      </c>
      <c r="T1739" s="7">
        <f t="shared" si="111"/>
        <v>0.58570598489250436</v>
      </c>
      <c r="U1739" s="4">
        <f>YEAR(SalesDataTable[[#This Row],[Order Date]])</f>
        <v>2026</v>
      </c>
      <c r="V1739" s="7" t="str">
        <f>"Q"&amp;ROUNDUP(MONTH(SalesDataTable[[#This Row],[Order Date]])/3,0)</f>
        <v>Q3</v>
      </c>
      <c r="W1739" s="8">
        <f>MONTH(SalesDataTable[[#This Row],[Order Date]])</f>
        <v>8</v>
      </c>
      <c r="X1739" s="7" t="str">
        <f>TEXT(SalesDataTable[[#This Row],[Order Date]],"mmm")</f>
        <v>Aug</v>
      </c>
    </row>
    <row r="1740" spans="1:24" ht="15.75">
      <c r="A1740" s="2">
        <v>4671</v>
      </c>
      <c r="B1740" s="11">
        <v>46257</v>
      </c>
      <c r="C1740" s="4">
        <f>YEAR(SalesDataTable[[#This Row],[Order Date]])</f>
        <v>2026</v>
      </c>
      <c r="D1740" s="4" t="str">
        <f>"Q"&amp;ROUNDUP(MONTH(SalesDataTable[[#This Row],[Order Date]])/3,0)</f>
        <v>Q3</v>
      </c>
      <c r="E1740" s="4">
        <f>MONTH(SalesDataTable[[#This Row],[Order Date]])</f>
        <v>8</v>
      </c>
      <c r="F1740" s="4" t="str">
        <f>TEXT(SalesDataTable[[#This Row],[Order Date]],"MMM")</f>
        <v>Aug</v>
      </c>
      <c r="G1740" s="3" t="s">
        <v>6</v>
      </c>
      <c r="H1740" s="3" t="s">
        <v>43</v>
      </c>
      <c r="I1740" s="3" t="s">
        <v>8</v>
      </c>
      <c r="J1740" s="3" t="s">
        <v>3</v>
      </c>
      <c r="K1740" s="3" t="s">
        <v>4</v>
      </c>
      <c r="L1740" s="3" t="s">
        <v>30</v>
      </c>
      <c r="M1740" s="8">
        <v>8</v>
      </c>
      <c r="N1740" s="5">
        <v>100.06</v>
      </c>
      <c r="O1740" s="6">
        <v>0.05</v>
      </c>
      <c r="P1740" s="18">
        <v>49.39</v>
      </c>
      <c r="Q1740" s="18">
        <f t="shared" si="108"/>
        <v>760.45600000000002</v>
      </c>
      <c r="R1740" s="18">
        <f t="shared" si="109"/>
        <v>395.12</v>
      </c>
      <c r="S1740" s="18">
        <f t="shared" si="110"/>
        <v>365.33600000000001</v>
      </c>
      <c r="T1740" s="7">
        <f t="shared" si="111"/>
        <v>0.48041701295012468</v>
      </c>
      <c r="U1740" s="4">
        <f>YEAR(SalesDataTable[[#This Row],[Order Date]])</f>
        <v>2026</v>
      </c>
      <c r="V1740" s="7" t="str">
        <f>"Q"&amp;ROUNDUP(MONTH(SalesDataTable[[#This Row],[Order Date]])/3,0)</f>
        <v>Q3</v>
      </c>
      <c r="W1740" s="8">
        <f>MONTH(SalesDataTable[[#This Row],[Order Date]])</f>
        <v>8</v>
      </c>
      <c r="X1740" s="7" t="str">
        <f>TEXT(SalesDataTable[[#This Row],[Order Date]],"mmm")</f>
        <v>Aug</v>
      </c>
    </row>
    <row r="1741" spans="1:24" ht="15.75">
      <c r="A1741" s="2">
        <v>1914</v>
      </c>
      <c r="B1741" s="11">
        <v>46258</v>
      </c>
      <c r="C1741" s="4">
        <f>YEAR(SalesDataTable[[#This Row],[Order Date]])</f>
        <v>2026</v>
      </c>
      <c r="D1741" s="4" t="str">
        <f>"Q"&amp;ROUNDUP(MONTH(SalesDataTable[[#This Row],[Order Date]])/3,0)</f>
        <v>Q3</v>
      </c>
      <c r="E1741" s="4">
        <f>MONTH(SalesDataTable[[#This Row],[Order Date]])</f>
        <v>8</v>
      </c>
      <c r="F1741" s="4" t="str">
        <f>TEXT(SalesDataTable[[#This Row],[Order Date]],"MMM")</f>
        <v>Aug</v>
      </c>
      <c r="G1741" s="3" t="s">
        <v>20</v>
      </c>
      <c r="H1741" s="3" t="s">
        <v>33</v>
      </c>
      <c r="I1741" s="3" t="s">
        <v>19</v>
      </c>
      <c r="J1741" s="3" t="s">
        <v>3</v>
      </c>
      <c r="K1741" s="3" t="s">
        <v>23</v>
      </c>
      <c r="L1741" s="3" t="s">
        <v>40</v>
      </c>
      <c r="M1741" s="8">
        <v>4</v>
      </c>
      <c r="N1741" s="5">
        <v>83.2</v>
      </c>
      <c r="O1741" s="6">
        <v>0</v>
      </c>
      <c r="P1741" s="18">
        <v>39.99</v>
      </c>
      <c r="Q1741" s="18">
        <f t="shared" si="108"/>
        <v>332.8</v>
      </c>
      <c r="R1741" s="18">
        <f t="shared" si="109"/>
        <v>159.96</v>
      </c>
      <c r="S1741" s="18">
        <f t="shared" si="110"/>
        <v>172.84</v>
      </c>
      <c r="T1741" s="7">
        <f t="shared" si="111"/>
        <v>0.5193509615384615</v>
      </c>
      <c r="U1741" s="4">
        <f>YEAR(SalesDataTable[[#This Row],[Order Date]])</f>
        <v>2026</v>
      </c>
      <c r="V1741" s="7" t="str">
        <f>"Q"&amp;ROUNDUP(MONTH(SalesDataTable[[#This Row],[Order Date]])/3,0)</f>
        <v>Q3</v>
      </c>
      <c r="W1741" s="8">
        <f>MONTH(SalesDataTable[[#This Row],[Order Date]])</f>
        <v>8</v>
      </c>
      <c r="X1741" s="7" t="str">
        <f>TEXT(SalesDataTable[[#This Row],[Order Date]],"mmm")</f>
        <v>Aug</v>
      </c>
    </row>
    <row r="1742" spans="1:24" ht="15.75">
      <c r="A1742" s="2">
        <v>1973</v>
      </c>
      <c r="B1742" s="11">
        <v>46258</v>
      </c>
      <c r="C1742" s="4">
        <f>YEAR(SalesDataTable[[#This Row],[Order Date]])</f>
        <v>2026</v>
      </c>
      <c r="D1742" s="4" t="str">
        <f>"Q"&amp;ROUNDUP(MONTH(SalesDataTable[[#This Row],[Order Date]])/3,0)</f>
        <v>Q3</v>
      </c>
      <c r="E1742" s="4">
        <f>MONTH(SalesDataTable[[#This Row],[Order Date]])</f>
        <v>8</v>
      </c>
      <c r="F1742" s="4" t="str">
        <f>TEXT(SalesDataTable[[#This Row],[Order Date]],"MMM")</f>
        <v>Aug</v>
      </c>
      <c r="G1742" s="3" t="s">
        <v>0</v>
      </c>
      <c r="H1742" s="3" t="s">
        <v>1</v>
      </c>
      <c r="I1742" s="3" t="s">
        <v>2</v>
      </c>
      <c r="J1742" s="3" t="s">
        <v>13</v>
      </c>
      <c r="K1742" s="3" t="s">
        <v>34</v>
      </c>
      <c r="L1742" s="3" t="s">
        <v>45</v>
      </c>
      <c r="M1742" s="8">
        <v>3</v>
      </c>
      <c r="N1742" s="5">
        <v>51.29</v>
      </c>
      <c r="O1742" s="6">
        <v>0</v>
      </c>
      <c r="P1742" s="18">
        <v>22.08</v>
      </c>
      <c r="Q1742" s="18">
        <f t="shared" si="108"/>
        <v>153.87</v>
      </c>
      <c r="R1742" s="18">
        <f t="shared" si="109"/>
        <v>66.239999999999995</v>
      </c>
      <c r="S1742" s="18">
        <f t="shared" si="110"/>
        <v>87.63000000000001</v>
      </c>
      <c r="T1742" s="7">
        <f t="shared" si="111"/>
        <v>0.56950672645739919</v>
      </c>
      <c r="U1742" s="4">
        <f>YEAR(SalesDataTable[[#This Row],[Order Date]])</f>
        <v>2026</v>
      </c>
      <c r="V1742" s="7" t="str">
        <f>"Q"&amp;ROUNDUP(MONTH(SalesDataTable[[#This Row],[Order Date]])/3,0)</f>
        <v>Q3</v>
      </c>
      <c r="W1742" s="8">
        <f>MONTH(SalesDataTable[[#This Row],[Order Date]])</f>
        <v>8</v>
      </c>
      <c r="X1742" s="7" t="str">
        <f>TEXT(SalesDataTable[[#This Row],[Order Date]],"mmm")</f>
        <v>Aug</v>
      </c>
    </row>
    <row r="1743" spans="1:24" ht="15.75">
      <c r="A1743" s="2">
        <v>2564</v>
      </c>
      <c r="B1743" s="11">
        <v>46258</v>
      </c>
      <c r="C1743" s="4">
        <f>YEAR(SalesDataTable[[#This Row],[Order Date]])</f>
        <v>2026</v>
      </c>
      <c r="D1743" s="4" t="str">
        <f>"Q"&amp;ROUNDUP(MONTH(SalesDataTable[[#This Row],[Order Date]])/3,0)</f>
        <v>Q3</v>
      </c>
      <c r="E1743" s="4">
        <f>MONTH(SalesDataTable[[#This Row],[Order Date]])</f>
        <v>8</v>
      </c>
      <c r="F1743" s="4" t="str">
        <f>TEXT(SalesDataTable[[#This Row],[Order Date]],"MMM")</f>
        <v>Aug</v>
      </c>
      <c r="G1743" s="3" t="s">
        <v>11</v>
      </c>
      <c r="H1743" s="3" t="s">
        <v>18</v>
      </c>
      <c r="I1743" s="3" t="s">
        <v>2</v>
      </c>
      <c r="J1743" s="3" t="s">
        <v>3</v>
      </c>
      <c r="K1743" s="3" t="s">
        <v>23</v>
      </c>
      <c r="L1743" s="3" t="s">
        <v>29</v>
      </c>
      <c r="M1743" s="8">
        <v>1</v>
      </c>
      <c r="N1743" s="5">
        <v>200.2</v>
      </c>
      <c r="O1743" s="6">
        <v>0</v>
      </c>
      <c r="P1743" s="18">
        <v>103.38</v>
      </c>
      <c r="Q1743" s="18">
        <f t="shared" si="108"/>
        <v>200.2</v>
      </c>
      <c r="R1743" s="18">
        <f t="shared" si="109"/>
        <v>103.38</v>
      </c>
      <c r="S1743" s="18">
        <f t="shared" si="110"/>
        <v>96.82</v>
      </c>
      <c r="T1743" s="7">
        <f t="shared" si="111"/>
        <v>0.48361638361638359</v>
      </c>
      <c r="U1743" s="4">
        <f>YEAR(SalesDataTable[[#This Row],[Order Date]])</f>
        <v>2026</v>
      </c>
      <c r="V1743" s="7" t="str">
        <f>"Q"&amp;ROUNDUP(MONTH(SalesDataTable[[#This Row],[Order Date]])/3,0)</f>
        <v>Q3</v>
      </c>
      <c r="W1743" s="8">
        <f>MONTH(SalesDataTable[[#This Row],[Order Date]])</f>
        <v>8</v>
      </c>
      <c r="X1743" s="7" t="str">
        <f>TEXT(SalesDataTable[[#This Row],[Order Date]],"mmm")</f>
        <v>Aug</v>
      </c>
    </row>
    <row r="1744" spans="1:24" ht="15.75">
      <c r="A1744" s="2">
        <v>2791</v>
      </c>
      <c r="B1744" s="11">
        <v>46258</v>
      </c>
      <c r="C1744" s="4">
        <f>YEAR(SalesDataTable[[#This Row],[Order Date]])</f>
        <v>2026</v>
      </c>
      <c r="D1744" s="4" t="str">
        <f>"Q"&amp;ROUNDUP(MONTH(SalesDataTable[[#This Row],[Order Date]])/3,0)</f>
        <v>Q3</v>
      </c>
      <c r="E1744" s="4">
        <f>MONTH(SalesDataTable[[#This Row],[Order Date]])</f>
        <v>8</v>
      </c>
      <c r="F1744" s="4" t="str">
        <f>TEXT(SalesDataTable[[#This Row],[Order Date]],"MMM")</f>
        <v>Aug</v>
      </c>
      <c r="G1744" s="3" t="s">
        <v>0</v>
      </c>
      <c r="H1744" s="3" t="s">
        <v>50</v>
      </c>
      <c r="I1744" s="3" t="s">
        <v>19</v>
      </c>
      <c r="J1744" s="3" t="s">
        <v>16</v>
      </c>
      <c r="K1744" s="3" t="s">
        <v>34</v>
      </c>
      <c r="L1744" s="3" t="s">
        <v>42</v>
      </c>
      <c r="M1744" s="8">
        <v>2</v>
      </c>
      <c r="N1744" s="5">
        <v>36.869999999999997</v>
      </c>
      <c r="O1744" s="6">
        <v>0</v>
      </c>
      <c r="P1744" s="18">
        <v>13.71</v>
      </c>
      <c r="Q1744" s="18">
        <f t="shared" si="108"/>
        <v>73.739999999999995</v>
      </c>
      <c r="R1744" s="18">
        <f t="shared" si="109"/>
        <v>27.42</v>
      </c>
      <c r="S1744" s="18">
        <f t="shared" si="110"/>
        <v>46.319999999999993</v>
      </c>
      <c r="T1744" s="7">
        <f t="shared" si="111"/>
        <v>0.62815296989422287</v>
      </c>
      <c r="U1744" s="4">
        <f>YEAR(SalesDataTable[[#This Row],[Order Date]])</f>
        <v>2026</v>
      </c>
      <c r="V1744" s="7" t="str">
        <f>"Q"&amp;ROUNDUP(MONTH(SalesDataTable[[#This Row],[Order Date]])/3,0)</f>
        <v>Q3</v>
      </c>
      <c r="W1744" s="8">
        <f>MONTH(SalesDataTable[[#This Row],[Order Date]])</f>
        <v>8</v>
      </c>
      <c r="X1744" s="7" t="str">
        <f>TEXT(SalesDataTable[[#This Row],[Order Date]],"mmm")</f>
        <v>Aug</v>
      </c>
    </row>
    <row r="1745" spans="1:24" ht="15.75">
      <c r="A1745" s="2">
        <v>3559</v>
      </c>
      <c r="B1745" s="11">
        <v>46258</v>
      </c>
      <c r="C1745" s="4">
        <f>YEAR(SalesDataTable[[#This Row],[Order Date]])</f>
        <v>2026</v>
      </c>
      <c r="D1745" s="4" t="str">
        <f>"Q"&amp;ROUNDUP(MONTH(SalesDataTable[[#This Row],[Order Date]])/3,0)</f>
        <v>Q3</v>
      </c>
      <c r="E1745" s="4">
        <f>MONTH(SalesDataTable[[#This Row],[Order Date]])</f>
        <v>8</v>
      </c>
      <c r="F1745" s="4" t="str">
        <f>TEXT(SalesDataTable[[#This Row],[Order Date]],"MMM")</f>
        <v>Aug</v>
      </c>
      <c r="G1745" s="3" t="s">
        <v>20</v>
      </c>
      <c r="H1745" s="3" t="s">
        <v>33</v>
      </c>
      <c r="I1745" s="3" t="s">
        <v>2</v>
      </c>
      <c r="J1745" s="3" t="s">
        <v>3</v>
      </c>
      <c r="K1745" s="3" t="s">
        <v>34</v>
      </c>
      <c r="L1745" s="3" t="s">
        <v>42</v>
      </c>
      <c r="M1745" s="8">
        <v>1</v>
      </c>
      <c r="N1745" s="5">
        <v>36.28</v>
      </c>
      <c r="O1745" s="6">
        <v>0.1</v>
      </c>
      <c r="P1745" s="18">
        <v>14.16</v>
      </c>
      <c r="Q1745" s="18">
        <f t="shared" si="108"/>
        <v>32.652000000000001</v>
      </c>
      <c r="R1745" s="18">
        <f t="shared" si="109"/>
        <v>14.16</v>
      </c>
      <c r="S1745" s="18">
        <f t="shared" si="110"/>
        <v>18.492000000000001</v>
      </c>
      <c r="T1745" s="7">
        <f t="shared" si="111"/>
        <v>0.56633590591694227</v>
      </c>
      <c r="U1745" s="4">
        <f>YEAR(SalesDataTable[[#This Row],[Order Date]])</f>
        <v>2026</v>
      </c>
      <c r="V1745" s="7" t="str">
        <f>"Q"&amp;ROUNDUP(MONTH(SalesDataTable[[#This Row],[Order Date]])/3,0)</f>
        <v>Q3</v>
      </c>
      <c r="W1745" s="8">
        <f>MONTH(SalesDataTable[[#This Row],[Order Date]])</f>
        <v>8</v>
      </c>
      <c r="X1745" s="7" t="str">
        <f>TEXT(SalesDataTable[[#This Row],[Order Date]],"mmm")</f>
        <v>Aug</v>
      </c>
    </row>
    <row r="1746" spans="1:24" ht="15.75">
      <c r="A1746" s="2">
        <v>3839</v>
      </c>
      <c r="B1746" s="11">
        <v>46258</v>
      </c>
      <c r="C1746" s="4">
        <f>YEAR(SalesDataTable[[#This Row],[Order Date]])</f>
        <v>2026</v>
      </c>
      <c r="D1746" s="4" t="str">
        <f>"Q"&amp;ROUNDUP(MONTH(SalesDataTable[[#This Row],[Order Date]])/3,0)</f>
        <v>Q3</v>
      </c>
      <c r="E1746" s="4">
        <f>MONTH(SalesDataTable[[#This Row],[Order Date]])</f>
        <v>8</v>
      </c>
      <c r="F1746" s="4" t="str">
        <f>TEXT(SalesDataTable[[#This Row],[Order Date]],"MMM")</f>
        <v>Aug</v>
      </c>
      <c r="G1746" s="3" t="s">
        <v>0</v>
      </c>
      <c r="H1746" s="3" t="s">
        <v>50</v>
      </c>
      <c r="I1746" s="3" t="s">
        <v>28</v>
      </c>
      <c r="J1746" s="3" t="s">
        <v>3</v>
      </c>
      <c r="K1746" s="3" t="s">
        <v>9</v>
      </c>
      <c r="L1746" s="3" t="s">
        <v>10</v>
      </c>
      <c r="M1746" s="8">
        <v>2</v>
      </c>
      <c r="N1746" s="5">
        <v>93.88</v>
      </c>
      <c r="O1746" s="6">
        <v>0.05</v>
      </c>
      <c r="P1746" s="18">
        <v>46.57</v>
      </c>
      <c r="Q1746" s="18">
        <f t="shared" si="108"/>
        <v>178.37199999999999</v>
      </c>
      <c r="R1746" s="18">
        <f t="shared" si="109"/>
        <v>93.14</v>
      </c>
      <c r="S1746" s="18">
        <f t="shared" si="110"/>
        <v>85.231999999999985</v>
      </c>
      <c r="T1746" s="7">
        <f t="shared" si="111"/>
        <v>0.47783284371986628</v>
      </c>
      <c r="U1746" s="4">
        <f>YEAR(SalesDataTable[[#This Row],[Order Date]])</f>
        <v>2026</v>
      </c>
      <c r="V1746" s="7" t="str">
        <f>"Q"&amp;ROUNDUP(MONTH(SalesDataTable[[#This Row],[Order Date]])/3,0)</f>
        <v>Q3</v>
      </c>
      <c r="W1746" s="8">
        <f>MONTH(SalesDataTable[[#This Row],[Order Date]])</f>
        <v>8</v>
      </c>
      <c r="X1746" s="7" t="str">
        <f>TEXT(SalesDataTable[[#This Row],[Order Date]],"mmm")</f>
        <v>Aug</v>
      </c>
    </row>
    <row r="1747" spans="1:24" ht="15.75">
      <c r="A1747" s="2">
        <v>4133</v>
      </c>
      <c r="B1747" s="11">
        <v>46258</v>
      </c>
      <c r="C1747" s="4">
        <f>YEAR(SalesDataTable[[#This Row],[Order Date]])</f>
        <v>2026</v>
      </c>
      <c r="D1747" s="4" t="str">
        <f>"Q"&amp;ROUNDUP(MONTH(SalesDataTable[[#This Row],[Order Date]])/3,0)</f>
        <v>Q3</v>
      </c>
      <c r="E1747" s="4">
        <f>MONTH(SalesDataTable[[#This Row],[Order Date]])</f>
        <v>8</v>
      </c>
      <c r="F1747" s="4" t="str">
        <f>TEXT(SalesDataTable[[#This Row],[Order Date]],"MMM")</f>
        <v>Aug</v>
      </c>
      <c r="G1747" s="3" t="s">
        <v>20</v>
      </c>
      <c r="H1747" s="3" t="s">
        <v>21</v>
      </c>
      <c r="I1747" s="3" t="s">
        <v>2</v>
      </c>
      <c r="J1747" s="3" t="s">
        <v>13</v>
      </c>
      <c r="K1747" s="3" t="s">
        <v>23</v>
      </c>
      <c r="L1747" s="3" t="s">
        <v>29</v>
      </c>
      <c r="M1747" s="8">
        <v>1</v>
      </c>
      <c r="N1747" s="5">
        <v>192.67</v>
      </c>
      <c r="O1747" s="6">
        <v>0.05</v>
      </c>
      <c r="P1747" s="18">
        <v>101.04</v>
      </c>
      <c r="Q1747" s="18">
        <f t="shared" si="108"/>
        <v>183.03649999999999</v>
      </c>
      <c r="R1747" s="18">
        <f t="shared" si="109"/>
        <v>101.04</v>
      </c>
      <c r="S1747" s="18">
        <f t="shared" si="110"/>
        <v>81.996499999999983</v>
      </c>
      <c r="T1747" s="7">
        <f t="shared" si="111"/>
        <v>0.44797895501716867</v>
      </c>
      <c r="U1747" s="4">
        <f>YEAR(SalesDataTable[[#This Row],[Order Date]])</f>
        <v>2026</v>
      </c>
      <c r="V1747" s="7" t="str">
        <f>"Q"&amp;ROUNDUP(MONTH(SalesDataTable[[#This Row],[Order Date]])/3,0)</f>
        <v>Q3</v>
      </c>
      <c r="W1747" s="8">
        <f>MONTH(SalesDataTable[[#This Row],[Order Date]])</f>
        <v>8</v>
      </c>
      <c r="X1747" s="7" t="str">
        <f>TEXT(SalesDataTable[[#This Row],[Order Date]],"mmm")</f>
        <v>Aug</v>
      </c>
    </row>
    <row r="1748" spans="1:24" ht="15.75">
      <c r="A1748" s="2">
        <v>4765</v>
      </c>
      <c r="B1748" s="11">
        <v>46258</v>
      </c>
      <c r="C1748" s="4">
        <f>YEAR(SalesDataTable[[#This Row],[Order Date]])</f>
        <v>2026</v>
      </c>
      <c r="D1748" s="4" t="str">
        <f>"Q"&amp;ROUNDUP(MONTH(SalesDataTable[[#This Row],[Order Date]])/3,0)</f>
        <v>Q3</v>
      </c>
      <c r="E1748" s="4">
        <f>MONTH(SalesDataTable[[#This Row],[Order Date]])</f>
        <v>8</v>
      </c>
      <c r="F1748" s="4" t="str">
        <f>TEXT(SalesDataTable[[#This Row],[Order Date]],"MMM")</f>
        <v>Aug</v>
      </c>
      <c r="G1748" s="3" t="s">
        <v>0</v>
      </c>
      <c r="H1748" s="3" t="s">
        <v>50</v>
      </c>
      <c r="I1748" s="3" t="s">
        <v>2</v>
      </c>
      <c r="J1748" s="3" t="s">
        <v>13</v>
      </c>
      <c r="K1748" s="3" t="s">
        <v>4</v>
      </c>
      <c r="L1748" s="3" t="s">
        <v>5</v>
      </c>
      <c r="M1748" s="8">
        <v>1</v>
      </c>
      <c r="N1748" s="5">
        <v>80.099999999999994</v>
      </c>
      <c r="O1748" s="6">
        <v>0.05</v>
      </c>
      <c r="P1748" s="18">
        <v>43.49</v>
      </c>
      <c r="Q1748" s="18">
        <f t="shared" si="108"/>
        <v>76.094999999999985</v>
      </c>
      <c r="R1748" s="18">
        <f t="shared" si="109"/>
        <v>43.49</v>
      </c>
      <c r="S1748" s="18">
        <f t="shared" si="110"/>
        <v>32.604999999999983</v>
      </c>
      <c r="T1748" s="7">
        <f t="shared" si="111"/>
        <v>0.42847756094355727</v>
      </c>
      <c r="U1748" s="4">
        <f>YEAR(SalesDataTable[[#This Row],[Order Date]])</f>
        <v>2026</v>
      </c>
      <c r="V1748" s="7" t="str">
        <f>"Q"&amp;ROUNDUP(MONTH(SalesDataTable[[#This Row],[Order Date]])/3,0)</f>
        <v>Q3</v>
      </c>
      <c r="W1748" s="8">
        <f>MONTH(SalesDataTable[[#This Row],[Order Date]])</f>
        <v>8</v>
      </c>
      <c r="X1748" s="7" t="str">
        <f>TEXT(SalesDataTable[[#This Row],[Order Date]],"mmm")</f>
        <v>Aug</v>
      </c>
    </row>
    <row r="1749" spans="1:24" ht="15.75">
      <c r="A1749" s="2">
        <v>1868</v>
      </c>
      <c r="B1749" s="11">
        <v>46259</v>
      </c>
      <c r="C1749" s="4">
        <f>YEAR(SalesDataTable[[#This Row],[Order Date]])</f>
        <v>2026</v>
      </c>
      <c r="D1749" s="4" t="str">
        <f>"Q"&amp;ROUNDUP(MONTH(SalesDataTable[[#This Row],[Order Date]])/3,0)</f>
        <v>Q3</v>
      </c>
      <c r="E1749" s="4">
        <f>MONTH(SalesDataTable[[#This Row],[Order Date]])</f>
        <v>8</v>
      </c>
      <c r="F1749" s="4" t="str">
        <f>TEXT(SalesDataTable[[#This Row],[Order Date]],"MMM")</f>
        <v>Aug</v>
      </c>
      <c r="G1749" s="3" t="s">
        <v>20</v>
      </c>
      <c r="H1749" s="3" t="s">
        <v>33</v>
      </c>
      <c r="I1749" s="3" t="s">
        <v>28</v>
      </c>
      <c r="J1749" s="3" t="s">
        <v>3</v>
      </c>
      <c r="K1749" s="3" t="s">
        <v>9</v>
      </c>
      <c r="L1749" s="3" t="s">
        <v>17</v>
      </c>
      <c r="M1749" s="8">
        <v>1</v>
      </c>
      <c r="N1749" s="5">
        <v>145.02000000000001</v>
      </c>
      <c r="O1749" s="6">
        <v>0</v>
      </c>
      <c r="P1749" s="18">
        <v>78.959999999999994</v>
      </c>
      <c r="Q1749" s="18">
        <f t="shared" si="108"/>
        <v>145.02000000000001</v>
      </c>
      <c r="R1749" s="18">
        <f t="shared" si="109"/>
        <v>78.959999999999994</v>
      </c>
      <c r="S1749" s="18">
        <f t="shared" si="110"/>
        <v>66.060000000000016</v>
      </c>
      <c r="T1749" s="7">
        <f t="shared" si="111"/>
        <v>0.4555233760860572</v>
      </c>
      <c r="U1749" s="4">
        <f>YEAR(SalesDataTable[[#This Row],[Order Date]])</f>
        <v>2026</v>
      </c>
      <c r="V1749" s="7" t="str">
        <f>"Q"&amp;ROUNDUP(MONTH(SalesDataTable[[#This Row],[Order Date]])/3,0)</f>
        <v>Q3</v>
      </c>
      <c r="W1749" s="8">
        <f>MONTH(SalesDataTable[[#This Row],[Order Date]])</f>
        <v>8</v>
      </c>
      <c r="X1749" s="7" t="str">
        <f>TEXT(SalesDataTable[[#This Row],[Order Date]],"mmm")</f>
        <v>Aug</v>
      </c>
    </row>
    <row r="1750" spans="1:24" ht="15.75">
      <c r="A1750" s="2">
        <v>987</v>
      </c>
      <c r="B1750" s="11">
        <v>46260</v>
      </c>
      <c r="C1750" s="4">
        <f>YEAR(SalesDataTable[[#This Row],[Order Date]])</f>
        <v>2026</v>
      </c>
      <c r="D1750" s="4" t="str">
        <f>"Q"&amp;ROUNDUP(MONTH(SalesDataTable[[#This Row],[Order Date]])/3,0)</f>
        <v>Q3</v>
      </c>
      <c r="E1750" s="4">
        <f>MONTH(SalesDataTable[[#This Row],[Order Date]])</f>
        <v>8</v>
      </c>
      <c r="F1750" s="4" t="str">
        <f>TEXT(SalesDataTable[[#This Row],[Order Date]],"MMM")</f>
        <v>Aug</v>
      </c>
      <c r="G1750" s="3" t="s">
        <v>6</v>
      </c>
      <c r="H1750" s="3" t="s">
        <v>41</v>
      </c>
      <c r="I1750" s="3" t="s">
        <v>28</v>
      </c>
      <c r="J1750" s="3" t="s">
        <v>3</v>
      </c>
      <c r="K1750" s="3" t="s">
        <v>14</v>
      </c>
      <c r="L1750" s="3" t="s">
        <v>15</v>
      </c>
      <c r="M1750" s="8">
        <v>1</v>
      </c>
      <c r="N1750" s="5">
        <v>37</v>
      </c>
      <c r="O1750" s="6">
        <v>0.15</v>
      </c>
      <c r="P1750" s="18">
        <v>13.68</v>
      </c>
      <c r="Q1750" s="18">
        <f t="shared" si="108"/>
        <v>31.45</v>
      </c>
      <c r="R1750" s="18">
        <f t="shared" si="109"/>
        <v>13.68</v>
      </c>
      <c r="S1750" s="18">
        <f t="shared" si="110"/>
        <v>17.77</v>
      </c>
      <c r="T1750" s="7">
        <f t="shared" si="111"/>
        <v>0.56502384737678857</v>
      </c>
      <c r="U1750" s="4">
        <f>YEAR(SalesDataTable[[#This Row],[Order Date]])</f>
        <v>2026</v>
      </c>
      <c r="V1750" s="7" t="str">
        <f>"Q"&amp;ROUNDUP(MONTH(SalesDataTable[[#This Row],[Order Date]])/3,0)</f>
        <v>Q3</v>
      </c>
      <c r="W1750" s="8">
        <f>MONTH(SalesDataTable[[#This Row],[Order Date]])</f>
        <v>8</v>
      </c>
      <c r="X1750" s="7" t="str">
        <f>TEXT(SalesDataTable[[#This Row],[Order Date]],"mmm")</f>
        <v>Aug</v>
      </c>
    </row>
    <row r="1751" spans="1:24" ht="15.75">
      <c r="A1751" s="2">
        <v>2503</v>
      </c>
      <c r="B1751" s="11">
        <v>46260</v>
      </c>
      <c r="C1751" s="4">
        <f>YEAR(SalesDataTable[[#This Row],[Order Date]])</f>
        <v>2026</v>
      </c>
      <c r="D1751" s="4" t="str">
        <f>"Q"&amp;ROUNDUP(MONTH(SalesDataTable[[#This Row],[Order Date]])/3,0)</f>
        <v>Q3</v>
      </c>
      <c r="E1751" s="4">
        <f>MONTH(SalesDataTable[[#This Row],[Order Date]])</f>
        <v>8</v>
      </c>
      <c r="F1751" s="4" t="str">
        <f>TEXT(SalesDataTable[[#This Row],[Order Date]],"MMM")</f>
        <v>Aug</v>
      </c>
      <c r="G1751" s="3" t="s">
        <v>6</v>
      </c>
      <c r="H1751" s="3" t="s">
        <v>27</v>
      </c>
      <c r="I1751" s="3" t="s">
        <v>2</v>
      </c>
      <c r="J1751" s="3" t="s">
        <v>3</v>
      </c>
      <c r="K1751" s="3" t="s">
        <v>4</v>
      </c>
      <c r="L1751" s="3" t="s">
        <v>22</v>
      </c>
      <c r="M1751" s="8">
        <v>2</v>
      </c>
      <c r="N1751" s="5">
        <v>50.02</v>
      </c>
      <c r="O1751" s="6">
        <v>0</v>
      </c>
      <c r="P1751" s="18">
        <v>21.99</v>
      </c>
      <c r="Q1751" s="18">
        <f t="shared" si="108"/>
        <v>100.04</v>
      </c>
      <c r="R1751" s="18">
        <f t="shared" si="109"/>
        <v>43.98</v>
      </c>
      <c r="S1751" s="18">
        <f t="shared" si="110"/>
        <v>56.060000000000009</v>
      </c>
      <c r="T1751" s="7">
        <f t="shared" si="111"/>
        <v>0.56037584966013598</v>
      </c>
      <c r="U1751" s="4">
        <f>YEAR(SalesDataTable[[#This Row],[Order Date]])</f>
        <v>2026</v>
      </c>
      <c r="V1751" s="7" t="str">
        <f>"Q"&amp;ROUNDUP(MONTH(SalesDataTable[[#This Row],[Order Date]])/3,0)</f>
        <v>Q3</v>
      </c>
      <c r="W1751" s="8">
        <f>MONTH(SalesDataTable[[#This Row],[Order Date]])</f>
        <v>8</v>
      </c>
      <c r="X1751" s="7" t="str">
        <f>TEXT(SalesDataTable[[#This Row],[Order Date]],"mmm")</f>
        <v>Aug</v>
      </c>
    </row>
    <row r="1752" spans="1:24" ht="15.75">
      <c r="A1752" s="2">
        <v>4928</v>
      </c>
      <c r="B1752" s="11">
        <v>46260</v>
      </c>
      <c r="C1752" s="4">
        <f>YEAR(SalesDataTable[[#This Row],[Order Date]])</f>
        <v>2026</v>
      </c>
      <c r="D1752" s="4" t="str">
        <f>"Q"&amp;ROUNDUP(MONTH(SalesDataTable[[#This Row],[Order Date]])/3,0)</f>
        <v>Q3</v>
      </c>
      <c r="E1752" s="4">
        <f>MONTH(SalesDataTable[[#This Row],[Order Date]])</f>
        <v>8</v>
      </c>
      <c r="F1752" s="4" t="str">
        <f>TEXT(SalesDataTable[[#This Row],[Order Date]],"MMM")</f>
        <v>Aug</v>
      </c>
      <c r="G1752" s="3" t="s">
        <v>6</v>
      </c>
      <c r="H1752" s="3" t="s">
        <v>41</v>
      </c>
      <c r="I1752" s="3" t="s">
        <v>19</v>
      </c>
      <c r="J1752" s="3" t="s">
        <v>3</v>
      </c>
      <c r="K1752" s="3" t="s">
        <v>34</v>
      </c>
      <c r="L1752" s="3" t="s">
        <v>42</v>
      </c>
      <c r="M1752" s="8">
        <v>2</v>
      </c>
      <c r="N1752" s="5">
        <v>35.950000000000003</v>
      </c>
      <c r="O1752" s="6">
        <v>0.05</v>
      </c>
      <c r="P1752" s="18">
        <v>13.93</v>
      </c>
      <c r="Q1752" s="18">
        <f t="shared" si="108"/>
        <v>68.305000000000007</v>
      </c>
      <c r="R1752" s="18">
        <f t="shared" si="109"/>
        <v>27.86</v>
      </c>
      <c r="S1752" s="18">
        <f t="shared" si="110"/>
        <v>40.445000000000007</v>
      </c>
      <c r="T1752" s="7">
        <f t="shared" si="111"/>
        <v>0.59212356342873884</v>
      </c>
      <c r="U1752" s="4">
        <f>YEAR(SalesDataTable[[#This Row],[Order Date]])</f>
        <v>2026</v>
      </c>
      <c r="V1752" s="7" t="str">
        <f>"Q"&amp;ROUNDUP(MONTH(SalesDataTable[[#This Row],[Order Date]])/3,0)</f>
        <v>Q3</v>
      </c>
      <c r="W1752" s="8">
        <f>MONTH(SalesDataTable[[#This Row],[Order Date]])</f>
        <v>8</v>
      </c>
      <c r="X1752" s="7" t="str">
        <f>TEXT(SalesDataTable[[#This Row],[Order Date]],"mmm")</f>
        <v>Aug</v>
      </c>
    </row>
    <row r="1753" spans="1:24" ht="15.75">
      <c r="A1753" s="2">
        <v>852</v>
      </c>
      <c r="B1753" s="11">
        <v>46261</v>
      </c>
      <c r="C1753" s="4">
        <f>YEAR(SalesDataTable[[#This Row],[Order Date]])</f>
        <v>2026</v>
      </c>
      <c r="D1753" s="4" t="str">
        <f>"Q"&amp;ROUNDUP(MONTH(SalesDataTable[[#This Row],[Order Date]])/3,0)</f>
        <v>Q3</v>
      </c>
      <c r="E1753" s="4">
        <f>MONTH(SalesDataTable[[#This Row],[Order Date]])</f>
        <v>8</v>
      </c>
      <c r="F1753" s="4" t="str">
        <f>TEXT(SalesDataTable[[#This Row],[Order Date]],"MMM")</f>
        <v>Aug</v>
      </c>
      <c r="G1753" s="3" t="s">
        <v>0</v>
      </c>
      <c r="H1753" s="3" t="s">
        <v>36</v>
      </c>
      <c r="I1753" s="3" t="s">
        <v>2</v>
      </c>
      <c r="J1753" s="3" t="s">
        <v>13</v>
      </c>
      <c r="K1753" s="3" t="s">
        <v>14</v>
      </c>
      <c r="L1753" s="3" t="s">
        <v>32</v>
      </c>
      <c r="M1753" s="8">
        <v>3</v>
      </c>
      <c r="N1753" s="5">
        <v>45.84</v>
      </c>
      <c r="O1753" s="6">
        <v>0.15</v>
      </c>
      <c r="P1753" s="18">
        <v>17.899999999999999</v>
      </c>
      <c r="Q1753" s="18">
        <f t="shared" si="108"/>
        <v>116.89200000000001</v>
      </c>
      <c r="R1753" s="18">
        <f t="shared" si="109"/>
        <v>53.699999999999996</v>
      </c>
      <c r="S1753" s="18">
        <f t="shared" si="110"/>
        <v>63.192000000000014</v>
      </c>
      <c r="T1753" s="7">
        <f t="shared" si="111"/>
        <v>0.54060158094651478</v>
      </c>
      <c r="U1753" s="4">
        <f>YEAR(SalesDataTable[[#This Row],[Order Date]])</f>
        <v>2026</v>
      </c>
      <c r="V1753" s="7" t="str">
        <f>"Q"&amp;ROUNDUP(MONTH(SalesDataTable[[#This Row],[Order Date]])/3,0)</f>
        <v>Q3</v>
      </c>
      <c r="W1753" s="8">
        <f>MONTH(SalesDataTable[[#This Row],[Order Date]])</f>
        <v>8</v>
      </c>
      <c r="X1753" s="7" t="str">
        <f>TEXT(SalesDataTable[[#This Row],[Order Date]],"mmm")</f>
        <v>Aug</v>
      </c>
    </row>
    <row r="1754" spans="1:24" ht="15.75">
      <c r="A1754" s="2">
        <v>2188</v>
      </c>
      <c r="B1754" s="11">
        <v>46261</v>
      </c>
      <c r="C1754" s="4">
        <f>YEAR(SalesDataTable[[#This Row],[Order Date]])</f>
        <v>2026</v>
      </c>
      <c r="D1754" s="4" t="str">
        <f>"Q"&amp;ROUNDUP(MONTH(SalesDataTable[[#This Row],[Order Date]])/3,0)</f>
        <v>Q3</v>
      </c>
      <c r="E1754" s="4">
        <f>MONTH(SalesDataTable[[#This Row],[Order Date]])</f>
        <v>8</v>
      </c>
      <c r="F1754" s="4" t="str">
        <f>TEXT(SalesDataTable[[#This Row],[Order Date]],"MMM")</f>
        <v>Aug</v>
      </c>
      <c r="G1754" s="3" t="s">
        <v>6</v>
      </c>
      <c r="H1754" s="3" t="s">
        <v>27</v>
      </c>
      <c r="I1754" s="3" t="s">
        <v>2</v>
      </c>
      <c r="J1754" s="3" t="s">
        <v>13</v>
      </c>
      <c r="K1754" s="3" t="s">
        <v>23</v>
      </c>
      <c r="L1754" s="3" t="s">
        <v>40</v>
      </c>
      <c r="M1754" s="8">
        <v>1</v>
      </c>
      <c r="N1754" s="5">
        <v>83.23</v>
      </c>
      <c r="O1754" s="6">
        <v>0.1</v>
      </c>
      <c r="P1754" s="18">
        <v>40.229999999999997</v>
      </c>
      <c r="Q1754" s="18">
        <f t="shared" si="108"/>
        <v>74.907000000000011</v>
      </c>
      <c r="R1754" s="18">
        <f t="shared" si="109"/>
        <v>40.229999999999997</v>
      </c>
      <c r="S1754" s="18">
        <f t="shared" si="110"/>
        <v>34.677000000000014</v>
      </c>
      <c r="T1754" s="7">
        <f t="shared" si="111"/>
        <v>0.46293403820737727</v>
      </c>
      <c r="U1754" s="4">
        <f>YEAR(SalesDataTable[[#This Row],[Order Date]])</f>
        <v>2026</v>
      </c>
      <c r="V1754" s="7" t="str">
        <f>"Q"&amp;ROUNDUP(MONTH(SalesDataTable[[#This Row],[Order Date]])/3,0)</f>
        <v>Q3</v>
      </c>
      <c r="W1754" s="8">
        <f>MONTH(SalesDataTable[[#This Row],[Order Date]])</f>
        <v>8</v>
      </c>
      <c r="X1754" s="7" t="str">
        <f>TEXT(SalesDataTable[[#This Row],[Order Date]],"mmm")</f>
        <v>Aug</v>
      </c>
    </row>
    <row r="1755" spans="1:24" ht="15.75">
      <c r="A1755" s="2">
        <v>2574</v>
      </c>
      <c r="B1755" s="11">
        <v>46261</v>
      </c>
      <c r="C1755" s="4">
        <f>YEAR(SalesDataTable[[#This Row],[Order Date]])</f>
        <v>2026</v>
      </c>
      <c r="D1755" s="4" t="str">
        <f>"Q"&amp;ROUNDUP(MONTH(SalesDataTable[[#This Row],[Order Date]])/3,0)</f>
        <v>Q3</v>
      </c>
      <c r="E1755" s="4">
        <f>MONTH(SalesDataTable[[#This Row],[Order Date]])</f>
        <v>8</v>
      </c>
      <c r="F1755" s="4" t="str">
        <f>TEXT(SalesDataTable[[#This Row],[Order Date]],"MMM")</f>
        <v>Aug</v>
      </c>
      <c r="G1755" s="3" t="s">
        <v>0</v>
      </c>
      <c r="H1755" s="3" t="s">
        <v>36</v>
      </c>
      <c r="I1755" s="3" t="s">
        <v>19</v>
      </c>
      <c r="J1755" s="3" t="s">
        <v>13</v>
      </c>
      <c r="K1755" s="3" t="s">
        <v>4</v>
      </c>
      <c r="L1755" s="3" t="s">
        <v>30</v>
      </c>
      <c r="M1755" s="8">
        <v>1</v>
      </c>
      <c r="N1755" s="5">
        <v>104.33</v>
      </c>
      <c r="O1755" s="6">
        <v>0.1</v>
      </c>
      <c r="P1755" s="18">
        <v>49.86</v>
      </c>
      <c r="Q1755" s="18">
        <f t="shared" si="108"/>
        <v>93.897000000000006</v>
      </c>
      <c r="R1755" s="18">
        <f t="shared" si="109"/>
        <v>49.86</v>
      </c>
      <c r="S1755" s="18">
        <f t="shared" si="110"/>
        <v>44.037000000000006</v>
      </c>
      <c r="T1755" s="7">
        <f t="shared" si="111"/>
        <v>0.46899261957251032</v>
      </c>
      <c r="U1755" s="4">
        <f>YEAR(SalesDataTable[[#This Row],[Order Date]])</f>
        <v>2026</v>
      </c>
      <c r="V1755" s="7" t="str">
        <f>"Q"&amp;ROUNDUP(MONTH(SalesDataTable[[#This Row],[Order Date]])/3,0)</f>
        <v>Q3</v>
      </c>
      <c r="W1755" s="8">
        <f>MONTH(SalesDataTable[[#This Row],[Order Date]])</f>
        <v>8</v>
      </c>
      <c r="X1755" s="7" t="str">
        <f>TEXT(SalesDataTable[[#This Row],[Order Date]],"mmm")</f>
        <v>Aug</v>
      </c>
    </row>
    <row r="1756" spans="1:24" ht="15.75">
      <c r="A1756" s="2">
        <v>2942</v>
      </c>
      <c r="B1756" s="11">
        <v>46261</v>
      </c>
      <c r="C1756" s="4">
        <f>YEAR(SalesDataTable[[#This Row],[Order Date]])</f>
        <v>2026</v>
      </c>
      <c r="D1756" s="4" t="str">
        <f>"Q"&amp;ROUNDUP(MONTH(SalesDataTable[[#This Row],[Order Date]])/3,0)</f>
        <v>Q3</v>
      </c>
      <c r="E1756" s="4">
        <f>MONTH(SalesDataTable[[#This Row],[Order Date]])</f>
        <v>8</v>
      </c>
      <c r="F1756" s="4" t="str">
        <f>TEXT(SalesDataTable[[#This Row],[Order Date]],"MMM")</f>
        <v>Aug</v>
      </c>
      <c r="G1756" s="3" t="s">
        <v>6</v>
      </c>
      <c r="H1756" s="3" t="s">
        <v>27</v>
      </c>
      <c r="I1756" s="3" t="s">
        <v>2</v>
      </c>
      <c r="J1756" s="3" t="s">
        <v>13</v>
      </c>
      <c r="K1756" s="3" t="s">
        <v>9</v>
      </c>
      <c r="L1756" s="3" t="s">
        <v>37</v>
      </c>
      <c r="M1756" s="8">
        <v>1</v>
      </c>
      <c r="N1756" s="5">
        <v>156.94999999999999</v>
      </c>
      <c r="O1756" s="6">
        <v>0</v>
      </c>
      <c r="P1756" s="18">
        <v>80.41</v>
      </c>
      <c r="Q1756" s="18">
        <f t="shared" si="108"/>
        <v>156.94999999999999</v>
      </c>
      <c r="R1756" s="18">
        <f t="shared" si="109"/>
        <v>80.41</v>
      </c>
      <c r="S1756" s="18">
        <f t="shared" si="110"/>
        <v>76.539999999999992</v>
      </c>
      <c r="T1756" s="7">
        <f t="shared" si="111"/>
        <v>0.48767123287671232</v>
      </c>
      <c r="U1756" s="4">
        <f>YEAR(SalesDataTable[[#This Row],[Order Date]])</f>
        <v>2026</v>
      </c>
      <c r="V1756" s="7" t="str">
        <f>"Q"&amp;ROUNDUP(MONTH(SalesDataTable[[#This Row],[Order Date]])/3,0)</f>
        <v>Q3</v>
      </c>
      <c r="W1756" s="8">
        <f>MONTH(SalesDataTable[[#This Row],[Order Date]])</f>
        <v>8</v>
      </c>
      <c r="X1756" s="7" t="str">
        <f>TEXT(SalesDataTable[[#This Row],[Order Date]],"mmm")</f>
        <v>Aug</v>
      </c>
    </row>
    <row r="1757" spans="1:24" ht="15.75">
      <c r="A1757" s="2">
        <v>3211</v>
      </c>
      <c r="B1757" s="11">
        <v>46261</v>
      </c>
      <c r="C1757" s="4">
        <f>YEAR(SalesDataTable[[#This Row],[Order Date]])</f>
        <v>2026</v>
      </c>
      <c r="D1757" s="4" t="str">
        <f>"Q"&amp;ROUNDUP(MONTH(SalesDataTable[[#This Row],[Order Date]])/3,0)</f>
        <v>Q3</v>
      </c>
      <c r="E1757" s="4">
        <f>MONTH(SalesDataTable[[#This Row],[Order Date]])</f>
        <v>8</v>
      </c>
      <c r="F1757" s="4" t="str">
        <f>TEXT(SalesDataTable[[#This Row],[Order Date]],"MMM")</f>
        <v>Aug</v>
      </c>
      <c r="G1757" s="3" t="s">
        <v>6</v>
      </c>
      <c r="H1757" s="3" t="s">
        <v>49</v>
      </c>
      <c r="I1757" s="3" t="s">
        <v>19</v>
      </c>
      <c r="J1757" s="3" t="s">
        <v>16</v>
      </c>
      <c r="K1757" s="3" t="s">
        <v>4</v>
      </c>
      <c r="L1757" s="3" t="s">
        <v>26</v>
      </c>
      <c r="M1757" s="8">
        <v>3</v>
      </c>
      <c r="N1757" s="5">
        <v>41.33</v>
      </c>
      <c r="O1757" s="6">
        <v>0.05</v>
      </c>
      <c r="P1757" s="18">
        <v>17</v>
      </c>
      <c r="Q1757" s="18">
        <f t="shared" si="108"/>
        <v>117.79049999999999</v>
      </c>
      <c r="R1757" s="18">
        <f t="shared" si="109"/>
        <v>51</v>
      </c>
      <c r="S1757" s="18">
        <f t="shared" si="110"/>
        <v>66.790499999999994</v>
      </c>
      <c r="T1757" s="7">
        <f t="shared" si="111"/>
        <v>0.56702790123142355</v>
      </c>
      <c r="U1757" s="4">
        <f>YEAR(SalesDataTable[[#This Row],[Order Date]])</f>
        <v>2026</v>
      </c>
      <c r="V1757" s="7" t="str">
        <f>"Q"&amp;ROUNDUP(MONTH(SalesDataTable[[#This Row],[Order Date]])/3,0)</f>
        <v>Q3</v>
      </c>
      <c r="W1757" s="8">
        <f>MONTH(SalesDataTable[[#This Row],[Order Date]])</f>
        <v>8</v>
      </c>
      <c r="X1757" s="7" t="str">
        <f>TEXT(SalesDataTable[[#This Row],[Order Date]],"mmm")</f>
        <v>Aug</v>
      </c>
    </row>
    <row r="1758" spans="1:24" ht="15.75">
      <c r="A1758" s="2">
        <v>3306</v>
      </c>
      <c r="B1758" s="11">
        <v>46261</v>
      </c>
      <c r="C1758" s="4">
        <f>YEAR(SalesDataTable[[#This Row],[Order Date]])</f>
        <v>2026</v>
      </c>
      <c r="D1758" s="4" t="str">
        <f>"Q"&amp;ROUNDUP(MONTH(SalesDataTable[[#This Row],[Order Date]])/3,0)</f>
        <v>Q3</v>
      </c>
      <c r="E1758" s="4">
        <f>MONTH(SalesDataTable[[#This Row],[Order Date]])</f>
        <v>8</v>
      </c>
      <c r="F1758" s="4" t="str">
        <f>TEXT(SalesDataTable[[#This Row],[Order Date]],"MMM")</f>
        <v>Aug</v>
      </c>
      <c r="G1758" s="3" t="s">
        <v>0</v>
      </c>
      <c r="H1758" s="3" t="s">
        <v>50</v>
      </c>
      <c r="I1758" s="3" t="s">
        <v>2</v>
      </c>
      <c r="J1758" s="3" t="s">
        <v>16</v>
      </c>
      <c r="K1758" s="3" t="s">
        <v>14</v>
      </c>
      <c r="L1758" s="3" t="s">
        <v>15</v>
      </c>
      <c r="M1758" s="8">
        <v>1</v>
      </c>
      <c r="N1758" s="5">
        <v>35.590000000000003</v>
      </c>
      <c r="O1758" s="6">
        <v>0</v>
      </c>
      <c r="P1758" s="18">
        <v>13.66</v>
      </c>
      <c r="Q1758" s="18">
        <f t="shared" si="108"/>
        <v>35.590000000000003</v>
      </c>
      <c r="R1758" s="18">
        <f t="shared" si="109"/>
        <v>13.66</v>
      </c>
      <c r="S1758" s="18">
        <f t="shared" si="110"/>
        <v>21.930000000000003</v>
      </c>
      <c r="T1758" s="7">
        <f t="shared" si="111"/>
        <v>0.61618432143860635</v>
      </c>
      <c r="U1758" s="4">
        <f>YEAR(SalesDataTable[[#This Row],[Order Date]])</f>
        <v>2026</v>
      </c>
      <c r="V1758" s="7" t="str">
        <f>"Q"&amp;ROUNDUP(MONTH(SalesDataTable[[#This Row],[Order Date]])/3,0)</f>
        <v>Q3</v>
      </c>
      <c r="W1758" s="8">
        <f>MONTH(SalesDataTable[[#This Row],[Order Date]])</f>
        <v>8</v>
      </c>
      <c r="X1758" s="7" t="str">
        <f>TEXT(SalesDataTable[[#This Row],[Order Date]],"mmm")</f>
        <v>Aug</v>
      </c>
    </row>
    <row r="1759" spans="1:24" ht="15.75">
      <c r="A1759" s="2">
        <v>3837</v>
      </c>
      <c r="B1759" s="11">
        <v>46261</v>
      </c>
      <c r="C1759" s="4">
        <f>YEAR(SalesDataTable[[#This Row],[Order Date]])</f>
        <v>2026</v>
      </c>
      <c r="D1759" s="4" t="str">
        <f>"Q"&amp;ROUNDUP(MONTH(SalesDataTable[[#This Row],[Order Date]])/3,0)</f>
        <v>Q3</v>
      </c>
      <c r="E1759" s="4">
        <f>MONTH(SalesDataTable[[#This Row],[Order Date]])</f>
        <v>8</v>
      </c>
      <c r="F1759" s="4" t="str">
        <f>TEXT(SalesDataTable[[#This Row],[Order Date]],"MMM")</f>
        <v>Aug</v>
      </c>
      <c r="G1759" s="3" t="s">
        <v>20</v>
      </c>
      <c r="H1759" s="3" t="s">
        <v>33</v>
      </c>
      <c r="I1759" s="3" t="s">
        <v>2</v>
      </c>
      <c r="J1759" s="3" t="s">
        <v>3</v>
      </c>
      <c r="K1759" s="3" t="s">
        <v>23</v>
      </c>
      <c r="L1759" s="3" t="s">
        <v>24</v>
      </c>
      <c r="M1759" s="8">
        <v>2</v>
      </c>
      <c r="N1759" s="5">
        <v>335.87</v>
      </c>
      <c r="O1759" s="6">
        <v>0.1</v>
      </c>
      <c r="P1759" s="18">
        <v>196.54</v>
      </c>
      <c r="Q1759" s="18">
        <f t="shared" si="108"/>
        <v>604.56600000000003</v>
      </c>
      <c r="R1759" s="18">
        <f t="shared" si="109"/>
        <v>393.08</v>
      </c>
      <c r="S1759" s="18">
        <f t="shared" si="110"/>
        <v>211.48600000000005</v>
      </c>
      <c r="T1759" s="7">
        <f t="shared" si="111"/>
        <v>0.34981457773014035</v>
      </c>
      <c r="U1759" s="4">
        <f>YEAR(SalesDataTable[[#This Row],[Order Date]])</f>
        <v>2026</v>
      </c>
      <c r="V1759" s="7" t="str">
        <f>"Q"&amp;ROUNDUP(MONTH(SalesDataTable[[#This Row],[Order Date]])/3,0)</f>
        <v>Q3</v>
      </c>
      <c r="W1759" s="8">
        <f>MONTH(SalesDataTable[[#This Row],[Order Date]])</f>
        <v>8</v>
      </c>
      <c r="X1759" s="7" t="str">
        <f>TEXT(SalesDataTable[[#This Row],[Order Date]],"mmm")</f>
        <v>Aug</v>
      </c>
    </row>
    <row r="1760" spans="1:24" ht="15.75">
      <c r="A1760" s="2">
        <v>4169</v>
      </c>
      <c r="B1760" s="11">
        <v>46261</v>
      </c>
      <c r="C1760" s="4">
        <f>YEAR(SalesDataTable[[#This Row],[Order Date]])</f>
        <v>2026</v>
      </c>
      <c r="D1760" s="4" t="str">
        <f>"Q"&amp;ROUNDUP(MONTH(SalesDataTable[[#This Row],[Order Date]])/3,0)</f>
        <v>Q3</v>
      </c>
      <c r="E1760" s="4">
        <f>MONTH(SalesDataTable[[#This Row],[Order Date]])</f>
        <v>8</v>
      </c>
      <c r="F1760" s="4" t="str">
        <f>TEXT(SalesDataTable[[#This Row],[Order Date]],"MMM")</f>
        <v>Aug</v>
      </c>
      <c r="G1760" s="3" t="s">
        <v>20</v>
      </c>
      <c r="H1760" s="3" t="s">
        <v>47</v>
      </c>
      <c r="I1760" s="3" t="s">
        <v>2</v>
      </c>
      <c r="J1760" s="3" t="s">
        <v>13</v>
      </c>
      <c r="K1760" s="3" t="s">
        <v>34</v>
      </c>
      <c r="L1760" s="3" t="s">
        <v>45</v>
      </c>
      <c r="M1760" s="8">
        <v>1</v>
      </c>
      <c r="N1760" s="5">
        <v>50.7</v>
      </c>
      <c r="O1760" s="6">
        <v>0.05</v>
      </c>
      <c r="P1760" s="18">
        <v>21.65</v>
      </c>
      <c r="Q1760" s="18">
        <f t="shared" si="108"/>
        <v>48.164999999999999</v>
      </c>
      <c r="R1760" s="18">
        <f t="shared" si="109"/>
        <v>21.65</v>
      </c>
      <c r="S1760" s="18">
        <f t="shared" si="110"/>
        <v>26.515000000000001</v>
      </c>
      <c r="T1760" s="7">
        <f t="shared" si="111"/>
        <v>0.55050347762898377</v>
      </c>
      <c r="U1760" s="4">
        <f>YEAR(SalesDataTable[[#This Row],[Order Date]])</f>
        <v>2026</v>
      </c>
      <c r="V1760" s="7" t="str">
        <f>"Q"&amp;ROUNDUP(MONTH(SalesDataTable[[#This Row],[Order Date]])/3,0)</f>
        <v>Q3</v>
      </c>
      <c r="W1760" s="8">
        <f>MONTH(SalesDataTable[[#This Row],[Order Date]])</f>
        <v>8</v>
      </c>
      <c r="X1760" s="7" t="str">
        <f>TEXT(SalesDataTable[[#This Row],[Order Date]],"mmm")</f>
        <v>Aug</v>
      </c>
    </row>
    <row r="1761" spans="1:24" ht="15.75">
      <c r="A1761" s="2">
        <v>4452</v>
      </c>
      <c r="B1761" s="11">
        <v>46261</v>
      </c>
      <c r="C1761" s="4">
        <f>YEAR(SalesDataTable[[#This Row],[Order Date]])</f>
        <v>2026</v>
      </c>
      <c r="D1761" s="4" t="str">
        <f>"Q"&amp;ROUNDUP(MONTH(SalesDataTable[[#This Row],[Order Date]])/3,0)</f>
        <v>Q3</v>
      </c>
      <c r="E1761" s="4">
        <f>MONTH(SalesDataTable[[#This Row],[Order Date]])</f>
        <v>8</v>
      </c>
      <c r="F1761" s="4" t="str">
        <f>TEXT(SalesDataTable[[#This Row],[Order Date]],"MMM")</f>
        <v>Aug</v>
      </c>
      <c r="G1761" s="3" t="s">
        <v>11</v>
      </c>
      <c r="H1761" s="3" t="s">
        <v>12</v>
      </c>
      <c r="I1761" s="3" t="s">
        <v>28</v>
      </c>
      <c r="J1761" s="3" t="s">
        <v>13</v>
      </c>
      <c r="K1761" s="3" t="s">
        <v>9</v>
      </c>
      <c r="L1761" s="3" t="s">
        <v>37</v>
      </c>
      <c r="M1761" s="8">
        <v>3</v>
      </c>
      <c r="N1761" s="5">
        <v>152.76</v>
      </c>
      <c r="O1761" s="6">
        <v>0.1</v>
      </c>
      <c r="P1761" s="18">
        <v>77.36</v>
      </c>
      <c r="Q1761" s="18">
        <f t="shared" si="108"/>
        <v>412.452</v>
      </c>
      <c r="R1761" s="18">
        <f t="shared" si="109"/>
        <v>232.07999999999998</v>
      </c>
      <c r="S1761" s="18">
        <f t="shared" si="110"/>
        <v>180.37200000000001</v>
      </c>
      <c r="T1761" s="7">
        <f t="shared" si="111"/>
        <v>0.43731634226528182</v>
      </c>
      <c r="U1761" s="4">
        <f>YEAR(SalesDataTable[[#This Row],[Order Date]])</f>
        <v>2026</v>
      </c>
      <c r="V1761" s="7" t="str">
        <f>"Q"&amp;ROUNDUP(MONTH(SalesDataTable[[#This Row],[Order Date]])/3,0)</f>
        <v>Q3</v>
      </c>
      <c r="W1761" s="8">
        <f>MONTH(SalesDataTable[[#This Row],[Order Date]])</f>
        <v>8</v>
      </c>
      <c r="X1761" s="7" t="str">
        <f>TEXT(SalesDataTable[[#This Row],[Order Date]],"mmm")</f>
        <v>Aug</v>
      </c>
    </row>
    <row r="1762" spans="1:24" ht="15.75">
      <c r="A1762" s="2">
        <v>4740</v>
      </c>
      <c r="B1762" s="11">
        <v>46261</v>
      </c>
      <c r="C1762" s="4">
        <f>YEAR(SalesDataTable[[#This Row],[Order Date]])</f>
        <v>2026</v>
      </c>
      <c r="D1762" s="4" t="str">
        <f>"Q"&amp;ROUNDUP(MONTH(SalesDataTable[[#This Row],[Order Date]])/3,0)</f>
        <v>Q3</v>
      </c>
      <c r="E1762" s="4">
        <f>MONTH(SalesDataTable[[#This Row],[Order Date]])</f>
        <v>8</v>
      </c>
      <c r="F1762" s="4" t="str">
        <f>TEXT(SalesDataTable[[#This Row],[Order Date]],"MMM")</f>
        <v>Aug</v>
      </c>
      <c r="G1762" s="3" t="s">
        <v>0</v>
      </c>
      <c r="H1762" s="3" t="s">
        <v>50</v>
      </c>
      <c r="I1762" s="3" t="s">
        <v>8</v>
      </c>
      <c r="J1762" s="3" t="s">
        <v>3</v>
      </c>
      <c r="K1762" s="3" t="s">
        <v>9</v>
      </c>
      <c r="L1762" s="3" t="s">
        <v>46</v>
      </c>
      <c r="M1762" s="8">
        <v>5</v>
      </c>
      <c r="N1762" s="5">
        <v>72.78</v>
      </c>
      <c r="O1762" s="6">
        <v>0.1</v>
      </c>
      <c r="P1762" s="18">
        <v>33.25</v>
      </c>
      <c r="Q1762" s="18">
        <f t="shared" si="108"/>
        <v>327.51</v>
      </c>
      <c r="R1762" s="18">
        <f t="shared" si="109"/>
        <v>166.25</v>
      </c>
      <c r="S1762" s="18">
        <f t="shared" si="110"/>
        <v>161.26</v>
      </c>
      <c r="T1762" s="7">
        <f t="shared" si="111"/>
        <v>0.49238191200268694</v>
      </c>
      <c r="U1762" s="4">
        <f>YEAR(SalesDataTable[[#This Row],[Order Date]])</f>
        <v>2026</v>
      </c>
      <c r="V1762" s="7" t="str">
        <f>"Q"&amp;ROUNDUP(MONTH(SalesDataTable[[#This Row],[Order Date]])/3,0)</f>
        <v>Q3</v>
      </c>
      <c r="W1762" s="8">
        <f>MONTH(SalesDataTable[[#This Row],[Order Date]])</f>
        <v>8</v>
      </c>
      <c r="X1762" s="7" t="str">
        <f>TEXT(SalesDataTable[[#This Row],[Order Date]],"mmm")</f>
        <v>Aug</v>
      </c>
    </row>
    <row r="1763" spans="1:24" ht="15.75">
      <c r="A1763" s="2">
        <v>5000</v>
      </c>
      <c r="B1763" s="11">
        <v>46261</v>
      </c>
      <c r="C1763" s="4">
        <f>YEAR(SalesDataTable[[#This Row],[Order Date]])</f>
        <v>2026</v>
      </c>
      <c r="D1763" s="4" t="str">
        <f>"Q"&amp;ROUNDUP(MONTH(SalesDataTable[[#This Row],[Order Date]])/3,0)</f>
        <v>Q3</v>
      </c>
      <c r="E1763" s="4">
        <f>MONTH(SalesDataTable[[#This Row],[Order Date]])</f>
        <v>8</v>
      </c>
      <c r="F1763" s="4" t="str">
        <f>TEXT(SalesDataTable[[#This Row],[Order Date]],"MMM")</f>
        <v>Aug</v>
      </c>
      <c r="G1763" s="3" t="s">
        <v>6</v>
      </c>
      <c r="H1763" s="3" t="s">
        <v>43</v>
      </c>
      <c r="I1763" s="3" t="s">
        <v>28</v>
      </c>
      <c r="J1763" s="3" t="s">
        <v>13</v>
      </c>
      <c r="K1763" s="3" t="s">
        <v>14</v>
      </c>
      <c r="L1763" s="3" t="s">
        <v>15</v>
      </c>
      <c r="M1763" s="8">
        <v>2</v>
      </c>
      <c r="N1763" s="5">
        <v>37</v>
      </c>
      <c r="O1763" s="6">
        <v>0</v>
      </c>
      <c r="P1763" s="18">
        <v>13.83</v>
      </c>
      <c r="Q1763" s="18">
        <f t="shared" si="108"/>
        <v>74</v>
      </c>
      <c r="R1763" s="18">
        <f t="shared" si="109"/>
        <v>27.66</v>
      </c>
      <c r="S1763" s="18">
        <f t="shared" si="110"/>
        <v>46.34</v>
      </c>
      <c r="T1763" s="7">
        <f t="shared" si="111"/>
        <v>0.62621621621621626</v>
      </c>
      <c r="U1763" s="4">
        <f>YEAR(SalesDataTable[[#This Row],[Order Date]])</f>
        <v>2026</v>
      </c>
      <c r="V1763" s="7" t="str">
        <f>"Q"&amp;ROUNDUP(MONTH(SalesDataTable[[#This Row],[Order Date]])/3,0)</f>
        <v>Q3</v>
      </c>
      <c r="W1763" s="8">
        <f>MONTH(SalesDataTable[[#This Row],[Order Date]])</f>
        <v>8</v>
      </c>
      <c r="X1763" s="7" t="str">
        <f>TEXT(SalesDataTable[[#This Row],[Order Date]],"mmm")</f>
        <v>Aug</v>
      </c>
    </row>
    <row r="1764" spans="1:24" ht="15.75">
      <c r="A1764" s="2">
        <v>5058</v>
      </c>
      <c r="B1764" s="11">
        <v>46261</v>
      </c>
      <c r="C1764" s="4">
        <f>YEAR(SalesDataTable[[#This Row],[Order Date]])</f>
        <v>2026</v>
      </c>
      <c r="D1764" s="4" t="str">
        <f>"Q"&amp;ROUNDUP(MONTH(SalesDataTable[[#This Row],[Order Date]])/3,0)</f>
        <v>Q3</v>
      </c>
      <c r="E1764" s="4">
        <f>MONTH(SalesDataTable[[#This Row],[Order Date]])</f>
        <v>8</v>
      </c>
      <c r="F1764" s="4" t="str">
        <f>TEXT(SalesDataTable[[#This Row],[Order Date]],"MMM")</f>
        <v>Aug</v>
      </c>
      <c r="G1764" s="3" t="s">
        <v>6</v>
      </c>
      <c r="H1764" s="3" t="s">
        <v>41</v>
      </c>
      <c r="I1764" s="3" t="s">
        <v>8</v>
      </c>
      <c r="J1764" s="3" t="s">
        <v>16</v>
      </c>
      <c r="K1764" s="3" t="s">
        <v>4</v>
      </c>
      <c r="L1764" s="3" t="s">
        <v>26</v>
      </c>
      <c r="M1764" s="8">
        <v>6</v>
      </c>
      <c r="N1764" s="5">
        <v>41.33</v>
      </c>
      <c r="O1764" s="6">
        <v>0.2</v>
      </c>
      <c r="P1764" s="18">
        <v>17.02</v>
      </c>
      <c r="Q1764" s="18">
        <f t="shared" si="108"/>
        <v>198.38400000000001</v>
      </c>
      <c r="R1764" s="18">
        <f t="shared" si="109"/>
        <v>102.12</v>
      </c>
      <c r="S1764" s="18">
        <f t="shared" si="110"/>
        <v>96.26400000000001</v>
      </c>
      <c r="T1764" s="7">
        <f t="shared" si="111"/>
        <v>0.48524074522138883</v>
      </c>
      <c r="U1764" s="4">
        <f>YEAR(SalesDataTable[[#This Row],[Order Date]])</f>
        <v>2026</v>
      </c>
      <c r="V1764" s="7" t="str">
        <f>"Q"&amp;ROUNDUP(MONTH(SalesDataTable[[#This Row],[Order Date]])/3,0)</f>
        <v>Q3</v>
      </c>
      <c r="W1764" s="8">
        <f>MONTH(SalesDataTable[[#This Row],[Order Date]])</f>
        <v>8</v>
      </c>
      <c r="X1764" s="7" t="str">
        <f>TEXT(SalesDataTable[[#This Row],[Order Date]],"mmm")</f>
        <v>Aug</v>
      </c>
    </row>
    <row r="1765" spans="1:24" ht="15.75">
      <c r="A1765" s="2">
        <v>496</v>
      </c>
      <c r="B1765" s="11">
        <v>46262</v>
      </c>
      <c r="C1765" s="4">
        <f>YEAR(SalesDataTable[[#This Row],[Order Date]])</f>
        <v>2026</v>
      </c>
      <c r="D1765" s="4" t="str">
        <f>"Q"&amp;ROUNDUP(MONTH(SalesDataTable[[#This Row],[Order Date]])/3,0)</f>
        <v>Q3</v>
      </c>
      <c r="E1765" s="4">
        <f>MONTH(SalesDataTable[[#This Row],[Order Date]])</f>
        <v>8</v>
      </c>
      <c r="F1765" s="4" t="str">
        <f>TEXT(SalesDataTable[[#This Row],[Order Date]],"MMM")</f>
        <v>Aug</v>
      </c>
      <c r="G1765" s="3" t="s">
        <v>0</v>
      </c>
      <c r="H1765" s="3" t="s">
        <v>50</v>
      </c>
      <c r="I1765" s="3" t="s">
        <v>19</v>
      </c>
      <c r="J1765" s="3" t="s">
        <v>3</v>
      </c>
      <c r="K1765" s="3" t="s">
        <v>34</v>
      </c>
      <c r="L1765" s="3" t="s">
        <v>42</v>
      </c>
      <c r="M1765" s="8">
        <v>1</v>
      </c>
      <c r="N1765" s="5">
        <v>37.020000000000003</v>
      </c>
      <c r="O1765" s="6">
        <v>0</v>
      </c>
      <c r="P1765" s="18">
        <v>13.64</v>
      </c>
      <c r="Q1765" s="18">
        <f t="shared" si="108"/>
        <v>37.020000000000003</v>
      </c>
      <c r="R1765" s="18">
        <f t="shared" si="109"/>
        <v>13.64</v>
      </c>
      <c r="S1765" s="18">
        <f t="shared" si="110"/>
        <v>23.380000000000003</v>
      </c>
      <c r="T1765" s="7">
        <f t="shared" si="111"/>
        <v>0.63155051323608857</v>
      </c>
      <c r="U1765" s="4">
        <f>YEAR(SalesDataTable[[#This Row],[Order Date]])</f>
        <v>2026</v>
      </c>
      <c r="V1765" s="7" t="str">
        <f>"Q"&amp;ROUNDUP(MONTH(SalesDataTable[[#This Row],[Order Date]])/3,0)</f>
        <v>Q3</v>
      </c>
      <c r="W1765" s="8">
        <f>MONTH(SalesDataTable[[#This Row],[Order Date]])</f>
        <v>8</v>
      </c>
      <c r="X1765" s="7" t="str">
        <f>TEXT(SalesDataTable[[#This Row],[Order Date]],"mmm")</f>
        <v>Aug</v>
      </c>
    </row>
    <row r="1766" spans="1:24" ht="15.75">
      <c r="A1766" s="2">
        <v>1343</v>
      </c>
      <c r="B1766" s="11">
        <v>46262</v>
      </c>
      <c r="C1766" s="4">
        <f>YEAR(SalesDataTable[[#This Row],[Order Date]])</f>
        <v>2026</v>
      </c>
      <c r="D1766" s="4" t="str">
        <f>"Q"&amp;ROUNDUP(MONTH(SalesDataTable[[#This Row],[Order Date]])/3,0)</f>
        <v>Q3</v>
      </c>
      <c r="E1766" s="4">
        <f>MONTH(SalesDataTable[[#This Row],[Order Date]])</f>
        <v>8</v>
      </c>
      <c r="F1766" s="4" t="str">
        <f>TEXT(SalesDataTable[[#This Row],[Order Date]],"MMM")</f>
        <v>Aug</v>
      </c>
      <c r="G1766" s="3" t="s">
        <v>20</v>
      </c>
      <c r="H1766" s="3" t="s">
        <v>33</v>
      </c>
      <c r="I1766" s="3" t="s">
        <v>2</v>
      </c>
      <c r="J1766" s="3" t="s">
        <v>13</v>
      </c>
      <c r="K1766" s="3" t="s">
        <v>23</v>
      </c>
      <c r="L1766" s="3" t="s">
        <v>40</v>
      </c>
      <c r="M1766" s="8">
        <v>1</v>
      </c>
      <c r="N1766" s="5">
        <v>81.06</v>
      </c>
      <c r="O1766" s="6">
        <v>0</v>
      </c>
      <c r="P1766" s="18">
        <v>38.43</v>
      </c>
      <c r="Q1766" s="18">
        <f t="shared" si="108"/>
        <v>81.06</v>
      </c>
      <c r="R1766" s="18">
        <f t="shared" si="109"/>
        <v>38.43</v>
      </c>
      <c r="S1766" s="18">
        <f t="shared" si="110"/>
        <v>42.63</v>
      </c>
      <c r="T1766" s="7">
        <f t="shared" si="111"/>
        <v>0.52590673575129532</v>
      </c>
      <c r="U1766" s="4">
        <f>YEAR(SalesDataTable[[#This Row],[Order Date]])</f>
        <v>2026</v>
      </c>
      <c r="V1766" s="7" t="str">
        <f>"Q"&amp;ROUNDUP(MONTH(SalesDataTable[[#This Row],[Order Date]])/3,0)</f>
        <v>Q3</v>
      </c>
      <c r="W1766" s="8">
        <f>MONTH(SalesDataTable[[#This Row],[Order Date]])</f>
        <v>8</v>
      </c>
      <c r="X1766" s="7" t="str">
        <f>TEXT(SalesDataTable[[#This Row],[Order Date]],"mmm")</f>
        <v>Aug</v>
      </c>
    </row>
    <row r="1767" spans="1:24" ht="15.75">
      <c r="A1767" s="2">
        <v>1455</v>
      </c>
      <c r="B1767" s="11">
        <v>46262</v>
      </c>
      <c r="C1767" s="4">
        <f>YEAR(SalesDataTable[[#This Row],[Order Date]])</f>
        <v>2026</v>
      </c>
      <c r="D1767" s="4" t="str">
        <f>"Q"&amp;ROUNDUP(MONTH(SalesDataTable[[#This Row],[Order Date]])/3,0)</f>
        <v>Q3</v>
      </c>
      <c r="E1767" s="4">
        <f>MONTH(SalesDataTable[[#This Row],[Order Date]])</f>
        <v>8</v>
      </c>
      <c r="F1767" s="4" t="str">
        <f>TEXT(SalesDataTable[[#This Row],[Order Date]],"MMM")</f>
        <v>Aug</v>
      </c>
      <c r="G1767" s="3" t="s">
        <v>11</v>
      </c>
      <c r="H1767" s="3" t="s">
        <v>12</v>
      </c>
      <c r="I1767" s="3" t="s">
        <v>2</v>
      </c>
      <c r="J1767" s="3" t="s">
        <v>13</v>
      </c>
      <c r="K1767" s="3" t="s">
        <v>4</v>
      </c>
      <c r="L1767" s="3" t="s">
        <v>22</v>
      </c>
      <c r="M1767" s="8">
        <v>2</v>
      </c>
      <c r="N1767" s="5">
        <v>51.91</v>
      </c>
      <c r="O1767" s="6">
        <v>0</v>
      </c>
      <c r="P1767" s="18">
        <v>21.94</v>
      </c>
      <c r="Q1767" s="18">
        <f t="shared" si="108"/>
        <v>103.82</v>
      </c>
      <c r="R1767" s="18">
        <f t="shared" si="109"/>
        <v>43.88</v>
      </c>
      <c r="S1767" s="18">
        <f t="shared" si="110"/>
        <v>59.939999999999991</v>
      </c>
      <c r="T1767" s="7">
        <f t="shared" si="111"/>
        <v>0.57734540550953573</v>
      </c>
      <c r="U1767" s="4">
        <f>YEAR(SalesDataTable[[#This Row],[Order Date]])</f>
        <v>2026</v>
      </c>
      <c r="V1767" s="7" t="str">
        <f>"Q"&amp;ROUNDUP(MONTH(SalesDataTable[[#This Row],[Order Date]])/3,0)</f>
        <v>Q3</v>
      </c>
      <c r="W1767" s="8">
        <f>MONTH(SalesDataTable[[#This Row],[Order Date]])</f>
        <v>8</v>
      </c>
      <c r="X1767" s="7" t="str">
        <f>TEXT(SalesDataTable[[#This Row],[Order Date]],"mmm")</f>
        <v>Aug</v>
      </c>
    </row>
    <row r="1768" spans="1:24" ht="15.75">
      <c r="A1768" s="2">
        <v>1632</v>
      </c>
      <c r="B1768" s="11">
        <v>46262</v>
      </c>
      <c r="C1768" s="4">
        <f>YEAR(SalesDataTable[[#This Row],[Order Date]])</f>
        <v>2026</v>
      </c>
      <c r="D1768" s="4" t="str">
        <f>"Q"&amp;ROUNDUP(MONTH(SalesDataTable[[#This Row],[Order Date]])/3,0)</f>
        <v>Q3</v>
      </c>
      <c r="E1768" s="4">
        <f>MONTH(SalesDataTable[[#This Row],[Order Date]])</f>
        <v>8</v>
      </c>
      <c r="F1768" s="4" t="str">
        <f>TEXT(SalesDataTable[[#This Row],[Order Date]],"MMM")</f>
        <v>Aug</v>
      </c>
      <c r="G1768" s="3" t="s">
        <v>20</v>
      </c>
      <c r="H1768" s="3" t="s">
        <v>31</v>
      </c>
      <c r="I1768" s="3" t="s">
        <v>28</v>
      </c>
      <c r="J1768" s="3" t="s">
        <v>13</v>
      </c>
      <c r="K1768" s="3" t="s">
        <v>14</v>
      </c>
      <c r="L1768" s="3" t="s">
        <v>15</v>
      </c>
      <c r="M1768" s="8">
        <v>1</v>
      </c>
      <c r="N1768" s="5">
        <v>35.700000000000003</v>
      </c>
      <c r="O1768" s="6">
        <v>0.05</v>
      </c>
      <c r="P1768" s="18">
        <v>13.45</v>
      </c>
      <c r="Q1768" s="18">
        <f t="shared" si="108"/>
        <v>33.914999999999999</v>
      </c>
      <c r="R1768" s="18">
        <f t="shared" si="109"/>
        <v>13.45</v>
      </c>
      <c r="S1768" s="18">
        <f t="shared" si="110"/>
        <v>20.465</v>
      </c>
      <c r="T1768" s="7">
        <f t="shared" si="111"/>
        <v>0.60342031549461894</v>
      </c>
      <c r="U1768" s="4">
        <f>YEAR(SalesDataTable[[#This Row],[Order Date]])</f>
        <v>2026</v>
      </c>
      <c r="V1768" s="7" t="str">
        <f>"Q"&amp;ROUNDUP(MONTH(SalesDataTable[[#This Row],[Order Date]])/3,0)</f>
        <v>Q3</v>
      </c>
      <c r="W1768" s="8">
        <f>MONTH(SalesDataTable[[#This Row],[Order Date]])</f>
        <v>8</v>
      </c>
      <c r="X1768" s="7" t="str">
        <f>TEXT(SalesDataTable[[#This Row],[Order Date]],"mmm")</f>
        <v>Aug</v>
      </c>
    </row>
    <row r="1769" spans="1:24" ht="15.75">
      <c r="A1769" s="2">
        <v>1817</v>
      </c>
      <c r="B1769" s="11">
        <v>46262</v>
      </c>
      <c r="C1769" s="4">
        <f>YEAR(SalesDataTable[[#This Row],[Order Date]])</f>
        <v>2026</v>
      </c>
      <c r="D1769" s="4" t="str">
        <f>"Q"&amp;ROUNDUP(MONTH(SalesDataTable[[#This Row],[Order Date]])/3,0)</f>
        <v>Q3</v>
      </c>
      <c r="E1769" s="4">
        <f>MONTH(SalesDataTable[[#This Row],[Order Date]])</f>
        <v>8</v>
      </c>
      <c r="F1769" s="4" t="str">
        <f>TEXT(SalesDataTable[[#This Row],[Order Date]],"MMM")</f>
        <v>Aug</v>
      </c>
      <c r="G1769" s="3" t="s">
        <v>0</v>
      </c>
      <c r="H1769" s="3" t="s">
        <v>36</v>
      </c>
      <c r="I1769" s="3" t="s">
        <v>19</v>
      </c>
      <c r="J1769" s="3" t="s">
        <v>13</v>
      </c>
      <c r="K1769" s="3" t="s">
        <v>34</v>
      </c>
      <c r="L1769" s="3" t="s">
        <v>42</v>
      </c>
      <c r="M1769" s="8">
        <v>1</v>
      </c>
      <c r="N1769" s="5">
        <v>36.590000000000003</v>
      </c>
      <c r="O1769" s="6">
        <v>0.05</v>
      </c>
      <c r="P1769" s="18">
        <v>14.15</v>
      </c>
      <c r="Q1769" s="18">
        <f t="shared" si="108"/>
        <v>34.7605</v>
      </c>
      <c r="R1769" s="18">
        <f t="shared" si="109"/>
        <v>14.15</v>
      </c>
      <c r="S1769" s="18">
        <f t="shared" si="110"/>
        <v>20.610500000000002</v>
      </c>
      <c r="T1769" s="7">
        <f t="shared" si="111"/>
        <v>0.59292875534011313</v>
      </c>
      <c r="U1769" s="4">
        <f>YEAR(SalesDataTable[[#This Row],[Order Date]])</f>
        <v>2026</v>
      </c>
      <c r="V1769" s="7" t="str">
        <f>"Q"&amp;ROUNDUP(MONTH(SalesDataTable[[#This Row],[Order Date]])/3,0)</f>
        <v>Q3</v>
      </c>
      <c r="W1769" s="8">
        <f>MONTH(SalesDataTable[[#This Row],[Order Date]])</f>
        <v>8</v>
      </c>
      <c r="X1769" s="7" t="str">
        <f>TEXT(SalesDataTable[[#This Row],[Order Date]],"mmm")</f>
        <v>Aug</v>
      </c>
    </row>
    <row r="1770" spans="1:24" ht="15.75">
      <c r="A1770" s="2">
        <v>2993</v>
      </c>
      <c r="B1770" s="11">
        <v>46262</v>
      </c>
      <c r="C1770" s="4">
        <f>YEAR(SalesDataTable[[#This Row],[Order Date]])</f>
        <v>2026</v>
      </c>
      <c r="D1770" s="4" t="str">
        <f>"Q"&amp;ROUNDUP(MONTH(SalesDataTable[[#This Row],[Order Date]])/3,0)</f>
        <v>Q3</v>
      </c>
      <c r="E1770" s="4">
        <f>MONTH(SalesDataTable[[#This Row],[Order Date]])</f>
        <v>8</v>
      </c>
      <c r="F1770" s="4" t="str">
        <f>TEXT(SalesDataTable[[#This Row],[Order Date]],"MMM")</f>
        <v>Aug</v>
      </c>
      <c r="G1770" s="3" t="s">
        <v>6</v>
      </c>
      <c r="H1770" s="3" t="s">
        <v>43</v>
      </c>
      <c r="I1770" s="3" t="s">
        <v>8</v>
      </c>
      <c r="J1770" s="3" t="s">
        <v>16</v>
      </c>
      <c r="K1770" s="3" t="s">
        <v>14</v>
      </c>
      <c r="L1770" s="3" t="s">
        <v>15</v>
      </c>
      <c r="M1770" s="8">
        <v>3</v>
      </c>
      <c r="N1770" s="5">
        <v>35.520000000000003</v>
      </c>
      <c r="O1770" s="6">
        <v>0.1</v>
      </c>
      <c r="P1770" s="18">
        <v>13.78</v>
      </c>
      <c r="Q1770" s="18">
        <f t="shared" si="108"/>
        <v>95.904000000000011</v>
      </c>
      <c r="R1770" s="18">
        <f t="shared" si="109"/>
        <v>41.339999999999996</v>
      </c>
      <c r="S1770" s="18">
        <f t="shared" si="110"/>
        <v>54.564000000000014</v>
      </c>
      <c r="T1770" s="7">
        <f t="shared" si="111"/>
        <v>0.56894394394394399</v>
      </c>
      <c r="U1770" s="4">
        <f>YEAR(SalesDataTable[[#This Row],[Order Date]])</f>
        <v>2026</v>
      </c>
      <c r="V1770" s="7" t="str">
        <f>"Q"&amp;ROUNDUP(MONTH(SalesDataTable[[#This Row],[Order Date]])/3,0)</f>
        <v>Q3</v>
      </c>
      <c r="W1770" s="8">
        <f>MONTH(SalesDataTable[[#This Row],[Order Date]])</f>
        <v>8</v>
      </c>
      <c r="X1770" s="7" t="str">
        <f>TEXT(SalesDataTable[[#This Row],[Order Date]],"mmm")</f>
        <v>Aug</v>
      </c>
    </row>
    <row r="1771" spans="1:24" ht="15.75">
      <c r="A1771" s="2">
        <v>4676</v>
      </c>
      <c r="B1771" s="11">
        <v>46262</v>
      </c>
      <c r="C1771" s="4">
        <f>YEAR(SalesDataTable[[#This Row],[Order Date]])</f>
        <v>2026</v>
      </c>
      <c r="D1771" s="4" t="str">
        <f>"Q"&amp;ROUNDUP(MONTH(SalesDataTable[[#This Row],[Order Date]])/3,0)</f>
        <v>Q3</v>
      </c>
      <c r="E1771" s="4">
        <f>MONTH(SalesDataTable[[#This Row],[Order Date]])</f>
        <v>8</v>
      </c>
      <c r="F1771" s="4" t="str">
        <f>TEXT(SalesDataTable[[#This Row],[Order Date]],"MMM")</f>
        <v>Aug</v>
      </c>
      <c r="G1771" s="3" t="s">
        <v>20</v>
      </c>
      <c r="H1771" s="3" t="s">
        <v>47</v>
      </c>
      <c r="I1771" s="3" t="s">
        <v>19</v>
      </c>
      <c r="J1771" s="3" t="s">
        <v>13</v>
      </c>
      <c r="K1771" s="3" t="s">
        <v>4</v>
      </c>
      <c r="L1771" s="3" t="s">
        <v>5</v>
      </c>
      <c r="M1771" s="8">
        <v>2</v>
      </c>
      <c r="N1771" s="5">
        <v>81.88</v>
      </c>
      <c r="O1771" s="6">
        <v>0.1</v>
      </c>
      <c r="P1771" s="18">
        <v>42.87</v>
      </c>
      <c r="Q1771" s="18">
        <f t="shared" si="108"/>
        <v>147.38399999999999</v>
      </c>
      <c r="R1771" s="18">
        <f t="shared" si="109"/>
        <v>85.74</v>
      </c>
      <c r="S1771" s="18">
        <f t="shared" si="110"/>
        <v>61.643999999999991</v>
      </c>
      <c r="T1771" s="7">
        <f t="shared" si="111"/>
        <v>0.41825435596808336</v>
      </c>
      <c r="U1771" s="4">
        <f>YEAR(SalesDataTable[[#This Row],[Order Date]])</f>
        <v>2026</v>
      </c>
      <c r="V1771" s="7" t="str">
        <f>"Q"&amp;ROUNDUP(MONTH(SalesDataTable[[#This Row],[Order Date]])/3,0)</f>
        <v>Q3</v>
      </c>
      <c r="W1771" s="8">
        <f>MONTH(SalesDataTable[[#This Row],[Order Date]])</f>
        <v>8</v>
      </c>
      <c r="X1771" s="7" t="str">
        <f>TEXT(SalesDataTable[[#This Row],[Order Date]],"mmm")</f>
        <v>Aug</v>
      </c>
    </row>
    <row r="1772" spans="1:24" ht="15.75">
      <c r="A1772" s="2">
        <v>5105</v>
      </c>
      <c r="B1772" s="11">
        <v>46262</v>
      </c>
      <c r="C1772" s="4">
        <f>YEAR(SalesDataTable[[#This Row],[Order Date]])</f>
        <v>2026</v>
      </c>
      <c r="D1772" s="4" t="str">
        <f>"Q"&amp;ROUNDUP(MONTH(SalesDataTable[[#This Row],[Order Date]])/3,0)</f>
        <v>Q3</v>
      </c>
      <c r="E1772" s="4">
        <f>MONTH(SalesDataTable[[#This Row],[Order Date]])</f>
        <v>8</v>
      </c>
      <c r="F1772" s="4" t="str">
        <f>TEXT(SalesDataTable[[#This Row],[Order Date]],"MMM")</f>
        <v>Aug</v>
      </c>
      <c r="G1772" s="3" t="s">
        <v>20</v>
      </c>
      <c r="H1772" s="3" t="s">
        <v>31</v>
      </c>
      <c r="I1772" s="3" t="s">
        <v>2</v>
      </c>
      <c r="J1772" s="3" t="s">
        <v>16</v>
      </c>
      <c r="K1772" s="3" t="s">
        <v>14</v>
      </c>
      <c r="L1772" s="3" t="s">
        <v>32</v>
      </c>
      <c r="M1772" s="8">
        <v>4</v>
      </c>
      <c r="N1772" s="5">
        <v>46.54</v>
      </c>
      <c r="O1772" s="6">
        <v>0</v>
      </c>
      <c r="P1772" s="18">
        <v>18.86</v>
      </c>
      <c r="Q1772" s="18">
        <f t="shared" si="108"/>
        <v>186.16</v>
      </c>
      <c r="R1772" s="18">
        <f t="shared" si="109"/>
        <v>75.44</v>
      </c>
      <c r="S1772" s="18">
        <f t="shared" si="110"/>
        <v>110.72</v>
      </c>
      <c r="T1772" s="7">
        <f t="shared" si="111"/>
        <v>0.5947571981091534</v>
      </c>
      <c r="U1772" s="4">
        <f>YEAR(SalesDataTable[[#This Row],[Order Date]])</f>
        <v>2026</v>
      </c>
      <c r="V1772" s="7" t="str">
        <f>"Q"&amp;ROUNDUP(MONTH(SalesDataTable[[#This Row],[Order Date]])/3,0)</f>
        <v>Q3</v>
      </c>
      <c r="W1772" s="8">
        <f>MONTH(SalesDataTable[[#This Row],[Order Date]])</f>
        <v>8</v>
      </c>
      <c r="X1772" s="7" t="str">
        <f>TEXT(SalesDataTable[[#This Row],[Order Date]],"mmm")</f>
        <v>Aug</v>
      </c>
    </row>
    <row r="1773" spans="1:24" ht="15.75">
      <c r="A1773" s="2">
        <v>223</v>
      </c>
      <c r="B1773" s="11">
        <v>46263</v>
      </c>
      <c r="C1773" s="4">
        <f>YEAR(SalesDataTable[[#This Row],[Order Date]])</f>
        <v>2026</v>
      </c>
      <c r="D1773" s="4" t="str">
        <f>"Q"&amp;ROUNDUP(MONTH(SalesDataTable[[#This Row],[Order Date]])/3,0)</f>
        <v>Q3</v>
      </c>
      <c r="E1773" s="4">
        <f>MONTH(SalesDataTable[[#This Row],[Order Date]])</f>
        <v>8</v>
      </c>
      <c r="F1773" s="4" t="str">
        <f>TEXT(SalesDataTable[[#This Row],[Order Date]],"MMM")</f>
        <v>Aug</v>
      </c>
      <c r="G1773" s="3" t="s">
        <v>11</v>
      </c>
      <c r="H1773" s="3" t="s">
        <v>12</v>
      </c>
      <c r="I1773" s="3" t="s">
        <v>19</v>
      </c>
      <c r="J1773" s="3" t="s">
        <v>3</v>
      </c>
      <c r="K1773" s="3" t="s">
        <v>34</v>
      </c>
      <c r="L1773" s="3" t="s">
        <v>45</v>
      </c>
      <c r="M1773" s="8">
        <v>1</v>
      </c>
      <c r="N1773" s="5">
        <v>49.79</v>
      </c>
      <c r="O1773" s="6">
        <v>0</v>
      </c>
      <c r="P1773" s="18">
        <v>21.43</v>
      </c>
      <c r="Q1773" s="18">
        <f t="shared" si="108"/>
        <v>49.79</v>
      </c>
      <c r="R1773" s="18">
        <f t="shared" si="109"/>
        <v>21.43</v>
      </c>
      <c r="S1773" s="18">
        <f t="shared" si="110"/>
        <v>28.36</v>
      </c>
      <c r="T1773" s="7">
        <f t="shared" si="111"/>
        <v>0.56959228760795344</v>
      </c>
      <c r="U1773" s="4">
        <f>YEAR(SalesDataTable[[#This Row],[Order Date]])</f>
        <v>2026</v>
      </c>
      <c r="V1773" s="7" t="str">
        <f>"Q"&amp;ROUNDUP(MONTH(SalesDataTable[[#This Row],[Order Date]])/3,0)</f>
        <v>Q3</v>
      </c>
      <c r="W1773" s="8">
        <f>MONTH(SalesDataTable[[#This Row],[Order Date]])</f>
        <v>8</v>
      </c>
      <c r="X1773" s="7" t="str">
        <f>TEXT(SalesDataTable[[#This Row],[Order Date]],"mmm")</f>
        <v>Aug</v>
      </c>
    </row>
    <row r="1774" spans="1:24" ht="15.75">
      <c r="A1774" s="2">
        <v>1023</v>
      </c>
      <c r="B1774" s="11">
        <v>46263</v>
      </c>
      <c r="C1774" s="4">
        <f>YEAR(SalesDataTable[[#This Row],[Order Date]])</f>
        <v>2026</v>
      </c>
      <c r="D1774" s="4" t="str">
        <f>"Q"&amp;ROUNDUP(MONTH(SalesDataTable[[#This Row],[Order Date]])/3,0)</f>
        <v>Q3</v>
      </c>
      <c r="E1774" s="4">
        <f>MONTH(SalesDataTable[[#This Row],[Order Date]])</f>
        <v>8</v>
      </c>
      <c r="F1774" s="4" t="str">
        <f>TEXT(SalesDataTable[[#This Row],[Order Date]],"MMM")</f>
        <v>Aug</v>
      </c>
      <c r="G1774" s="3" t="s">
        <v>11</v>
      </c>
      <c r="H1774" s="3" t="s">
        <v>18</v>
      </c>
      <c r="I1774" s="3" t="s">
        <v>2</v>
      </c>
      <c r="J1774" s="3" t="s">
        <v>13</v>
      </c>
      <c r="K1774" s="3" t="s">
        <v>9</v>
      </c>
      <c r="L1774" s="3" t="s">
        <v>10</v>
      </c>
      <c r="M1774" s="8">
        <v>6</v>
      </c>
      <c r="N1774" s="5">
        <v>90.19</v>
      </c>
      <c r="O1774" s="6">
        <v>0</v>
      </c>
      <c r="P1774" s="18">
        <v>45.61</v>
      </c>
      <c r="Q1774" s="18">
        <f t="shared" si="108"/>
        <v>541.14</v>
      </c>
      <c r="R1774" s="18">
        <f t="shared" si="109"/>
        <v>273.65999999999997</v>
      </c>
      <c r="S1774" s="18">
        <f t="shared" si="110"/>
        <v>267.48</v>
      </c>
      <c r="T1774" s="7">
        <f t="shared" si="111"/>
        <v>0.4942898325756736</v>
      </c>
      <c r="U1774" s="4">
        <f>YEAR(SalesDataTable[[#This Row],[Order Date]])</f>
        <v>2026</v>
      </c>
      <c r="V1774" s="7" t="str">
        <f>"Q"&amp;ROUNDUP(MONTH(SalesDataTable[[#This Row],[Order Date]])/3,0)</f>
        <v>Q3</v>
      </c>
      <c r="W1774" s="8">
        <f>MONTH(SalesDataTable[[#This Row],[Order Date]])</f>
        <v>8</v>
      </c>
      <c r="X1774" s="7" t="str">
        <f>TEXT(SalesDataTable[[#This Row],[Order Date]],"mmm")</f>
        <v>Aug</v>
      </c>
    </row>
    <row r="1775" spans="1:24" ht="15.75">
      <c r="A1775" s="2">
        <v>1694</v>
      </c>
      <c r="B1775" s="11">
        <v>46263</v>
      </c>
      <c r="C1775" s="4">
        <f>YEAR(SalesDataTable[[#This Row],[Order Date]])</f>
        <v>2026</v>
      </c>
      <c r="D1775" s="4" t="str">
        <f>"Q"&amp;ROUNDUP(MONTH(SalesDataTable[[#This Row],[Order Date]])/3,0)</f>
        <v>Q3</v>
      </c>
      <c r="E1775" s="4">
        <f>MONTH(SalesDataTable[[#This Row],[Order Date]])</f>
        <v>8</v>
      </c>
      <c r="F1775" s="4" t="str">
        <f>TEXT(SalesDataTable[[#This Row],[Order Date]],"MMM")</f>
        <v>Aug</v>
      </c>
      <c r="G1775" s="3" t="s">
        <v>6</v>
      </c>
      <c r="H1775" s="3" t="s">
        <v>43</v>
      </c>
      <c r="I1775" s="3" t="s">
        <v>2</v>
      </c>
      <c r="J1775" s="3" t="s">
        <v>13</v>
      </c>
      <c r="K1775" s="3" t="s">
        <v>9</v>
      </c>
      <c r="L1775" s="3" t="s">
        <v>46</v>
      </c>
      <c r="M1775" s="8">
        <v>1</v>
      </c>
      <c r="N1775" s="5">
        <v>70.38</v>
      </c>
      <c r="O1775" s="6">
        <v>0.15</v>
      </c>
      <c r="P1775" s="18">
        <v>32.64</v>
      </c>
      <c r="Q1775" s="18">
        <f t="shared" si="108"/>
        <v>59.822999999999993</v>
      </c>
      <c r="R1775" s="18">
        <f t="shared" si="109"/>
        <v>32.64</v>
      </c>
      <c r="S1775" s="18">
        <f t="shared" si="110"/>
        <v>27.182999999999993</v>
      </c>
      <c r="T1775" s="7">
        <f t="shared" si="111"/>
        <v>0.45439045183290699</v>
      </c>
      <c r="U1775" s="4">
        <f>YEAR(SalesDataTable[[#This Row],[Order Date]])</f>
        <v>2026</v>
      </c>
      <c r="V1775" s="7" t="str">
        <f>"Q"&amp;ROUNDUP(MONTH(SalesDataTable[[#This Row],[Order Date]])/3,0)</f>
        <v>Q3</v>
      </c>
      <c r="W1775" s="8">
        <f>MONTH(SalesDataTable[[#This Row],[Order Date]])</f>
        <v>8</v>
      </c>
      <c r="X1775" s="7" t="str">
        <f>TEXT(SalesDataTable[[#This Row],[Order Date]],"mmm")</f>
        <v>Aug</v>
      </c>
    </row>
    <row r="1776" spans="1:24" ht="15.75">
      <c r="A1776" s="2">
        <v>2006</v>
      </c>
      <c r="B1776" s="11">
        <v>46263</v>
      </c>
      <c r="C1776" s="4">
        <f>YEAR(SalesDataTable[[#This Row],[Order Date]])</f>
        <v>2026</v>
      </c>
      <c r="D1776" s="4" t="str">
        <f>"Q"&amp;ROUNDUP(MONTH(SalesDataTable[[#This Row],[Order Date]])/3,0)</f>
        <v>Q3</v>
      </c>
      <c r="E1776" s="4">
        <f>MONTH(SalesDataTable[[#This Row],[Order Date]])</f>
        <v>8</v>
      </c>
      <c r="F1776" s="4" t="str">
        <f>TEXT(SalesDataTable[[#This Row],[Order Date]],"MMM")</f>
        <v>Aug</v>
      </c>
      <c r="G1776" s="3" t="s">
        <v>20</v>
      </c>
      <c r="H1776" s="3" t="s">
        <v>47</v>
      </c>
      <c r="I1776" s="3" t="s">
        <v>2</v>
      </c>
      <c r="J1776" s="3" t="s">
        <v>13</v>
      </c>
      <c r="K1776" s="3" t="s">
        <v>14</v>
      </c>
      <c r="L1776" s="3" t="s">
        <v>32</v>
      </c>
      <c r="M1776" s="8">
        <v>1</v>
      </c>
      <c r="N1776" s="5">
        <v>46.43</v>
      </c>
      <c r="O1776" s="6">
        <v>0</v>
      </c>
      <c r="P1776" s="18">
        <v>18.2</v>
      </c>
      <c r="Q1776" s="18">
        <f t="shared" si="108"/>
        <v>46.43</v>
      </c>
      <c r="R1776" s="18">
        <f t="shared" si="109"/>
        <v>18.2</v>
      </c>
      <c r="S1776" s="18">
        <f t="shared" si="110"/>
        <v>28.23</v>
      </c>
      <c r="T1776" s="7">
        <f t="shared" si="111"/>
        <v>0.60801206116734874</v>
      </c>
      <c r="U1776" s="4">
        <f>YEAR(SalesDataTable[[#This Row],[Order Date]])</f>
        <v>2026</v>
      </c>
      <c r="V1776" s="7" t="str">
        <f>"Q"&amp;ROUNDUP(MONTH(SalesDataTable[[#This Row],[Order Date]])/3,0)</f>
        <v>Q3</v>
      </c>
      <c r="W1776" s="8">
        <f>MONTH(SalesDataTable[[#This Row],[Order Date]])</f>
        <v>8</v>
      </c>
      <c r="X1776" s="7" t="str">
        <f>TEXT(SalesDataTable[[#This Row],[Order Date]],"mmm")</f>
        <v>Aug</v>
      </c>
    </row>
    <row r="1777" spans="1:24" ht="15.75">
      <c r="A1777" s="2">
        <v>3026</v>
      </c>
      <c r="B1777" s="11">
        <v>46263</v>
      </c>
      <c r="C1777" s="4">
        <f>YEAR(SalesDataTable[[#This Row],[Order Date]])</f>
        <v>2026</v>
      </c>
      <c r="D1777" s="4" t="str">
        <f>"Q"&amp;ROUNDUP(MONTH(SalesDataTable[[#This Row],[Order Date]])/3,0)</f>
        <v>Q3</v>
      </c>
      <c r="E1777" s="4">
        <f>MONTH(SalesDataTable[[#This Row],[Order Date]])</f>
        <v>8</v>
      </c>
      <c r="F1777" s="4" t="str">
        <f>TEXT(SalesDataTable[[#This Row],[Order Date]],"MMM")</f>
        <v>Aug</v>
      </c>
      <c r="G1777" s="3" t="s">
        <v>0</v>
      </c>
      <c r="H1777" s="3" t="s">
        <v>1</v>
      </c>
      <c r="I1777" s="3" t="s">
        <v>2</v>
      </c>
      <c r="J1777" s="3" t="s">
        <v>13</v>
      </c>
      <c r="K1777" s="3" t="s">
        <v>23</v>
      </c>
      <c r="L1777" s="3" t="s">
        <v>29</v>
      </c>
      <c r="M1777" s="8">
        <v>1</v>
      </c>
      <c r="N1777" s="5">
        <v>194.75</v>
      </c>
      <c r="O1777" s="6">
        <v>0.05</v>
      </c>
      <c r="P1777" s="18">
        <v>105.94</v>
      </c>
      <c r="Q1777" s="18">
        <f t="shared" si="108"/>
        <v>185.01249999999999</v>
      </c>
      <c r="R1777" s="18">
        <f t="shared" si="109"/>
        <v>105.94</v>
      </c>
      <c r="S1777" s="18">
        <f t="shared" si="110"/>
        <v>79.072499999999991</v>
      </c>
      <c r="T1777" s="7">
        <f t="shared" si="111"/>
        <v>0.42739004121343149</v>
      </c>
      <c r="U1777" s="4">
        <f>YEAR(SalesDataTable[[#This Row],[Order Date]])</f>
        <v>2026</v>
      </c>
      <c r="V1777" s="7" t="str">
        <f>"Q"&amp;ROUNDUP(MONTH(SalesDataTable[[#This Row],[Order Date]])/3,0)</f>
        <v>Q3</v>
      </c>
      <c r="W1777" s="8">
        <f>MONTH(SalesDataTable[[#This Row],[Order Date]])</f>
        <v>8</v>
      </c>
      <c r="X1777" s="7" t="str">
        <f>TEXT(SalesDataTable[[#This Row],[Order Date]],"mmm")</f>
        <v>Aug</v>
      </c>
    </row>
    <row r="1778" spans="1:24" ht="15.75">
      <c r="A1778" s="2">
        <v>3057</v>
      </c>
      <c r="B1778" s="11">
        <v>46263</v>
      </c>
      <c r="C1778" s="4">
        <f>YEAR(SalesDataTable[[#This Row],[Order Date]])</f>
        <v>2026</v>
      </c>
      <c r="D1778" s="4" t="str">
        <f>"Q"&amp;ROUNDUP(MONTH(SalesDataTable[[#This Row],[Order Date]])/3,0)</f>
        <v>Q3</v>
      </c>
      <c r="E1778" s="4">
        <f>MONTH(SalesDataTable[[#This Row],[Order Date]])</f>
        <v>8</v>
      </c>
      <c r="F1778" s="4" t="str">
        <f>TEXT(SalesDataTable[[#This Row],[Order Date]],"MMM")</f>
        <v>Aug</v>
      </c>
      <c r="G1778" s="3" t="s">
        <v>6</v>
      </c>
      <c r="H1778" s="3" t="s">
        <v>49</v>
      </c>
      <c r="I1778" s="3" t="s">
        <v>19</v>
      </c>
      <c r="J1778" s="3" t="s">
        <v>3</v>
      </c>
      <c r="K1778" s="3" t="s">
        <v>9</v>
      </c>
      <c r="L1778" s="3" t="s">
        <v>17</v>
      </c>
      <c r="M1778" s="8">
        <v>2</v>
      </c>
      <c r="N1778" s="5">
        <v>142.16</v>
      </c>
      <c r="O1778" s="6">
        <v>0</v>
      </c>
      <c r="P1778" s="18">
        <v>79.36</v>
      </c>
      <c r="Q1778" s="18">
        <f t="shared" si="108"/>
        <v>284.32</v>
      </c>
      <c r="R1778" s="18">
        <f t="shared" si="109"/>
        <v>158.72</v>
      </c>
      <c r="S1778" s="18">
        <f t="shared" si="110"/>
        <v>125.6</v>
      </c>
      <c r="T1778" s="7">
        <f t="shared" si="111"/>
        <v>0.44175576814856499</v>
      </c>
      <c r="U1778" s="4">
        <f>YEAR(SalesDataTable[[#This Row],[Order Date]])</f>
        <v>2026</v>
      </c>
      <c r="V1778" s="7" t="str">
        <f>"Q"&amp;ROUNDUP(MONTH(SalesDataTable[[#This Row],[Order Date]])/3,0)</f>
        <v>Q3</v>
      </c>
      <c r="W1778" s="8">
        <f>MONTH(SalesDataTable[[#This Row],[Order Date]])</f>
        <v>8</v>
      </c>
      <c r="X1778" s="7" t="str">
        <f>TEXT(SalesDataTable[[#This Row],[Order Date]],"mmm")</f>
        <v>Aug</v>
      </c>
    </row>
    <row r="1779" spans="1:24" ht="15.75">
      <c r="A1779" s="2">
        <v>3112</v>
      </c>
      <c r="B1779" s="11">
        <v>46263</v>
      </c>
      <c r="C1779" s="4">
        <f>YEAR(SalesDataTable[[#This Row],[Order Date]])</f>
        <v>2026</v>
      </c>
      <c r="D1779" s="4" t="str">
        <f>"Q"&amp;ROUNDUP(MONTH(SalesDataTable[[#This Row],[Order Date]])/3,0)</f>
        <v>Q3</v>
      </c>
      <c r="E1779" s="4">
        <f>MONTH(SalesDataTable[[#This Row],[Order Date]])</f>
        <v>8</v>
      </c>
      <c r="F1779" s="4" t="str">
        <f>TEXT(SalesDataTable[[#This Row],[Order Date]],"MMM")</f>
        <v>Aug</v>
      </c>
      <c r="G1779" s="3" t="s">
        <v>20</v>
      </c>
      <c r="H1779" s="3" t="s">
        <v>33</v>
      </c>
      <c r="I1779" s="3" t="s">
        <v>2</v>
      </c>
      <c r="J1779" s="3" t="s">
        <v>16</v>
      </c>
      <c r="K1779" s="3" t="s">
        <v>14</v>
      </c>
      <c r="L1779" s="3" t="s">
        <v>32</v>
      </c>
      <c r="M1779" s="8">
        <v>2</v>
      </c>
      <c r="N1779" s="5">
        <v>47.69</v>
      </c>
      <c r="O1779" s="6">
        <v>0.05</v>
      </c>
      <c r="P1779" s="18">
        <v>18.8</v>
      </c>
      <c r="Q1779" s="18">
        <f t="shared" si="108"/>
        <v>90.61099999999999</v>
      </c>
      <c r="R1779" s="18">
        <f t="shared" si="109"/>
        <v>37.6</v>
      </c>
      <c r="S1779" s="18">
        <f t="shared" si="110"/>
        <v>53.010999999999989</v>
      </c>
      <c r="T1779" s="7">
        <f t="shared" si="111"/>
        <v>0.58503934400900548</v>
      </c>
      <c r="U1779" s="4">
        <f>YEAR(SalesDataTable[[#This Row],[Order Date]])</f>
        <v>2026</v>
      </c>
      <c r="V1779" s="7" t="str">
        <f>"Q"&amp;ROUNDUP(MONTH(SalesDataTable[[#This Row],[Order Date]])/3,0)</f>
        <v>Q3</v>
      </c>
      <c r="W1779" s="8">
        <f>MONTH(SalesDataTable[[#This Row],[Order Date]])</f>
        <v>8</v>
      </c>
      <c r="X1779" s="7" t="str">
        <f>TEXT(SalesDataTable[[#This Row],[Order Date]],"mmm")</f>
        <v>Aug</v>
      </c>
    </row>
    <row r="1780" spans="1:24" ht="15.75">
      <c r="A1780" s="2">
        <v>3137</v>
      </c>
      <c r="B1780" s="11">
        <v>46263</v>
      </c>
      <c r="C1780" s="4">
        <f>YEAR(SalesDataTable[[#This Row],[Order Date]])</f>
        <v>2026</v>
      </c>
      <c r="D1780" s="4" t="str">
        <f>"Q"&amp;ROUNDUP(MONTH(SalesDataTable[[#This Row],[Order Date]])/3,0)</f>
        <v>Q3</v>
      </c>
      <c r="E1780" s="4">
        <f>MONTH(SalesDataTable[[#This Row],[Order Date]])</f>
        <v>8</v>
      </c>
      <c r="F1780" s="4" t="str">
        <f>TEXT(SalesDataTable[[#This Row],[Order Date]],"MMM")</f>
        <v>Aug</v>
      </c>
      <c r="G1780" s="3" t="s">
        <v>11</v>
      </c>
      <c r="H1780" s="3" t="s">
        <v>25</v>
      </c>
      <c r="I1780" s="3" t="s">
        <v>19</v>
      </c>
      <c r="J1780" s="3" t="s">
        <v>13</v>
      </c>
      <c r="K1780" s="3" t="s">
        <v>14</v>
      </c>
      <c r="L1780" s="3" t="s">
        <v>48</v>
      </c>
      <c r="M1780" s="8">
        <v>3</v>
      </c>
      <c r="N1780" s="5">
        <v>164.51</v>
      </c>
      <c r="O1780" s="6">
        <v>0</v>
      </c>
      <c r="P1780" s="18">
        <v>86.76</v>
      </c>
      <c r="Q1780" s="18">
        <f t="shared" si="108"/>
        <v>493.53</v>
      </c>
      <c r="R1780" s="18">
        <f t="shared" si="109"/>
        <v>260.28000000000003</v>
      </c>
      <c r="S1780" s="18">
        <f t="shared" si="110"/>
        <v>233.24999999999994</v>
      </c>
      <c r="T1780" s="7">
        <f t="shared" si="111"/>
        <v>0.47261564646526039</v>
      </c>
      <c r="U1780" s="4">
        <f>YEAR(SalesDataTable[[#This Row],[Order Date]])</f>
        <v>2026</v>
      </c>
      <c r="V1780" s="7" t="str">
        <f>"Q"&amp;ROUNDUP(MONTH(SalesDataTable[[#This Row],[Order Date]])/3,0)</f>
        <v>Q3</v>
      </c>
      <c r="W1780" s="8">
        <f>MONTH(SalesDataTable[[#This Row],[Order Date]])</f>
        <v>8</v>
      </c>
      <c r="X1780" s="7" t="str">
        <f>TEXT(SalesDataTable[[#This Row],[Order Date]],"mmm")</f>
        <v>Aug</v>
      </c>
    </row>
    <row r="1781" spans="1:24" ht="15.75">
      <c r="A1781" s="2">
        <v>3983</v>
      </c>
      <c r="B1781" s="11">
        <v>46263</v>
      </c>
      <c r="C1781" s="4">
        <f>YEAR(SalesDataTable[[#This Row],[Order Date]])</f>
        <v>2026</v>
      </c>
      <c r="D1781" s="4" t="str">
        <f>"Q"&amp;ROUNDUP(MONTH(SalesDataTable[[#This Row],[Order Date]])/3,0)</f>
        <v>Q3</v>
      </c>
      <c r="E1781" s="4">
        <f>MONTH(SalesDataTable[[#This Row],[Order Date]])</f>
        <v>8</v>
      </c>
      <c r="F1781" s="4" t="str">
        <f>TEXT(SalesDataTable[[#This Row],[Order Date]],"MMM")</f>
        <v>Aug</v>
      </c>
      <c r="G1781" s="3" t="s">
        <v>11</v>
      </c>
      <c r="H1781" s="3" t="s">
        <v>12</v>
      </c>
      <c r="I1781" s="3" t="s">
        <v>28</v>
      </c>
      <c r="J1781" s="3" t="s">
        <v>16</v>
      </c>
      <c r="K1781" s="3" t="s">
        <v>23</v>
      </c>
      <c r="L1781" s="3" t="s">
        <v>29</v>
      </c>
      <c r="M1781" s="8">
        <v>2</v>
      </c>
      <c r="N1781" s="5">
        <v>194.71</v>
      </c>
      <c r="O1781" s="6">
        <v>0.1</v>
      </c>
      <c r="P1781" s="18">
        <v>105.57</v>
      </c>
      <c r="Q1781" s="18">
        <f t="shared" si="108"/>
        <v>350.47800000000001</v>
      </c>
      <c r="R1781" s="18">
        <f t="shared" si="109"/>
        <v>211.14</v>
      </c>
      <c r="S1781" s="18">
        <f t="shared" si="110"/>
        <v>139.33800000000002</v>
      </c>
      <c r="T1781" s="7">
        <f t="shared" si="111"/>
        <v>0.39756561039494637</v>
      </c>
      <c r="U1781" s="4">
        <f>YEAR(SalesDataTable[[#This Row],[Order Date]])</f>
        <v>2026</v>
      </c>
      <c r="V1781" s="7" t="str">
        <f>"Q"&amp;ROUNDUP(MONTH(SalesDataTable[[#This Row],[Order Date]])/3,0)</f>
        <v>Q3</v>
      </c>
      <c r="W1781" s="8">
        <f>MONTH(SalesDataTable[[#This Row],[Order Date]])</f>
        <v>8</v>
      </c>
      <c r="X1781" s="7" t="str">
        <f>TEXT(SalesDataTable[[#This Row],[Order Date]],"mmm")</f>
        <v>Aug</v>
      </c>
    </row>
    <row r="1782" spans="1:24" ht="15.75">
      <c r="A1782" s="2">
        <v>4016</v>
      </c>
      <c r="B1782" s="11">
        <v>46263</v>
      </c>
      <c r="C1782" s="4">
        <f>YEAR(SalesDataTable[[#This Row],[Order Date]])</f>
        <v>2026</v>
      </c>
      <c r="D1782" s="4" t="str">
        <f>"Q"&amp;ROUNDUP(MONTH(SalesDataTable[[#This Row],[Order Date]])/3,0)</f>
        <v>Q3</v>
      </c>
      <c r="E1782" s="4">
        <f>MONTH(SalesDataTable[[#This Row],[Order Date]])</f>
        <v>8</v>
      </c>
      <c r="F1782" s="4" t="str">
        <f>TEXT(SalesDataTable[[#This Row],[Order Date]],"MMM")</f>
        <v>Aug</v>
      </c>
      <c r="G1782" s="3" t="s">
        <v>20</v>
      </c>
      <c r="H1782" s="3" t="s">
        <v>47</v>
      </c>
      <c r="I1782" s="3" t="s">
        <v>8</v>
      </c>
      <c r="J1782" s="3" t="s">
        <v>16</v>
      </c>
      <c r="K1782" s="3" t="s">
        <v>9</v>
      </c>
      <c r="L1782" s="3" t="s">
        <v>17</v>
      </c>
      <c r="M1782" s="8">
        <v>5</v>
      </c>
      <c r="N1782" s="5">
        <v>145.24</v>
      </c>
      <c r="O1782" s="6">
        <v>0.15</v>
      </c>
      <c r="P1782" s="18">
        <v>77.69</v>
      </c>
      <c r="Q1782" s="18">
        <f t="shared" si="108"/>
        <v>617.27</v>
      </c>
      <c r="R1782" s="18">
        <f t="shared" si="109"/>
        <v>388.45</v>
      </c>
      <c r="S1782" s="18">
        <f t="shared" si="110"/>
        <v>228.82</v>
      </c>
      <c r="T1782" s="7">
        <f t="shared" si="111"/>
        <v>0.37069677774717708</v>
      </c>
      <c r="U1782" s="4">
        <f>YEAR(SalesDataTable[[#This Row],[Order Date]])</f>
        <v>2026</v>
      </c>
      <c r="V1782" s="7" t="str">
        <f>"Q"&amp;ROUNDUP(MONTH(SalesDataTable[[#This Row],[Order Date]])/3,0)</f>
        <v>Q3</v>
      </c>
      <c r="W1782" s="8">
        <f>MONTH(SalesDataTable[[#This Row],[Order Date]])</f>
        <v>8</v>
      </c>
      <c r="X1782" s="7" t="str">
        <f>TEXT(SalesDataTable[[#This Row],[Order Date]],"mmm")</f>
        <v>Aug</v>
      </c>
    </row>
    <row r="1783" spans="1:24" ht="15.75">
      <c r="A1783" s="2">
        <v>4340</v>
      </c>
      <c r="B1783" s="11">
        <v>46263</v>
      </c>
      <c r="C1783" s="4">
        <f>YEAR(SalesDataTable[[#This Row],[Order Date]])</f>
        <v>2026</v>
      </c>
      <c r="D1783" s="4" t="str">
        <f>"Q"&amp;ROUNDUP(MONTH(SalesDataTable[[#This Row],[Order Date]])/3,0)</f>
        <v>Q3</v>
      </c>
      <c r="E1783" s="4">
        <f>MONTH(SalesDataTable[[#This Row],[Order Date]])</f>
        <v>8</v>
      </c>
      <c r="F1783" s="4" t="str">
        <f>TEXT(SalesDataTable[[#This Row],[Order Date]],"MMM")</f>
        <v>Aug</v>
      </c>
      <c r="G1783" s="3" t="s">
        <v>20</v>
      </c>
      <c r="H1783" s="3" t="s">
        <v>33</v>
      </c>
      <c r="I1783" s="3" t="s">
        <v>2</v>
      </c>
      <c r="J1783" s="3" t="s">
        <v>13</v>
      </c>
      <c r="K1783" s="3" t="s">
        <v>14</v>
      </c>
      <c r="L1783" s="3" t="s">
        <v>15</v>
      </c>
      <c r="M1783" s="8">
        <v>2</v>
      </c>
      <c r="N1783" s="5">
        <v>35.6</v>
      </c>
      <c r="O1783" s="6">
        <v>0.15</v>
      </c>
      <c r="P1783" s="18">
        <v>13.67</v>
      </c>
      <c r="Q1783" s="18">
        <f t="shared" si="108"/>
        <v>60.52</v>
      </c>
      <c r="R1783" s="18">
        <f t="shared" si="109"/>
        <v>27.34</v>
      </c>
      <c r="S1783" s="18">
        <f t="shared" si="110"/>
        <v>33.180000000000007</v>
      </c>
      <c r="T1783" s="7">
        <f t="shared" si="111"/>
        <v>0.54824851288830145</v>
      </c>
      <c r="U1783" s="4">
        <f>YEAR(SalesDataTable[[#This Row],[Order Date]])</f>
        <v>2026</v>
      </c>
      <c r="V1783" s="7" t="str">
        <f>"Q"&amp;ROUNDUP(MONTH(SalesDataTable[[#This Row],[Order Date]])/3,0)</f>
        <v>Q3</v>
      </c>
      <c r="W1783" s="8">
        <f>MONTH(SalesDataTable[[#This Row],[Order Date]])</f>
        <v>8</v>
      </c>
      <c r="X1783" s="7" t="str">
        <f>TEXT(SalesDataTable[[#This Row],[Order Date]],"mmm")</f>
        <v>Aug</v>
      </c>
    </row>
    <row r="1784" spans="1:24" ht="15.75">
      <c r="A1784" s="2">
        <v>4640</v>
      </c>
      <c r="B1784" s="11">
        <v>46263</v>
      </c>
      <c r="C1784" s="4">
        <f>YEAR(SalesDataTable[[#This Row],[Order Date]])</f>
        <v>2026</v>
      </c>
      <c r="D1784" s="4" t="str">
        <f>"Q"&amp;ROUNDUP(MONTH(SalesDataTable[[#This Row],[Order Date]])/3,0)</f>
        <v>Q3</v>
      </c>
      <c r="E1784" s="4">
        <f>MONTH(SalesDataTable[[#This Row],[Order Date]])</f>
        <v>8</v>
      </c>
      <c r="F1784" s="4" t="str">
        <f>TEXT(SalesDataTable[[#This Row],[Order Date]],"MMM")</f>
        <v>Aug</v>
      </c>
      <c r="G1784" s="3" t="s">
        <v>0</v>
      </c>
      <c r="H1784" s="3" t="s">
        <v>50</v>
      </c>
      <c r="I1784" s="3" t="s">
        <v>2</v>
      </c>
      <c r="J1784" s="3" t="s">
        <v>13</v>
      </c>
      <c r="K1784" s="3" t="s">
        <v>34</v>
      </c>
      <c r="L1784" s="3" t="s">
        <v>35</v>
      </c>
      <c r="M1784" s="8">
        <v>2</v>
      </c>
      <c r="N1784" s="5">
        <v>41.05</v>
      </c>
      <c r="O1784" s="6">
        <v>0.05</v>
      </c>
      <c r="P1784" s="18">
        <v>14.47</v>
      </c>
      <c r="Q1784" s="18">
        <f t="shared" si="108"/>
        <v>77.99499999999999</v>
      </c>
      <c r="R1784" s="18">
        <f t="shared" si="109"/>
        <v>28.94</v>
      </c>
      <c r="S1784" s="18">
        <f t="shared" si="110"/>
        <v>49.054999999999993</v>
      </c>
      <c r="T1784" s="7">
        <f t="shared" si="111"/>
        <v>0.62895057375472785</v>
      </c>
      <c r="U1784" s="4">
        <f>YEAR(SalesDataTable[[#This Row],[Order Date]])</f>
        <v>2026</v>
      </c>
      <c r="V1784" s="7" t="str">
        <f>"Q"&amp;ROUNDUP(MONTH(SalesDataTable[[#This Row],[Order Date]])/3,0)</f>
        <v>Q3</v>
      </c>
      <c r="W1784" s="8">
        <f>MONTH(SalesDataTable[[#This Row],[Order Date]])</f>
        <v>8</v>
      </c>
      <c r="X1784" s="7" t="str">
        <f>TEXT(SalesDataTable[[#This Row],[Order Date]],"mmm")</f>
        <v>Aug</v>
      </c>
    </row>
    <row r="1785" spans="1:24" ht="15.75">
      <c r="A1785" s="2">
        <v>4733</v>
      </c>
      <c r="B1785" s="11">
        <v>46263</v>
      </c>
      <c r="C1785" s="4">
        <f>YEAR(SalesDataTable[[#This Row],[Order Date]])</f>
        <v>2026</v>
      </c>
      <c r="D1785" s="4" t="str">
        <f>"Q"&amp;ROUNDUP(MONTH(SalesDataTable[[#This Row],[Order Date]])/3,0)</f>
        <v>Q3</v>
      </c>
      <c r="E1785" s="4">
        <f>MONTH(SalesDataTable[[#This Row],[Order Date]])</f>
        <v>8</v>
      </c>
      <c r="F1785" s="4" t="str">
        <f>TEXT(SalesDataTable[[#This Row],[Order Date]],"MMM")</f>
        <v>Aug</v>
      </c>
      <c r="G1785" s="3" t="s">
        <v>11</v>
      </c>
      <c r="H1785" s="3" t="s">
        <v>12</v>
      </c>
      <c r="I1785" s="3" t="s">
        <v>2</v>
      </c>
      <c r="J1785" s="3" t="s">
        <v>13</v>
      </c>
      <c r="K1785" s="3" t="s">
        <v>9</v>
      </c>
      <c r="L1785" s="3" t="s">
        <v>37</v>
      </c>
      <c r="M1785" s="8">
        <v>2</v>
      </c>
      <c r="N1785" s="5">
        <v>153.63999999999999</v>
      </c>
      <c r="O1785" s="6">
        <v>0.05</v>
      </c>
      <c r="P1785" s="18">
        <v>77.709999999999994</v>
      </c>
      <c r="Q1785" s="18">
        <f t="shared" si="108"/>
        <v>291.91599999999994</v>
      </c>
      <c r="R1785" s="18">
        <f t="shared" si="109"/>
        <v>155.41999999999999</v>
      </c>
      <c r="S1785" s="18">
        <f t="shared" si="110"/>
        <v>136.49599999999995</v>
      </c>
      <c r="T1785" s="7">
        <f t="shared" si="111"/>
        <v>0.46758656599843784</v>
      </c>
      <c r="U1785" s="4">
        <f>YEAR(SalesDataTable[[#This Row],[Order Date]])</f>
        <v>2026</v>
      </c>
      <c r="V1785" s="7" t="str">
        <f>"Q"&amp;ROUNDUP(MONTH(SalesDataTable[[#This Row],[Order Date]])/3,0)</f>
        <v>Q3</v>
      </c>
      <c r="W1785" s="8">
        <f>MONTH(SalesDataTable[[#This Row],[Order Date]])</f>
        <v>8</v>
      </c>
      <c r="X1785" s="7" t="str">
        <f>TEXT(SalesDataTable[[#This Row],[Order Date]],"mmm")</f>
        <v>Aug</v>
      </c>
    </row>
    <row r="1786" spans="1:24" ht="15.75">
      <c r="A1786" s="2">
        <v>4827</v>
      </c>
      <c r="B1786" s="11">
        <v>46263</v>
      </c>
      <c r="C1786" s="4">
        <f>YEAR(SalesDataTable[[#This Row],[Order Date]])</f>
        <v>2026</v>
      </c>
      <c r="D1786" s="4" t="str">
        <f>"Q"&amp;ROUNDUP(MONTH(SalesDataTable[[#This Row],[Order Date]])/3,0)</f>
        <v>Q3</v>
      </c>
      <c r="E1786" s="4">
        <f>MONTH(SalesDataTable[[#This Row],[Order Date]])</f>
        <v>8</v>
      </c>
      <c r="F1786" s="4" t="str">
        <f>TEXT(SalesDataTable[[#This Row],[Order Date]],"MMM")</f>
        <v>Aug</v>
      </c>
      <c r="G1786" s="3" t="s">
        <v>11</v>
      </c>
      <c r="H1786" s="3" t="s">
        <v>12</v>
      </c>
      <c r="I1786" s="3" t="s">
        <v>2</v>
      </c>
      <c r="J1786" s="3" t="s">
        <v>3</v>
      </c>
      <c r="K1786" s="3" t="s">
        <v>14</v>
      </c>
      <c r="L1786" s="3" t="s">
        <v>15</v>
      </c>
      <c r="M1786" s="8">
        <v>5</v>
      </c>
      <c r="N1786" s="5">
        <v>36.700000000000003</v>
      </c>
      <c r="O1786" s="6">
        <v>0</v>
      </c>
      <c r="P1786" s="18">
        <v>13.45</v>
      </c>
      <c r="Q1786" s="18">
        <f t="shared" si="108"/>
        <v>183.5</v>
      </c>
      <c r="R1786" s="18">
        <f t="shared" si="109"/>
        <v>67.25</v>
      </c>
      <c r="S1786" s="18">
        <f t="shared" si="110"/>
        <v>116.25</v>
      </c>
      <c r="T1786" s="7">
        <f t="shared" si="111"/>
        <v>0.63351498637602177</v>
      </c>
      <c r="U1786" s="4">
        <f>YEAR(SalesDataTable[[#This Row],[Order Date]])</f>
        <v>2026</v>
      </c>
      <c r="V1786" s="7" t="str">
        <f>"Q"&amp;ROUNDUP(MONTH(SalesDataTable[[#This Row],[Order Date]])/3,0)</f>
        <v>Q3</v>
      </c>
      <c r="W1786" s="8">
        <f>MONTH(SalesDataTable[[#This Row],[Order Date]])</f>
        <v>8</v>
      </c>
      <c r="X1786" s="7" t="str">
        <f>TEXT(SalesDataTable[[#This Row],[Order Date]],"mmm")</f>
        <v>Aug</v>
      </c>
    </row>
    <row r="1787" spans="1:24" ht="15.75">
      <c r="A1787" s="2">
        <v>5180</v>
      </c>
      <c r="B1787" s="11">
        <v>46263</v>
      </c>
      <c r="C1787" s="4">
        <f>YEAR(SalesDataTable[[#This Row],[Order Date]])</f>
        <v>2026</v>
      </c>
      <c r="D1787" s="4" t="str">
        <f>"Q"&amp;ROUNDUP(MONTH(SalesDataTable[[#This Row],[Order Date]])/3,0)</f>
        <v>Q3</v>
      </c>
      <c r="E1787" s="4">
        <f>MONTH(SalesDataTable[[#This Row],[Order Date]])</f>
        <v>8</v>
      </c>
      <c r="F1787" s="4" t="str">
        <f>TEXT(SalesDataTable[[#This Row],[Order Date]],"MMM")</f>
        <v>Aug</v>
      </c>
      <c r="G1787" s="3" t="s">
        <v>0</v>
      </c>
      <c r="H1787" s="3" t="s">
        <v>50</v>
      </c>
      <c r="I1787" s="3" t="s">
        <v>8</v>
      </c>
      <c r="J1787" s="3" t="s">
        <v>16</v>
      </c>
      <c r="K1787" s="3" t="s">
        <v>23</v>
      </c>
      <c r="L1787" s="3" t="s">
        <v>51</v>
      </c>
      <c r="M1787" s="8">
        <v>8</v>
      </c>
      <c r="N1787" s="5">
        <v>124</v>
      </c>
      <c r="O1787" s="6">
        <v>0.1</v>
      </c>
      <c r="P1787" s="18">
        <v>61.85</v>
      </c>
      <c r="Q1787" s="18">
        <f t="shared" si="108"/>
        <v>892.80000000000007</v>
      </c>
      <c r="R1787" s="18">
        <f t="shared" si="109"/>
        <v>494.8</v>
      </c>
      <c r="S1787" s="18">
        <f t="shared" si="110"/>
        <v>398.00000000000006</v>
      </c>
      <c r="T1787" s="7">
        <f t="shared" si="111"/>
        <v>0.44578853046594985</v>
      </c>
      <c r="U1787" s="4">
        <f>YEAR(SalesDataTable[[#This Row],[Order Date]])</f>
        <v>2026</v>
      </c>
      <c r="V1787" s="7" t="str">
        <f>"Q"&amp;ROUNDUP(MONTH(SalesDataTable[[#This Row],[Order Date]])/3,0)</f>
        <v>Q3</v>
      </c>
      <c r="W1787" s="8">
        <f>MONTH(SalesDataTable[[#This Row],[Order Date]])</f>
        <v>8</v>
      </c>
      <c r="X1787" s="7" t="str">
        <f>TEXT(SalesDataTable[[#This Row],[Order Date]],"mmm")</f>
        <v>Aug</v>
      </c>
    </row>
    <row r="1788" spans="1:24" ht="15.75">
      <c r="A1788" s="2">
        <v>121</v>
      </c>
      <c r="B1788" s="11">
        <v>46264</v>
      </c>
      <c r="C1788" s="4">
        <f>YEAR(SalesDataTable[[#This Row],[Order Date]])</f>
        <v>2026</v>
      </c>
      <c r="D1788" s="4" t="str">
        <f>"Q"&amp;ROUNDUP(MONTH(SalesDataTable[[#This Row],[Order Date]])/3,0)</f>
        <v>Q3</v>
      </c>
      <c r="E1788" s="4">
        <f>MONTH(SalesDataTable[[#This Row],[Order Date]])</f>
        <v>8</v>
      </c>
      <c r="F1788" s="4" t="str">
        <f>TEXT(SalesDataTable[[#This Row],[Order Date]],"MMM")</f>
        <v>Aug</v>
      </c>
      <c r="G1788" s="3" t="s">
        <v>6</v>
      </c>
      <c r="H1788" s="3" t="s">
        <v>7</v>
      </c>
      <c r="I1788" s="3" t="s">
        <v>28</v>
      </c>
      <c r="J1788" s="3" t="s">
        <v>13</v>
      </c>
      <c r="K1788" s="3" t="s">
        <v>4</v>
      </c>
      <c r="L1788" s="3" t="s">
        <v>5</v>
      </c>
      <c r="M1788" s="8">
        <v>1</v>
      </c>
      <c r="N1788" s="5">
        <v>81.23</v>
      </c>
      <c r="O1788" s="6">
        <v>0.1</v>
      </c>
      <c r="P1788" s="18">
        <v>42.65</v>
      </c>
      <c r="Q1788" s="18">
        <f t="shared" si="108"/>
        <v>73.106999999999999</v>
      </c>
      <c r="R1788" s="18">
        <f t="shared" si="109"/>
        <v>42.65</v>
      </c>
      <c r="S1788" s="18">
        <f t="shared" si="110"/>
        <v>30.457000000000001</v>
      </c>
      <c r="T1788" s="7">
        <f t="shared" si="111"/>
        <v>0.41660853269864723</v>
      </c>
      <c r="U1788" s="4">
        <f>YEAR(SalesDataTable[[#This Row],[Order Date]])</f>
        <v>2026</v>
      </c>
      <c r="V1788" s="7" t="str">
        <f>"Q"&amp;ROUNDUP(MONTH(SalesDataTable[[#This Row],[Order Date]])/3,0)</f>
        <v>Q3</v>
      </c>
      <c r="W1788" s="8">
        <f>MONTH(SalesDataTable[[#This Row],[Order Date]])</f>
        <v>8</v>
      </c>
      <c r="X1788" s="7" t="str">
        <f>TEXT(SalesDataTable[[#This Row],[Order Date]],"mmm")</f>
        <v>Aug</v>
      </c>
    </row>
    <row r="1789" spans="1:24" ht="15.75">
      <c r="A1789" s="2">
        <v>618</v>
      </c>
      <c r="B1789" s="11">
        <v>46264</v>
      </c>
      <c r="C1789" s="4">
        <f>YEAR(SalesDataTable[[#This Row],[Order Date]])</f>
        <v>2026</v>
      </c>
      <c r="D1789" s="4" t="str">
        <f>"Q"&amp;ROUNDUP(MONTH(SalesDataTable[[#This Row],[Order Date]])/3,0)</f>
        <v>Q3</v>
      </c>
      <c r="E1789" s="4">
        <f>MONTH(SalesDataTable[[#This Row],[Order Date]])</f>
        <v>8</v>
      </c>
      <c r="F1789" s="4" t="str">
        <f>TEXT(SalesDataTable[[#This Row],[Order Date]],"MMM")</f>
        <v>Aug</v>
      </c>
      <c r="G1789" s="3" t="s">
        <v>6</v>
      </c>
      <c r="H1789" s="3" t="s">
        <v>43</v>
      </c>
      <c r="I1789" s="3" t="s">
        <v>2</v>
      </c>
      <c r="J1789" s="3" t="s">
        <v>16</v>
      </c>
      <c r="K1789" s="3" t="s">
        <v>4</v>
      </c>
      <c r="L1789" s="3" t="s">
        <v>26</v>
      </c>
      <c r="M1789" s="8">
        <v>2</v>
      </c>
      <c r="N1789" s="5">
        <v>41.06</v>
      </c>
      <c r="O1789" s="6">
        <v>0.05</v>
      </c>
      <c r="P1789" s="18">
        <v>16.559999999999999</v>
      </c>
      <c r="Q1789" s="18">
        <f t="shared" si="108"/>
        <v>78.013999999999996</v>
      </c>
      <c r="R1789" s="18">
        <f t="shared" si="109"/>
        <v>33.119999999999997</v>
      </c>
      <c r="S1789" s="18">
        <f t="shared" si="110"/>
        <v>44.893999999999998</v>
      </c>
      <c r="T1789" s="7">
        <f t="shared" si="111"/>
        <v>0.5754608147255621</v>
      </c>
      <c r="U1789" s="4">
        <f>YEAR(SalesDataTable[[#This Row],[Order Date]])</f>
        <v>2026</v>
      </c>
      <c r="V1789" s="7" t="str">
        <f>"Q"&amp;ROUNDUP(MONTH(SalesDataTable[[#This Row],[Order Date]])/3,0)</f>
        <v>Q3</v>
      </c>
      <c r="W1789" s="8">
        <f>MONTH(SalesDataTable[[#This Row],[Order Date]])</f>
        <v>8</v>
      </c>
      <c r="X1789" s="7" t="str">
        <f>TEXT(SalesDataTable[[#This Row],[Order Date]],"mmm")</f>
        <v>Aug</v>
      </c>
    </row>
    <row r="1790" spans="1:24" ht="15.75">
      <c r="A1790" s="2">
        <v>2860</v>
      </c>
      <c r="B1790" s="11">
        <v>46264</v>
      </c>
      <c r="C1790" s="4">
        <f>YEAR(SalesDataTable[[#This Row],[Order Date]])</f>
        <v>2026</v>
      </c>
      <c r="D1790" s="4" t="str">
        <f>"Q"&amp;ROUNDUP(MONTH(SalesDataTable[[#This Row],[Order Date]])/3,0)</f>
        <v>Q3</v>
      </c>
      <c r="E1790" s="4">
        <f>MONTH(SalesDataTable[[#This Row],[Order Date]])</f>
        <v>8</v>
      </c>
      <c r="F1790" s="4" t="str">
        <f>TEXT(SalesDataTable[[#This Row],[Order Date]],"MMM")</f>
        <v>Aug</v>
      </c>
      <c r="G1790" s="3" t="s">
        <v>20</v>
      </c>
      <c r="H1790" s="3" t="s">
        <v>31</v>
      </c>
      <c r="I1790" s="3" t="s">
        <v>28</v>
      </c>
      <c r="J1790" s="3" t="s">
        <v>3</v>
      </c>
      <c r="K1790" s="3" t="s">
        <v>9</v>
      </c>
      <c r="L1790" s="3" t="s">
        <v>17</v>
      </c>
      <c r="M1790" s="8">
        <v>1</v>
      </c>
      <c r="N1790" s="5">
        <v>143.49</v>
      </c>
      <c r="O1790" s="6">
        <v>0.1</v>
      </c>
      <c r="P1790" s="18">
        <v>80.72</v>
      </c>
      <c r="Q1790" s="18">
        <f t="shared" si="108"/>
        <v>129.14100000000002</v>
      </c>
      <c r="R1790" s="18">
        <f t="shared" si="109"/>
        <v>80.72</v>
      </c>
      <c r="S1790" s="18">
        <f t="shared" si="110"/>
        <v>48.421000000000021</v>
      </c>
      <c r="T1790" s="7">
        <f t="shared" si="111"/>
        <v>0.3749467636149636</v>
      </c>
      <c r="U1790" s="4">
        <f>YEAR(SalesDataTable[[#This Row],[Order Date]])</f>
        <v>2026</v>
      </c>
      <c r="V1790" s="7" t="str">
        <f>"Q"&amp;ROUNDUP(MONTH(SalesDataTable[[#This Row],[Order Date]])/3,0)</f>
        <v>Q3</v>
      </c>
      <c r="W1790" s="8">
        <f>MONTH(SalesDataTable[[#This Row],[Order Date]])</f>
        <v>8</v>
      </c>
      <c r="X1790" s="7" t="str">
        <f>TEXT(SalesDataTable[[#This Row],[Order Date]],"mmm")</f>
        <v>Aug</v>
      </c>
    </row>
    <row r="1791" spans="1:24" ht="15.75">
      <c r="A1791" s="2">
        <v>3768</v>
      </c>
      <c r="B1791" s="11">
        <v>46264</v>
      </c>
      <c r="C1791" s="4">
        <f>YEAR(SalesDataTable[[#This Row],[Order Date]])</f>
        <v>2026</v>
      </c>
      <c r="D1791" s="4" t="str">
        <f>"Q"&amp;ROUNDUP(MONTH(SalesDataTable[[#This Row],[Order Date]])/3,0)</f>
        <v>Q3</v>
      </c>
      <c r="E1791" s="4">
        <f>MONTH(SalesDataTable[[#This Row],[Order Date]])</f>
        <v>8</v>
      </c>
      <c r="F1791" s="4" t="str">
        <f>TEXT(SalesDataTable[[#This Row],[Order Date]],"MMM")</f>
        <v>Aug</v>
      </c>
      <c r="G1791" s="3" t="s">
        <v>11</v>
      </c>
      <c r="H1791" s="3" t="s">
        <v>18</v>
      </c>
      <c r="I1791" s="3" t="s">
        <v>19</v>
      </c>
      <c r="J1791" s="3" t="s">
        <v>13</v>
      </c>
      <c r="K1791" s="3" t="s">
        <v>9</v>
      </c>
      <c r="L1791" s="3" t="s">
        <v>17</v>
      </c>
      <c r="M1791" s="8">
        <v>1</v>
      </c>
      <c r="N1791" s="5">
        <v>143.38</v>
      </c>
      <c r="O1791" s="6">
        <v>0</v>
      </c>
      <c r="P1791" s="18">
        <v>78.37</v>
      </c>
      <c r="Q1791" s="18">
        <f t="shared" si="108"/>
        <v>143.38</v>
      </c>
      <c r="R1791" s="18">
        <f t="shared" si="109"/>
        <v>78.37</v>
      </c>
      <c r="S1791" s="18">
        <f t="shared" si="110"/>
        <v>65.009999999999991</v>
      </c>
      <c r="T1791" s="7">
        <f t="shared" si="111"/>
        <v>0.45341051750592826</v>
      </c>
      <c r="U1791" s="4">
        <f>YEAR(SalesDataTable[[#This Row],[Order Date]])</f>
        <v>2026</v>
      </c>
      <c r="V1791" s="7" t="str">
        <f>"Q"&amp;ROUNDUP(MONTH(SalesDataTable[[#This Row],[Order Date]])/3,0)</f>
        <v>Q3</v>
      </c>
      <c r="W1791" s="8">
        <f>MONTH(SalesDataTable[[#This Row],[Order Date]])</f>
        <v>8</v>
      </c>
      <c r="X1791" s="7" t="str">
        <f>TEXT(SalesDataTable[[#This Row],[Order Date]],"mmm")</f>
        <v>Aug</v>
      </c>
    </row>
    <row r="1792" spans="1:24" ht="15.75">
      <c r="A1792" s="2">
        <v>3987</v>
      </c>
      <c r="B1792" s="11">
        <v>46264</v>
      </c>
      <c r="C1792" s="4">
        <f>YEAR(SalesDataTable[[#This Row],[Order Date]])</f>
        <v>2026</v>
      </c>
      <c r="D1792" s="4" t="str">
        <f>"Q"&amp;ROUNDUP(MONTH(SalesDataTable[[#This Row],[Order Date]])/3,0)</f>
        <v>Q3</v>
      </c>
      <c r="E1792" s="4">
        <f>MONTH(SalesDataTable[[#This Row],[Order Date]])</f>
        <v>8</v>
      </c>
      <c r="F1792" s="4" t="str">
        <f>TEXT(SalesDataTable[[#This Row],[Order Date]],"MMM")</f>
        <v>Aug</v>
      </c>
      <c r="G1792" s="3" t="s">
        <v>6</v>
      </c>
      <c r="H1792" s="3" t="s">
        <v>43</v>
      </c>
      <c r="I1792" s="3" t="s">
        <v>28</v>
      </c>
      <c r="J1792" s="3" t="s">
        <v>16</v>
      </c>
      <c r="K1792" s="3" t="s">
        <v>9</v>
      </c>
      <c r="L1792" s="3" t="s">
        <v>17</v>
      </c>
      <c r="M1792" s="8">
        <v>1</v>
      </c>
      <c r="N1792" s="5">
        <v>144.54</v>
      </c>
      <c r="O1792" s="6">
        <v>0</v>
      </c>
      <c r="P1792" s="18">
        <v>78.77</v>
      </c>
      <c r="Q1792" s="18">
        <f t="shared" si="108"/>
        <v>144.54</v>
      </c>
      <c r="R1792" s="18">
        <f t="shared" si="109"/>
        <v>78.77</v>
      </c>
      <c r="S1792" s="18">
        <f t="shared" si="110"/>
        <v>65.77</v>
      </c>
      <c r="T1792" s="7">
        <f t="shared" si="111"/>
        <v>0.45502974955029751</v>
      </c>
      <c r="U1792" s="4">
        <f>YEAR(SalesDataTable[[#This Row],[Order Date]])</f>
        <v>2026</v>
      </c>
      <c r="V1792" s="7" t="str">
        <f>"Q"&amp;ROUNDUP(MONTH(SalesDataTable[[#This Row],[Order Date]])/3,0)</f>
        <v>Q3</v>
      </c>
      <c r="W1792" s="8">
        <f>MONTH(SalesDataTable[[#This Row],[Order Date]])</f>
        <v>8</v>
      </c>
      <c r="X1792" s="7" t="str">
        <f>TEXT(SalesDataTable[[#This Row],[Order Date]],"mmm")</f>
        <v>Aug</v>
      </c>
    </row>
    <row r="1793" spans="1:24" ht="15.75">
      <c r="A1793" s="2">
        <v>4990</v>
      </c>
      <c r="B1793" s="11">
        <v>46264</v>
      </c>
      <c r="C1793" s="4">
        <f>YEAR(SalesDataTable[[#This Row],[Order Date]])</f>
        <v>2026</v>
      </c>
      <c r="D1793" s="4" t="str">
        <f>"Q"&amp;ROUNDUP(MONTH(SalesDataTable[[#This Row],[Order Date]])/3,0)</f>
        <v>Q3</v>
      </c>
      <c r="E1793" s="4">
        <f>MONTH(SalesDataTable[[#This Row],[Order Date]])</f>
        <v>8</v>
      </c>
      <c r="F1793" s="4" t="str">
        <f>TEXT(SalesDataTable[[#This Row],[Order Date]],"MMM")</f>
        <v>Aug</v>
      </c>
      <c r="G1793" s="3" t="s">
        <v>20</v>
      </c>
      <c r="H1793" s="3" t="s">
        <v>33</v>
      </c>
      <c r="I1793" s="3" t="s">
        <v>28</v>
      </c>
      <c r="J1793" s="3" t="s">
        <v>3</v>
      </c>
      <c r="K1793" s="3" t="s">
        <v>34</v>
      </c>
      <c r="L1793" s="3" t="s">
        <v>35</v>
      </c>
      <c r="M1793" s="8">
        <v>1</v>
      </c>
      <c r="N1793" s="5">
        <v>40.92</v>
      </c>
      <c r="O1793" s="6">
        <v>0.1</v>
      </c>
      <c r="P1793" s="18">
        <v>14.94</v>
      </c>
      <c r="Q1793" s="18">
        <f t="shared" si="108"/>
        <v>36.828000000000003</v>
      </c>
      <c r="R1793" s="18">
        <f t="shared" si="109"/>
        <v>14.94</v>
      </c>
      <c r="S1793" s="18">
        <f t="shared" si="110"/>
        <v>21.888000000000005</v>
      </c>
      <c r="T1793" s="7">
        <f t="shared" si="111"/>
        <v>0.59433040078201382</v>
      </c>
      <c r="U1793" s="4">
        <f>YEAR(SalesDataTable[[#This Row],[Order Date]])</f>
        <v>2026</v>
      </c>
      <c r="V1793" s="7" t="str">
        <f>"Q"&amp;ROUNDUP(MONTH(SalesDataTable[[#This Row],[Order Date]])/3,0)</f>
        <v>Q3</v>
      </c>
      <c r="W1793" s="8">
        <f>MONTH(SalesDataTable[[#This Row],[Order Date]])</f>
        <v>8</v>
      </c>
      <c r="X1793" s="7" t="str">
        <f>TEXT(SalesDataTable[[#This Row],[Order Date]],"mmm")</f>
        <v>Aug</v>
      </c>
    </row>
    <row r="1794" spans="1:24" ht="15.75">
      <c r="A1794" s="2">
        <v>348</v>
      </c>
      <c r="B1794" s="11">
        <v>46265</v>
      </c>
      <c r="C1794" s="4">
        <f>YEAR(SalesDataTable[[#This Row],[Order Date]])</f>
        <v>2026</v>
      </c>
      <c r="D1794" s="4" t="str">
        <f>"Q"&amp;ROUNDUP(MONTH(SalesDataTable[[#This Row],[Order Date]])/3,0)</f>
        <v>Q3</v>
      </c>
      <c r="E1794" s="4">
        <f>MONTH(SalesDataTable[[#This Row],[Order Date]])</f>
        <v>8</v>
      </c>
      <c r="F1794" s="4" t="str">
        <f>TEXT(SalesDataTable[[#This Row],[Order Date]],"MMM")</f>
        <v>Aug</v>
      </c>
      <c r="G1794" s="3" t="s">
        <v>6</v>
      </c>
      <c r="H1794" s="3" t="s">
        <v>43</v>
      </c>
      <c r="I1794" s="3" t="s">
        <v>8</v>
      </c>
      <c r="J1794" s="3" t="s">
        <v>16</v>
      </c>
      <c r="K1794" s="3" t="s">
        <v>9</v>
      </c>
      <c r="L1794" s="3" t="s">
        <v>37</v>
      </c>
      <c r="M1794" s="8">
        <v>5</v>
      </c>
      <c r="N1794" s="5">
        <v>151.21</v>
      </c>
      <c r="O1794" s="6">
        <v>0.15</v>
      </c>
      <c r="P1794" s="18">
        <v>77.12</v>
      </c>
      <c r="Q1794" s="18">
        <f t="shared" ref="Q1794:Q1857" si="112">M1794*N1794*(1-O1794)</f>
        <v>642.64250000000004</v>
      </c>
      <c r="R1794" s="18">
        <f t="shared" ref="R1794:R1857" si="113">M1794*P1794</f>
        <v>385.6</v>
      </c>
      <c r="S1794" s="18">
        <f t="shared" ref="S1794:S1857" si="114">Q1794-R1794</f>
        <v>257.04250000000002</v>
      </c>
      <c r="T1794" s="7">
        <f t="shared" ref="T1794:T1857" si="115">IFERROR(S1794/Q1794,0)</f>
        <v>0.39997743691087967</v>
      </c>
      <c r="U1794" s="4">
        <f>YEAR(SalesDataTable[[#This Row],[Order Date]])</f>
        <v>2026</v>
      </c>
      <c r="V1794" s="7" t="str">
        <f>"Q"&amp;ROUNDUP(MONTH(SalesDataTable[[#This Row],[Order Date]])/3,0)</f>
        <v>Q3</v>
      </c>
      <c r="W1794" s="8">
        <f>MONTH(SalesDataTable[[#This Row],[Order Date]])</f>
        <v>8</v>
      </c>
      <c r="X1794" s="7" t="str">
        <f>TEXT(SalesDataTable[[#This Row],[Order Date]],"mmm")</f>
        <v>Aug</v>
      </c>
    </row>
    <row r="1795" spans="1:24" ht="15.75">
      <c r="A1795" s="2">
        <v>1642</v>
      </c>
      <c r="B1795" s="11">
        <v>46265</v>
      </c>
      <c r="C1795" s="4">
        <f>YEAR(SalesDataTable[[#This Row],[Order Date]])</f>
        <v>2026</v>
      </c>
      <c r="D1795" s="4" t="str">
        <f>"Q"&amp;ROUNDUP(MONTH(SalesDataTable[[#This Row],[Order Date]])/3,0)</f>
        <v>Q3</v>
      </c>
      <c r="E1795" s="4">
        <f>MONTH(SalesDataTable[[#This Row],[Order Date]])</f>
        <v>8</v>
      </c>
      <c r="F1795" s="4" t="str">
        <f>TEXT(SalesDataTable[[#This Row],[Order Date]],"MMM")</f>
        <v>Aug</v>
      </c>
      <c r="G1795" s="3" t="s">
        <v>20</v>
      </c>
      <c r="H1795" s="3" t="s">
        <v>33</v>
      </c>
      <c r="I1795" s="3" t="s">
        <v>28</v>
      </c>
      <c r="J1795" s="3" t="s">
        <v>13</v>
      </c>
      <c r="K1795" s="3" t="s">
        <v>34</v>
      </c>
      <c r="L1795" s="3" t="s">
        <v>35</v>
      </c>
      <c r="M1795" s="8">
        <v>1</v>
      </c>
      <c r="N1795" s="5">
        <v>40.770000000000003</v>
      </c>
      <c r="O1795" s="6">
        <v>0</v>
      </c>
      <c r="P1795" s="18">
        <v>15.13</v>
      </c>
      <c r="Q1795" s="18">
        <f t="shared" si="112"/>
        <v>40.770000000000003</v>
      </c>
      <c r="R1795" s="18">
        <f t="shared" si="113"/>
        <v>15.13</v>
      </c>
      <c r="S1795" s="18">
        <f t="shared" si="114"/>
        <v>25.64</v>
      </c>
      <c r="T1795" s="7">
        <f t="shared" si="115"/>
        <v>0.62889379445670834</v>
      </c>
      <c r="U1795" s="4">
        <f>YEAR(SalesDataTable[[#This Row],[Order Date]])</f>
        <v>2026</v>
      </c>
      <c r="V1795" s="7" t="str">
        <f>"Q"&amp;ROUNDUP(MONTH(SalesDataTable[[#This Row],[Order Date]])/3,0)</f>
        <v>Q3</v>
      </c>
      <c r="W1795" s="8">
        <f>MONTH(SalesDataTable[[#This Row],[Order Date]])</f>
        <v>8</v>
      </c>
      <c r="X1795" s="7" t="str">
        <f>TEXT(SalesDataTable[[#This Row],[Order Date]],"mmm")</f>
        <v>Aug</v>
      </c>
    </row>
    <row r="1796" spans="1:24" ht="15.75">
      <c r="A1796" s="2">
        <v>2146</v>
      </c>
      <c r="B1796" s="11">
        <v>46265</v>
      </c>
      <c r="C1796" s="4">
        <f>YEAR(SalesDataTable[[#This Row],[Order Date]])</f>
        <v>2026</v>
      </c>
      <c r="D1796" s="4" t="str">
        <f>"Q"&amp;ROUNDUP(MONTH(SalesDataTable[[#This Row],[Order Date]])/3,0)</f>
        <v>Q3</v>
      </c>
      <c r="E1796" s="4">
        <f>MONTH(SalesDataTable[[#This Row],[Order Date]])</f>
        <v>8</v>
      </c>
      <c r="F1796" s="4" t="str">
        <f>TEXT(SalesDataTable[[#This Row],[Order Date]],"MMM")</f>
        <v>Aug</v>
      </c>
      <c r="G1796" s="3" t="s">
        <v>0</v>
      </c>
      <c r="H1796" s="3" t="s">
        <v>1</v>
      </c>
      <c r="I1796" s="3" t="s">
        <v>28</v>
      </c>
      <c r="J1796" s="3" t="s">
        <v>13</v>
      </c>
      <c r="K1796" s="3" t="s">
        <v>34</v>
      </c>
      <c r="L1796" s="3" t="s">
        <v>42</v>
      </c>
      <c r="M1796" s="8">
        <v>1</v>
      </c>
      <c r="N1796" s="5">
        <v>35.47</v>
      </c>
      <c r="O1796" s="6">
        <v>0.05</v>
      </c>
      <c r="P1796" s="18">
        <v>14.1</v>
      </c>
      <c r="Q1796" s="18">
        <f t="shared" si="112"/>
        <v>33.6965</v>
      </c>
      <c r="R1796" s="18">
        <f t="shared" si="113"/>
        <v>14.1</v>
      </c>
      <c r="S1796" s="18">
        <f t="shared" si="114"/>
        <v>19.596499999999999</v>
      </c>
      <c r="T1796" s="7">
        <f t="shared" si="115"/>
        <v>0.58155891561438122</v>
      </c>
      <c r="U1796" s="4">
        <f>YEAR(SalesDataTable[[#This Row],[Order Date]])</f>
        <v>2026</v>
      </c>
      <c r="V1796" s="7" t="str">
        <f>"Q"&amp;ROUNDUP(MONTH(SalesDataTable[[#This Row],[Order Date]])/3,0)</f>
        <v>Q3</v>
      </c>
      <c r="W1796" s="8">
        <f>MONTH(SalesDataTable[[#This Row],[Order Date]])</f>
        <v>8</v>
      </c>
      <c r="X1796" s="7" t="str">
        <f>TEXT(SalesDataTable[[#This Row],[Order Date]],"mmm")</f>
        <v>Aug</v>
      </c>
    </row>
    <row r="1797" spans="1:24" ht="15.75">
      <c r="A1797" s="2">
        <v>2629</v>
      </c>
      <c r="B1797" s="11">
        <v>46265</v>
      </c>
      <c r="C1797" s="4">
        <f>YEAR(SalesDataTable[[#This Row],[Order Date]])</f>
        <v>2026</v>
      </c>
      <c r="D1797" s="4" t="str">
        <f>"Q"&amp;ROUNDUP(MONTH(SalesDataTable[[#This Row],[Order Date]])/3,0)</f>
        <v>Q3</v>
      </c>
      <c r="E1797" s="4">
        <f>MONTH(SalesDataTable[[#This Row],[Order Date]])</f>
        <v>8</v>
      </c>
      <c r="F1797" s="4" t="str">
        <f>TEXT(SalesDataTable[[#This Row],[Order Date]],"MMM")</f>
        <v>Aug</v>
      </c>
      <c r="G1797" s="3" t="s">
        <v>20</v>
      </c>
      <c r="H1797" s="3" t="s">
        <v>33</v>
      </c>
      <c r="I1797" s="3" t="s">
        <v>2</v>
      </c>
      <c r="J1797" s="3" t="s">
        <v>3</v>
      </c>
      <c r="K1797" s="3" t="s">
        <v>4</v>
      </c>
      <c r="L1797" s="3" t="s">
        <v>5</v>
      </c>
      <c r="M1797" s="8">
        <v>1</v>
      </c>
      <c r="N1797" s="5">
        <v>81.72</v>
      </c>
      <c r="O1797" s="6">
        <v>0</v>
      </c>
      <c r="P1797" s="18">
        <v>42.38</v>
      </c>
      <c r="Q1797" s="18">
        <f t="shared" si="112"/>
        <v>81.72</v>
      </c>
      <c r="R1797" s="18">
        <f t="shared" si="113"/>
        <v>42.38</v>
      </c>
      <c r="S1797" s="18">
        <f t="shared" si="114"/>
        <v>39.339999999999996</v>
      </c>
      <c r="T1797" s="7">
        <f t="shared" si="115"/>
        <v>0.48139990210474787</v>
      </c>
      <c r="U1797" s="4">
        <f>YEAR(SalesDataTable[[#This Row],[Order Date]])</f>
        <v>2026</v>
      </c>
      <c r="V1797" s="7" t="str">
        <f>"Q"&amp;ROUNDUP(MONTH(SalesDataTable[[#This Row],[Order Date]])/3,0)</f>
        <v>Q3</v>
      </c>
      <c r="W1797" s="8">
        <f>MONTH(SalesDataTable[[#This Row],[Order Date]])</f>
        <v>8</v>
      </c>
      <c r="X1797" s="7" t="str">
        <f>TEXT(SalesDataTable[[#This Row],[Order Date]],"mmm")</f>
        <v>Aug</v>
      </c>
    </row>
    <row r="1798" spans="1:24" ht="15.75">
      <c r="A1798" s="2">
        <v>2870</v>
      </c>
      <c r="B1798" s="11">
        <v>46265</v>
      </c>
      <c r="C1798" s="4">
        <f>YEAR(SalesDataTable[[#This Row],[Order Date]])</f>
        <v>2026</v>
      </c>
      <c r="D1798" s="4" t="str">
        <f>"Q"&amp;ROUNDUP(MONTH(SalesDataTable[[#This Row],[Order Date]])/3,0)</f>
        <v>Q3</v>
      </c>
      <c r="E1798" s="4">
        <f>MONTH(SalesDataTable[[#This Row],[Order Date]])</f>
        <v>8</v>
      </c>
      <c r="F1798" s="4" t="str">
        <f>TEXT(SalesDataTable[[#This Row],[Order Date]],"MMM")</f>
        <v>Aug</v>
      </c>
      <c r="G1798" s="3" t="s">
        <v>20</v>
      </c>
      <c r="H1798" s="3" t="s">
        <v>31</v>
      </c>
      <c r="I1798" s="3" t="s">
        <v>2</v>
      </c>
      <c r="J1798" s="3" t="s">
        <v>13</v>
      </c>
      <c r="K1798" s="3" t="s">
        <v>14</v>
      </c>
      <c r="L1798" s="3" t="s">
        <v>32</v>
      </c>
      <c r="M1798" s="8">
        <v>1</v>
      </c>
      <c r="N1798" s="5">
        <v>45.84</v>
      </c>
      <c r="O1798" s="6">
        <v>0</v>
      </c>
      <c r="P1798" s="18">
        <v>17.84</v>
      </c>
      <c r="Q1798" s="18">
        <f t="shared" si="112"/>
        <v>45.84</v>
      </c>
      <c r="R1798" s="18">
        <f t="shared" si="113"/>
        <v>17.84</v>
      </c>
      <c r="S1798" s="18">
        <f t="shared" si="114"/>
        <v>28.000000000000004</v>
      </c>
      <c r="T1798" s="7">
        <f t="shared" si="115"/>
        <v>0.61082024432809778</v>
      </c>
      <c r="U1798" s="4">
        <f>YEAR(SalesDataTable[[#This Row],[Order Date]])</f>
        <v>2026</v>
      </c>
      <c r="V1798" s="7" t="str">
        <f>"Q"&amp;ROUNDUP(MONTH(SalesDataTable[[#This Row],[Order Date]])/3,0)</f>
        <v>Q3</v>
      </c>
      <c r="W1798" s="8">
        <f>MONTH(SalesDataTable[[#This Row],[Order Date]])</f>
        <v>8</v>
      </c>
      <c r="X1798" s="7" t="str">
        <f>TEXT(SalesDataTable[[#This Row],[Order Date]],"mmm")</f>
        <v>Aug</v>
      </c>
    </row>
    <row r="1799" spans="1:24" ht="15.75">
      <c r="A1799" s="2">
        <v>2975</v>
      </c>
      <c r="B1799" s="11">
        <v>46265</v>
      </c>
      <c r="C1799" s="4">
        <f>YEAR(SalesDataTable[[#This Row],[Order Date]])</f>
        <v>2026</v>
      </c>
      <c r="D1799" s="4" t="str">
        <f>"Q"&amp;ROUNDUP(MONTH(SalesDataTable[[#This Row],[Order Date]])/3,0)</f>
        <v>Q3</v>
      </c>
      <c r="E1799" s="4">
        <f>MONTH(SalesDataTable[[#This Row],[Order Date]])</f>
        <v>8</v>
      </c>
      <c r="F1799" s="4" t="str">
        <f>TEXT(SalesDataTable[[#This Row],[Order Date]],"MMM")</f>
        <v>Aug</v>
      </c>
      <c r="G1799" s="3" t="s">
        <v>6</v>
      </c>
      <c r="H1799" s="3" t="s">
        <v>43</v>
      </c>
      <c r="I1799" s="3" t="s">
        <v>2</v>
      </c>
      <c r="J1799" s="3" t="s">
        <v>13</v>
      </c>
      <c r="K1799" s="3" t="s">
        <v>14</v>
      </c>
      <c r="L1799" s="3" t="s">
        <v>32</v>
      </c>
      <c r="M1799" s="8">
        <v>1</v>
      </c>
      <c r="N1799" s="5">
        <v>46.59</v>
      </c>
      <c r="O1799" s="6">
        <v>0</v>
      </c>
      <c r="P1799" s="18">
        <v>18.47</v>
      </c>
      <c r="Q1799" s="18">
        <f t="shared" si="112"/>
        <v>46.59</v>
      </c>
      <c r="R1799" s="18">
        <f t="shared" si="113"/>
        <v>18.47</v>
      </c>
      <c r="S1799" s="18">
        <f t="shared" si="114"/>
        <v>28.120000000000005</v>
      </c>
      <c r="T1799" s="7">
        <f t="shared" si="115"/>
        <v>0.60356299635114841</v>
      </c>
      <c r="U1799" s="4">
        <f>YEAR(SalesDataTable[[#This Row],[Order Date]])</f>
        <v>2026</v>
      </c>
      <c r="V1799" s="7" t="str">
        <f>"Q"&amp;ROUNDUP(MONTH(SalesDataTable[[#This Row],[Order Date]])/3,0)</f>
        <v>Q3</v>
      </c>
      <c r="W1799" s="8">
        <f>MONTH(SalesDataTable[[#This Row],[Order Date]])</f>
        <v>8</v>
      </c>
      <c r="X1799" s="7" t="str">
        <f>TEXT(SalesDataTable[[#This Row],[Order Date]],"mmm")</f>
        <v>Aug</v>
      </c>
    </row>
    <row r="1800" spans="1:24" ht="15.75">
      <c r="A1800" s="2">
        <v>3163</v>
      </c>
      <c r="B1800" s="11">
        <v>46265</v>
      </c>
      <c r="C1800" s="4">
        <f>YEAR(SalesDataTable[[#This Row],[Order Date]])</f>
        <v>2026</v>
      </c>
      <c r="D1800" s="4" t="str">
        <f>"Q"&amp;ROUNDUP(MONTH(SalesDataTable[[#This Row],[Order Date]])/3,0)</f>
        <v>Q3</v>
      </c>
      <c r="E1800" s="4">
        <f>MONTH(SalesDataTable[[#This Row],[Order Date]])</f>
        <v>8</v>
      </c>
      <c r="F1800" s="4" t="str">
        <f>TEXT(SalesDataTable[[#This Row],[Order Date]],"MMM")</f>
        <v>Aug</v>
      </c>
      <c r="G1800" s="3" t="s">
        <v>0</v>
      </c>
      <c r="H1800" s="3" t="s">
        <v>50</v>
      </c>
      <c r="I1800" s="3" t="s">
        <v>19</v>
      </c>
      <c r="J1800" s="3" t="s">
        <v>16</v>
      </c>
      <c r="K1800" s="3" t="s">
        <v>9</v>
      </c>
      <c r="L1800" s="3" t="s">
        <v>46</v>
      </c>
      <c r="M1800" s="8">
        <v>1</v>
      </c>
      <c r="N1800" s="5">
        <v>69.959999999999994</v>
      </c>
      <c r="O1800" s="6">
        <v>0</v>
      </c>
      <c r="P1800" s="18">
        <v>32.340000000000003</v>
      </c>
      <c r="Q1800" s="18">
        <f t="shared" si="112"/>
        <v>69.959999999999994</v>
      </c>
      <c r="R1800" s="18">
        <f t="shared" si="113"/>
        <v>32.340000000000003</v>
      </c>
      <c r="S1800" s="18">
        <f t="shared" si="114"/>
        <v>37.61999999999999</v>
      </c>
      <c r="T1800" s="7">
        <f t="shared" si="115"/>
        <v>0.53773584905660365</v>
      </c>
      <c r="U1800" s="4">
        <f>YEAR(SalesDataTable[[#This Row],[Order Date]])</f>
        <v>2026</v>
      </c>
      <c r="V1800" s="7" t="str">
        <f>"Q"&amp;ROUNDUP(MONTH(SalesDataTable[[#This Row],[Order Date]])/3,0)</f>
        <v>Q3</v>
      </c>
      <c r="W1800" s="8">
        <f>MONTH(SalesDataTable[[#This Row],[Order Date]])</f>
        <v>8</v>
      </c>
      <c r="X1800" s="7" t="str">
        <f>TEXT(SalesDataTable[[#This Row],[Order Date]],"mmm")</f>
        <v>Aug</v>
      </c>
    </row>
    <row r="1801" spans="1:24" ht="15.75">
      <c r="A1801" s="2">
        <v>94</v>
      </c>
      <c r="B1801" s="11">
        <v>46266</v>
      </c>
      <c r="C1801" s="4">
        <f>YEAR(SalesDataTable[[#This Row],[Order Date]])</f>
        <v>2026</v>
      </c>
      <c r="D1801" s="4" t="str">
        <f>"Q"&amp;ROUNDUP(MONTH(SalesDataTable[[#This Row],[Order Date]])/3,0)</f>
        <v>Q3</v>
      </c>
      <c r="E1801" s="4">
        <f>MONTH(SalesDataTable[[#This Row],[Order Date]])</f>
        <v>9</v>
      </c>
      <c r="F1801" s="4" t="str">
        <f>TEXT(SalesDataTable[[#This Row],[Order Date]],"MMM")</f>
        <v>Sep</v>
      </c>
      <c r="G1801" s="3" t="s">
        <v>6</v>
      </c>
      <c r="H1801" s="3" t="s">
        <v>27</v>
      </c>
      <c r="I1801" s="3" t="s">
        <v>19</v>
      </c>
      <c r="J1801" s="3" t="s">
        <v>3</v>
      </c>
      <c r="K1801" s="3" t="s">
        <v>4</v>
      </c>
      <c r="L1801" s="3" t="s">
        <v>22</v>
      </c>
      <c r="M1801" s="8">
        <v>5</v>
      </c>
      <c r="N1801" s="5">
        <v>50.76</v>
      </c>
      <c r="O1801" s="6">
        <v>0</v>
      </c>
      <c r="P1801" s="18">
        <v>22.89</v>
      </c>
      <c r="Q1801" s="18">
        <f t="shared" si="112"/>
        <v>253.79999999999998</v>
      </c>
      <c r="R1801" s="18">
        <f t="shared" si="113"/>
        <v>114.45</v>
      </c>
      <c r="S1801" s="18">
        <f t="shared" si="114"/>
        <v>139.34999999999997</v>
      </c>
      <c r="T1801" s="7">
        <f t="shared" si="115"/>
        <v>0.54905437352245856</v>
      </c>
      <c r="U1801" s="4">
        <f>YEAR(SalesDataTable[[#This Row],[Order Date]])</f>
        <v>2026</v>
      </c>
      <c r="V1801" s="7" t="str">
        <f>"Q"&amp;ROUNDUP(MONTH(SalesDataTable[[#This Row],[Order Date]])/3,0)</f>
        <v>Q3</v>
      </c>
      <c r="W1801" s="8">
        <f>MONTH(SalesDataTable[[#This Row],[Order Date]])</f>
        <v>9</v>
      </c>
      <c r="X1801" s="7" t="str">
        <f>TEXT(SalesDataTable[[#This Row],[Order Date]],"mmm")</f>
        <v>Sep</v>
      </c>
    </row>
    <row r="1802" spans="1:24" ht="15.75">
      <c r="A1802" s="2">
        <v>271</v>
      </c>
      <c r="B1802" s="11">
        <v>46266</v>
      </c>
      <c r="C1802" s="4">
        <f>YEAR(SalesDataTable[[#This Row],[Order Date]])</f>
        <v>2026</v>
      </c>
      <c r="D1802" s="4" t="str">
        <f>"Q"&amp;ROUNDUP(MONTH(SalesDataTable[[#This Row],[Order Date]])/3,0)</f>
        <v>Q3</v>
      </c>
      <c r="E1802" s="4">
        <f>MONTH(SalesDataTable[[#This Row],[Order Date]])</f>
        <v>9</v>
      </c>
      <c r="F1802" s="4" t="str">
        <f>TEXT(SalesDataTable[[#This Row],[Order Date]],"MMM")</f>
        <v>Sep</v>
      </c>
      <c r="G1802" s="3" t="s">
        <v>6</v>
      </c>
      <c r="H1802" s="3" t="s">
        <v>43</v>
      </c>
      <c r="I1802" s="3" t="s">
        <v>28</v>
      </c>
      <c r="J1802" s="3" t="s">
        <v>3</v>
      </c>
      <c r="K1802" s="3" t="s">
        <v>9</v>
      </c>
      <c r="L1802" s="3" t="s">
        <v>10</v>
      </c>
      <c r="M1802" s="8">
        <v>1</v>
      </c>
      <c r="N1802" s="5">
        <v>94.29</v>
      </c>
      <c r="O1802" s="6">
        <v>0.1</v>
      </c>
      <c r="P1802" s="18">
        <v>45.12</v>
      </c>
      <c r="Q1802" s="18">
        <f t="shared" si="112"/>
        <v>84.861000000000004</v>
      </c>
      <c r="R1802" s="18">
        <f t="shared" si="113"/>
        <v>45.12</v>
      </c>
      <c r="S1802" s="18">
        <f t="shared" si="114"/>
        <v>39.741000000000007</v>
      </c>
      <c r="T1802" s="7">
        <f t="shared" si="115"/>
        <v>0.46830699614663984</v>
      </c>
      <c r="U1802" s="4">
        <f>YEAR(SalesDataTable[[#This Row],[Order Date]])</f>
        <v>2026</v>
      </c>
      <c r="V1802" s="7" t="str">
        <f>"Q"&amp;ROUNDUP(MONTH(SalesDataTable[[#This Row],[Order Date]])/3,0)</f>
        <v>Q3</v>
      </c>
      <c r="W1802" s="8">
        <f>MONTH(SalesDataTable[[#This Row],[Order Date]])</f>
        <v>9</v>
      </c>
      <c r="X1802" s="7" t="str">
        <f>TEXT(SalesDataTable[[#This Row],[Order Date]],"mmm")</f>
        <v>Sep</v>
      </c>
    </row>
    <row r="1803" spans="1:24" ht="15.75">
      <c r="A1803" s="2">
        <v>1481</v>
      </c>
      <c r="B1803" s="11">
        <v>46266</v>
      </c>
      <c r="C1803" s="4">
        <f>YEAR(SalesDataTable[[#This Row],[Order Date]])</f>
        <v>2026</v>
      </c>
      <c r="D1803" s="4" t="str">
        <f>"Q"&amp;ROUNDUP(MONTH(SalesDataTable[[#This Row],[Order Date]])/3,0)</f>
        <v>Q3</v>
      </c>
      <c r="E1803" s="4">
        <f>MONTH(SalesDataTable[[#This Row],[Order Date]])</f>
        <v>9</v>
      </c>
      <c r="F1803" s="4" t="str">
        <f>TEXT(SalesDataTable[[#This Row],[Order Date]],"MMM")</f>
        <v>Sep</v>
      </c>
      <c r="G1803" s="3" t="s">
        <v>6</v>
      </c>
      <c r="H1803" s="3" t="s">
        <v>43</v>
      </c>
      <c r="I1803" s="3" t="s">
        <v>8</v>
      </c>
      <c r="J1803" s="3" t="s">
        <v>16</v>
      </c>
      <c r="K1803" s="3" t="s">
        <v>4</v>
      </c>
      <c r="L1803" s="3" t="s">
        <v>5</v>
      </c>
      <c r="M1803" s="8">
        <v>6</v>
      </c>
      <c r="N1803" s="5">
        <v>81.430000000000007</v>
      </c>
      <c r="O1803" s="6">
        <v>0.05</v>
      </c>
      <c r="P1803" s="18">
        <v>42.24</v>
      </c>
      <c r="Q1803" s="18">
        <f t="shared" si="112"/>
        <v>464.15100000000001</v>
      </c>
      <c r="R1803" s="18">
        <f t="shared" si="113"/>
        <v>253.44</v>
      </c>
      <c r="S1803" s="18">
        <f t="shared" si="114"/>
        <v>210.71100000000001</v>
      </c>
      <c r="T1803" s="7">
        <f t="shared" si="115"/>
        <v>0.45397079829624415</v>
      </c>
      <c r="U1803" s="4">
        <f>YEAR(SalesDataTable[[#This Row],[Order Date]])</f>
        <v>2026</v>
      </c>
      <c r="V1803" s="7" t="str">
        <f>"Q"&amp;ROUNDUP(MONTH(SalesDataTable[[#This Row],[Order Date]])/3,0)</f>
        <v>Q3</v>
      </c>
      <c r="W1803" s="8">
        <f>MONTH(SalesDataTable[[#This Row],[Order Date]])</f>
        <v>9</v>
      </c>
      <c r="X1803" s="7" t="str">
        <f>TEXT(SalesDataTable[[#This Row],[Order Date]],"mmm")</f>
        <v>Sep</v>
      </c>
    </row>
    <row r="1804" spans="1:24" ht="15.75">
      <c r="A1804" s="2">
        <v>1663</v>
      </c>
      <c r="B1804" s="11">
        <v>46266</v>
      </c>
      <c r="C1804" s="4">
        <f>YEAR(SalesDataTable[[#This Row],[Order Date]])</f>
        <v>2026</v>
      </c>
      <c r="D1804" s="4" t="str">
        <f>"Q"&amp;ROUNDUP(MONTH(SalesDataTable[[#This Row],[Order Date]])/3,0)</f>
        <v>Q3</v>
      </c>
      <c r="E1804" s="4">
        <f>MONTH(SalesDataTable[[#This Row],[Order Date]])</f>
        <v>9</v>
      </c>
      <c r="F1804" s="4" t="str">
        <f>TEXT(SalesDataTable[[#This Row],[Order Date]],"MMM")</f>
        <v>Sep</v>
      </c>
      <c r="G1804" s="3" t="s">
        <v>11</v>
      </c>
      <c r="H1804" s="3" t="s">
        <v>25</v>
      </c>
      <c r="I1804" s="3" t="s">
        <v>2</v>
      </c>
      <c r="J1804" s="3" t="s">
        <v>3</v>
      </c>
      <c r="K1804" s="3" t="s">
        <v>14</v>
      </c>
      <c r="L1804" s="3" t="s">
        <v>32</v>
      </c>
      <c r="M1804" s="8">
        <v>1</v>
      </c>
      <c r="N1804" s="5">
        <v>45.54</v>
      </c>
      <c r="O1804" s="6">
        <v>0.1</v>
      </c>
      <c r="P1804" s="18">
        <v>18.440000000000001</v>
      </c>
      <c r="Q1804" s="18">
        <f t="shared" si="112"/>
        <v>40.985999999999997</v>
      </c>
      <c r="R1804" s="18">
        <f t="shared" si="113"/>
        <v>18.440000000000001</v>
      </c>
      <c r="S1804" s="18">
        <f t="shared" si="114"/>
        <v>22.545999999999996</v>
      </c>
      <c r="T1804" s="7">
        <f t="shared" si="115"/>
        <v>0.5500902747279558</v>
      </c>
      <c r="U1804" s="4">
        <f>YEAR(SalesDataTable[[#This Row],[Order Date]])</f>
        <v>2026</v>
      </c>
      <c r="V1804" s="7" t="str">
        <f>"Q"&amp;ROUNDUP(MONTH(SalesDataTable[[#This Row],[Order Date]])/3,0)</f>
        <v>Q3</v>
      </c>
      <c r="W1804" s="8">
        <f>MONTH(SalesDataTable[[#This Row],[Order Date]])</f>
        <v>9</v>
      </c>
      <c r="X1804" s="7" t="str">
        <f>TEXT(SalesDataTable[[#This Row],[Order Date]],"mmm")</f>
        <v>Sep</v>
      </c>
    </row>
    <row r="1805" spans="1:24" ht="15.75">
      <c r="A1805" s="2">
        <v>2866</v>
      </c>
      <c r="B1805" s="11">
        <v>46266</v>
      </c>
      <c r="C1805" s="4">
        <f>YEAR(SalesDataTable[[#This Row],[Order Date]])</f>
        <v>2026</v>
      </c>
      <c r="D1805" s="4" t="str">
        <f>"Q"&amp;ROUNDUP(MONTH(SalesDataTable[[#This Row],[Order Date]])/3,0)</f>
        <v>Q3</v>
      </c>
      <c r="E1805" s="4">
        <f>MONTH(SalesDataTable[[#This Row],[Order Date]])</f>
        <v>9</v>
      </c>
      <c r="F1805" s="4" t="str">
        <f>TEXT(SalesDataTable[[#This Row],[Order Date]],"MMM")</f>
        <v>Sep</v>
      </c>
      <c r="G1805" s="3" t="s">
        <v>0</v>
      </c>
      <c r="H1805" s="3" t="s">
        <v>50</v>
      </c>
      <c r="I1805" s="3" t="s">
        <v>28</v>
      </c>
      <c r="J1805" s="3" t="s">
        <v>3</v>
      </c>
      <c r="K1805" s="3" t="s">
        <v>9</v>
      </c>
      <c r="L1805" s="3" t="s">
        <v>37</v>
      </c>
      <c r="M1805" s="8">
        <v>2</v>
      </c>
      <c r="N1805" s="5">
        <v>156.63999999999999</v>
      </c>
      <c r="O1805" s="6">
        <v>0.1</v>
      </c>
      <c r="P1805" s="18">
        <v>80.09</v>
      </c>
      <c r="Q1805" s="18">
        <f t="shared" si="112"/>
        <v>281.952</v>
      </c>
      <c r="R1805" s="18">
        <f t="shared" si="113"/>
        <v>160.18</v>
      </c>
      <c r="S1805" s="18">
        <f t="shared" si="114"/>
        <v>121.77199999999999</v>
      </c>
      <c r="T1805" s="7">
        <f t="shared" si="115"/>
        <v>0.43188911587787987</v>
      </c>
      <c r="U1805" s="4">
        <f>YEAR(SalesDataTable[[#This Row],[Order Date]])</f>
        <v>2026</v>
      </c>
      <c r="V1805" s="7" t="str">
        <f>"Q"&amp;ROUNDUP(MONTH(SalesDataTable[[#This Row],[Order Date]])/3,0)</f>
        <v>Q3</v>
      </c>
      <c r="W1805" s="8">
        <f>MONTH(SalesDataTable[[#This Row],[Order Date]])</f>
        <v>9</v>
      </c>
      <c r="X1805" s="7" t="str">
        <f>TEXT(SalesDataTable[[#This Row],[Order Date]],"mmm")</f>
        <v>Sep</v>
      </c>
    </row>
    <row r="1806" spans="1:24" ht="15.75">
      <c r="A1806" s="2">
        <v>3288</v>
      </c>
      <c r="B1806" s="11">
        <v>46266</v>
      </c>
      <c r="C1806" s="4">
        <f>YEAR(SalesDataTable[[#This Row],[Order Date]])</f>
        <v>2026</v>
      </c>
      <c r="D1806" s="4" t="str">
        <f>"Q"&amp;ROUNDUP(MONTH(SalesDataTable[[#This Row],[Order Date]])/3,0)</f>
        <v>Q3</v>
      </c>
      <c r="E1806" s="4">
        <f>MONTH(SalesDataTable[[#This Row],[Order Date]])</f>
        <v>9</v>
      </c>
      <c r="F1806" s="4" t="str">
        <f>TEXT(SalesDataTable[[#This Row],[Order Date]],"MMM")</f>
        <v>Sep</v>
      </c>
      <c r="G1806" s="3" t="s">
        <v>20</v>
      </c>
      <c r="H1806" s="3" t="s">
        <v>31</v>
      </c>
      <c r="I1806" s="3" t="s">
        <v>28</v>
      </c>
      <c r="J1806" s="3" t="s">
        <v>16</v>
      </c>
      <c r="K1806" s="3" t="s">
        <v>9</v>
      </c>
      <c r="L1806" s="3" t="s">
        <v>46</v>
      </c>
      <c r="M1806" s="8">
        <v>1</v>
      </c>
      <c r="N1806" s="5">
        <v>72.81</v>
      </c>
      <c r="O1806" s="6">
        <v>0</v>
      </c>
      <c r="P1806" s="18">
        <v>32.299999999999997</v>
      </c>
      <c r="Q1806" s="18">
        <f t="shared" si="112"/>
        <v>72.81</v>
      </c>
      <c r="R1806" s="18">
        <f t="shared" si="113"/>
        <v>32.299999999999997</v>
      </c>
      <c r="S1806" s="18">
        <f t="shared" si="114"/>
        <v>40.510000000000005</v>
      </c>
      <c r="T1806" s="7">
        <f t="shared" si="115"/>
        <v>0.55637961818431536</v>
      </c>
      <c r="U1806" s="4">
        <f>YEAR(SalesDataTable[[#This Row],[Order Date]])</f>
        <v>2026</v>
      </c>
      <c r="V1806" s="7" t="str">
        <f>"Q"&amp;ROUNDUP(MONTH(SalesDataTable[[#This Row],[Order Date]])/3,0)</f>
        <v>Q3</v>
      </c>
      <c r="W1806" s="8">
        <f>MONTH(SalesDataTable[[#This Row],[Order Date]])</f>
        <v>9</v>
      </c>
      <c r="X1806" s="7" t="str">
        <f>TEXT(SalesDataTable[[#This Row],[Order Date]],"mmm")</f>
        <v>Sep</v>
      </c>
    </row>
    <row r="1807" spans="1:24" ht="15.75">
      <c r="A1807" s="2">
        <v>3426</v>
      </c>
      <c r="B1807" s="11">
        <v>46266</v>
      </c>
      <c r="C1807" s="4">
        <f>YEAR(SalesDataTable[[#This Row],[Order Date]])</f>
        <v>2026</v>
      </c>
      <c r="D1807" s="4" t="str">
        <f>"Q"&amp;ROUNDUP(MONTH(SalesDataTable[[#This Row],[Order Date]])/3,0)</f>
        <v>Q3</v>
      </c>
      <c r="E1807" s="4">
        <f>MONTH(SalesDataTable[[#This Row],[Order Date]])</f>
        <v>9</v>
      </c>
      <c r="F1807" s="4" t="str">
        <f>TEXT(SalesDataTable[[#This Row],[Order Date]],"MMM")</f>
        <v>Sep</v>
      </c>
      <c r="G1807" s="3" t="s">
        <v>6</v>
      </c>
      <c r="H1807" s="3" t="s">
        <v>41</v>
      </c>
      <c r="I1807" s="3" t="s">
        <v>19</v>
      </c>
      <c r="J1807" s="3" t="s">
        <v>13</v>
      </c>
      <c r="K1807" s="3" t="s">
        <v>23</v>
      </c>
      <c r="L1807" s="3" t="s">
        <v>40</v>
      </c>
      <c r="M1807" s="8">
        <v>6</v>
      </c>
      <c r="N1807" s="5">
        <v>80.319999999999993</v>
      </c>
      <c r="O1807" s="6">
        <v>0</v>
      </c>
      <c r="P1807" s="18">
        <v>38.42</v>
      </c>
      <c r="Q1807" s="18">
        <f t="shared" si="112"/>
        <v>481.91999999999996</v>
      </c>
      <c r="R1807" s="18">
        <f t="shared" si="113"/>
        <v>230.52</v>
      </c>
      <c r="S1807" s="18">
        <f t="shared" si="114"/>
        <v>251.39999999999995</v>
      </c>
      <c r="T1807" s="7">
        <f t="shared" si="115"/>
        <v>0.52166334661354574</v>
      </c>
      <c r="U1807" s="4">
        <f>YEAR(SalesDataTable[[#This Row],[Order Date]])</f>
        <v>2026</v>
      </c>
      <c r="V1807" s="7" t="str">
        <f>"Q"&amp;ROUNDUP(MONTH(SalesDataTable[[#This Row],[Order Date]])/3,0)</f>
        <v>Q3</v>
      </c>
      <c r="W1807" s="8">
        <f>MONTH(SalesDataTable[[#This Row],[Order Date]])</f>
        <v>9</v>
      </c>
      <c r="X1807" s="7" t="str">
        <f>TEXT(SalesDataTable[[#This Row],[Order Date]],"mmm")</f>
        <v>Sep</v>
      </c>
    </row>
    <row r="1808" spans="1:24" ht="15.75">
      <c r="A1808" s="2">
        <v>4826</v>
      </c>
      <c r="B1808" s="11">
        <v>46266</v>
      </c>
      <c r="C1808" s="4">
        <f>YEAR(SalesDataTable[[#This Row],[Order Date]])</f>
        <v>2026</v>
      </c>
      <c r="D1808" s="4" t="str">
        <f>"Q"&amp;ROUNDUP(MONTH(SalesDataTable[[#This Row],[Order Date]])/3,0)</f>
        <v>Q3</v>
      </c>
      <c r="E1808" s="4">
        <f>MONTH(SalesDataTable[[#This Row],[Order Date]])</f>
        <v>9</v>
      </c>
      <c r="F1808" s="4" t="str">
        <f>TEXT(SalesDataTable[[#This Row],[Order Date]],"MMM")</f>
        <v>Sep</v>
      </c>
      <c r="G1808" s="3" t="s">
        <v>20</v>
      </c>
      <c r="H1808" s="3" t="s">
        <v>47</v>
      </c>
      <c r="I1808" s="3" t="s">
        <v>19</v>
      </c>
      <c r="J1808" s="3" t="s">
        <v>3</v>
      </c>
      <c r="K1808" s="3" t="s">
        <v>14</v>
      </c>
      <c r="L1808" s="3" t="s">
        <v>48</v>
      </c>
      <c r="M1808" s="8">
        <v>5</v>
      </c>
      <c r="N1808" s="5">
        <v>166.81</v>
      </c>
      <c r="O1808" s="6">
        <v>0.05</v>
      </c>
      <c r="P1808" s="18">
        <v>89.24</v>
      </c>
      <c r="Q1808" s="18">
        <f t="shared" si="112"/>
        <v>792.34749999999997</v>
      </c>
      <c r="R1808" s="18">
        <f t="shared" si="113"/>
        <v>446.2</v>
      </c>
      <c r="S1808" s="18">
        <f t="shared" si="114"/>
        <v>346.14749999999998</v>
      </c>
      <c r="T1808" s="7">
        <f t="shared" si="115"/>
        <v>0.43686324497774021</v>
      </c>
      <c r="U1808" s="4">
        <f>YEAR(SalesDataTable[[#This Row],[Order Date]])</f>
        <v>2026</v>
      </c>
      <c r="V1808" s="7" t="str">
        <f>"Q"&amp;ROUNDUP(MONTH(SalesDataTable[[#This Row],[Order Date]])/3,0)</f>
        <v>Q3</v>
      </c>
      <c r="W1808" s="8">
        <f>MONTH(SalesDataTable[[#This Row],[Order Date]])</f>
        <v>9</v>
      </c>
      <c r="X1808" s="7" t="str">
        <f>TEXT(SalesDataTable[[#This Row],[Order Date]],"mmm")</f>
        <v>Sep</v>
      </c>
    </row>
    <row r="1809" spans="1:24" ht="15.75">
      <c r="A1809" s="2">
        <v>662</v>
      </c>
      <c r="B1809" s="11">
        <v>46267</v>
      </c>
      <c r="C1809" s="4">
        <f>YEAR(SalesDataTable[[#This Row],[Order Date]])</f>
        <v>2026</v>
      </c>
      <c r="D1809" s="4" t="str">
        <f>"Q"&amp;ROUNDUP(MONTH(SalesDataTable[[#This Row],[Order Date]])/3,0)</f>
        <v>Q3</v>
      </c>
      <c r="E1809" s="4">
        <f>MONTH(SalesDataTable[[#This Row],[Order Date]])</f>
        <v>9</v>
      </c>
      <c r="F1809" s="4" t="str">
        <f>TEXT(SalesDataTable[[#This Row],[Order Date]],"MMM")</f>
        <v>Sep</v>
      </c>
      <c r="G1809" s="3" t="s">
        <v>20</v>
      </c>
      <c r="H1809" s="3" t="s">
        <v>47</v>
      </c>
      <c r="I1809" s="3" t="s">
        <v>2</v>
      </c>
      <c r="J1809" s="3" t="s">
        <v>13</v>
      </c>
      <c r="K1809" s="3" t="s">
        <v>34</v>
      </c>
      <c r="L1809" s="3" t="s">
        <v>35</v>
      </c>
      <c r="M1809" s="8">
        <v>1</v>
      </c>
      <c r="N1809" s="5">
        <v>40.56</v>
      </c>
      <c r="O1809" s="6">
        <v>0.15</v>
      </c>
      <c r="P1809" s="18">
        <v>14.28</v>
      </c>
      <c r="Q1809" s="18">
        <f t="shared" si="112"/>
        <v>34.475999999999999</v>
      </c>
      <c r="R1809" s="18">
        <f t="shared" si="113"/>
        <v>14.28</v>
      </c>
      <c r="S1809" s="18">
        <f t="shared" si="114"/>
        <v>20.195999999999998</v>
      </c>
      <c r="T1809" s="7">
        <f t="shared" si="115"/>
        <v>0.58579881656804733</v>
      </c>
      <c r="U1809" s="4">
        <f>YEAR(SalesDataTable[[#This Row],[Order Date]])</f>
        <v>2026</v>
      </c>
      <c r="V1809" s="7" t="str">
        <f>"Q"&amp;ROUNDUP(MONTH(SalesDataTable[[#This Row],[Order Date]])/3,0)</f>
        <v>Q3</v>
      </c>
      <c r="W1809" s="8">
        <f>MONTH(SalesDataTable[[#This Row],[Order Date]])</f>
        <v>9</v>
      </c>
      <c r="X1809" s="7" t="str">
        <f>TEXT(SalesDataTable[[#This Row],[Order Date]],"mmm")</f>
        <v>Sep</v>
      </c>
    </row>
    <row r="1810" spans="1:24" ht="15.75">
      <c r="A1810" s="2">
        <v>1393</v>
      </c>
      <c r="B1810" s="11">
        <v>46267</v>
      </c>
      <c r="C1810" s="4">
        <f>YEAR(SalesDataTable[[#This Row],[Order Date]])</f>
        <v>2026</v>
      </c>
      <c r="D1810" s="4" t="str">
        <f>"Q"&amp;ROUNDUP(MONTH(SalesDataTable[[#This Row],[Order Date]])/3,0)</f>
        <v>Q3</v>
      </c>
      <c r="E1810" s="4">
        <f>MONTH(SalesDataTable[[#This Row],[Order Date]])</f>
        <v>9</v>
      </c>
      <c r="F1810" s="4" t="str">
        <f>TEXT(SalesDataTable[[#This Row],[Order Date]],"MMM")</f>
        <v>Sep</v>
      </c>
      <c r="G1810" s="3" t="s">
        <v>11</v>
      </c>
      <c r="H1810" s="3" t="s">
        <v>52</v>
      </c>
      <c r="I1810" s="3" t="s">
        <v>2</v>
      </c>
      <c r="J1810" s="3" t="s">
        <v>3</v>
      </c>
      <c r="K1810" s="3" t="s">
        <v>14</v>
      </c>
      <c r="L1810" s="3" t="s">
        <v>48</v>
      </c>
      <c r="M1810" s="8">
        <v>2</v>
      </c>
      <c r="N1810" s="5">
        <v>162.4</v>
      </c>
      <c r="O1810" s="6">
        <v>0.1</v>
      </c>
      <c r="P1810" s="18">
        <v>88.04</v>
      </c>
      <c r="Q1810" s="18">
        <f t="shared" si="112"/>
        <v>292.32</v>
      </c>
      <c r="R1810" s="18">
        <f t="shared" si="113"/>
        <v>176.08</v>
      </c>
      <c r="S1810" s="18">
        <f t="shared" si="114"/>
        <v>116.23999999999998</v>
      </c>
      <c r="T1810" s="7">
        <f t="shared" si="115"/>
        <v>0.39764641488779412</v>
      </c>
      <c r="U1810" s="4">
        <f>YEAR(SalesDataTable[[#This Row],[Order Date]])</f>
        <v>2026</v>
      </c>
      <c r="V1810" s="7" t="str">
        <f>"Q"&amp;ROUNDUP(MONTH(SalesDataTable[[#This Row],[Order Date]])/3,0)</f>
        <v>Q3</v>
      </c>
      <c r="W1810" s="8">
        <f>MONTH(SalesDataTable[[#This Row],[Order Date]])</f>
        <v>9</v>
      </c>
      <c r="X1810" s="7" t="str">
        <f>TEXT(SalesDataTable[[#This Row],[Order Date]],"mmm")</f>
        <v>Sep</v>
      </c>
    </row>
    <row r="1811" spans="1:24" ht="15.75">
      <c r="A1811" s="2">
        <v>1568</v>
      </c>
      <c r="B1811" s="11">
        <v>46267</v>
      </c>
      <c r="C1811" s="4">
        <f>YEAR(SalesDataTable[[#This Row],[Order Date]])</f>
        <v>2026</v>
      </c>
      <c r="D1811" s="4" t="str">
        <f>"Q"&amp;ROUNDUP(MONTH(SalesDataTable[[#This Row],[Order Date]])/3,0)</f>
        <v>Q3</v>
      </c>
      <c r="E1811" s="4">
        <f>MONTH(SalesDataTable[[#This Row],[Order Date]])</f>
        <v>9</v>
      </c>
      <c r="F1811" s="4" t="str">
        <f>TEXT(SalesDataTable[[#This Row],[Order Date]],"MMM")</f>
        <v>Sep</v>
      </c>
      <c r="G1811" s="3" t="s">
        <v>0</v>
      </c>
      <c r="H1811" s="3" t="s">
        <v>50</v>
      </c>
      <c r="I1811" s="3" t="s">
        <v>19</v>
      </c>
      <c r="J1811" s="3" t="s">
        <v>3</v>
      </c>
      <c r="K1811" s="3" t="s">
        <v>34</v>
      </c>
      <c r="L1811" s="3" t="s">
        <v>38</v>
      </c>
      <c r="M1811" s="8">
        <v>5</v>
      </c>
      <c r="N1811" s="5">
        <v>123.09</v>
      </c>
      <c r="O1811" s="6">
        <v>0</v>
      </c>
      <c r="P1811" s="18">
        <v>70.3</v>
      </c>
      <c r="Q1811" s="18">
        <f t="shared" si="112"/>
        <v>615.45000000000005</v>
      </c>
      <c r="R1811" s="18">
        <f t="shared" si="113"/>
        <v>351.5</v>
      </c>
      <c r="S1811" s="18">
        <f t="shared" si="114"/>
        <v>263.95000000000005</v>
      </c>
      <c r="T1811" s="7">
        <f t="shared" si="115"/>
        <v>0.42887318222438869</v>
      </c>
      <c r="U1811" s="4">
        <f>YEAR(SalesDataTable[[#This Row],[Order Date]])</f>
        <v>2026</v>
      </c>
      <c r="V1811" s="7" t="str">
        <f>"Q"&amp;ROUNDUP(MONTH(SalesDataTable[[#This Row],[Order Date]])/3,0)</f>
        <v>Q3</v>
      </c>
      <c r="W1811" s="8">
        <f>MONTH(SalesDataTable[[#This Row],[Order Date]])</f>
        <v>9</v>
      </c>
      <c r="X1811" s="7" t="str">
        <f>TEXT(SalesDataTable[[#This Row],[Order Date]],"mmm")</f>
        <v>Sep</v>
      </c>
    </row>
    <row r="1812" spans="1:24" ht="15.75">
      <c r="A1812" s="2">
        <v>2428</v>
      </c>
      <c r="B1812" s="11">
        <v>46267</v>
      </c>
      <c r="C1812" s="4">
        <f>YEAR(SalesDataTable[[#This Row],[Order Date]])</f>
        <v>2026</v>
      </c>
      <c r="D1812" s="4" t="str">
        <f>"Q"&amp;ROUNDUP(MONTH(SalesDataTable[[#This Row],[Order Date]])/3,0)</f>
        <v>Q3</v>
      </c>
      <c r="E1812" s="4">
        <f>MONTH(SalesDataTable[[#This Row],[Order Date]])</f>
        <v>9</v>
      </c>
      <c r="F1812" s="4" t="str">
        <f>TEXT(SalesDataTable[[#This Row],[Order Date]],"MMM")</f>
        <v>Sep</v>
      </c>
      <c r="G1812" s="3" t="s">
        <v>6</v>
      </c>
      <c r="H1812" s="3" t="s">
        <v>27</v>
      </c>
      <c r="I1812" s="3" t="s">
        <v>28</v>
      </c>
      <c r="J1812" s="3" t="s">
        <v>13</v>
      </c>
      <c r="K1812" s="3" t="s">
        <v>14</v>
      </c>
      <c r="L1812" s="3" t="s">
        <v>15</v>
      </c>
      <c r="M1812" s="8">
        <v>1</v>
      </c>
      <c r="N1812" s="5">
        <v>36.69</v>
      </c>
      <c r="O1812" s="6">
        <v>0</v>
      </c>
      <c r="P1812" s="18">
        <v>13.92</v>
      </c>
      <c r="Q1812" s="18">
        <f t="shared" si="112"/>
        <v>36.69</v>
      </c>
      <c r="R1812" s="18">
        <f t="shared" si="113"/>
        <v>13.92</v>
      </c>
      <c r="S1812" s="18">
        <f t="shared" si="114"/>
        <v>22.769999999999996</v>
      </c>
      <c r="T1812" s="7">
        <f t="shared" si="115"/>
        <v>0.6206050695012264</v>
      </c>
      <c r="U1812" s="4">
        <f>YEAR(SalesDataTable[[#This Row],[Order Date]])</f>
        <v>2026</v>
      </c>
      <c r="V1812" s="7" t="str">
        <f>"Q"&amp;ROUNDUP(MONTH(SalesDataTable[[#This Row],[Order Date]])/3,0)</f>
        <v>Q3</v>
      </c>
      <c r="W1812" s="8">
        <f>MONTH(SalesDataTable[[#This Row],[Order Date]])</f>
        <v>9</v>
      </c>
      <c r="X1812" s="7" t="str">
        <f>TEXT(SalesDataTable[[#This Row],[Order Date]],"mmm")</f>
        <v>Sep</v>
      </c>
    </row>
    <row r="1813" spans="1:24" ht="15.75">
      <c r="A1813" s="2">
        <v>2890</v>
      </c>
      <c r="B1813" s="11">
        <v>46267</v>
      </c>
      <c r="C1813" s="4">
        <f>YEAR(SalesDataTable[[#This Row],[Order Date]])</f>
        <v>2026</v>
      </c>
      <c r="D1813" s="4" t="str">
        <f>"Q"&amp;ROUNDUP(MONTH(SalesDataTable[[#This Row],[Order Date]])/3,0)</f>
        <v>Q3</v>
      </c>
      <c r="E1813" s="4">
        <f>MONTH(SalesDataTable[[#This Row],[Order Date]])</f>
        <v>9</v>
      </c>
      <c r="F1813" s="4" t="str">
        <f>TEXT(SalesDataTable[[#This Row],[Order Date]],"MMM")</f>
        <v>Sep</v>
      </c>
      <c r="G1813" s="3" t="s">
        <v>11</v>
      </c>
      <c r="H1813" s="3" t="s">
        <v>18</v>
      </c>
      <c r="I1813" s="3" t="s">
        <v>2</v>
      </c>
      <c r="J1813" s="3" t="s">
        <v>16</v>
      </c>
      <c r="K1813" s="3" t="s">
        <v>14</v>
      </c>
      <c r="L1813" s="3" t="s">
        <v>44</v>
      </c>
      <c r="M1813" s="8">
        <v>4</v>
      </c>
      <c r="N1813" s="5">
        <v>130.43</v>
      </c>
      <c r="O1813" s="6">
        <v>0</v>
      </c>
      <c r="P1813" s="18">
        <v>66.849999999999994</v>
      </c>
      <c r="Q1813" s="18">
        <f t="shared" si="112"/>
        <v>521.72</v>
      </c>
      <c r="R1813" s="18">
        <f t="shared" si="113"/>
        <v>267.39999999999998</v>
      </c>
      <c r="S1813" s="18">
        <f t="shared" si="114"/>
        <v>254.32000000000005</v>
      </c>
      <c r="T1813" s="7">
        <f t="shared" si="115"/>
        <v>0.48746454036648018</v>
      </c>
      <c r="U1813" s="4">
        <f>YEAR(SalesDataTable[[#This Row],[Order Date]])</f>
        <v>2026</v>
      </c>
      <c r="V1813" s="7" t="str">
        <f>"Q"&amp;ROUNDUP(MONTH(SalesDataTable[[#This Row],[Order Date]])/3,0)</f>
        <v>Q3</v>
      </c>
      <c r="W1813" s="8">
        <f>MONTH(SalesDataTable[[#This Row],[Order Date]])</f>
        <v>9</v>
      </c>
      <c r="X1813" s="7" t="str">
        <f>TEXT(SalesDataTable[[#This Row],[Order Date]],"mmm")</f>
        <v>Sep</v>
      </c>
    </row>
    <row r="1814" spans="1:24" ht="15.75">
      <c r="A1814" s="2">
        <v>2108</v>
      </c>
      <c r="B1814" s="11">
        <v>46268</v>
      </c>
      <c r="C1814" s="4">
        <f>YEAR(SalesDataTable[[#This Row],[Order Date]])</f>
        <v>2026</v>
      </c>
      <c r="D1814" s="4" t="str">
        <f>"Q"&amp;ROUNDUP(MONTH(SalesDataTable[[#This Row],[Order Date]])/3,0)</f>
        <v>Q3</v>
      </c>
      <c r="E1814" s="4">
        <f>MONTH(SalesDataTable[[#This Row],[Order Date]])</f>
        <v>9</v>
      </c>
      <c r="F1814" s="4" t="str">
        <f>TEXT(SalesDataTable[[#This Row],[Order Date]],"MMM")</f>
        <v>Sep</v>
      </c>
      <c r="G1814" s="3" t="s">
        <v>6</v>
      </c>
      <c r="H1814" s="3" t="s">
        <v>41</v>
      </c>
      <c r="I1814" s="3" t="s">
        <v>2</v>
      </c>
      <c r="J1814" s="3" t="s">
        <v>3</v>
      </c>
      <c r="K1814" s="3" t="s">
        <v>9</v>
      </c>
      <c r="L1814" s="3" t="s">
        <v>17</v>
      </c>
      <c r="M1814" s="8">
        <v>1</v>
      </c>
      <c r="N1814" s="5">
        <v>146.13999999999999</v>
      </c>
      <c r="O1814" s="6">
        <v>0</v>
      </c>
      <c r="P1814" s="18">
        <v>81.040000000000006</v>
      </c>
      <c r="Q1814" s="18">
        <f t="shared" si="112"/>
        <v>146.13999999999999</v>
      </c>
      <c r="R1814" s="18">
        <f t="shared" si="113"/>
        <v>81.040000000000006</v>
      </c>
      <c r="S1814" s="18">
        <f t="shared" si="114"/>
        <v>65.09999999999998</v>
      </c>
      <c r="T1814" s="7">
        <f t="shared" si="115"/>
        <v>0.44546325441357593</v>
      </c>
      <c r="U1814" s="4">
        <f>YEAR(SalesDataTable[[#This Row],[Order Date]])</f>
        <v>2026</v>
      </c>
      <c r="V1814" s="7" t="str">
        <f>"Q"&amp;ROUNDUP(MONTH(SalesDataTable[[#This Row],[Order Date]])/3,0)</f>
        <v>Q3</v>
      </c>
      <c r="W1814" s="8">
        <f>MONTH(SalesDataTable[[#This Row],[Order Date]])</f>
        <v>9</v>
      </c>
      <c r="X1814" s="7" t="str">
        <f>TEXT(SalesDataTable[[#This Row],[Order Date]],"mmm")</f>
        <v>Sep</v>
      </c>
    </row>
    <row r="1815" spans="1:24" ht="15.75">
      <c r="A1815" s="2">
        <v>2340</v>
      </c>
      <c r="B1815" s="11">
        <v>46268</v>
      </c>
      <c r="C1815" s="4">
        <f>YEAR(SalesDataTable[[#This Row],[Order Date]])</f>
        <v>2026</v>
      </c>
      <c r="D1815" s="4" t="str">
        <f>"Q"&amp;ROUNDUP(MONTH(SalesDataTable[[#This Row],[Order Date]])/3,0)</f>
        <v>Q3</v>
      </c>
      <c r="E1815" s="4">
        <f>MONTH(SalesDataTable[[#This Row],[Order Date]])</f>
        <v>9</v>
      </c>
      <c r="F1815" s="4" t="str">
        <f>TEXT(SalesDataTable[[#This Row],[Order Date]],"MMM")</f>
        <v>Sep</v>
      </c>
      <c r="G1815" s="3" t="s">
        <v>6</v>
      </c>
      <c r="H1815" s="3" t="s">
        <v>49</v>
      </c>
      <c r="I1815" s="3" t="s">
        <v>19</v>
      </c>
      <c r="J1815" s="3" t="s">
        <v>13</v>
      </c>
      <c r="K1815" s="3" t="s">
        <v>23</v>
      </c>
      <c r="L1815" s="3" t="s">
        <v>24</v>
      </c>
      <c r="M1815" s="8">
        <v>4</v>
      </c>
      <c r="N1815" s="5">
        <v>332.93</v>
      </c>
      <c r="O1815" s="6">
        <v>0</v>
      </c>
      <c r="P1815" s="18">
        <v>193.56</v>
      </c>
      <c r="Q1815" s="18">
        <f t="shared" si="112"/>
        <v>1331.72</v>
      </c>
      <c r="R1815" s="18">
        <f t="shared" si="113"/>
        <v>774.24</v>
      </c>
      <c r="S1815" s="18">
        <f t="shared" si="114"/>
        <v>557.48</v>
      </c>
      <c r="T1815" s="7">
        <f t="shared" si="115"/>
        <v>0.41861652599645571</v>
      </c>
      <c r="U1815" s="4">
        <f>YEAR(SalesDataTable[[#This Row],[Order Date]])</f>
        <v>2026</v>
      </c>
      <c r="V1815" s="7" t="str">
        <f>"Q"&amp;ROUNDUP(MONTH(SalesDataTable[[#This Row],[Order Date]])/3,0)</f>
        <v>Q3</v>
      </c>
      <c r="W1815" s="8">
        <f>MONTH(SalesDataTable[[#This Row],[Order Date]])</f>
        <v>9</v>
      </c>
      <c r="X1815" s="7" t="str">
        <f>TEXT(SalesDataTable[[#This Row],[Order Date]],"mmm")</f>
        <v>Sep</v>
      </c>
    </row>
    <row r="1816" spans="1:24" ht="15.75">
      <c r="A1816" s="2">
        <v>3078</v>
      </c>
      <c r="B1816" s="11">
        <v>46268</v>
      </c>
      <c r="C1816" s="4">
        <f>YEAR(SalesDataTable[[#This Row],[Order Date]])</f>
        <v>2026</v>
      </c>
      <c r="D1816" s="4" t="str">
        <f>"Q"&amp;ROUNDUP(MONTH(SalesDataTable[[#This Row],[Order Date]])/3,0)</f>
        <v>Q3</v>
      </c>
      <c r="E1816" s="4">
        <f>MONTH(SalesDataTable[[#This Row],[Order Date]])</f>
        <v>9</v>
      </c>
      <c r="F1816" s="4" t="str">
        <f>TEXT(SalesDataTable[[#This Row],[Order Date]],"MMM")</f>
        <v>Sep</v>
      </c>
      <c r="G1816" s="3" t="s">
        <v>6</v>
      </c>
      <c r="H1816" s="3" t="s">
        <v>49</v>
      </c>
      <c r="I1816" s="3" t="s">
        <v>19</v>
      </c>
      <c r="J1816" s="3" t="s">
        <v>16</v>
      </c>
      <c r="K1816" s="3" t="s">
        <v>23</v>
      </c>
      <c r="L1816" s="3" t="s">
        <v>51</v>
      </c>
      <c r="M1816" s="8">
        <v>4</v>
      </c>
      <c r="N1816" s="5">
        <v>122.43</v>
      </c>
      <c r="O1816" s="6">
        <v>0</v>
      </c>
      <c r="P1816" s="18">
        <v>61.5</v>
      </c>
      <c r="Q1816" s="18">
        <f t="shared" si="112"/>
        <v>489.72</v>
      </c>
      <c r="R1816" s="18">
        <f t="shared" si="113"/>
        <v>246</v>
      </c>
      <c r="S1816" s="18">
        <f t="shared" si="114"/>
        <v>243.72000000000003</v>
      </c>
      <c r="T1816" s="7">
        <f t="shared" si="115"/>
        <v>0.49767213918157316</v>
      </c>
      <c r="U1816" s="4">
        <f>YEAR(SalesDataTable[[#This Row],[Order Date]])</f>
        <v>2026</v>
      </c>
      <c r="V1816" s="7" t="str">
        <f>"Q"&amp;ROUNDUP(MONTH(SalesDataTable[[#This Row],[Order Date]])/3,0)</f>
        <v>Q3</v>
      </c>
      <c r="W1816" s="8">
        <f>MONTH(SalesDataTable[[#This Row],[Order Date]])</f>
        <v>9</v>
      </c>
      <c r="X1816" s="7" t="str">
        <f>TEXT(SalesDataTable[[#This Row],[Order Date]],"mmm")</f>
        <v>Sep</v>
      </c>
    </row>
    <row r="1817" spans="1:24" ht="15.75">
      <c r="A1817" s="2">
        <v>3575</v>
      </c>
      <c r="B1817" s="11">
        <v>46268</v>
      </c>
      <c r="C1817" s="4">
        <f>YEAR(SalesDataTable[[#This Row],[Order Date]])</f>
        <v>2026</v>
      </c>
      <c r="D1817" s="4" t="str">
        <f>"Q"&amp;ROUNDUP(MONTH(SalesDataTable[[#This Row],[Order Date]])/3,0)</f>
        <v>Q3</v>
      </c>
      <c r="E1817" s="4">
        <f>MONTH(SalesDataTable[[#This Row],[Order Date]])</f>
        <v>9</v>
      </c>
      <c r="F1817" s="4" t="str">
        <f>TEXT(SalesDataTable[[#This Row],[Order Date]],"MMM")</f>
        <v>Sep</v>
      </c>
      <c r="G1817" s="3" t="s">
        <v>11</v>
      </c>
      <c r="H1817" s="3" t="s">
        <v>12</v>
      </c>
      <c r="I1817" s="3" t="s">
        <v>28</v>
      </c>
      <c r="J1817" s="3" t="s">
        <v>3</v>
      </c>
      <c r="K1817" s="3" t="s">
        <v>4</v>
      </c>
      <c r="L1817" s="3" t="s">
        <v>5</v>
      </c>
      <c r="M1817" s="8">
        <v>3</v>
      </c>
      <c r="N1817" s="5">
        <v>81.12</v>
      </c>
      <c r="O1817" s="6">
        <v>0.1</v>
      </c>
      <c r="P1817" s="18">
        <v>41.78</v>
      </c>
      <c r="Q1817" s="18">
        <f t="shared" si="112"/>
        <v>219.02400000000003</v>
      </c>
      <c r="R1817" s="18">
        <f t="shared" si="113"/>
        <v>125.34</v>
      </c>
      <c r="S1817" s="18">
        <f t="shared" si="114"/>
        <v>93.684000000000026</v>
      </c>
      <c r="T1817" s="7">
        <f t="shared" si="115"/>
        <v>0.42773394696471628</v>
      </c>
      <c r="U1817" s="4">
        <f>YEAR(SalesDataTable[[#This Row],[Order Date]])</f>
        <v>2026</v>
      </c>
      <c r="V1817" s="7" t="str">
        <f>"Q"&amp;ROUNDUP(MONTH(SalesDataTable[[#This Row],[Order Date]])/3,0)</f>
        <v>Q3</v>
      </c>
      <c r="W1817" s="8">
        <f>MONTH(SalesDataTable[[#This Row],[Order Date]])</f>
        <v>9</v>
      </c>
      <c r="X1817" s="7" t="str">
        <f>TEXT(SalesDataTable[[#This Row],[Order Date]],"mmm")</f>
        <v>Sep</v>
      </c>
    </row>
    <row r="1818" spans="1:24" ht="15.75">
      <c r="A1818" s="2">
        <v>3700</v>
      </c>
      <c r="B1818" s="11">
        <v>46268</v>
      </c>
      <c r="C1818" s="4">
        <f>YEAR(SalesDataTable[[#This Row],[Order Date]])</f>
        <v>2026</v>
      </c>
      <c r="D1818" s="4" t="str">
        <f>"Q"&amp;ROUNDUP(MONTH(SalesDataTable[[#This Row],[Order Date]])/3,0)</f>
        <v>Q3</v>
      </c>
      <c r="E1818" s="4">
        <f>MONTH(SalesDataTable[[#This Row],[Order Date]])</f>
        <v>9</v>
      </c>
      <c r="F1818" s="4" t="str">
        <f>TEXT(SalesDataTable[[#This Row],[Order Date]],"MMM")</f>
        <v>Sep</v>
      </c>
      <c r="G1818" s="3" t="s">
        <v>6</v>
      </c>
      <c r="H1818" s="3" t="s">
        <v>49</v>
      </c>
      <c r="I1818" s="3" t="s">
        <v>2</v>
      </c>
      <c r="J1818" s="3" t="s">
        <v>3</v>
      </c>
      <c r="K1818" s="3" t="s">
        <v>14</v>
      </c>
      <c r="L1818" s="3" t="s">
        <v>48</v>
      </c>
      <c r="M1818" s="8">
        <v>1</v>
      </c>
      <c r="N1818" s="5">
        <v>168.54</v>
      </c>
      <c r="O1818" s="6">
        <v>0.05</v>
      </c>
      <c r="P1818" s="18">
        <v>87.82</v>
      </c>
      <c r="Q1818" s="18">
        <f t="shared" si="112"/>
        <v>160.11299999999997</v>
      </c>
      <c r="R1818" s="18">
        <f t="shared" si="113"/>
        <v>87.82</v>
      </c>
      <c r="S1818" s="18">
        <f t="shared" si="114"/>
        <v>72.292999999999978</v>
      </c>
      <c r="T1818" s="7">
        <f t="shared" si="115"/>
        <v>0.45151236938911887</v>
      </c>
      <c r="U1818" s="4">
        <f>YEAR(SalesDataTable[[#This Row],[Order Date]])</f>
        <v>2026</v>
      </c>
      <c r="V1818" s="7" t="str">
        <f>"Q"&amp;ROUNDUP(MONTH(SalesDataTable[[#This Row],[Order Date]])/3,0)</f>
        <v>Q3</v>
      </c>
      <c r="W1818" s="8">
        <f>MONTH(SalesDataTable[[#This Row],[Order Date]])</f>
        <v>9</v>
      </c>
      <c r="X1818" s="7" t="str">
        <f>TEXT(SalesDataTable[[#This Row],[Order Date]],"mmm")</f>
        <v>Sep</v>
      </c>
    </row>
    <row r="1819" spans="1:24" ht="15.75">
      <c r="A1819" s="2">
        <v>3762</v>
      </c>
      <c r="B1819" s="11">
        <v>46268</v>
      </c>
      <c r="C1819" s="4">
        <f>YEAR(SalesDataTable[[#This Row],[Order Date]])</f>
        <v>2026</v>
      </c>
      <c r="D1819" s="4" t="str">
        <f>"Q"&amp;ROUNDUP(MONTH(SalesDataTable[[#This Row],[Order Date]])/3,0)</f>
        <v>Q3</v>
      </c>
      <c r="E1819" s="4">
        <f>MONTH(SalesDataTable[[#This Row],[Order Date]])</f>
        <v>9</v>
      </c>
      <c r="F1819" s="4" t="str">
        <f>TEXT(SalesDataTable[[#This Row],[Order Date]],"MMM")</f>
        <v>Sep</v>
      </c>
      <c r="G1819" s="3" t="s">
        <v>0</v>
      </c>
      <c r="H1819" s="3" t="s">
        <v>1</v>
      </c>
      <c r="I1819" s="3" t="s">
        <v>19</v>
      </c>
      <c r="J1819" s="3" t="s">
        <v>13</v>
      </c>
      <c r="K1819" s="3" t="s">
        <v>4</v>
      </c>
      <c r="L1819" s="3" t="s">
        <v>26</v>
      </c>
      <c r="M1819" s="8">
        <v>4</v>
      </c>
      <c r="N1819" s="5">
        <v>39.61</v>
      </c>
      <c r="O1819" s="6">
        <v>0.1</v>
      </c>
      <c r="P1819" s="18">
        <v>16.829999999999998</v>
      </c>
      <c r="Q1819" s="18">
        <f t="shared" si="112"/>
        <v>142.596</v>
      </c>
      <c r="R1819" s="18">
        <f t="shared" si="113"/>
        <v>67.319999999999993</v>
      </c>
      <c r="S1819" s="18">
        <f t="shared" si="114"/>
        <v>75.27600000000001</v>
      </c>
      <c r="T1819" s="7">
        <f t="shared" si="115"/>
        <v>0.52789699570815452</v>
      </c>
      <c r="U1819" s="4">
        <f>YEAR(SalesDataTable[[#This Row],[Order Date]])</f>
        <v>2026</v>
      </c>
      <c r="V1819" s="7" t="str">
        <f>"Q"&amp;ROUNDUP(MONTH(SalesDataTable[[#This Row],[Order Date]])/3,0)</f>
        <v>Q3</v>
      </c>
      <c r="W1819" s="8">
        <f>MONTH(SalesDataTable[[#This Row],[Order Date]])</f>
        <v>9</v>
      </c>
      <c r="X1819" s="7" t="str">
        <f>TEXT(SalesDataTable[[#This Row],[Order Date]],"mmm")</f>
        <v>Sep</v>
      </c>
    </row>
    <row r="1820" spans="1:24" ht="15.75">
      <c r="A1820" s="2">
        <v>2790</v>
      </c>
      <c r="B1820" s="11">
        <v>46269</v>
      </c>
      <c r="C1820" s="4">
        <f>YEAR(SalesDataTable[[#This Row],[Order Date]])</f>
        <v>2026</v>
      </c>
      <c r="D1820" s="4" t="str">
        <f>"Q"&amp;ROUNDUP(MONTH(SalesDataTable[[#This Row],[Order Date]])/3,0)</f>
        <v>Q3</v>
      </c>
      <c r="E1820" s="4">
        <f>MONTH(SalesDataTable[[#This Row],[Order Date]])</f>
        <v>9</v>
      </c>
      <c r="F1820" s="4" t="str">
        <f>TEXT(SalesDataTable[[#This Row],[Order Date]],"MMM")</f>
        <v>Sep</v>
      </c>
      <c r="G1820" s="3" t="s">
        <v>20</v>
      </c>
      <c r="H1820" s="3" t="s">
        <v>33</v>
      </c>
      <c r="I1820" s="3" t="s">
        <v>2</v>
      </c>
      <c r="J1820" s="3" t="s">
        <v>3</v>
      </c>
      <c r="K1820" s="3" t="s">
        <v>34</v>
      </c>
      <c r="L1820" s="3" t="s">
        <v>35</v>
      </c>
      <c r="M1820" s="8">
        <v>1</v>
      </c>
      <c r="N1820" s="5">
        <v>39.85</v>
      </c>
      <c r="O1820" s="6">
        <v>0.1</v>
      </c>
      <c r="P1820" s="18">
        <v>14.96</v>
      </c>
      <c r="Q1820" s="18">
        <f t="shared" si="112"/>
        <v>35.865000000000002</v>
      </c>
      <c r="R1820" s="18">
        <f t="shared" si="113"/>
        <v>14.96</v>
      </c>
      <c r="S1820" s="18">
        <f t="shared" si="114"/>
        <v>20.905000000000001</v>
      </c>
      <c r="T1820" s="7">
        <f t="shared" si="115"/>
        <v>0.58288024536456151</v>
      </c>
      <c r="U1820" s="4">
        <f>YEAR(SalesDataTable[[#This Row],[Order Date]])</f>
        <v>2026</v>
      </c>
      <c r="V1820" s="7" t="str">
        <f>"Q"&amp;ROUNDUP(MONTH(SalesDataTable[[#This Row],[Order Date]])/3,0)</f>
        <v>Q3</v>
      </c>
      <c r="W1820" s="8">
        <f>MONTH(SalesDataTable[[#This Row],[Order Date]])</f>
        <v>9</v>
      </c>
      <c r="X1820" s="7" t="str">
        <f>TEXT(SalesDataTable[[#This Row],[Order Date]],"mmm")</f>
        <v>Sep</v>
      </c>
    </row>
    <row r="1821" spans="1:24" ht="15.75">
      <c r="A1821" s="2">
        <v>4149</v>
      </c>
      <c r="B1821" s="11">
        <v>46269</v>
      </c>
      <c r="C1821" s="4">
        <f>YEAR(SalesDataTable[[#This Row],[Order Date]])</f>
        <v>2026</v>
      </c>
      <c r="D1821" s="4" t="str">
        <f>"Q"&amp;ROUNDUP(MONTH(SalesDataTable[[#This Row],[Order Date]])/3,0)</f>
        <v>Q3</v>
      </c>
      <c r="E1821" s="4">
        <f>MONTH(SalesDataTable[[#This Row],[Order Date]])</f>
        <v>9</v>
      </c>
      <c r="F1821" s="4" t="str">
        <f>TEXT(SalesDataTable[[#This Row],[Order Date]],"MMM")</f>
        <v>Sep</v>
      </c>
      <c r="G1821" s="3" t="s">
        <v>20</v>
      </c>
      <c r="H1821" s="3" t="s">
        <v>33</v>
      </c>
      <c r="I1821" s="3" t="s">
        <v>2</v>
      </c>
      <c r="J1821" s="3" t="s">
        <v>13</v>
      </c>
      <c r="K1821" s="3" t="s">
        <v>34</v>
      </c>
      <c r="L1821" s="3" t="s">
        <v>35</v>
      </c>
      <c r="M1821" s="8">
        <v>1</v>
      </c>
      <c r="N1821" s="5">
        <v>40.51</v>
      </c>
      <c r="O1821" s="6">
        <v>0.05</v>
      </c>
      <c r="P1821" s="18">
        <v>14.7</v>
      </c>
      <c r="Q1821" s="18">
        <f t="shared" si="112"/>
        <v>38.484499999999997</v>
      </c>
      <c r="R1821" s="18">
        <f t="shared" si="113"/>
        <v>14.7</v>
      </c>
      <c r="S1821" s="18">
        <f t="shared" si="114"/>
        <v>23.784499999999998</v>
      </c>
      <c r="T1821" s="7">
        <f t="shared" si="115"/>
        <v>0.6180280372617547</v>
      </c>
      <c r="U1821" s="4">
        <f>YEAR(SalesDataTable[[#This Row],[Order Date]])</f>
        <v>2026</v>
      </c>
      <c r="V1821" s="7" t="str">
        <f>"Q"&amp;ROUNDUP(MONTH(SalesDataTable[[#This Row],[Order Date]])/3,0)</f>
        <v>Q3</v>
      </c>
      <c r="W1821" s="8">
        <f>MONTH(SalesDataTable[[#This Row],[Order Date]])</f>
        <v>9</v>
      </c>
      <c r="X1821" s="7" t="str">
        <f>TEXT(SalesDataTable[[#This Row],[Order Date]],"mmm")</f>
        <v>Sep</v>
      </c>
    </row>
    <row r="1822" spans="1:24" ht="15.75">
      <c r="A1822" s="2">
        <v>1955</v>
      </c>
      <c r="B1822" s="11">
        <v>46270</v>
      </c>
      <c r="C1822" s="4">
        <f>YEAR(SalesDataTable[[#This Row],[Order Date]])</f>
        <v>2026</v>
      </c>
      <c r="D1822" s="4" t="str">
        <f>"Q"&amp;ROUNDUP(MONTH(SalesDataTable[[#This Row],[Order Date]])/3,0)</f>
        <v>Q3</v>
      </c>
      <c r="E1822" s="4">
        <f>MONTH(SalesDataTable[[#This Row],[Order Date]])</f>
        <v>9</v>
      </c>
      <c r="F1822" s="4" t="str">
        <f>TEXT(SalesDataTable[[#This Row],[Order Date]],"MMM")</f>
        <v>Sep</v>
      </c>
      <c r="G1822" s="3" t="s">
        <v>6</v>
      </c>
      <c r="H1822" s="3" t="s">
        <v>43</v>
      </c>
      <c r="I1822" s="3" t="s">
        <v>2</v>
      </c>
      <c r="J1822" s="3" t="s">
        <v>3</v>
      </c>
      <c r="K1822" s="3" t="s">
        <v>23</v>
      </c>
      <c r="L1822" s="3" t="s">
        <v>51</v>
      </c>
      <c r="M1822" s="8">
        <v>1</v>
      </c>
      <c r="N1822" s="5">
        <v>121.59</v>
      </c>
      <c r="O1822" s="6">
        <v>0</v>
      </c>
      <c r="P1822" s="18">
        <v>62.44</v>
      </c>
      <c r="Q1822" s="18">
        <f t="shared" si="112"/>
        <v>121.59</v>
      </c>
      <c r="R1822" s="18">
        <f t="shared" si="113"/>
        <v>62.44</v>
      </c>
      <c r="S1822" s="18">
        <f t="shared" si="114"/>
        <v>59.150000000000006</v>
      </c>
      <c r="T1822" s="7">
        <f t="shared" si="115"/>
        <v>0.4864709268854347</v>
      </c>
      <c r="U1822" s="4">
        <f>YEAR(SalesDataTable[[#This Row],[Order Date]])</f>
        <v>2026</v>
      </c>
      <c r="V1822" s="7" t="str">
        <f>"Q"&amp;ROUNDUP(MONTH(SalesDataTable[[#This Row],[Order Date]])/3,0)</f>
        <v>Q3</v>
      </c>
      <c r="W1822" s="8">
        <f>MONTH(SalesDataTable[[#This Row],[Order Date]])</f>
        <v>9</v>
      </c>
      <c r="X1822" s="7" t="str">
        <f>TEXT(SalesDataTable[[#This Row],[Order Date]],"mmm")</f>
        <v>Sep</v>
      </c>
    </row>
    <row r="1823" spans="1:24" ht="15.75">
      <c r="A1823" s="2">
        <v>2077</v>
      </c>
      <c r="B1823" s="11">
        <v>46270</v>
      </c>
      <c r="C1823" s="4">
        <f>YEAR(SalesDataTable[[#This Row],[Order Date]])</f>
        <v>2026</v>
      </c>
      <c r="D1823" s="4" t="str">
        <f>"Q"&amp;ROUNDUP(MONTH(SalesDataTable[[#This Row],[Order Date]])/3,0)</f>
        <v>Q3</v>
      </c>
      <c r="E1823" s="4">
        <f>MONTH(SalesDataTable[[#This Row],[Order Date]])</f>
        <v>9</v>
      </c>
      <c r="F1823" s="4" t="str">
        <f>TEXT(SalesDataTable[[#This Row],[Order Date]],"MMM")</f>
        <v>Sep</v>
      </c>
      <c r="G1823" s="3" t="s">
        <v>20</v>
      </c>
      <c r="H1823" s="3" t="s">
        <v>33</v>
      </c>
      <c r="I1823" s="3" t="s">
        <v>8</v>
      </c>
      <c r="J1823" s="3" t="s">
        <v>16</v>
      </c>
      <c r="K1823" s="3" t="s">
        <v>9</v>
      </c>
      <c r="L1823" s="3" t="s">
        <v>37</v>
      </c>
      <c r="M1823" s="8">
        <v>4</v>
      </c>
      <c r="N1823" s="5">
        <v>152.99</v>
      </c>
      <c r="O1823" s="6">
        <v>0.15</v>
      </c>
      <c r="P1823" s="18">
        <v>77.12</v>
      </c>
      <c r="Q1823" s="18">
        <f t="shared" si="112"/>
        <v>520.16600000000005</v>
      </c>
      <c r="R1823" s="18">
        <f t="shared" si="113"/>
        <v>308.48</v>
      </c>
      <c r="S1823" s="18">
        <f t="shared" si="114"/>
        <v>211.68600000000004</v>
      </c>
      <c r="T1823" s="7">
        <f t="shared" si="115"/>
        <v>0.40695854784818697</v>
      </c>
      <c r="U1823" s="4">
        <f>YEAR(SalesDataTable[[#This Row],[Order Date]])</f>
        <v>2026</v>
      </c>
      <c r="V1823" s="7" t="str">
        <f>"Q"&amp;ROUNDUP(MONTH(SalesDataTable[[#This Row],[Order Date]])/3,0)</f>
        <v>Q3</v>
      </c>
      <c r="W1823" s="8">
        <f>MONTH(SalesDataTable[[#This Row],[Order Date]])</f>
        <v>9</v>
      </c>
      <c r="X1823" s="7" t="str">
        <f>TEXT(SalesDataTable[[#This Row],[Order Date]],"mmm")</f>
        <v>Sep</v>
      </c>
    </row>
    <row r="1824" spans="1:24" ht="15.75">
      <c r="A1824" s="2">
        <v>2879</v>
      </c>
      <c r="B1824" s="11">
        <v>46270</v>
      </c>
      <c r="C1824" s="4">
        <f>YEAR(SalesDataTable[[#This Row],[Order Date]])</f>
        <v>2026</v>
      </c>
      <c r="D1824" s="4" t="str">
        <f>"Q"&amp;ROUNDUP(MONTH(SalesDataTable[[#This Row],[Order Date]])/3,0)</f>
        <v>Q3</v>
      </c>
      <c r="E1824" s="4">
        <f>MONTH(SalesDataTable[[#This Row],[Order Date]])</f>
        <v>9</v>
      </c>
      <c r="F1824" s="4" t="str">
        <f>TEXT(SalesDataTable[[#This Row],[Order Date]],"MMM")</f>
        <v>Sep</v>
      </c>
      <c r="G1824" s="3" t="s">
        <v>11</v>
      </c>
      <c r="H1824" s="3" t="s">
        <v>39</v>
      </c>
      <c r="I1824" s="3" t="s">
        <v>2</v>
      </c>
      <c r="J1824" s="3" t="s">
        <v>16</v>
      </c>
      <c r="K1824" s="3" t="s">
        <v>14</v>
      </c>
      <c r="L1824" s="3" t="s">
        <v>15</v>
      </c>
      <c r="M1824" s="8">
        <v>3</v>
      </c>
      <c r="N1824" s="5">
        <v>36.19</v>
      </c>
      <c r="O1824" s="6">
        <v>0.1</v>
      </c>
      <c r="P1824" s="18">
        <v>13.97</v>
      </c>
      <c r="Q1824" s="18">
        <f t="shared" si="112"/>
        <v>97.712999999999994</v>
      </c>
      <c r="R1824" s="18">
        <f t="shared" si="113"/>
        <v>41.910000000000004</v>
      </c>
      <c r="S1824" s="18">
        <f t="shared" si="114"/>
        <v>55.80299999999999</v>
      </c>
      <c r="T1824" s="7">
        <f t="shared" si="115"/>
        <v>0.57109084768659235</v>
      </c>
      <c r="U1824" s="4">
        <f>YEAR(SalesDataTable[[#This Row],[Order Date]])</f>
        <v>2026</v>
      </c>
      <c r="V1824" s="7" t="str">
        <f>"Q"&amp;ROUNDUP(MONTH(SalesDataTable[[#This Row],[Order Date]])/3,0)</f>
        <v>Q3</v>
      </c>
      <c r="W1824" s="8">
        <f>MONTH(SalesDataTable[[#This Row],[Order Date]])</f>
        <v>9</v>
      </c>
      <c r="X1824" s="7" t="str">
        <f>TEXT(SalesDataTable[[#This Row],[Order Date]],"mmm")</f>
        <v>Sep</v>
      </c>
    </row>
    <row r="1825" spans="1:24" ht="15.75">
      <c r="A1825" s="2">
        <v>3353</v>
      </c>
      <c r="B1825" s="11">
        <v>46270</v>
      </c>
      <c r="C1825" s="4">
        <f>YEAR(SalesDataTable[[#This Row],[Order Date]])</f>
        <v>2026</v>
      </c>
      <c r="D1825" s="4" t="str">
        <f>"Q"&amp;ROUNDUP(MONTH(SalesDataTable[[#This Row],[Order Date]])/3,0)</f>
        <v>Q3</v>
      </c>
      <c r="E1825" s="4">
        <f>MONTH(SalesDataTable[[#This Row],[Order Date]])</f>
        <v>9</v>
      </c>
      <c r="F1825" s="4" t="str">
        <f>TEXT(SalesDataTable[[#This Row],[Order Date]],"MMM")</f>
        <v>Sep</v>
      </c>
      <c r="G1825" s="3" t="s">
        <v>11</v>
      </c>
      <c r="H1825" s="3" t="s">
        <v>52</v>
      </c>
      <c r="I1825" s="3" t="s">
        <v>19</v>
      </c>
      <c r="J1825" s="3" t="s">
        <v>13</v>
      </c>
      <c r="K1825" s="3" t="s">
        <v>9</v>
      </c>
      <c r="L1825" s="3" t="s">
        <v>17</v>
      </c>
      <c r="M1825" s="8">
        <v>2</v>
      </c>
      <c r="N1825" s="5">
        <v>142.44</v>
      </c>
      <c r="O1825" s="6">
        <v>0</v>
      </c>
      <c r="P1825" s="18">
        <v>77.33</v>
      </c>
      <c r="Q1825" s="18">
        <f t="shared" si="112"/>
        <v>284.88</v>
      </c>
      <c r="R1825" s="18">
        <f t="shared" si="113"/>
        <v>154.66</v>
      </c>
      <c r="S1825" s="18">
        <f t="shared" si="114"/>
        <v>130.22</v>
      </c>
      <c r="T1825" s="7">
        <f t="shared" si="115"/>
        <v>0.45710474585790506</v>
      </c>
      <c r="U1825" s="4">
        <f>YEAR(SalesDataTable[[#This Row],[Order Date]])</f>
        <v>2026</v>
      </c>
      <c r="V1825" s="7" t="str">
        <f>"Q"&amp;ROUNDUP(MONTH(SalesDataTable[[#This Row],[Order Date]])/3,0)</f>
        <v>Q3</v>
      </c>
      <c r="W1825" s="8">
        <f>MONTH(SalesDataTable[[#This Row],[Order Date]])</f>
        <v>9</v>
      </c>
      <c r="X1825" s="7" t="str">
        <f>TEXT(SalesDataTable[[#This Row],[Order Date]],"mmm")</f>
        <v>Sep</v>
      </c>
    </row>
    <row r="1826" spans="1:24" ht="15.75">
      <c r="A1826" s="2">
        <v>3514</v>
      </c>
      <c r="B1826" s="11">
        <v>46270</v>
      </c>
      <c r="C1826" s="4">
        <f>YEAR(SalesDataTable[[#This Row],[Order Date]])</f>
        <v>2026</v>
      </c>
      <c r="D1826" s="4" t="str">
        <f>"Q"&amp;ROUNDUP(MONTH(SalesDataTable[[#This Row],[Order Date]])/3,0)</f>
        <v>Q3</v>
      </c>
      <c r="E1826" s="4">
        <f>MONTH(SalesDataTable[[#This Row],[Order Date]])</f>
        <v>9</v>
      </c>
      <c r="F1826" s="4" t="str">
        <f>TEXT(SalesDataTable[[#This Row],[Order Date]],"MMM")</f>
        <v>Sep</v>
      </c>
      <c r="G1826" s="3" t="s">
        <v>6</v>
      </c>
      <c r="H1826" s="3" t="s">
        <v>27</v>
      </c>
      <c r="I1826" s="3" t="s">
        <v>2</v>
      </c>
      <c r="J1826" s="3" t="s">
        <v>13</v>
      </c>
      <c r="K1826" s="3" t="s">
        <v>14</v>
      </c>
      <c r="L1826" s="3" t="s">
        <v>44</v>
      </c>
      <c r="M1826" s="8">
        <v>2</v>
      </c>
      <c r="N1826" s="5">
        <v>133.81</v>
      </c>
      <c r="O1826" s="6">
        <v>0</v>
      </c>
      <c r="P1826" s="18">
        <v>66.78</v>
      </c>
      <c r="Q1826" s="18">
        <f t="shared" si="112"/>
        <v>267.62</v>
      </c>
      <c r="R1826" s="18">
        <f t="shared" si="113"/>
        <v>133.56</v>
      </c>
      <c r="S1826" s="18">
        <f t="shared" si="114"/>
        <v>134.06</v>
      </c>
      <c r="T1826" s="7">
        <f t="shared" si="115"/>
        <v>0.5009341603766535</v>
      </c>
      <c r="U1826" s="4">
        <f>YEAR(SalesDataTable[[#This Row],[Order Date]])</f>
        <v>2026</v>
      </c>
      <c r="V1826" s="7" t="str">
        <f>"Q"&amp;ROUNDUP(MONTH(SalesDataTable[[#This Row],[Order Date]])/3,0)</f>
        <v>Q3</v>
      </c>
      <c r="W1826" s="8">
        <f>MONTH(SalesDataTable[[#This Row],[Order Date]])</f>
        <v>9</v>
      </c>
      <c r="X1826" s="7" t="str">
        <f>TEXT(SalesDataTable[[#This Row],[Order Date]],"mmm")</f>
        <v>Sep</v>
      </c>
    </row>
    <row r="1827" spans="1:24" ht="15.75">
      <c r="A1827" s="2">
        <v>3964</v>
      </c>
      <c r="B1827" s="11">
        <v>46270</v>
      </c>
      <c r="C1827" s="4">
        <f>YEAR(SalesDataTable[[#This Row],[Order Date]])</f>
        <v>2026</v>
      </c>
      <c r="D1827" s="4" t="str">
        <f>"Q"&amp;ROUNDUP(MONTH(SalesDataTable[[#This Row],[Order Date]])/3,0)</f>
        <v>Q3</v>
      </c>
      <c r="E1827" s="4">
        <f>MONTH(SalesDataTable[[#This Row],[Order Date]])</f>
        <v>9</v>
      </c>
      <c r="F1827" s="4" t="str">
        <f>TEXT(SalesDataTable[[#This Row],[Order Date]],"MMM")</f>
        <v>Sep</v>
      </c>
      <c r="G1827" s="3" t="s">
        <v>6</v>
      </c>
      <c r="H1827" s="3" t="s">
        <v>43</v>
      </c>
      <c r="I1827" s="3" t="s">
        <v>19</v>
      </c>
      <c r="J1827" s="3" t="s">
        <v>13</v>
      </c>
      <c r="K1827" s="3" t="s">
        <v>34</v>
      </c>
      <c r="L1827" s="3" t="s">
        <v>35</v>
      </c>
      <c r="M1827" s="8">
        <v>2</v>
      </c>
      <c r="N1827" s="5">
        <v>40.49</v>
      </c>
      <c r="O1827" s="6">
        <v>0.15</v>
      </c>
      <c r="P1827" s="18">
        <v>14.32</v>
      </c>
      <c r="Q1827" s="18">
        <f t="shared" si="112"/>
        <v>68.832999999999998</v>
      </c>
      <c r="R1827" s="18">
        <f t="shared" si="113"/>
        <v>28.64</v>
      </c>
      <c r="S1827" s="18">
        <f t="shared" si="114"/>
        <v>40.192999999999998</v>
      </c>
      <c r="T1827" s="7">
        <f t="shared" si="115"/>
        <v>0.58392050324698908</v>
      </c>
      <c r="U1827" s="4">
        <f>YEAR(SalesDataTable[[#This Row],[Order Date]])</f>
        <v>2026</v>
      </c>
      <c r="V1827" s="7" t="str">
        <f>"Q"&amp;ROUNDUP(MONTH(SalesDataTable[[#This Row],[Order Date]])/3,0)</f>
        <v>Q3</v>
      </c>
      <c r="W1827" s="8">
        <f>MONTH(SalesDataTable[[#This Row],[Order Date]])</f>
        <v>9</v>
      </c>
      <c r="X1827" s="7" t="str">
        <f>TEXT(SalesDataTable[[#This Row],[Order Date]],"mmm")</f>
        <v>Sep</v>
      </c>
    </row>
    <row r="1828" spans="1:24" ht="15.75">
      <c r="A1828" s="2">
        <v>4599</v>
      </c>
      <c r="B1828" s="11">
        <v>46270</v>
      </c>
      <c r="C1828" s="4">
        <f>YEAR(SalesDataTable[[#This Row],[Order Date]])</f>
        <v>2026</v>
      </c>
      <c r="D1828" s="4" t="str">
        <f>"Q"&amp;ROUNDUP(MONTH(SalesDataTable[[#This Row],[Order Date]])/3,0)</f>
        <v>Q3</v>
      </c>
      <c r="E1828" s="4">
        <f>MONTH(SalesDataTable[[#This Row],[Order Date]])</f>
        <v>9</v>
      </c>
      <c r="F1828" s="4" t="str">
        <f>TEXT(SalesDataTable[[#This Row],[Order Date]],"MMM")</f>
        <v>Sep</v>
      </c>
      <c r="G1828" s="3" t="s">
        <v>11</v>
      </c>
      <c r="H1828" s="3" t="s">
        <v>12</v>
      </c>
      <c r="I1828" s="3" t="s">
        <v>2</v>
      </c>
      <c r="J1828" s="3" t="s">
        <v>16</v>
      </c>
      <c r="K1828" s="3" t="s">
        <v>23</v>
      </c>
      <c r="L1828" s="3" t="s">
        <v>29</v>
      </c>
      <c r="M1828" s="8">
        <v>4</v>
      </c>
      <c r="N1828" s="5">
        <v>198.1</v>
      </c>
      <c r="O1828" s="6">
        <v>0</v>
      </c>
      <c r="P1828" s="18">
        <v>101.61</v>
      </c>
      <c r="Q1828" s="18">
        <f t="shared" si="112"/>
        <v>792.4</v>
      </c>
      <c r="R1828" s="18">
        <f t="shared" si="113"/>
        <v>406.44</v>
      </c>
      <c r="S1828" s="18">
        <f t="shared" si="114"/>
        <v>385.96</v>
      </c>
      <c r="T1828" s="7">
        <f t="shared" si="115"/>
        <v>0.48707723372034323</v>
      </c>
      <c r="U1828" s="4">
        <f>YEAR(SalesDataTable[[#This Row],[Order Date]])</f>
        <v>2026</v>
      </c>
      <c r="V1828" s="7" t="str">
        <f>"Q"&amp;ROUNDUP(MONTH(SalesDataTable[[#This Row],[Order Date]])/3,0)</f>
        <v>Q3</v>
      </c>
      <c r="W1828" s="8">
        <f>MONTH(SalesDataTable[[#This Row],[Order Date]])</f>
        <v>9</v>
      </c>
      <c r="X1828" s="7" t="str">
        <f>TEXT(SalesDataTable[[#This Row],[Order Date]],"mmm")</f>
        <v>Sep</v>
      </c>
    </row>
    <row r="1829" spans="1:24" ht="15.75">
      <c r="A1829" s="2">
        <v>5030</v>
      </c>
      <c r="B1829" s="11">
        <v>46270</v>
      </c>
      <c r="C1829" s="4">
        <f>YEAR(SalesDataTable[[#This Row],[Order Date]])</f>
        <v>2026</v>
      </c>
      <c r="D1829" s="4" t="str">
        <f>"Q"&amp;ROUNDUP(MONTH(SalesDataTable[[#This Row],[Order Date]])/3,0)</f>
        <v>Q3</v>
      </c>
      <c r="E1829" s="4">
        <f>MONTH(SalesDataTable[[#This Row],[Order Date]])</f>
        <v>9</v>
      </c>
      <c r="F1829" s="4" t="str">
        <f>TEXT(SalesDataTable[[#This Row],[Order Date]],"MMM")</f>
        <v>Sep</v>
      </c>
      <c r="G1829" s="3" t="s">
        <v>6</v>
      </c>
      <c r="H1829" s="3" t="s">
        <v>43</v>
      </c>
      <c r="I1829" s="3" t="s">
        <v>19</v>
      </c>
      <c r="J1829" s="3" t="s">
        <v>13</v>
      </c>
      <c r="K1829" s="3" t="s">
        <v>4</v>
      </c>
      <c r="L1829" s="3" t="s">
        <v>5</v>
      </c>
      <c r="M1829" s="8">
        <v>1</v>
      </c>
      <c r="N1829" s="5">
        <v>83.73</v>
      </c>
      <c r="O1829" s="6">
        <v>0.15</v>
      </c>
      <c r="P1829" s="18">
        <v>43.34</v>
      </c>
      <c r="Q1829" s="18">
        <f t="shared" si="112"/>
        <v>71.170500000000004</v>
      </c>
      <c r="R1829" s="18">
        <f t="shared" si="113"/>
        <v>43.34</v>
      </c>
      <c r="S1829" s="18">
        <f t="shared" si="114"/>
        <v>27.830500000000001</v>
      </c>
      <c r="T1829" s="7">
        <f t="shared" si="115"/>
        <v>0.39103982689457006</v>
      </c>
      <c r="U1829" s="4">
        <f>YEAR(SalesDataTable[[#This Row],[Order Date]])</f>
        <v>2026</v>
      </c>
      <c r="V1829" s="7" t="str">
        <f>"Q"&amp;ROUNDUP(MONTH(SalesDataTable[[#This Row],[Order Date]])/3,0)</f>
        <v>Q3</v>
      </c>
      <c r="W1829" s="8">
        <f>MONTH(SalesDataTable[[#This Row],[Order Date]])</f>
        <v>9</v>
      </c>
      <c r="X1829" s="7" t="str">
        <f>TEXT(SalesDataTable[[#This Row],[Order Date]],"mmm")</f>
        <v>Sep</v>
      </c>
    </row>
    <row r="1830" spans="1:24" ht="15.75">
      <c r="A1830" s="2">
        <v>1593</v>
      </c>
      <c r="B1830" s="11">
        <v>46271</v>
      </c>
      <c r="C1830" s="4">
        <f>YEAR(SalesDataTable[[#This Row],[Order Date]])</f>
        <v>2026</v>
      </c>
      <c r="D1830" s="4" t="str">
        <f>"Q"&amp;ROUNDUP(MONTH(SalesDataTable[[#This Row],[Order Date]])/3,0)</f>
        <v>Q3</v>
      </c>
      <c r="E1830" s="4">
        <f>MONTH(SalesDataTable[[#This Row],[Order Date]])</f>
        <v>9</v>
      </c>
      <c r="F1830" s="4" t="str">
        <f>TEXT(SalesDataTable[[#This Row],[Order Date]],"MMM")</f>
        <v>Sep</v>
      </c>
      <c r="G1830" s="3" t="s">
        <v>6</v>
      </c>
      <c r="H1830" s="3" t="s">
        <v>49</v>
      </c>
      <c r="I1830" s="3" t="s">
        <v>19</v>
      </c>
      <c r="J1830" s="3" t="s">
        <v>13</v>
      </c>
      <c r="K1830" s="3" t="s">
        <v>23</v>
      </c>
      <c r="L1830" s="3" t="s">
        <v>29</v>
      </c>
      <c r="M1830" s="8">
        <v>2</v>
      </c>
      <c r="N1830" s="5">
        <v>194.92</v>
      </c>
      <c r="O1830" s="6">
        <v>0</v>
      </c>
      <c r="P1830" s="18">
        <v>102.66</v>
      </c>
      <c r="Q1830" s="18">
        <f t="shared" si="112"/>
        <v>389.84</v>
      </c>
      <c r="R1830" s="18">
        <f t="shared" si="113"/>
        <v>205.32</v>
      </c>
      <c r="S1830" s="18">
        <f t="shared" si="114"/>
        <v>184.51999999999998</v>
      </c>
      <c r="T1830" s="7">
        <f t="shared" si="115"/>
        <v>0.47332238867227577</v>
      </c>
      <c r="U1830" s="4">
        <f>YEAR(SalesDataTable[[#This Row],[Order Date]])</f>
        <v>2026</v>
      </c>
      <c r="V1830" s="7" t="str">
        <f>"Q"&amp;ROUNDUP(MONTH(SalesDataTable[[#This Row],[Order Date]])/3,0)</f>
        <v>Q3</v>
      </c>
      <c r="W1830" s="8">
        <f>MONTH(SalesDataTable[[#This Row],[Order Date]])</f>
        <v>9</v>
      </c>
      <c r="X1830" s="7" t="str">
        <f>TEXT(SalesDataTable[[#This Row],[Order Date]],"mmm")</f>
        <v>Sep</v>
      </c>
    </row>
    <row r="1831" spans="1:24" ht="15.75">
      <c r="A1831" s="2">
        <v>1818</v>
      </c>
      <c r="B1831" s="11">
        <v>46271</v>
      </c>
      <c r="C1831" s="4">
        <f>YEAR(SalesDataTable[[#This Row],[Order Date]])</f>
        <v>2026</v>
      </c>
      <c r="D1831" s="4" t="str">
        <f>"Q"&amp;ROUNDUP(MONTH(SalesDataTable[[#This Row],[Order Date]])/3,0)</f>
        <v>Q3</v>
      </c>
      <c r="E1831" s="4">
        <f>MONTH(SalesDataTable[[#This Row],[Order Date]])</f>
        <v>9</v>
      </c>
      <c r="F1831" s="4" t="str">
        <f>TEXT(SalesDataTable[[#This Row],[Order Date]],"MMM")</f>
        <v>Sep</v>
      </c>
      <c r="G1831" s="3" t="s">
        <v>6</v>
      </c>
      <c r="H1831" s="3" t="s">
        <v>43</v>
      </c>
      <c r="I1831" s="3" t="s">
        <v>19</v>
      </c>
      <c r="J1831" s="3" t="s">
        <v>13</v>
      </c>
      <c r="K1831" s="3" t="s">
        <v>14</v>
      </c>
      <c r="L1831" s="3" t="s">
        <v>48</v>
      </c>
      <c r="M1831" s="8">
        <v>1</v>
      </c>
      <c r="N1831" s="5">
        <v>161.03</v>
      </c>
      <c r="O1831" s="6">
        <v>0</v>
      </c>
      <c r="P1831" s="18">
        <v>89.86</v>
      </c>
      <c r="Q1831" s="18">
        <f t="shared" si="112"/>
        <v>161.03</v>
      </c>
      <c r="R1831" s="18">
        <f t="shared" si="113"/>
        <v>89.86</v>
      </c>
      <c r="S1831" s="18">
        <f t="shared" si="114"/>
        <v>71.17</v>
      </c>
      <c r="T1831" s="7">
        <f t="shared" si="115"/>
        <v>0.44196733527914056</v>
      </c>
      <c r="U1831" s="4">
        <f>YEAR(SalesDataTable[[#This Row],[Order Date]])</f>
        <v>2026</v>
      </c>
      <c r="V1831" s="7" t="str">
        <f>"Q"&amp;ROUNDUP(MONTH(SalesDataTable[[#This Row],[Order Date]])/3,0)</f>
        <v>Q3</v>
      </c>
      <c r="W1831" s="8">
        <f>MONTH(SalesDataTable[[#This Row],[Order Date]])</f>
        <v>9</v>
      </c>
      <c r="X1831" s="7" t="str">
        <f>TEXT(SalesDataTable[[#This Row],[Order Date]],"mmm")</f>
        <v>Sep</v>
      </c>
    </row>
    <row r="1832" spans="1:24" ht="15.75">
      <c r="A1832" s="2">
        <v>2370</v>
      </c>
      <c r="B1832" s="11">
        <v>46271</v>
      </c>
      <c r="C1832" s="4">
        <f>YEAR(SalesDataTable[[#This Row],[Order Date]])</f>
        <v>2026</v>
      </c>
      <c r="D1832" s="4" t="str">
        <f>"Q"&amp;ROUNDUP(MONTH(SalesDataTable[[#This Row],[Order Date]])/3,0)</f>
        <v>Q3</v>
      </c>
      <c r="E1832" s="4">
        <f>MONTH(SalesDataTable[[#This Row],[Order Date]])</f>
        <v>9</v>
      </c>
      <c r="F1832" s="4" t="str">
        <f>TEXT(SalesDataTable[[#This Row],[Order Date]],"MMM")</f>
        <v>Sep</v>
      </c>
      <c r="G1832" s="3" t="s">
        <v>20</v>
      </c>
      <c r="H1832" s="3" t="s">
        <v>21</v>
      </c>
      <c r="I1832" s="3" t="s">
        <v>28</v>
      </c>
      <c r="J1832" s="3" t="s">
        <v>13</v>
      </c>
      <c r="K1832" s="3" t="s">
        <v>34</v>
      </c>
      <c r="L1832" s="3" t="s">
        <v>42</v>
      </c>
      <c r="M1832" s="8">
        <v>1</v>
      </c>
      <c r="N1832" s="5">
        <v>35.68</v>
      </c>
      <c r="O1832" s="6">
        <v>0.05</v>
      </c>
      <c r="P1832" s="18">
        <v>13.76</v>
      </c>
      <c r="Q1832" s="18">
        <f t="shared" si="112"/>
        <v>33.896000000000001</v>
      </c>
      <c r="R1832" s="18">
        <f t="shared" si="113"/>
        <v>13.76</v>
      </c>
      <c r="S1832" s="18">
        <f t="shared" si="114"/>
        <v>20.136000000000003</v>
      </c>
      <c r="T1832" s="7">
        <f t="shared" si="115"/>
        <v>0.59405239556289835</v>
      </c>
      <c r="U1832" s="4">
        <f>YEAR(SalesDataTable[[#This Row],[Order Date]])</f>
        <v>2026</v>
      </c>
      <c r="V1832" s="7" t="str">
        <f>"Q"&amp;ROUNDUP(MONTH(SalesDataTable[[#This Row],[Order Date]])/3,0)</f>
        <v>Q3</v>
      </c>
      <c r="W1832" s="8">
        <f>MONTH(SalesDataTable[[#This Row],[Order Date]])</f>
        <v>9</v>
      </c>
      <c r="X1832" s="7" t="str">
        <f>TEXT(SalesDataTable[[#This Row],[Order Date]],"mmm")</f>
        <v>Sep</v>
      </c>
    </row>
    <row r="1833" spans="1:24" ht="15.75">
      <c r="A1833" s="2">
        <v>2726</v>
      </c>
      <c r="B1833" s="11">
        <v>46271</v>
      </c>
      <c r="C1833" s="4">
        <f>YEAR(SalesDataTable[[#This Row],[Order Date]])</f>
        <v>2026</v>
      </c>
      <c r="D1833" s="4" t="str">
        <f>"Q"&amp;ROUNDUP(MONTH(SalesDataTable[[#This Row],[Order Date]])/3,0)</f>
        <v>Q3</v>
      </c>
      <c r="E1833" s="4">
        <f>MONTH(SalesDataTable[[#This Row],[Order Date]])</f>
        <v>9</v>
      </c>
      <c r="F1833" s="4" t="str">
        <f>TEXT(SalesDataTable[[#This Row],[Order Date]],"MMM")</f>
        <v>Sep</v>
      </c>
      <c r="G1833" s="3" t="s">
        <v>6</v>
      </c>
      <c r="H1833" s="3" t="s">
        <v>27</v>
      </c>
      <c r="I1833" s="3" t="s">
        <v>2</v>
      </c>
      <c r="J1833" s="3" t="s">
        <v>13</v>
      </c>
      <c r="K1833" s="3" t="s">
        <v>4</v>
      </c>
      <c r="L1833" s="3" t="s">
        <v>26</v>
      </c>
      <c r="M1833" s="8">
        <v>1</v>
      </c>
      <c r="N1833" s="5">
        <v>39.68</v>
      </c>
      <c r="O1833" s="6">
        <v>0.05</v>
      </c>
      <c r="P1833" s="18">
        <v>16.63</v>
      </c>
      <c r="Q1833" s="18">
        <f t="shared" si="112"/>
        <v>37.695999999999998</v>
      </c>
      <c r="R1833" s="18">
        <f t="shared" si="113"/>
        <v>16.63</v>
      </c>
      <c r="S1833" s="18">
        <f t="shared" si="114"/>
        <v>21.065999999999999</v>
      </c>
      <c r="T1833" s="7">
        <f t="shared" si="115"/>
        <v>0.55883913412563668</v>
      </c>
      <c r="U1833" s="4">
        <f>YEAR(SalesDataTable[[#This Row],[Order Date]])</f>
        <v>2026</v>
      </c>
      <c r="V1833" s="7" t="str">
        <f>"Q"&amp;ROUNDUP(MONTH(SalesDataTable[[#This Row],[Order Date]])/3,0)</f>
        <v>Q3</v>
      </c>
      <c r="W1833" s="8">
        <f>MONTH(SalesDataTable[[#This Row],[Order Date]])</f>
        <v>9</v>
      </c>
      <c r="X1833" s="7" t="str">
        <f>TEXT(SalesDataTable[[#This Row],[Order Date]],"mmm")</f>
        <v>Sep</v>
      </c>
    </row>
    <row r="1834" spans="1:24" ht="15.75">
      <c r="A1834" s="2">
        <v>2755</v>
      </c>
      <c r="B1834" s="11">
        <v>46271</v>
      </c>
      <c r="C1834" s="4">
        <f>YEAR(SalesDataTable[[#This Row],[Order Date]])</f>
        <v>2026</v>
      </c>
      <c r="D1834" s="4" t="str">
        <f>"Q"&amp;ROUNDUP(MONTH(SalesDataTable[[#This Row],[Order Date]])/3,0)</f>
        <v>Q3</v>
      </c>
      <c r="E1834" s="4">
        <f>MONTH(SalesDataTable[[#This Row],[Order Date]])</f>
        <v>9</v>
      </c>
      <c r="F1834" s="4" t="str">
        <f>TEXT(SalesDataTable[[#This Row],[Order Date]],"MMM")</f>
        <v>Sep</v>
      </c>
      <c r="G1834" s="3" t="s">
        <v>11</v>
      </c>
      <c r="H1834" s="3" t="s">
        <v>39</v>
      </c>
      <c r="I1834" s="3" t="s">
        <v>2</v>
      </c>
      <c r="J1834" s="3" t="s">
        <v>13</v>
      </c>
      <c r="K1834" s="3" t="s">
        <v>9</v>
      </c>
      <c r="L1834" s="3" t="s">
        <v>17</v>
      </c>
      <c r="M1834" s="8">
        <v>3</v>
      </c>
      <c r="N1834" s="5">
        <v>146.22</v>
      </c>
      <c r="O1834" s="6">
        <v>0</v>
      </c>
      <c r="P1834" s="18">
        <v>80.13</v>
      </c>
      <c r="Q1834" s="18">
        <f t="shared" si="112"/>
        <v>438.65999999999997</v>
      </c>
      <c r="R1834" s="18">
        <f t="shared" si="113"/>
        <v>240.39</v>
      </c>
      <c r="S1834" s="18">
        <f t="shared" si="114"/>
        <v>198.26999999999998</v>
      </c>
      <c r="T1834" s="7">
        <f t="shared" si="115"/>
        <v>0.4519901518260156</v>
      </c>
      <c r="U1834" s="4">
        <f>YEAR(SalesDataTable[[#This Row],[Order Date]])</f>
        <v>2026</v>
      </c>
      <c r="V1834" s="7" t="str">
        <f>"Q"&amp;ROUNDUP(MONTH(SalesDataTable[[#This Row],[Order Date]])/3,0)</f>
        <v>Q3</v>
      </c>
      <c r="W1834" s="8">
        <f>MONTH(SalesDataTable[[#This Row],[Order Date]])</f>
        <v>9</v>
      </c>
      <c r="X1834" s="7" t="str">
        <f>TEXT(SalesDataTable[[#This Row],[Order Date]],"mmm")</f>
        <v>Sep</v>
      </c>
    </row>
    <row r="1835" spans="1:24" ht="15.75">
      <c r="A1835" s="2">
        <v>3187</v>
      </c>
      <c r="B1835" s="11">
        <v>46271</v>
      </c>
      <c r="C1835" s="4">
        <f>YEAR(SalesDataTable[[#This Row],[Order Date]])</f>
        <v>2026</v>
      </c>
      <c r="D1835" s="4" t="str">
        <f>"Q"&amp;ROUNDUP(MONTH(SalesDataTable[[#This Row],[Order Date]])/3,0)</f>
        <v>Q3</v>
      </c>
      <c r="E1835" s="4">
        <f>MONTH(SalesDataTable[[#This Row],[Order Date]])</f>
        <v>9</v>
      </c>
      <c r="F1835" s="4" t="str">
        <f>TEXT(SalesDataTable[[#This Row],[Order Date]],"MMM")</f>
        <v>Sep</v>
      </c>
      <c r="G1835" s="3" t="s">
        <v>20</v>
      </c>
      <c r="H1835" s="3" t="s">
        <v>31</v>
      </c>
      <c r="I1835" s="3" t="s">
        <v>19</v>
      </c>
      <c r="J1835" s="3" t="s">
        <v>3</v>
      </c>
      <c r="K1835" s="3" t="s">
        <v>9</v>
      </c>
      <c r="L1835" s="3" t="s">
        <v>46</v>
      </c>
      <c r="M1835" s="8">
        <v>1</v>
      </c>
      <c r="N1835" s="5">
        <v>71.680000000000007</v>
      </c>
      <c r="O1835" s="6">
        <v>0</v>
      </c>
      <c r="P1835" s="18">
        <v>31.87</v>
      </c>
      <c r="Q1835" s="18">
        <f t="shared" si="112"/>
        <v>71.680000000000007</v>
      </c>
      <c r="R1835" s="18">
        <f t="shared" si="113"/>
        <v>31.87</v>
      </c>
      <c r="S1835" s="18">
        <f t="shared" si="114"/>
        <v>39.81</v>
      </c>
      <c r="T1835" s="7">
        <f t="shared" si="115"/>
        <v>0.5553850446428571</v>
      </c>
      <c r="U1835" s="4">
        <f>YEAR(SalesDataTable[[#This Row],[Order Date]])</f>
        <v>2026</v>
      </c>
      <c r="V1835" s="7" t="str">
        <f>"Q"&amp;ROUNDUP(MONTH(SalesDataTable[[#This Row],[Order Date]])/3,0)</f>
        <v>Q3</v>
      </c>
      <c r="W1835" s="8">
        <f>MONTH(SalesDataTable[[#This Row],[Order Date]])</f>
        <v>9</v>
      </c>
      <c r="X1835" s="7" t="str">
        <f>TEXT(SalesDataTable[[#This Row],[Order Date]],"mmm")</f>
        <v>Sep</v>
      </c>
    </row>
    <row r="1836" spans="1:24" ht="15.75">
      <c r="A1836" s="2">
        <v>3471</v>
      </c>
      <c r="B1836" s="11">
        <v>46271</v>
      </c>
      <c r="C1836" s="4">
        <f>YEAR(SalesDataTable[[#This Row],[Order Date]])</f>
        <v>2026</v>
      </c>
      <c r="D1836" s="4" t="str">
        <f>"Q"&amp;ROUNDUP(MONTH(SalesDataTable[[#This Row],[Order Date]])/3,0)</f>
        <v>Q3</v>
      </c>
      <c r="E1836" s="4">
        <f>MONTH(SalesDataTable[[#This Row],[Order Date]])</f>
        <v>9</v>
      </c>
      <c r="F1836" s="4" t="str">
        <f>TEXT(SalesDataTable[[#This Row],[Order Date]],"MMM")</f>
        <v>Sep</v>
      </c>
      <c r="G1836" s="3" t="s">
        <v>11</v>
      </c>
      <c r="H1836" s="3" t="s">
        <v>39</v>
      </c>
      <c r="I1836" s="3" t="s">
        <v>28</v>
      </c>
      <c r="J1836" s="3" t="s">
        <v>13</v>
      </c>
      <c r="K1836" s="3" t="s">
        <v>34</v>
      </c>
      <c r="L1836" s="3" t="s">
        <v>45</v>
      </c>
      <c r="M1836" s="8">
        <v>2</v>
      </c>
      <c r="N1836" s="5">
        <v>51.77</v>
      </c>
      <c r="O1836" s="6">
        <v>0</v>
      </c>
      <c r="P1836" s="18">
        <v>21.46</v>
      </c>
      <c r="Q1836" s="18">
        <f t="shared" si="112"/>
        <v>103.54</v>
      </c>
      <c r="R1836" s="18">
        <f t="shared" si="113"/>
        <v>42.92</v>
      </c>
      <c r="S1836" s="18">
        <f t="shared" si="114"/>
        <v>60.620000000000005</v>
      </c>
      <c r="T1836" s="7">
        <f t="shared" si="115"/>
        <v>0.58547421286459345</v>
      </c>
      <c r="U1836" s="4">
        <f>YEAR(SalesDataTable[[#This Row],[Order Date]])</f>
        <v>2026</v>
      </c>
      <c r="V1836" s="7" t="str">
        <f>"Q"&amp;ROUNDUP(MONTH(SalesDataTable[[#This Row],[Order Date]])/3,0)</f>
        <v>Q3</v>
      </c>
      <c r="W1836" s="8">
        <f>MONTH(SalesDataTable[[#This Row],[Order Date]])</f>
        <v>9</v>
      </c>
      <c r="X1836" s="7" t="str">
        <f>TEXT(SalesDataTable[[#This Row],[Order Date]],"mmm")</f>
        <v>Sep</v>
      </c>
    </row>
    <row r="1837" spans="1:24" ht="15.75">
      <c r="A1837" s="2">
        <v>3529</v>
      </c>
      <c r="B1837" s="11">
        <v>46271</v>
      </c>
      <c r="C1837" s="4">
        <f>YEAR(SalesDataTable[[#This Row],[Order Date]])</f>
        <v>2026</v>
      </c>
      <c r="D1837" s="4" t="str">
        <f>"Q"&amp;ROUNDUP(MONTH(SalesDataTable[[#This Row],[Order Date]])/3,0)</f>
        <v>Q3</v>
      </c>
      <c r="E1837" s="4">
        <f>MONTH(SalesDataTable[[#This Row],[Order Date]])</f>
        <v>9</v>
      </c>
      <c r="F1837" s="4" t="str">
        <f>TEXT(SalesDataTable[[#This Row],[Order Date]],"MMM")</f>
        <v>Sep</v>
      </c>
      <c r="G1837" s="3" t="s">
        <v>11</v>
      </c>
      <c r="H1837" s="3" t="s">
        <v>25</v>
      </c>
      <c r="I1837" s="3" t="s">
        <v>8</v>
      </c>
      <c r="J1837" s="3" t="s">
        <v>3</v>
      </c>
      <c r="K1837" s="3" t="s">
        <v>34</v>
      </c>
      <c r="L1837" s="3" t="s">
        <v>35</v>
      </c>
      <c r="M1837" s="8">
        <v>4</v>
      </c>
      <c r="N1837" s="5">
        <v>39.4</v>
      </c>
      <c r="O1837" s="6">
        <v>0.15</v>
      </c>
      <c r="P1837" s="18">
        <v>14.95</v>
      </c>
      <c r="Q1837" s="18">
        <f t="shared" si="112"/>
        <v>133.95999999999998</v>
      </c>
      <c r="R1837" s="18">
        <f t="shared" si="113"/>
        <v>59.8</v>
      </c>
      <c r="S1837" s="18">
        <f t="shared" si="114"/>
        <v>74.159999999999982</v>
      </c>
      <c r="T1837" s="7">
        <f t="shared" si="115"/>
        <v>0.55359808898178553</v>
      </c>
      <c r="U1837" s="4">
        <f>YEAR(SalesDataTable[[#This Row],[Order Date]])</f>
        <v>2026</v>
      </c>
      <c r="V1837" s="7" t="str">
        <f>"Q"&amp;ROUNDUP(MONTH(SalesDataTable[[#This Row],[Order Date]])/3,0)</f>
        <v>Q3</v>
      </c>
      <c r="W1837" s="8">
        <f>MONTH(SalesDataTable[[#This Row],[Order Date]])</f>
        <v>9</v>
      </c>
      <c r="X1837" s="7" t="str">
        <f>TEXT(SalesDataTable[[#This Row],[Order Date]],"mmm")</f>
        <v>Sep</v>
      </c>
    </row>
    <row r="1838" spans="1:24" ht="15.75">
      <c r="A1838" s="2">
        <v>3549</v>
      </c>
      <c r="B1838" s="11">
        <v>46271</v>
      </c>
      <c r="C1838" s="4">
        <f>YEAR(SalesDataTable[[#This Row],[Order Date]])</f>
        <v>2026</v>
      </c>
      <c r="D1838" s="4" t="str">
        <f>"Q"&amp;ROUNDUP(MONTH(SalesDataTable[[#This Row],[Order Date]])/3,0)</f>
        <v>Q3</v>
      </c>
      <c r="E1838" s="4">
        <f>MONTH(SalesDataTable[[#This Row],[Order Date]])</f>
        <v>9</v>
      </c>
      <c r="F1838" s="4" t="str">
        <f>TEXT(SalesDataTable[[#This Row],[Order Date]],"MMM")</f>
        <v>Sep</v>
      </c>
      <c r="G1838" s="3" t="s">
        <v>20</v>
      </c>
      <c r="H1838" s="3" t="s">
        <v>33</v>
      </c>
      <c r="I1838" s="3" t="s">
        <v>2</v>
      </c>
      <c r="J1838" s="3" t="s">
        <v>13</v>
      </c>
      <c r="K1838" s="3" t="s">
        <v>14</v>
      </c>
      <c r="L1838" s="3" t="s">
        <v>32</v>
      </c>
      <c r="M1838" s="8">
        <v>1</v>
      </c>
      <c r="N1838" s="5">
        <v>47.17</v>
      </c>
      <c r="O1838" s="6">
        <v>0</v>
      </c>
      <c r="P1838" s="18">
        <v>18.64</v>
      </c>
      <c r="Q1838" s="18">
        <f t="shared" si="112"/>
        <v>47.17</v>
      </c>
      <c r="R1838" s="18">
        <f t="shared" si="113"/>
        <v>18.64</v>
      </c>
      <c r="S1838" s="18">
        <f t="shared" si="114"/>
        <v>28.53</v>
      </c>
      <c r="T1838" s="7">
        <f t="shared" si="115"/>
        <v>0.60483358066567738</v>
      </c>
      <c r="U1838" s="4">
        <f>YEAR(SalesDataTable[[#This Row],[Order Date]])</f>
        <v>2026</v>
      </c>
      <c r="V1838" s="7" t="str">
        <f>"Q"&amp;ROUNDUP(MONTH(SalesDataTable[[#This Row],[Order Date]])/3,0)</f>
        <v>Q3</v>
      </c>
      <c r="W1838" s="8">
        <f>MONTH(SalesDataTable[[#This Row],[Order Date]])</f>
        <v>9</v>
      </c>
      <c r="X1838" s="7" t="str">
        <f>TEXT(SalesDataTable[[#This Row],[Order Date]],"mmm")</f>
        <v>Sep</v>
      </c>
    </row>
    <row r="1839" spans="1:24" ht="15.75">
      <c r="A1839" s="2">
        <v>4003</v>
      </c>
      <c r="B1839" s="11">
        <v>46271</v>
      </c>
      <c r="C1839" s="4">
        <f>YEAR(SalesDataTable[[#This Row],[Order Date]])</f>
        <v>2026</v>
      </c>
      <c r="D1839" s="4" t="str">
        <f>"Q"&amp;ROUNDUP(MONTH(SalesDataTable[[#This Row],[Order Date]])/3,0)</f>
        <v>Q3</v>
      </c>
      <c r="E1839" s="4">
        <f>MONTH(SalesDataTable[[#This Row],[Order Date]])</f>
        <v>9</v>
      </c>
      <c r="F1839" s="4" t="str">
        <f>TEXT(SalesDataTable[[#This Row],[Order Date]],"MMM")</f>
        <v>Sep</v>
      </c>
      <c r="G1839" s="3" t="s">
        <v>20</v>
      </c>
      <c r="H1839" s="3" t="s">
        <v>21</v>
      </c>
      <c r="I1839" s="3" t="s">
        <v>28</v>
      </c>
      <c r="J1839" s="3" t="s">
        <v>3</v>
      </c>
      <c r="K1839" s="3" t="s">
        <v>34</v>
      </c>
      <c r="L1839" s="3" t="s">
        <v>45</v>
      </c>
      <c r="M1839" s="8">
        <v>2</v>
      </c>
      <c r="N1839" s="5">
        <v>50.41</v>
      </c>
      <c r="O1839" s="6">
        <v>0.1</v>
      </c>
      <c r="P1839" s="18">
        <v>22.05</v>
      </c>
      <c r="Q1839" s="18">
        <f t="shared" si="112"/>
        <v>90.738</v>
      </c>
      <c r="R1839" s="18">
        <f t="shared" si="113"/>
        <v>44.1</v>
      </c>
      <c r="S1839" s="18">
        <f t="shared" si="114"/>
        <v>46.637999999999998</v>
      </c>
      <c r="T1839" s="7">
        <f t="shared" si="115"/>
        <v>0.51398532037294187</v>
      </c>
      <c r="U1839" s="4">
        <f>YEAR(SalesDataTable[[#This Row],[Order Date]])</f>
        <v>2026</v>
      </c>
      <c r="V1839" s="7" t="str">
        <f>"Q"&amp;ROUNDUP(MONTH(SalesDataTable[[#This Row],[Order Date]])/3,0)</f>
        <v>Q3</v>
      </c>
      <c r="W1839" s="8">
        <f>MONTH(SalesDataTable[[#This Row],[Order Date]])</f>
        <v>9</v>
      </c>
      <c r="X1839" s="7" t="str">
        <f>TEXT(SalesDataTable[[#This Row],[Order Date]],"mmm")</f>
        <v>Sep</v>
      </c>
    </row>
    <row r="1840" spans="1:24" ht="15.75">
      <c r="A1840" s="2">
        <v>4613</v>
      </c>
      <c r="B1840" s="11">
        <v>46271</v>
      </c>
      <c r="C1840" s="4">
        <f>YEAR(SalesDataTable[[#This Row],[Order Date]])</f>
        <v>2026</v>
      </c>
      <c r="D1840" s="4" t="str">
        <f>"Q"&amp;ROUNDUP(MONTH(SalesDataTable[[#This Row],[Order Date]])/3,0)</f>
        <v>Q3</v>
      </c>
      <c r="E1840" s="4">
        <f>MONTH(SalesDataTable[[#This Row],[Order Date]])</f>
        <v>9</v>
      </c>
      <c r="F1840" s="4" t="str">
        <f>TEXT(SalesDataTable[[#This Row],[Order Date]],"MMM")</f>
        <v>Sep</v>
      </c>
      <c r="G1840" s="3" t="s">
        <v>20</v>
      </c>
      <c r="H1840" s="3" t="s">
        <v>47</v>
      </c>
      <c r="I1840" s="3" t="s">
        <v>2</v>
      </c>
      <c r="J1840" s="3" t="s">
        <v>16</v>
      </c>
      <c r="K1840" s="3" t="s">
        <v>4</v>
      </c>
      <c r="L1840" s="3" t="s">
        <v>5</v>
      </c>
      <c r="M1840" s="8">
        <v>4</v>
      </c>
      <c r="N1840" s="5">
        <v>80.38</v>
      </c>
      <c r="O1840" s="6">
        <v>0.1</v>
      </c>
      <c r="P1840" s="18">
        <v>42.55</v>
      </c>
      <c r="Q1840" s="18">
        <f t="shared" si="112"/>
        <v>289.36799999999999</v>
      </c>
      <c r="R1840" s="18">
        <f t="shared" si="113"/>
        <v>170.2</v>
      </c>
      <c r="S1840" s="18">
        <f t="shared" si="114"/>
        <v>119.16800000000001</v>
      </c>
      <c r="T1840" s="7">
        <f t="shared" si="115"/>
        <v>0.41182162505874875</v>
      </c>
      <c r="U1840" s="4">
        <f>YEAR(SalesDataTable[[#This Row],[Order Date]])</f>
        <v>2026</v>
      </c>
      <c r="V1840" s="7" t="str">
        <f>"Q"&amp;ROUNDUP(MONTH(SalesDataTable[[#This Row],[Order Date]])/3,0)</f>
        <v>Q3</v>
      </c>
      <c r="W1840" s="8">
        <f>MONTH(SalesDataTable[[#This Row],[Order Date]])</f>
        <v>9</v>
      </c>
      <c r="X1840" s="7" t="str">
        <f>TEXT(SalesDataTable[[#This Row],[Order Date]],"mmm")</f>
        <v>Sep</v>
      </c>
    </row>
    <row r="1841" spans="1:24" ht="15.75">
      <c r="A1841" s="2">
        <v>75</v>
      </c>
      <c r="B1841" s="11">
        <v>46272</v>
      </c>
      <c r="C1841" s="4">
        <f>YEAR(SalesDataTable[[#This Row],[Order Date]])</f>
        <v>2026</v>
      </c>
      <c r="D1841" s="4" t="str">
        <f>"Q"&amp;ROUNDUP(MONTH(SalesDataTable[[#This Row],[Order Date]])/3,0)</f>
        <v>Q3</v>
      </c>
      <c r="E1841" s="4">
        <f>MONTH(SalesDataTable[[#This Row],[Order Date]])</f>
        <v>9</v>
      </c>
      <c r="F1841" s="4" t="str">
        <f>TEXT(SalesDataTable[[#This Row],[Order Date]],"MMM")</f>
        <v>Sep</v>
      </c>
      <c r="G1841" s="3" t="s">
        <v>0</v>
      </c>
      <c r="H1841" s="3" t="s">
        <v>1</v>
      </c>
      <c r="I1841" s="3" t="s">
        <v>2</v>
      </c>
      <c r="J1841" s="3" t="s">
        <v>16</v>
      </c>
      <c r="K1841" s="3" t="s">
        <v>34</v>
      </c>
      <c r="L1841" s="3" t="s">
        <v>35</v>
      </c>
      <c r="M1841" s="8">
        <v>2</v>
      </c>
      <c r="N1841" s="5">
        <v>40.78</v>
      </c>
      <c r="O1841" s="6">
        <v>0</v>
      </c>
      <c r="P1841" s="18">
        <v>15.04</v>
      </c>
      <c r="Q1841" s="18">
        <f t="shared" si="112"/>
        <v>81.56</v>
      </c>
      <c r="R1841" s="18">
        <f t="shared" si="113"/>
        <v>30.08</v>
      </c>
      <c r="S1841" s="18">
        <f t="shared" si="114"/>
        <v>51.480000000000004</v>
      </c>
      <c r="T1841" s="7">
        <f t="shared" si="115"/>
        <v>0.63119176066699367</v>
      </c>
      <c r="U1841" s="4">
        <f>YEAR(SalesDataTable[[#This Row],[Order Date]])</f>
        <v>2026</v>
      </c>
      <c r="V1841" s="7" t="str">
        <f>"Q"&amp;ROUNDUP(MONTH(SalesDataTable[[#This Row],[Order Date]])/3,0)</f>
        <v>Q3</v>
      </c>
      <c r="W1841" s="8">
        <f>MONTH(SalesDataTable[[#This Row],[Order Date]])</f>
        <v>9</v>
      </c>
      <c r="X1841" s="7" t="str">
        <f>TEXT(SalesDataTable[[#This Row],[Order Date]],"mmm")</f>
        <v>Sep</v>
      </c>
    </row>
    <row r="1842" spans="1:24" ht="15.75">
      <c r="A1842" s="2">
        <v>601</v>
      </c>
      <c r="B1842" s="11">
        <v>46272</v>
      </c>
      <c r="C1842" s="4">
        <f>YEAR(SalesDataTable[[#This Row],[Order Date]])</f>
        <v>2026</v>
      </c>
      <c r="D1842" s="4" t="str">
        <f>"Q"&amp;ROUNDUP(MONTH(SalesDataTable[[#This Row],[Order Date]])/3,0)</f>
        <v>Q3</v>
      </c>
      <c r="E1842" s="4">
        <f>MONTH(SalesDataTable[[#This Row],[Order Date]])</f>
        <v>9</v>
      </c>
      <c r="F1842" s="4" t="str">
        <f>TEXT(SalesDataTable[[#This Row],[Order Date]],"MMM")</f>
        <v>Sep</v>
      </c>
      <c r="G1842" s="3" t="s">
        <v>6</v>
      </c>
      <c r="H1842" s="3" t="s">
        <v>43</v>
      </c>
      <c r="I1842" s="3" t="s">
        <v>2</v>
      </c>
      <c r="J1842" s="3" t="s">
        <v>3</v>
      </c>
      <c r="K1842" s="3" t="s">
        <v>9</v>
      </c>
      <c r="L1842" s="3" t="s">
        <v>17</v>
      </c>
      <c r="M1842" s="8">
        <v>1</v>
      </c>
      <c r="N1842" s="5">
        <v>141.69</v>
      </c>
      <c r="O1842" s="6">
        <v>0</v>
      </c>
      <c r="P1842" s="18">
        <v>80.34</v>
      </c>
      <c r="Q1842" s="18">
        <f t="shared" si="112"/>
        <v>141.69</v>
      </c>
      <c r="R1842" s="18">
        <f t="shared" si="113"/>
        <v>80.34</v>
      </c>
      <c r="S1842" s="18">
        <f t="shared" si="114"/>
        <v>61.349999999999994</v>
      </c>
      <c r="T1842" s="7">
        <f t="shared" si="115"/>
        <v>0.43298750793986868</v>
      </c>
      <c r="U1842" s="4">
        <f>YEAR(SalesDataTable[[#This Row],[Order Date]])</f>
        <v>2026</v>
      </c>
      <c r="V1842" s="7" t="str">
        <f>"Q"&amp;ROUNDUP(MONTH(SalesDataTable[[#This Row],[Order Date]])/3,0)</f>
        <v>Q3</v>
      </c>
      <c r="W1842" s="8">
        <f>MONTH(SalesDataTable[[#This Row],[Order Date]])</f>
        <v>9</v>
      </c>
      <c r="X1842" s="7" t="str">
        <f>TEXT(SalesDataTable[[#This Row],[Order Date]],"mmm")</f>
        <v>Sep</v>
      </c>
    </row>
    <row r="1843" spans="1:24" ht="15.75">
      <c r="A1843" s="2">
        <v>1617</v>
      </c>
      <c r="B1843" s="11">
        <v>46272</v>
      </c>
      <c r="C1843" s="4">
        <f>YEAR(SalesDataTable[[#This Row],[Order Date]])</f>
        <v>2026</v>
      </c>
      <c r="D1843" s="4" t="str">
        <f>"Q"&amp;ROUNDUP(MONTH(SalesDataTable[[#This Row],[Order Date]])/3,0)</f>
        <v>Q3</v>
      </c>
      <c r="E1843" s="4">
        <f>MONTH(SalesDataTable[[#This Row],[Order Date]])</f>
        <v>9</v>
      </c>
      <c r="F1843" s="4" t="str">
        <f>TEXT(SalesDataTable[[#This Row],[Order Date]],"MMM")</f>
        <v>Sep</v>
      </c>
      <c r="G1843" s="3" t="s">
        <v>20</v>
      </c>
      <c r="H1843" s="3" t="s">
        <v>33</v>
      </c>
      <c r="I1843" s="3" t="s">
        <v>2</v>
      </c>
      <c r="J1843" s="3" t="s">
        <v>13</v>
      </c>
      <c r="K1843" s="3" t="s">
        <v>23</v>
      </c>
      <c r="L1843" s="3" t="s">
        <v>40</v>
      </c>
      <c r="M1843" s="8">
        <v>1</v>
      </c>
      <c r="N1843" s="5">
        <v>83.28</v>
      </c>
      <c r="O1843" s="6">
        <v>0.1</v>
      </c>
      <c r="P1843" s="18">
        <v>39.75</v>
      </c>
      <c r="Q1843" s="18">
        <f t="shared" si="112"/>
        <v>74.951999999999998</v>
      </c>
      <c r="R1843" s="18">
        <f t="shared" si="113"/>
        <v>39.75</v>
      </c>
      <c r="S1843" s="18">
        <f t="shared" si="114"/>
        <v>35.201999999999998</v>
      </c>
      <c r="T1843" s="7">
        <f t="shared" si="115"/>
        <v>0.46966058277297468</v>
      </c>
      <c r="U1843" s="4">
        <f>YEAR(SalesDataTable[[#This Row],[Order Date]])</f>
        <v>2026</v>
      </c>
      <c r="V1843" s="7" t="str">
        <f>"Q"&amp;ROUNDUP(MONTH(SalesDataTable[[#This Row],[Order Date]])/3,0)</f>
        <v>Q3</v>
      </c>
      <c r="W1843" s="8">
        <f>MONTH(SalesDataTable[[#This Row],[Order Date]])</f>
        <v>9</v>
      </c>
      <c r="X1843" s="7" t="str">
        <f>TEXT(SalesDataTable[[#This Row],[Order Date]],"mmm")</f>
        <v>Sep</v>
      </c>
    </row>
    <row r="1844" spans="1:24" ht="15.75">
      <c r="A1844" s="2">
        <v>2305</v>
      </c>
      <c r="B1844" s="11">
        <v>46272</v>
      </c>
      <c r="C1844" s="4">
        <f>YEAR(SalesDataTable[[#This Row],[Order Date]])</f>
        <v>2026</v>
      </c>
      <c r="D1844" s="4" t="str">
        <f>"Q"&amp;ROUNDUP(MONTH(SalesDataTable[[#This Row],[Order Date]])/3,0)</f>
        <v>Q3</v>
      </c>
      <c r="E1844" s="4">
        <f>MONTH(SalesDataTable[[#This Row],[Order Date]])</f>
        <v>9</v>
      </c>
      <c r="F1844" s="4" t="str">
        <f>TEXT(SalesDataTable[[#This Row],[Order Date]],"MMM")</f>
        <v>Sep</v>
      </c>
      <c r="G1844" s="3" t="s">
        <v>20</v>
      </c>
      <c r="H1844" s="3" t="s">
        <v>31</v>
      </c>
      <c r="I1844" s="3" t="s">
        <v>28</v>
      </c>
      <c r="J1844" s="3" t="s">
        <v>3</v>
      </c>
      <c r="K1844" s="3" t="s">
        <v>23</v>
      </c>
      <c r="L1844" s="3" t="s">
        <v>40</v>
      </c>
      <c r="M1844" s="8">
        <v>2</v>
      </c>
      <c r="N1844" s="5">
        <v>82.43</v>
      </c>
      <c r="O1844" s="6">
        <v>0</v>
      </c>
      <c r="P1844" s="18">
        <v>40.51</v>
      </c>
      <c r="Q1844" s="18">
        <f t="shared" si="112"/>
        <v>164.86</v>
      </c>
      <c r="R1844" s="18">
        <f t="shared" si="113"/>
        <v>81.02</v>
      </c>
      <c r="S1844" s="18">
        <f t="shared" si="114"/>
        <v>83.840000000000018</v>
      </c>
      <c r="T1844" s="7">
        <f t="shared" si="115"/>
        <v>0.50855271139148372</v>
      </c>
      <c r="U1844" s="4">
        <f>YEAR(SalesDataTable[[#This Row],[Order Date]])</f>
        <v>2026</v>
      </c>
      <c r="V1844" s="7" t="str">
        <f>"Q"&amp;ROUNDUP(MONTH(SalesDataTable[[#This Row],[Order Date]])/3,0)</f>
        <v>Q3</v>
      </c>
      <c r="W1844" s="8">
        <f>MONTH(SalesDataTable[[#This Row],[Order Date]])</f>
        <v>9</v>
      </c>
      <c r="X1844" s="7" t="str">
        <f>TEXT(SalesDataTable[[#This Row],[Order Date]],"mmm")</f>
        <v>Sep</v>
      </c>
    </row>
    <row r="1845" spans="1:24" ht="15.75">
      <c r="A1845" s="2">
        <v>2344</v>
      </c>
      <c r="B1845" s="11">
        <v>46272</v>
      </c>
      <c r="C1845" s="4">
        <f>YEAR(SalesDataTable[[#This Row],[Order Date]])</f>
        <v>2026</v>
      </c>
      <c r="D1845" s="4" t="str">
        <f>"Q"&amp;ROUNDUP(MONTH(SalesDataTable[[#This Row],[Order Date]])/3,0)</f>
        <v>Q3</v>
      </c>
      <c r="E1845" s="4">
        <f>MONTH(SalesDataTable[[#This Row],[Order Date]])</f>
        <v>9</v>
      </c>
      <c r="F1845" s="4" t="str">
        <f>TEXT(SalesDataTable[[#This Row],[Order Date]],"MMM")</f>
        <v>Sep</v>
      </c>
      <c r="G1845" s="3" t="s">
        <v>0</v>
      </c>
      <c r="H1845" s="3" t="s">
        <v>50</v>
      </c>
      <c r="I1845" s="3" t="s">
        <v>28</v>
      </c>
      <c r="J1845" s="3" t="s">
        <v>13</v>
      </c>
      <c r="K1845" s="3" t="s">
        <v>34</v>
      </c>
      <c r="L1845" s="3" t="s">
        <v>42</v>
      </c>
      <c r="M1845" s="8">
        <v>4</v>
      </c>
      <c r="N1845" s="5">
        <v>36.380000000000003</v>
      </c>
      <c r="O1845" s="6">
        <v>0</v>
      </c>
      <c r="P1845" s="18">
        <v>14.16</v>
      </c>
      <c r="Q1845" s="18">
        <f t="shared" si="112"/>
        <v>145.52000000000001</v>
      </c>
      <c r="R1845" s="18">
        <f t="shared" si="113"/>
        <v>56.64</v>
      </c>
      <c r="S1845" s="18">
        <f t="shared" si="114"/>
        <v>88.88000000000001</v>
      </c>
      <c r="T1845" s="7">
        <f t="shared" si="115"/>
        <v>0.61077515118196812</v>
      </c>
      <c r="U1845" s="4">
        <f>YEAR(SalesDataTable[[#This Row],[Order Date]])</f>
        <v>2026</v>
      </c>
      <c r="V1845" s="7" t="str">
        <f>"Q"&amp;ROUNDUP(MONTH(SalesDataTable[[#This Row],[Order Date]])/3,0)</f>
        <v>Q3</v>
      </c>
      <c r="W1845" s="8">
        <f>MONTH(SalesDataTable[[#This Row],[Order Date]])</f>
        <v>9</v>
      </c>
      <c r="X1845" s="7" t="str">
        <f>TEXT(SalesDataTable[[#This Row],[Order Date]],"mmm")</f>
        <v>Sep</v>
      </c>
    </row>
    <row r="1846" spans="1:24" ht="15.75">
      <c r="A1846" s="2">
        <v>2601</v>
      </c>
      <c r="B1846" s="11">
        <v>46272</v>
      </c>
      <c r="C1846" s="4">
        <f>YEAR(SalesDataTable[[#This Row],[Order Date]])</f>
        <v>2026</v>
      </c>
      <c r="D1846" s="4" t="str">
        <f>"Q"&amp;ROUNDUP(MONTH(SalesDataTable[[#This Row],[Order Date]])/3,0)</f>
        <v>Q3</v>
      </c>
      <c r="E1846" s="4">
        <f>MONTH(SalesDataTable[[#This Row],[Order Date]])</f>
        <v>9</v>
      </c>
      <c r="F1846" s="4" t="str">
        <f>TEXT(SalesDataTable[[#This Row],[Order Date]],"MMM")</f>
        <v>Sep</v>
      </c>
      <c r="G1846" s="3" t="s">
        <v>6</v>
      </c>
      <c r="H1846" s="3" t="s">
        <v>41</v>
      </c>
      <c r="I1846" s="3" t="s">
        <v>2</v>
      </c>
      <c r="J1846" s="3" t="s">
        <v>13</v>
      </c>
      <c r="K1846" s="3" t="s">
        <v>4</v>
      </c>
      <c r="L1846" s="3" t="s">
        <v>5</v>
      </c>
      <c r="M1846" s="8">
        <v>1</v>
      </c>
      <c r="N1846" s="5">
        <v>82.86</v>
      </c>
      <c r="O1846" s="6">
        <v>0</v>
      </c>
      <c r="P1846" s="18">
        <v>43.33</v>
      </c>
      <c r="Q1846" s="18">
        <f t="shared" si="112"/>
        <v>82.86</v>
      </c>
      <c r="R1846" s="18">
        <f t="shared" si="113"/>
        <v>43.33</v>
      </c>
      <c r="S1846" s="18">
        <f t="shared" si="114"/>
        <v>39.53</v>
      </c>
      <c r="T1846" s="7">
        <f t="shared" si="115"/>
        <v>0.47706975621530295</v>
      </c>
      <c r="U1846" s="4">
        <f>YEAR(SalesDataTable[[#This Row],[Order Date]])</f>
        <v>2026</v>
      </c>
      <c r="V1846" s="7" t="str">
        <f>"Q"&amp;ROUNDUP(MONTH(SalesDataTable[[#This Row],[Order Date]])/3,0)</f>
        <v>Q3</v>
      </c>
      <c r="W1846" s="8">
        <f>MONTH(SalesDataTable[[#This Row],[Order Date]])</f>
        <v>9</v>
      </c>
      <c r="X1846" s="7" t="str">
        <f>TEXT(SalesDataTable[[#This Row],[Order Date]],"mmm")</f>
        <v>Sep</v>
      </c>
    </row>
    <row r="1847" spans="1:24" ht="15.75">
      <c r="A1847" s="2">
        <v>2831</v>
      </c>
      <c r="B1847" s="11">
        <v>46272</v>
      </c>
      <c r="C1847" s="4">
        <f>YEAR(SalesDataTable[[#This Row],[Order Date]])</f>
        <v>2026</v>
      </c>
      <c r="D1847" s="4" t="str">
        <f>"Q"&amp;ROUNDUP(MONTH(SalesDataTable[[#This Row],[Order Date]])/3,0)</f>
        <v>Q3</v>
      </c>
      <c r="E1847" s="4">
        <f>MONTH(SalesDataTable[[#This Row],[Order Date]])</f>
        <v>9</v>
      </c>
      <c r="F1847" s="4" t="str">
        <f>TEXT(SalesDataTable[[#This Row],[Order Date]],"MMM")</f>
        <v>Sep</v>
      </c>
      <c r="G1847" s="3" t="s">
        <v>0</v>
      </c>
      <c r="H1847" s="3" t="s">
        <v>36</v>
      </c>
      <c r="I1847" s="3" t="s">
        <v>2</v>
      </c>
      <c r="J1847" s="3" t="s">
        <v>13</v>
      </c>
      <c r="K1847" s="3" t="s">
        <v>14</v>
      </c>
      <c r="L1847" s="3" t="s">
        <v>32</v>
      </c>
      <c r="M1847" s="8">
        <v>1</v>
      </c>
      <c r="N1847" s="5">
        <v>46.44</v>
      </c>
      <c r="O1847" s="6">
        <v>0.05</v>
      </c>
      <c r="P1847" s="18">
        <v>17.88</v>
      </c>
      <c r="Q1847" s="18">
        <f t="shared" si="112"/>
        <v>44.117999999999995</v>
      </c>
      <c r="R1847" s="18">
        <f t="shared" si="113"/>
        <v>17.88</v>
      </c>
      <c r="S1847" s="18">
        <f t="shared" si="114"/>
        <v>26.237999999999996</v>
      </c>
      <c r="T1847" s="7">
        <f t="shared" si="115"/>
        <v>0.59472324221406225</v>
      </c>
      <c r="U1847" s="4">
        <f>YEAR(SalesDataTable[[#This Row],[Order Date]])</f>
        <v>2026</v>
      </c>
      <c r="V1847" s="7" t="str">
        <f>"Q"&amp;ROUNDUP(MONTH(SalesDataTable[[#This Row],[Order Date]])/3,0)</f>
        <v>Q3</v>
      </c>
      <c r="W1847" s="8">
        <f>MONTH(SalesDataTable[[#This Row],[Order Date]])</f>
        <v>9</v>
      </c>
      <c r="X1847" s="7" t="str">
        <f>TEXT(SalesDataTable[[#This Row],[Order Date]],"mmm")</f>
        <v>Sep</v>
      </c>
    </row>
    <row r="1848" spans="1:24" ht="15.75">
      <c r="A1848" s="2">
        <v>2845</v>
      </c>
      <c r="B1848" s="11">
        <v>46272</v>
      </c>
      <c r="C1848" s="4">
        <f>YEAR(SalesDataTable[[#This Row],[Order Date]])</f>
        <v>2026</v>
      </c>
      <c r="D1848" s="4" t="str">
        <f>"Q"&amp;ROUNDUP(MONTH(SalesDataTable[[#This Row],[Order Date]])/3,0)</f>
        <v>Q3</v>
      </c>
      <c r="E1848" s="4">
        <f>MONTH(SalesDataTable[[#This Row],[Order Date]])</f>
        <v>9</v>
      </c>
      <c r="F1848" s="4" t="str">
        <f>TEXT(SalesDataTable[[#This Row],[Order Date]],"MMM")</f>
        <v>Sep</v>
      </c>
      <c r="G1848" s="3" t="s">
        <v>0</v>
      </c>
      <c r="H1848" s="3" t="s">
        <v>1</v>
      </c>
      <c r="I1848" s="3" t="s">
        <v>8</v>
      </c>
      <c r="J1848" s="3" t="s">
        <v>16</v>
      </c>
      <c r="K1848" s="3" t="s">
        <v>14</v>
      </c>
      <c r="L1848" s="3" t="s">
        <v>44</v>
      </c>
      <c r="M1848" s="8">
        <v>4</v>
      </c>
      <c r="N1848" s="5">
        <v>133.26</v>
      </c>
      <c r="O1848" s="6">
        <v>0.1</v>
      </c>
      <c r="P1848" s="18">
        <v>68.77</v>
      </c>
      <c r="Q1848" s="18">
        <f t="shared" si="112"/>
        <v>479.73599999999999</v>
      </c>
      <c r="R1848" s="18">
        <f t="shared" si="113"/>
        <v>275.08</v>
      </c>
      <c r="S1848" s="18">
        <f t="shared" si="114"/>
        <v>204.65600000000001</v>
      </c>
      <c r="T1848" s="7">
        <f t="shared" si="115"/>
        <v>0.42660129738022579</v>
      </c>
      <c r="U1848" s="4">
        <f>YEAR(SalesDataTable[[#This Row],[Order Date]])</f>
        <v>2026</v>
      </c>
      <c r="V1848" s="7" t="str">
        <f>"Q"&amp;ROUNDUP(MONTH(SalesDataTable[[#This Row],[Order Date]])/3,0)</f>
        <v>Q3</v>
      </c>
      <c r="W1848" s="8">
        <f>MONTH(SalesDataTable[[#This Row],[Order Date]])</f>
        <v>9</v>
      </c>
      <c r="X1848" s="7" t="str">
        <f>TEXT(SalesDataTable[[#This Row],[Order Date]],"mmm")</f>
        <v>Sep</v>
      </c>
    </row>
    <row r="1849" spans="1:24" ht="15.75">
      <c r="A1849" s="2">
        <v>3679</v>
      </c>
      <c r="B1849" s="11">
        <v>46272</v>
      </c>
      <c r="C1849" s="4">
        <f>YEAR(SalesDataTable[[#This Row],[Order Date]])</f>
        <v>2026</v>
      </c>
      <c r="D1849" s="4" t="str">
        <f>"Q"&amp;ROUNDUP(MONTH(SalesDataTable[[#This Row],[Order Date]])/3,0)</f>
        <v>Q3</v>
      </c>
      <c r="E1849" s="4">
        <f>MONTH(SalesDataTable[[#This Row],[Order Date]])</f>
        <v>9</v>
      </c>
      <c r="F1849" s="4" t="str">
        <f>TEXT(SalesDataTable[[#This Row],[Order Date]],"MMM")</f>
        <v>Sep</v>
      </c>
      <c r="G1849" s="3" t="s">
        <v>6</v>
      </c>
      <c r="H1849" s="3" t="s">
        <v>43</v>
      </c>
      <c r="I1849" s="3" t="s">
        <v>28</v>
      </c>
      <c r="J1849" s="3" t="s">
        <v>13</v>
      </c>
      <c r="K1849" s="3" t="s">
        <v>9</v>
      </c>
      <c r="L1849" s="3" t="s">
        <v>17</v>
      </c>
      <c r="M1849" s="8">
        <v>1</v>
      </c>
      <c r="N1849" s="5">
        <v>147.36000000000001</v>
      </c>
      <c r="O1849" s="6">
        <v>0</v>
      </c>
      <c r="P1849" s="18">
        <v>81.599999999999994</v>
      </c>
      <c r="Q1849" s="18">
        <f t="shared" si="112"/>
        <v>147.36000000000001</v>
      </c>
      <c r="R1849" s="18">
        <f t="shared" si="113"/>
        <v>81.599999999999994</v>
      </c>
      <c r="S1849" s="18">
        <f t="shared" si="114"/>
        <v>65.760000000000019</v>
      </c>
      <c r="T1849" s="7">
        <f t="shared" si="115"/>
        <v>0.44625407166123787</v>
      </c>
      <c r="U1849" s="4">
        <f>YEAR(SalesDataTable[[#This Row],[Order Date]])</f>
        <v>2026</v>
      </c>
      <c r="V1849" s="7" t="str">
        <f>"Q"&amp;ROUNDUP(MONTH(SalesDataTable[[#This Row],[Order Date]])/3,0)</f>
        <v>Q3</v>
      </c>
      <c r="W1849" s="8">
        <f>MONTH(SalesDataTable[[#This Row],[Order Date]])</f>
        <v>9</v>
      </c>
      <c r="X1849" s="7" t="str">
        <f>TEXT(SalesDataTable[[#This Row],[Order Date]],"mmm")</f>
        <v>Sep</v>
      </c>
    </row>
    <row r="1850" spans="1:24" ht="15.75">
      <c r="A1850" s="2">
        <v>3828</v>
      </c>
      <c r="B1850" s="11">
        <v>46272</v>
      </c>
      <c r="C1850" s="4">
        <f>YEAR(SalesDataTable[[#This Row],[Order Date]])</f>
        <v>2026</v>
      </c>
      <c r="D1850" s="4" t="str">
        <f>"Q"&amp;ROUNDUP(MONTH(SalesDataTable[[#This Row],[Order Date]])/3,0)</f>
        <v>Q3</v>
      </c>
      <c r="E1850" s="4">
        <f>MONTH(SalesDataTable[[#This Row],[Order Date]])</f>
        <v>9</v>
      </c>
      <c r="F1850" s="4" t="str">
        <f>TEXT(SalesDataTable[[#This Row],[Order Date]],"MMM")</f>
        <v>Sep</v>
      </c>
      <c r="G1850" s="3" t="s">
        <v>0</v>
      </c>
      <c r="H1850" s="3" t="s">
        <v>1</v>
      </c>
      <c r="I1850" s="3" t="s">
        <v>2</v>
      </c>
      <c r="J1850" s="3" t="s">
        <v>13</v>
      </c>
      <c r="K1850" s="3" t="s">
        <v>14</v>
      </c>
      <c r="L1850" s="3" t="s">
        <v>48</v>
      </c>
      <c r="M1850" s="8">
        <v>2</v>
      </c>
      <c r="N1850" s="5">
        <v>166.13</v>
      </c>
      <c r="O1850" s="6">
        <v>0.15</v>
      </c>
      <c r="P1850" s="18">
        <v>86.71</v>
      </c>
      <c r="Q1850" s="18">
        <f t="shared" si="112"/>
        <v>282.42099999999999</v>
      </c>
      <c r="R1850" s="18">
        <f t="shared" si="113"/>
        <v>173.42</v>
      </c>
      <c r="S1850" s="18">
        <f t="shared" si="114"/>
        <v>109.001</v>
      </c>
      <c r="T1850" s="7">
        <f t="shared" si="115"/>
        <v>0.38595217777714835</v>
      </c>
      <c r="U1850" s="4">
        <f>YEAR(SalesDataTable[[#This Row],[Order Date]])</f>
        <v>2026</v>
      </c>
      <c r="V1850" s="7" t="str">
        <f>"Q"&amp;ROUNDUP(MONTH(SalesDataTable[[#This Row],[Order Date]])/3,0)</f>
        <v>Q3</v>
      </c>
      <c r="W1850" s="8">
        <f>MONTH(SalesDataTable[[#This Row],[Order Date]])</f>
        <v>9</v>
      </c>
      <c r="X1850" s="7" t="str">
        <f>TEXT(SalesDataTable[[#This Row],[Order Date]],"mmm")</f>
        <v>Sep</v>
      </c>
    </row>
    <row r="1851" spans="1:24" ht="15.75">
      <c r="A1851" s="2">
        <v>4226</v>
      </c>
      <c r="B1851" s="11">
        <v>46272</v>
      </c>
      <c r="C1851" s="4">
        <f>YEAR(SalesDataTable[[#This Row],[Order Date]])</f>
        <v>2026</v>
      </c>
      <c r="D1851" s="4" t="str">
        <f>"Q"&amp;ROUNDUP(MONTH(SalesDataTable[[#This Row],[Order Date]])/3,0)</f>
        <v>Q3</v>
      </c>
      <c r="E1851" s="4">
        <f>MONTH(SalesDataTable[[#This Row],[Order Date]])</f>
        <v>9</v>
      </c>
      <c r="F1851" s="4" t="str">
        <f>TEXT(SalesDataTable[[#This Row],[Order Date]],"MMM")</f>
        <v>Sep</v>
      </c>
      <c r="G1851" s="3" t="s">
        <v>11</v>
      </c>
      <c r="H1851" s="3" t="s">
        <v>18</v>
      </c>
      <c r="I1851" s="3" t="s">
        <v>2</v>
      </c>
      <c r="J1851" s="3" t="s">
        <v>13</v>
      </c>
      <c r="K1851" s="3" t="s">
        <v>34</v>
      </c>
      <c r="L1851" s="3" t="s">
        <v>45</v>
      </c>
      <c r="M1851" s="8">
        <v>1</v>
      </c>
      <c r="N1851" s="5">
        <v>51.74</v>
      </c>
      <c r="O1851" s="6">
        <v>0</v>
      </c>
      <c r="P1851" s="18">
        <v>22.45</v>
      </c>
      <c r="Q1851" s="18">
        <f t="shared" si="112"/>
        <v>51.74</v>
      </c>
      <c r="R1851" s="18">
        <f t="shared" si="113"/>
        <v>22.45</v>
      </c>
      <c r="S1851" s="18">
        <f t="shared" si="114"/>
        <v>29.290000000000003</v>
      </c>
      <c r="T1851" s="7">
        <f t="shared" si="115"/>
        <v>0.56609972941631237</v>
      </c>
      <c r="U1851" s="4">
        <f>YEAR(SalesDataTable[[#This Row],[Order Date]])</f>
        <v>2026</v>
      </c>
      <c r="V1851" s="7" t="str">
        <f>"Q"&amp;ROUNDUP(MONTH(SalesDataTable[[#This Row],[Order Date]])/3,0)</f>
        <v>Q3</v>
      </c>
      <c r="W1851" s="8">
        <f>MONTH(SalesDataTable[[#This Row],[Order Date]])</f>
        <v>9</v>
      </c>
      <c r="X1851" s="7" t="str">
        <f>TEXT(SalesDataTable[[#This Row],[Order Date]],"mmm")</f>
        <v>Sep</v>
      </c>
    </row>
    <row r="1852" spans="1:24" ht="15.75">
      <c r="A1852" s="2">
        <v>58</v>
      </c>
      <c r="B1852" s="11">
        <v>46273</v>
      </c>
      <c r="C1852" s="4">
        <f>YEAR(SalesDataTable[[#This Row],[Order Date]])</f>
        <v>2026</v>
      </c>
      <c r="D1852" s="4" t="str">
        <f>"Q"&amp;ROUNDUP(MONTH(SalesDataTable[[#This Row],[Order Date]])/3,0)</f>
        <v>Q3</v>
      </c>
      <c r="E1852" s="4">
        <f>MONTH(SalesDataTable[[#This Row],[Order Date]])</f>
        <v>9</v>
      </c>
      <c r="F1852" s="4" t="str">
        <f>TEXT(SalesDataTable[[#This Row],[Order Date]],"MMM")</f>
        <v>Sep</v>
      </c>
      <c r="G1852" s="3" t="s">
        <v>0</v>
      </c>
      <c r="H1852" s="3" t="s">
        <v>1</v>
      </c>
      <c r="I1852" s="3" t="s">
        <v>19</v>
      </c>
      <c r="J1852" s="3" t="s">
        <v>3</v>
      </c>
      <c r="K1852" s="3" t="s">
        <v>9</v>
      </c>
      <c r="L1852" s="3" t="s">
        <v>46</v>
      </c>
      <c r="M1852" s="8">
        <v>1</v>
      </c>
      <c r="N1852" s="5">
        <v>71.7</v>
      </c>
      <c r="O1852" s="6">
        <v>0</v>
      </c>
      <c r="P1852" s="18">
        <v>32</v>
      </c>
      <c r="Q1852" s="18">
        <f t="shared" si="112"/>
        <v>71.7</v>
      </c>
      <c r="R1852" s="18">
        <f t="shared" si="113"/>
        <v>32</v>
      </c>
      <c r="S1852" s="18">
        <f t="shared" si="114"/>
        <v>39.700000000000003</v>
      </c>
      <c r="T1852" s="7">
        <f t="shared" si="115"/>
        <v>0.55369595536959559</v>
      </c>
      <c r="U1852" s="4">
        <f>YEAR(SalesDataTable[[#This Row],[Order Date]])</f>
        <v>2026</v>
      </c>
      <c r="V1852" s="7" t="str">
        <f>"Q"&amp;ROUNDUP(MONTH(SalesDataTable[[#This Row],[Order Date]])/3,0)</f>
        <v>Q3</v>
      </c>
      <c r="W1852" s="8">
        <f>MONTH(SalesDataTable[[#This Row],[Order Date]])</f>
        <v>9</v>
      </c>
      <c r="X1852" s="7" t="str">
        <f>TEXT(SalesDataTable[[#This Row],[Order Date]],"mmm")</f>
        <v>Sep</v>
      </c>
    </row>
    <row r="1853" spans="1:24" ht="15.75">
      <c r="A1853" s="2">
        <v>1224</v>
      </c>
      <c r="B1853" s="11">
        <v>46273</v>
      </c>
      <c r="C1853" s="4">
        <f>YEAR(SalesDataTable[[#This Row],[Order Date]])</f>
        <v>2026</v>
      </c>
      <c r="D1853" s="4" t="str">
        <f>"Q"&amp;ROUNDUP(MONTH(SalesDataTable[[#This Row],[Order Date]])/3,0)</f>
        <v>Q3</v>
      </c>
      <c r="E1853" s="4">
        <f>MONTH(SalesDataTable[[#This Row],[Order Date]])</f>
        <v>9</v>
      </c>
      <c r="F1853" s="4" t="str">
        <f>TEXT(SalesDataTable[[#This Row],[Order Date]],"MMM")</f>
        <v>Sep</v>
      </c>
      <c r="G1853" s="3" t="s">
        <v>11</v>
      </c>
      <c r="H1853" s="3" t="s">
        <v>12</v>
      </c>
      <c r="I1853" s="3" t="s">
        <v>2</v>
      </c>
      <c r="J1853" s="3" t="s">
        <v>3</v>
      </c>
      <c r="K1853" s="3" t="s">
        <v>4</v>
      </c>
      <c r="L1853" s="3" t="s">
        <v>26</v>
      </c>
      <c r="M1853" s="8">
        <v>2</v>
      </c>
      <c r="N1853" s="5">
        <v>39.409999999999997</v>
      </c>
      <c r="O1853" s="6">
        <v>0.05</v>
      </c>
      <c r="P1853" s="18">
        <v>17.12</v>
      </c>
      <c r="Q1853" s="18">
        <f t="shared" si="112"/>
        <v>74.878999999999991</v>
      </c>
      <c r="R1853" s="18">
        <f t="shared" si="113"/>
        <v>34.24</v>
      </c>
      <c r="S1853" s="18">
        <f t="shared" si="114"/>
        <v>40.638999999999989</v>
      </c>
      <c r="T1853" s="7">
        <f t="shared" si="115"/>
        <v>0.54272893601677363</v>
      </c>
      <c r="U1853" s="4">
        <f>YEAR(SalesDataTable[[#This Row],[Order Date]])</f>
        <v>2026</v>
      </c>
      <c r="V1853" s="7" t="str">
        <f>"Q"&amp;ROUNDUP(MONTH(SalesDataTable[[#This Row],[Order Date]])/3,0)</f>
        <v>Q3</v>
      </c>
      <c r="W1853" s="8">
        <f>MONTH(SalesDataTable[[#This Row],[Order Date]])</f>
        <v>9</v>
      </c>
      <c r="X1853" s="7" t="str">
        <f>TEXT(SalesDataTable[[#This Row],[Order Date]],"mmm")</f>
        <v>Sep</v>
      </c>
    </row>
    <row r="1854" spans="1:24" ht="15.75">
      <c r="A1854" s="2">
        <v>4345</v>
      </c>
      <c r="B1854" s="11">
        <v>46273</v>
      </c>
      <c r="C1854" s="4">
        <f>YEAR(SalesDataTable[[#This Row],[Order Date]])</f>
        <v>2026</v>
      </c>
      <c r="D1854" s="4" t="str">
        <f>"Q"&amp;ROUNDUP(MONTH(SalesDataTable[[#This Row],[Order Date]])/3,0)</f>
        <v>Q3</v>
      </c>
      <c r="E1854" s="4">
        <f>MONTH(SalesDataTable[[#This Row],[Order Date]])</f>
        <v>9</v>
      </c>
      <c r="F1854" s="4" t="str">
        <f>TEXT(SalesDataTable[[#This Row],[Order Date]],"MMM")</f>
        <v>Sep</v>
      </c>
      <c r="G1854" s="3" t="s">
        <v>0</v>
      </c>
      <c r="H1854" s="3" t="s">
        <v>36</v>
      </c>
      <c r="I1854" s="3" t="s">
        <v>2</v>
      </c>
      <c r="J1854" s="3" t="s">
        <v>13</v>
      </c>
      <c r="K1854" s="3" t="s">
        <v>23</v>
      </c>
      <c r="L1854" s="3" t="s">
        <v>24</v>
      </c>
      <c r="M1854" s="8">
        <v>2</v>
      </c>
      <c r="N1854" s="5">
        <v>345.33</v>
      </c>
      <c r="O1854" s="6">
        <v>0</v>
      </c>
      <c r="P1854" s="18">
        <v>198.22</v>
      </c>
      <c r="Q1854" s="18">
        <f t="shared" si="112"/>
        <v>690.66</v>
      </c>
      <c r="R1854" s="18">
        <f t="shared" si="113"/>
        <v>396.44</v>
      </c>
      <c r="S1854" s="18">
        <f t="shared" si="114"/>
        <v>294.21999999999997</v>
      </c>
      <c r="T1854" s="7">
        <f t="shared" si="115"/>
        <v>0.42599832044710856</v>
      </c>
      <c r="U1854" s="4">
        <f>YEAR(SalesDataTable[[#This Row],[Order Date]])</f>
        <v>2026</v>
      </c>
      <c r="V1854" s="7" t="str">
        <f>"Q"&amp;ROUNDUP(MONTH(SalesDataTable[[#This Row],[Order Date]])/3,0)</f>
        <v>Q3</v>
      </c>
      <c r="W1854" s="8">
        <f>MONTH(SalesDataTable[[#This Row],[Order Date]])</f>
        <v>9</v>
      </c>
      <c r="X1854" s="7" t="str">
        <f>TEXT(SalesDataTable[[#This Row],[Order Date]],"mmm")</f>
        <v>Sep</v>
      </c>
    </row>
    <row r="1855" spans="1:24" ht="15.75">
      <c r="A1855" s="2">
        <v>1069</v>
      </c>
      <c r="B1855" s="11">
        <v>46274</v>
      </c>
      <c r="C1855" s="4">
        <f>YEAR(SalesDataTable[[#This Row],[Order Date]])</f>
        <v>2026</v>
      </c>
      <c r="D1855" s="4" t="str">
        <f>"Q"&amp;ROUNDUP(MONTH(SalesDataTable[[#This Row],[Order Date]])/3,0)</f>
        <v>Q3</v>
      </c>
      <c r="E1855" s="4">
        <f>MONTH(SalesDataTable[[#This Row],[Order Date]])</f>
        <v>9</v>
      </c>
      <c r="F1855" s="4" t="str">
        <f>TEXT(SalesDataTable[[#This Row],[Order Date]],"MMM")</f>
        <v>Sep</v>
      </c>
      <c r="G1855" s="3" t="s">
        <v>20</v>
      </c>
      <c r="H1855" s="3" t="s">
        <v>47</v>
      </c>
      <c r="I1855" s="3" t="s">
        <v>2</v>
      </c>
      <c r="J1855" s="3" t="s">
        <v>3</v>
      </c>
      <c r="K1855" s="3" t="s">
        <v>9</v>
      </c>
      <c r="L1855" s="3" t="s">
        <v>17</v>
      </c>
      <c r="M1855" s="8">
        <v>1</v>
      </c>
      <c r="N1855" s="5">
        <v>145.33000000000001</v>
      </c>
      <c r="O1855" s="6">
        <v>0.1</v>
      </c>
      <c r="P1855" s="18">
        <v>80.97</v>
      </c>
      <c r="Q1855" s="18">
        <f t="shared" si="112"/>
        <v>130.79700000000003</v>
      </c>
      <c r="R1855" s="18">
        <f t="shared" si="113"/>
        <v>80.97</v>
      </c>
      <c r="S1855" s="18">
        <f t="shared" si="114"/>
        <v>49.827000000000027</v>
      </c>
      <c r="T1855" s="7">
        <f t="shared" si="115"/>
        <v>0.3809491043372556</v>
      </c>
      <c r="U1855" s="4">
        <f>YEAR(SalesDataTable[[#This Row],[Order Date]])</f>
        <v>2026</v>
      </c>
      <c r="V1855" s="7" t="str">
        <f>"Q"&amp;ROUNDUP(MONTH(SalesDataTable[[#This Row],[Order Date]])/3,0)</f>
        <v>Q3</v>
      </c>
      <c r="W1855" s="8">
        <f>MONTH(SalesDataTable[[#This Row],[Order Date]])</f>
        <v>9</v>
      </c>
      <c r="X1855" s="7" t="str">
        <f>TEXT(SalesDataTable[[#This Row],[Order Date]],"mmm")</f>
        <v>Sep</v>
      </c>
    </row>
    <row r="1856" spans="1:24" ht="15.75">
      <c r="A1856" s="2">
        <v>1489</v>
      </c>
      <c r="B1856" s="11">
        <v>46274</v>
      </c>
      <c r="C1856" s="4">
        <f>YEAR(SalesDataTable[[#This Row],[Order Date]])</f>
        <v>2026</v>
      </c>
      <c r="D1856" s="4" t="str">
        <f>"Q"&amp;ROUNDUP(MONTH(SalesDataTable[[#This Row],[Order Date]])/3,0)</f>
        <v>Q3</v>
      </c>
      <c r="E1856" s="4">
        <f>MONTH(SalesDataTable[[#This Row],[Order Date]])</f>
        <v>9</v>
      </c>
      <c r="F1856" s="4" t="str">
        <f>TEXT(SalesDataTable[[#This Row],[Order Date]],"MMM")</f>
        <v>Sep</v>
      </c>
      <c r="G1856" s="3" t="s">
        <v>0</v>
      </c>
      <c r="H1856" s="3" t="s">
        <v>1</v>
      </c>
      <c r="I1856" s="3" t="s">
        <v>2</v>
      </c>
      <c r="J1856" s="3" t="s">
        <v>3</v>
      </c>
      <c r="K1856" s="3" t="s">
        <v>4</v>
      </c>
      <c r="L1856" s="3" t="s">
        <v>22</v>
      </c>
      <c r="M1856" s="8">
        <v>3</v>
      </c>
      <c r="N1856" s="5">
        <v>50.03</v>
      </c>
      <c r="O1856" s="6">
        <v>0.1</v>
      </c>
      <c r="P1856" s="18">
        <v>22.89</v>
      </c>
      <c r="Q1856" s="18">
        <f t="shared" si="112"/>
        <v>135.08100000000002</v>
      </c>
      <c r="R1856" s="18">
        <f t="shared" si="113"/>
        <v>68.67</v>
      </c>
      <c r="S1856" s="18">
        <f t="shared" si="114"/>
        <v>66.411000000000016</v>
      </c>
      <c r="T1856" s="7">
        <f t="shared" si="115"/>
        <v>0.49163835032313952</v>
      </c>
      <c r="U1856" s="4">
        <f>YEAR(SalesDataTable[[#This Row],[Order Date]])</f>
        <v>2026</v>
      </c>
      <c r="V1856" s="7" t="str">
        <f>"Q"&amp;ROUNDUP(MONTH(SalesDataTable[[#This Row],[Order Date]])/3,0)</f>
        <v>Q3</v>
      </c>
      <c r="W1856" s="8">
        <f>MONTH(SalesDataTable[[#This Row],[Order Date]])</f>
        <v>9</v>
      </c>
      <c r="X1856" s="7" t="str">
        <f>TEXT(SalesDataTable[[#This Row],[Order Date]],"mmm")</f>
        <v>Sep</v>
      </c>
    </row>
    <row r="1857" spans="1:24" ht="15.75">
      <c r="A1857" s="2">
        <v>2045</v>
      </c>
      <c r="B1857" s="11">
        <v>46274</v>
      </c>
      <c r="C1857" s="4">
        <f>YEAR(SalesDataTable[[#This Row],[Order Date]])</f>
        <v>2026</v>
      </c>
      <c r="D1857" s="4" t="str">
        <f>"Q"&amp;ROUNDUP(MONTH(SalesDataTable[[#This Row],[Order Date]])/3,0)</f>
        <v>Q3</v>
      </c>
      <c r="E1857" s="4">
        <f>MONTH(SalesDataTable[[#This Row],[Order Date]])</f>
        <v>9</v>
      </c>
      <c r="F1857" s="4" t="str">
        <f>TEXT(SalesDataTable[[#This Row],[Order Date]],"MMM")</f>
        <v>Sep</v>
      </c>
      <c r="G1857" s="3" t="s">
        <v>6</v>
      </c>
      <c r="H1857" s="3" t="s">
        <v>7</v>
      </c>
      <c r="I1857" s="3" t="s">
        <v>28</v>
      </c>
      <c r="J1857" s="3" t="s">
        <v>3</v>
      </c>
      <c r="K1857" s="3" t="s">
        <v>14</v>
      </c>
      <c r="L1857" s="3" t="s">
        <v>15</v>
      </c>
      <c r="M1857" s="8">
        <v>1</v>
      </c>
      <c r="N1857" s="5">
        <v>35.68</v>
      </c>
      <c r="O1857" s="6">
        <v>0.05</v>
      </c>
      <c r="P1857" s="18">
        <v>13.37</v>
      </c>
      <c r="Q1857" s="18">
        <f t="shared" si="112"/>
        <v>33.896000000000001</v>
      </c>
      <c r="R1857" s="18">
        <f t="shared" si="113"/>
        <v>13.37</v>
      </c>
      <c r="S1857" s="18">
        <f t="shared" si="114"/>
        <v>20.526000000000003</v>
      </c>
      <c r="T1857" s="7">
        <f t="shared" si="115"/>
        <v>0.60555817795610112</v>
      </c>
      <c r="U1857" s="4">
        <f>YEAR(SalesDataTable[[#This Row],[Order Date]])</f>
        <v>2026</v>
      </c>
      <c r="V1857" s="7" t="str">
        <f>"Q"&amp;ROUNDUP(MONTH(SalesDataTable[[#This Row],[Order Date]])/3,0)</f>
        <v>Q3</v>
      </c>
      <c r="W1857" s="8">
        <f>MONTH(SalesDataTable[[#This Row],[Order Date]])</f>
        <v>9</v>
      </c>
      <c r="X1857" s="7" t="str">
        <f>TEXT(SalesDataTable[[#This Row],[Order Date]],"mmm")</f>
        <v>Sep</v>
      </c>
    </row>
    <row r="1858" spans="1:24" ht="15.75">
      <c r="A1858" s="2">
        <v>2610</v>
      </c>
      <c r="B1858" s="11">
        <v>46274</v>
      </c>
      <c r="C1858" s="4">
        <f>YEAR(SalesDataTable[[#This Row],[Order Date]])</f>
        <v>2026</v>
      </c>
      <c r="D1858" s="4" t="str">
        <f>"Q"&amp;ROUNDUP(MONTH(SalesDataTable[[#This Row],[Order Date]])/3,0)</f>
        <v>Q3</v>
      </c>
      <c r="E1858" s="4">
        <f>MONTH(SalesDataTable[[#This Row],[Order Date]])</f>
        <v>9</v>
      </c>
      <c r="F1858" s="4" t="str">
        <f>TEXT(SalesDataTable[[#This Row],[Order Date]],"MMM")</f>
        <v>Sep</v>
      </c>
      <c r="G1858" s="3" t="s">
        <v>20</v>
      </c>
      <c r="H1858" s="3" t="s">
        <v>33</v>
      </c>
      <c r="I1858" s="3" t="s">
        <v>2</v>
      </c>
      <c r="J1858" s="3" t="s">
        <v>3</v>
      </c>
      <c r="K1858" s="3" t="s">
        <v>23</v>
      </c>
      <c r="L1858" s="3" t="s">
        <v>24</v>
      </c>
      <c r="M1858" s="8">
        <v>1</v>
      </c>
      <c r="N1858" s="5">
        <v>341.87</v>
      </c>
      <c r="O1858" s="6">
        <v>0.1</v>
      </c>
      <c r="P1858" s="18">
        <v>190.66</v>
      </c>
      <c r="Q1858" s="18">
        <f t="shared" ref="Q1858:Q1921" si="116">M1858*N1858*(1-O1858)</f>
        <v>307.68299999999999</v>
      </c>
      <c r="R1858" s="18">
        <f t="shared" ref="R1858:R1921" si="117">M1858*P1858</f>
        <v>190.66</v>
      </c>
      <c r="S1858" s="18">
        <f t="shared" ref="S1858:S1921" si="118">Q1858-R1858</f>
        <v>117.023</v>
      </c>
      <c r="T1858" s="7">
        <f t="shared" ref="T1858:T1921" si="119">IFERROR(S1858/Q1858,0)</f>
        <v>0.38033625517171893</v>
      </c>
      <c r="U1858" s="4">
        <f>YEAR(SalesDataTable[[#This Row],[Order Date]])</f>
        <v>2026</v>
      </c>
      <c r="V1858" s="7" t="str">
        <f>"Q"&amp;ROUNDUP(MONTH(SalesDataTable[[#This Row],[Order Date]])/3,0)</f>
        <v>Q3</v>
      </c>
      <c r="W1858" s="8">
        <f>MONTH(SalesDataTable[[#This Row],[Order Date]])</f>
        <v>9</v>
      </c>
      <c r="X1858" s="7" t="str">
        <f>TEXT(SalesDataTable[[#This Row],[Order Date]],"mmm")</f>
        <v>Sep</v>
      </c>
    </row>
    <row r="1859" spans="1:24" ht="15.75">
      <c r="A1859" s="2">
        <v>4210</v>
      </c>
      <c r="B1859" s="11">
        <v>46274</v>
      </c>
      <c r="C1859" s="4">
        <f>YEAR(SalesDataTable[[#This Row],[Order Date]])</f>
        <v>2026</v>
      </c>
      <c r="D1859" s="4" t="str">
        <f>"Q"&amp;ROUNDUP(MONTH(SalesDataTable[[#This Row],[Order Date]])/3,0)</f>
        <v>Q3</v>
      </c>
      <c r="E1859" s="4">
        <f>MONTH(SalesDataTable[[#This Row],[Order Date]])</f>
        <v>9</v>
      </c>
      <c r="F1859" s="4" t="str">
        <f>TEXT(SalesDataTable[[#This Row],[Order Date]],"MMM")</f>
        <v>Sep</v>
      </c>
      <c r="G1859" s="3" t="s">
        <v>6</v>
      </c>
      <c r="H1859" s="3" t="s">
        <v>27</v>
      </c>
      <c r="I1859" s="3" t="s">
        <v>2</v>
      </c>
      <c r="J1859" s="3" t="s">
        <v>3</v>
      </c>
      <c r="K1859" s="3" t="s">
        <v>14</v>
      </c>
      <c r="L1859" s="3" t="s">
        <v>48</v>
      </c>
      <c r="M1859" s="8">
        <v>1</v>
      </c>
      <c r="N1859" s="5">
        <v>164.6</v>
      </c>
      <c r="O1859" s="6">
        <v>0</v>
      </c>
      <c r="P1859" s="18">
        <v>87.21</v>
      </c>
      <c r="Q1859" s="18">
        <f t="shared" si="116"/>
        <v>164.6</v>
      </c>
      <c r="R1859" s="18">
        <f t="shared" si="117"/>
        <v>87.21</v>
      </c>
      <c r="S1859" s="18">
        <f t="shared" si="118"/>
        <v>77.39</v>
      </c>
      <c r="T1859" s="7">
        <f t="shared" si="119"/>
        <v>0.47017010935601461</v>
      </c>
      <c r="U1859" s="4">
        <f>YEAR(SalesDataTable[[#This Row],[Order Date]])</f>
        <v>2026</v>
      </c>
      <c r="V1859" s="7" t="str">
        <f>"Q"&amp;ROUNDUP(MONTH(SalesDataTable[[#This Row],[Order Date]])/3,0)</f>
        <v>Q3</v>
      </c>
      <c r="W1859" s="8">
        <f>MONTH(SalesDataTable[[#This Row],[Order Date]])</f>
        <v>9</v>
      </c>
      <c r="X1859" s="7" t="str">
        <f>TEXT(SalesDataTable[[#This Row],[Order Date]],"mmm")</f>
        <v>Sep</v>
      </c>
    </row>
    <row r="1860" spans="1:24" ht="15.75">
      <c r="A1860" s="2">
        <v>4584</v>
      </c>
      <c r="B1860" s="11">
        <v>46274</v>
      </c>
      <c r="C1860" s="4">
        <f>YEAR(SalesDataTable[[#This Row],[Order Date]])</f>
        <v>2026</v>
      </c>
      <c r="D1860" s="4" t="str">
        <f>"Q"&amp;ROUNDUP(MONTH(SalesDataTable[[#This Row],[Order Date]])/3,0)</f>
        <v>Q3</v>
      </c>
      <c r="E1860" s="4">
        <f>MONTH(SalesDataTable[[#This Row],[Order Date]])</f>
        <v>9</v>
      </c>
      <c r="F1860" s="4" t="str">
        <f>TEXT(SalesDataTable[[#This Row],[Order Date]],"MMM")</f>
        <v>Sep</v>
      </c>
      <c r="G1860" s="3" t="s">
        <v>20</v>
      </c>
      <c r="H1860" s="3" t="s">
        <v>33</v>
      </c>
      <c r="I1860" s="3" t="s">
        <v>2</v>
      </c>
      <c r="J1860" s="3" t="s">
        <v>3</v>
      </c>
      <c r="K1860" s="3" t="s">
        <v>34</v>
      </c>
      <c r="L1860" s="3" t="s">
        <v>35</v>
      </c>
      <c r="M1860" s="8">
        <v>2</v>
      </c>
      <c r="N1860" s="5">
        <v>41.24</v>
      </c>
      <c r="O1860" s="6">
        <v>0</v>
      </c>
      <c r="P1860" s="18">
        <v>14.46</v>
      </c>
      <c r="Q1860" s="18">
        <f t="shared" si="116"/>
        <v>82.48</v>
      </c>
      <c r="R1860" s="18">
        <f t="shared" si="117"/>
        <v>28.92</v>
      </c>
      <c r="S1860" s="18">
        <f t="shared" si="118"/>
        <v>53.56</v>
      </c>
      <c r="T1860" s="7">
        <f t="shared" si="119"/>
        <v>0.64936954413191073</v>
      </c>
      <c r="U1860" s="4">
        <f>YEAR(SalesDataTable[[#This Row],[Order Date]])</f>
        <v>2026</v>
      </c>
      <c r="V1860" s="7" t="str">
        <f>"Q"&amp;ROUNDUP(MONTH(SalesDataTable[[#This Row],[Order Date]])/3,0)</f>
        <v>Q3</v>
      </c>
      <c r="W1860" s="8">
        <f>MONTH(SalesDataTable[[#This Row],[Order Date]])</f>
        <v>9</v>
      </c>
      <c r="X1860" s="7" t="str">
        <f>TEXT(SalesDataTable[[#This Row],[Order Date]],"mmm")</f>
        <v>Sep</v>
      </c>
    </row>
    <row r="1861" spans="1:24" ht="15.75">
      <c r="A1861" s="2">
        <v>44</v>
      </c>
      <c r="B1861" s="11">
        <v>46275</v>
      </c>
      <c r="C1861" s="4">
        <f>YEAR(SalesDataTable[[#This Row],[Order Date]])</f>
        <v>2026</v>
      </c>
      <c r="D1861" s="4" t="str">
        <f>"Q"&amp;ROUNDUP(MONTH(SalesDataTable[[#This Row],[Order Date]])/3,0)</f>
        <v>Q3</v>
      </c>
      <c r="E1861" s="4">
        <f>MONTH(SalesDataTable[[#This Row],[Order Date]])</f>
        <v>9</v>
      </c>
      <c r="F1861" s="4" t="str">
        <f>TEXT(SalesDataTable[[#This Row],[Order Date]],"MMM")</f>
        <v>Sep</v>
      </c>
      <c r="G1861" s="3" t="s">
        <v>11</v>
      </c>
      <c r="H1861" s="3" t="s">
        <v>39</v>
      </c>
      <c r="I1861" s="3" t="s">
        <v>19</v>
      </c>
      <c r="J1861" s="3" t="s">
        <v>13</v>
      </c>
      <c r="K1861" s="3" t="s">
        <v>4</v>
      </c>
      <c r="L1861" s="3" t="s">
        <v>26</v>
      </c>
      <c r="M1861" s="8">
        <v>1</v>
      </c>
      <c r="N1861" s="5">
        <v>40.1</v>
      </c>
      <c r="O1861" s="6">
        <v>0</v>
      </c>
      <c r="P1861" s="18">
        <v>16.920000000000002</v>
      </c>
      <c r="Q1861" s="18">
        <f t="shared" si="116"/>
        <v>40.1</v>
      </c>
      <c r="R1861" s="18">
        <f t="shared" si="117"/>
        <v>16.920000000000002</v>
      </c>
      <c r="S1861" s="18">
        <f t="shared" si="118"/>
        <v>23.18</v>
      </c>
      <c r="T1861" s="7">
        <f t="shared" si="119"/>
        <v>0.57805486284289276</v>
      </c>
      <c r="U1861" s="4">
        <f>YEAR(SalesDataTable[[#This Row],[Order Date]])</f>
        <v>2026</v>
      </c>
      <c r="V1861" s="7" t="str">
        <f>"Q"&amp;ROUNDUP(MONTH(SalesDataTable[[#This Row],[Order Date]])/3,0)</f>
        <v>Q3</v>
      </c>
      <c r="W1861" s="8">
        <f>MONTH(SalesDataTable[[#This Row],[Order Date]])</f>
        <v>9</v>
      </c>
      <c r="X1861" s="7" t="str">
        <f>TEXT(SalesDataTable[[#This Row],[Order Date]],"mmm")</f>
        <v>Sep</v>
      </c>
    </row>
    <row r="1862" spans="1:24" ht="15.75">
      <c r="A1862" s="2">
        <v>97</v>
      </c>
      <c r="B1862" s="11">
        <v>46275</v>
      </c>
      <c r="C1862" s="4">
        <f>YEAR(SalesDataTable[[#This Row],[Order Date]])</f>
        <v>2026</v>
      </c>
      <c r="D1862" s="4" t="str">
        <f>"Q"&amp;ROUNDUP(MONTH(SalesDataTable[[#This Row],[Order Date]])/3,0)</f>
        <v>Q3</v>
      </c>
      <c r="E1862" s="4">
        <f>MONTH(SalesDataTable[[#This Row],[Order Date]])</f>
        <v>9</v>
      </c>
      <c r="F1862" s="4" t="str">
        <f>TEXT(SalesDataTable[[#This Row],[Order Date]],"MMM")</f>
        <v>Sep</v>
      </c>
      <c r="G1862" s="3" t="s">
        <v>6</v>
      </c>
      <c r="H1862" s="3" t="s">
        <v>27</v>
      </c>
      <c r="I1862" s="3" t="s">
        <v>2</v>
      </c>
      <c r="J1862" s="3" t="s">
        <v>13</v>
      </c>
      <c r="K1862" s="3" t="s">
        <v>23</v>
      </c>
      <c r="L1862" s="3" t="s">
        <v>40</v>
      </c>
      <c r="M1862" s="8">
        <v>2</v>
      </c>
      <c r="N1862" s="5">
        <v>80.239999999999995</v>
      </c>
      <c r="O1862" s="6">
        <v>0</v>
      </c>
      <c r="P1862" s="18">
        <v>40.5</v>
      </c>
      <c r="Q1862" s="18">
        <f t="shared" si="116"/>
        <v>160.47999999999999</v>
      </c>
      <c r="R1862" s="18">
        <f t="shared" si="117"/>
        <v>81</v>
      </c>
      <c r="S1862" s="18">
        <f t="shared" si="118"/>
        <v>79.47999999999999</v>
      </c>
      <c r="T1862" s="7">
        <f t="shared" si="119"/>
        <v>0.49526420737786636</v>
      </c>
      <c r="U1862" s="4">
        <f>YEAR(SalesDataTable[[#This Row],[Order Date]])</f>
        <v>2026</v>
      </c>
      <c r="V1862" s="7" t="str">
        <f>"Q"&amp;ROUNDUP(MONTH(SalesDataTable[[#This Row],[Order Date]])/3,0)</f>
        <v>Q3</v>
      </c>
      <c r="W1862" s="8">
        <f>MONTH(SalesDataTable[[#This Row],[Order Date]])</f>
        <v>9</v>
      </c>
      <c r="X1862" s="7" t="str">
        <f>TEXT(SalesDataTable[[#This Row],[Order Date]],"mmm")</f>
        <v>Sep</v>
      </c>
    </row>
    <row r="1863" spans="1:24" ht="15.75">
      <c r="A1863" s="2">
        <v>1015</v>
      </c>
      <c r="B1863" s="11">
        <v>46275</v>
      </c>
      <c r="C1863" s="4">
        <f>YEAR(SalesDataTable[[#This Row],[Order Date]])</f>
        <v>2026</v>
      </c>
      <c r="D1863" s="4" t="str">
        <f>"Q"&amp;ROUNDUP(MONTH(SalesDataTable[[#This Row],[Order Date]])/3,0)</f>
        <v>Q3</v>
      </c>
      <c r="E1863" s="4">
        <f>MONTH(SalesDataTable[[#This Row],[Order Date]])</f>
        <v>9</v>
      </c>
      <c r="F1863" s="4" t="str">
        <f>TEXT(SalesDataTable[[#This Row],[Order Date]],"MMM")</f>
        <v>Sep</v>
      </c>
      <c r="G1863" s="3" t="s">
        <v>11</v>
      </c>
      <c r="H1863" s="3" t="s">
        <v>18</v>
      </c>
      <c r="I1863" s="3" t="s">
        <v>2</v>
      </c>
      <c r="J1863" s="3" t="s">
        <v>13</v>
      </c>
      <c r="K1863" s="3" t="s">
        <v>9</v>
      </c>
      <c r="L1863" s="3" t="s">
        <v>37</v>
      </c>
      <c r="M1863" s="8">
        <v>4</v>
      </c>
      <c r="N1863" s="5">
        <v>151.01</v>
      </c>
      <c r="O1863" s="6">
        <v>0</v>
      </c>
      <c r="P1863" s="18">
        <v>80.569999999999993</v>
      </c>
      <c r="Q1863" s="18">
        <f t="shared" si="116"/>
        <v>604.04</v>
      </c>
      <c r="R1863" s="18">
        <f t="shared" si="117"/>
        <v>322.27999999999997</v>
      </c>
      <c r="S1863" s="18">
        <f t="shared" si="118"/>
        <v>281.76</v>
      </c>
      <c r="T1863" s="7">
        <f t="shared" si="119"/>
        <v>0.46645917488908023</v>
      </c>
      <c r="U1863" s="4">
        <f>YEAR(SalesDataTable[[#This Row],[Order Date]])</f>
        <v>2026</v>
      </c>
      <c r="V1863" s="7" t="str">
        <f>"Q"&amp;ROUNDUP(MONTH(SalesDataTable[[#This Row],[Order Date]])/3,0)</f>
        <v>Q3</v>
      </c>
      <c r="W1863" s="8">
        <f>MONTH(SalesDataTable[[#This Row],[Order Date]])</f>
        <v>9</v>
      </c>
      <c r="X1863" s="7" t="str">
        <f>TEXT(SalesDataTable[[#This Row],[Order Date]],"mmm")</f>
        <v>Sep</v>
      </c>
    </row>
    <row r="1864" spans="1:24" ht="15.75">
      <c r="A1864" s="2">
        <v>1128</v>
      </c>
      <c r="B1864" s="11">
        <v>46275</v>
      </c>
      <c r="C1864" s="4">
        <f>YEAR(SalesDataTable[[#This Row],[Order Date]])</f>
        <v>2026</v>
      </c>
      <c r="D1864" s="4" t="str">
        <f>"Q"&amp;ROUNDUP(MONTH(SalesDataTable[[#This Row],[Order Date]])/3,0)</f>
        <v>Q3</v>
      </c>
      <c r="E1864" s="4">
        <f>MONTH(SalesDataTable[[#This Row],[Order Date]])</f>
        <v>9</v>
      </c>
      <c r="F1864" s="4" t="str">
        <f>TEXT(SalesDataTable[[#This Row],[Order Date]],"MMM")</f>
        <v>Sep</v>
      </c>
      <c r="G1864" s="3" t="s">
        <v>0</v>
      </c>
      <c r="H1864" s="3" t="s">
        <v>50</v>
      </c>
      <c r="I1864" s="3" t="s">
        <v>28</v>
      </c>
      <c r="J1864" s="3" t="s">
        <v>3</v>
      </c>
      <c r="K1864" s="3" t="s">
        <v>4</v>
      </c>
      <c r="L1864" s="3" t="s">
        <v>22</v>
      </c>
      <c r="M1864" s="8">
        <v>1</v>
      </c>
      <c r="N1864" s="5">
        <v>51.32</v>
      </c>
      <c r="O1864" s="6">
        <v>0.1</v>
      </c>
      <c r="P1864" s="18">
        <v>22.67</v>
      </c>
      <c r="Q1864" s="18">
        <f t="shared" si="116"/>
        <v>46.188000000000002</v>
      </c>
      <c r="R1864" s="18">
        <f t="shared" si="117"/>
        <v>22.67</v>
      </c>
      <c r="S1864" s="18">
        <f t="shared" si="118"/>
        <v>23.518000000000001</v>
      </c>
      <c r="T1864" s="7">
        <f t="shared" si="119"/>
        <v>0.50917987356023209</v>
      </c>
      <c r="U1864" s="4">
        <f>YEAR(SalesDataTable[[#This Row],[Order Date]])</f>
        <v>2026</v>
      </c>
      <c r="V1864" s="7" t="str">
        <f>"Q"&amp;ROUNDUP(MONTH(SalesDataTable[[#This Row],[Order Date]])/3,0)</f>
        <v>Q3</v>
      </c>
      <c r="W1864" s="8">
        <f>MONTH(SalesDataTable[[#This Row],[Order Date]])</f>
        <v>9</v>
      </c>
      <c r="X1864" s="7" t="str">
        <f>TEXT(SalesDataTable[[#This Row],[Order Date]],"mmm")</f>
        <v>Sep</v>
      </c>
    </row>
    <row r="1865" spans="1:24" ht="15.75">
      <c r="A1865" s="2">
        <v>3548</v>
      </c>
      <c r="B1865" s="11">
        <v>46275</v>
      </c>
      <c r="C1865" s="4">
        <f>YEAR(SalesDataTable[[#This Row],[Order Date]])</f>
        <v>2026</v>
      </c>
      <c r="D1865" s="4" t="str">
        <f>"Q"&amp;ROUNDUP(MONTH(SalesDataTable[[#This Row],[Order Date]])/3,0)</f>
        <v>Q3</v>
      </c>
      <c r="E1865" s="4">
        <f>MONTH(SalesDataTable[[#This Row],[Order Date]])</f>
        <v>9</v>
      </c>
      <c r="F1865" s="4" t="str">
        <f>TEXT(SalesDataTable[[#This Row],[Order Date]],"MMM")</f>
        <v>Sep</v>
      </c>
      <c r="G1865" s="3" t="s">
        <v>20</v>
      </c>
      <c r="H1865" s="3" t="s">
        <v>31</v>
      </c>
      <c r="I1865" s="3" t="s">
        <v>19</v>
      </c>
      <c r="J1865" s="3" t="s">
        <v>3</v>
      </c>
      <c r="K1865" s="3" t="s">
        <v>9</v>
      </c>
      <c r="L1865" s="3" t="s">
        <v>46</v>
      </c>
      <c r="M1865" s="8">
        <v>2</v>
      </c>
      <c r="N1865" s="5">
        <v>72.61</v>
      </c>
      <c r="O1865" s="6">
        <v>0</v>
      </c>
      <c r="P1865" s="18">
        <v>32.68</v>
      </c>
      <c r="Q1865" s="18">
        <f t="shared" si="116"/>
        <v>145.22</v>
      </c>
      <c r="R1865" s="18">
        <f t="shared" si="117"/>
        <v>65.36</v>
      </c>
      <c r="S1865" s="18">
        <f t="shared" si="118"/>
        <v>79.86</v>
      </c>
      <c r="T1865" s="7">
        <f t="shared" si="119"/>
        <v>0.54992425285773305</v>
      </c>
      <c r="U1865" s="4">
        <f>YEAR(SalesDataTable[[#This Row],[Order Date]])</f>
        <v>2026</v>
      </c>
      <c r="V1865" s="7" t="str">
        <f>"Q"&amp;ROUNDUP(MONTH(SalesDataTable[[#This Row],[Order Date]])/3,0)</f>
        <v>Q3</v>
      </c>
      <c r="W1865" s="8">
        <f>MONTH(SalesDataTable[[#This Row],[Order Date]])</f>
        <v>9</v>
      </c>
      <c r="X1865" s="7" t="str">
        <f>TEXT(SalesDataTable[[#This Row],[Order Date]],"mmm")</f>
        <v>Sep</v>
      </c>
    </row>
    <row r="1866" spans="1:24" ht="15.75">
      <c r="A1866" s="2">
        <v>242</v>
      </c>
      <c r="B1866" s="11">
        <v>46276</v>
      </c>
      <c r="C1866" s="4">
        <f>YEAR(SalesDataTable[[#This Row],[Order Date]])</f>
        <v>2026</v>
      </c>
      <c r="D1866" s="4" t="str">
        <f>"Q"&amp;ROUNDUP(MONTH(SalesDataTable[[#This Row],[Order Date]])/3,0)</f>
        <v>Q3</v>
      </c>
      <c r="E1866" s="4">
        <f>MONTH(SalesDataTable[[#This Row],[Order Date]])</f>
        <v>9</v>
      </c>
      <c r="F1866" s="4" t="str">
        <f>TEXT(SalesDataTable[[#This Row],[Order Date]],"MMM")</f>
        <v>Sep</v>
      </c>
      <c r="G1866" s="3" t="s">
        <v>20</v>
      </c>
      <c r="H1866" s="3" t="s">
        <v>47</v>
      </c>
      <c r="I1866" s="3" t="s">
        <v>28</v>
      </c>
      <c r="J1866" s="3" t="s">
        <v>16</v>
      </c>
      <c r="K1866" s="3" t="s">
        <v>34</v>
      </c>
      <c r="L1866" s="3" t="s">
        <v>35</v>
      </c>
      <c r="M1866" s="8">
        <v>5</v>
      </c>
      <c r="N1866" s="5">
        <v>40.94</v>
      </c>
      <c r="O1866" s="6">
        <v>0</v>
      </c>
      <c r="P1866" s="18">
        <v>14.78</v>
      </c>
      <c r="Q1866" s="18">
        <f t="shared" si="116"/>
        <v>204.7</v>
      </c>
      <c r="R1866" s="18">
        <f t="shared" si="117"/>
        <v>73.899999999999991</v>
      </c>
      <c r="S1866" s="18">
        <f t="shared" si="118"/>
        <v>130.80000000000001</v>
      </c>
      <c r="T1866" s="7">
        <f t="shared" si="119"/>
        <v>0.6389838788470934</v>
      </c>
      <c r="U1866" s="4">
        <f>YEAR(SalesDataTable[[#This Row],[Order Date]])</f>
        <v>2026</v>
      </c>
      <c r="V1866" s="7" t="str">
        <f>"Q"&amp;ROUNDUP(MONTH(SalesDataTable[[#This Row],[Order Date]])/3,0)</f>
        <v>Q3</v>
      </c>
      <c r="W1866" s="8">
        <f>MONTH(SalesDataTable[[#This Row],[Order Date]])</f>
        <v>9</v>
      </c>
      <c r="X1866" s="7" t="str">
        <f>TEXT(SalesDataTable[[#This Row],[Order Date]],"mmm")</f>
        <v>Sep</v>
      </c>
    </row>
    <row r="1867" spans="1:24" ht="15.75">
      <c r="A1867" s="2">
        <v>784</v>
      </c>
      <c r="B1867" s="11">
        <v>46276</v>
      </c>
      <c r="C1867" s="4">
        <f>YEAR(SalesDataTable[[#This Row],[Order Date]])</f>
        <v>2026</v>
      </c>
      <c r="D1867" s="4" t="str">
        <f>"Q"&amp;ROUNDUP(MONTH(SalesDataTable[[#This Row],[Order Date]])/3,0)</f>
        <v>Q3</v>
      </c>
      <c r="E1867" s="4">
        <f>MONTH(SalesDataTable[[#This Row],[Order Date]])</f>
        <v>9</v>
      </c>
      <c r="F1867" s="4" t="str">
        <f>TEXT(SalesDataTable[[#This Row],[Order Date]],"MMM")</f>
        <v>Sep</v>
      </c>
      <c r="G1867" s="3" t="s">
        <v>11</v>
      </c>
      <c r="H1867" s="3" t="s">
        <v>52</v>
      </c>
      <c r="I1867" s="3" t="s">
        <v>28</v>
      </c>
      <c r="J1867" s="3" t="s">
        <v>13</v>
      </c>
      <c r="K1867" s="3" t="s">
        <v>4</v>
      </c>
      <c r="L1867" s="3" t="s">
        <v>5</v>
      </c>
      <c r="M1867" s="8">
        <v>4</v>
      </c>
      <c r="N1867" s="5">
        <v>81.69</v>
      </c>
      <c r="O1867" s="6">
        <v>0</v>
      </c>
      <c r="P1867" s="18">
        <v>42.23</v>
      </c>
      <c r="Q1867" s="18">
        <f t="shared" si="116"/>
        <v>326.76</v>
      </c>
      <c r="R1867" s="18">
        <f t="shared" si="117"/>
        <v>168.92</v>
      </c>
      <c r="S1867" s="18">
        <f t="shared" si="118"/>
        <v>157.84</v>
      </c>
      <c r="T1867" s="7">
        <f t="shared" si="119"/>
        <v>0.48304566042355246</v>
      </c>
      <c r="U1867" s="4">
        <f>YEAR(SalesDataTable[[#This Row],[Order Date]])</f>
        <v>2026</v>
      </c>
      <c r="V1867" s="7" t="str">
        <f>"Q"&amp;ROUNDUP(MONTH(SalesDataTable[[#This Row],[Order Date]])/3,0)</f>
        <v>Q3</v>
      </c>
      <c r="W1867" s="8">
        <f>MONTH(SalesDataTable[[#This Row],[Order Date]])</f>
        <v>9</v>
      </c>
      <c r="X1867" s="7" t="str">
        <f>TEXT(SalesDataTable[[#This Row],[Order Date]],"mmm")</f>
        <v>Sep</v>
      </c>
    </row>
    <row r="1868" spans="1:24" ht="15.75">
      <c r="A1868" s="2">
        <v>1535</v>
      </c>
      <c r="B1868" s="11">
        <v>46276</v>
      </c>
      <c r="C1868" s="4">
        <f>YEAR(SalesDataTable[[#This Row],[Order Date]])</f>
        <v>2026</v>
      </c>
      <c r="D1868" s="4" t="str">
        <f>"Q"&amp;ROUNDUP(MONTH(SalesDataTable[[#This Row],[Order Date]])/3,0)</f>
        <v>Q3</v>
      </c>
      <c r="E1868" s="4">
        <f>MONTH(SalesDataTable[[#This Row],[Order Date]])</f>
        <v>9</v>
      </c>
      <c r="F1868" s="4" t="str">
        <f>TEXT(SalesDataTable[[#This Row],[Order Date]],"MMM")</f>
        <v>Sep</v>
      </c>
      <c r="G1868" s="3" t="s">
        <v>0</v>
      </c>
      <c r="H1868" s="3" t="s">
        <v>50</v>
      </c>
      <c r="I1868" s="3" t="s">
        <v>19</v>
      </c>
      <c r="J1868" s="3" t="s">
        <v>13</v>
      </c>
      <c r="K1868" s="3" t="s">
        <v>4</v>
      </c>
      <c r="L1868" s="3" t="s">
        <v>22</v>
      </c>
      <c r="M1868" s="8">
        <v>1</v>
      </c>
      <c r="N1868" s="5">
        <v>51.25</v>
      </c>
      <c r="O1868" s="6">
        <v>0.05</v>
      </c>
      <c r="P1868" s="18">
        <v>21.99</v>
      </c>
      <c r="Q1868" s="18">
        <f t="shared" si="116"/>
        <v>48.6875</v>
      </c>
      <c r="R1868" s="18">
        <f t="shared" si="117"/>
        <v>21.99</v>
      </c>
      <c r="S1868" s="18">
        <f t="shared" si="118"/>
        <v>26.697500000000002</v>
      </c>
      <c r="T1868" s="7">
        <f t="shared" si="119"/>
        <v>0.54834403080872918</v>
      </c>
      <c r="U1868" s="4">
        <f>YEAR(SalesDataTable[[#This Row],[Order Date]])</f>
        <v>2026</v>
      </c>
      <c r="V1868" s="7" t="str">
        <f>"Q"&amp;ROUNDUP(MONTH(SalesDataTable[[#This Row],[Order Date]])/3,0)</f>
        <v>Q3</v>
      </c>
      <c r="W1868" s="8">
        <f>MONTH(SalesDataTable[[#This Row],[Order Date]])</f>
        <v>9</v>
      </c>
      <c r="X1868" s="7" t="str">
        <f>TEXT(SalesDataTable[[#This Row],[Order Date]],"mmm")</f>
        <v>Sep</v>
      </c>
    </row>
    <row r="1869" spans="1:24" ht="15.75">
      <c r="A1869" s="2">
        <v>1687</v>
      </c>
      <c r="B1869" s="11">
        <v>46276</v>
      </c>
      <c r="C1869" s="4">
        <f>YEAR(SalesDataTable[[#This Row],[Order Date]])</f>
        <v>2026</v>
      </c>
      <c r="D1869" s="4" t="str">
        <f>"Q"&amp;ROUNDUP(MONTH(SalesDataTable[[#This Row],[Order Date]])/3,0)</f>
        <v>Q3</v>
      </c>
      <c r="E1869" s="4">
        <f>MONTH(SalesDataTable[[#This Row],[Order Date]])</f>
        <v>9</v>
      </c>
      <c r="F1869" s="4" t="str">
        <f>TEXT(SalesDataTable[[#This Row],[Order Date]],"MMM")</f>
        <v>Sep</v>
      </c>
      <c r="G1869" s="3" t="s">
        <v>11</v>
      </c>
      <c r="H1869" s="3" t="s">
        <v>52</v>
      </c>
      <c r="I1869" s="3" t="s">
        <v>2</v>
      </c>
      <c r="J1869" s="3" t="s">
        <v>3</v>
      </c>
      <c r="K1869" s="3" t="s">
        <v>34</v>
      </c>
      <c r="L1869" s="3" t="s">
        <v>45</v>
      </c>
      <c r="M1869" s="8">
        <v>1</v>
      </c>
      <c r="N1869" s="5">
        <v>50.78</v>
      </c>
      <c r="O1869" s="6">
        <v>0.05</v>
      </c>
      <c r="P1869" s="18">
        <v>22.52</v>
      </c>
      <c r="Q1869" s="18">
        <f t="shared" si="116"/>
        <v>48.241</v>
      </c>
      <c r="R1869" s="18">
        <f t="shared" si="117"/>
        <v>22.52</v>
      </c>
      <c r="S1869" s="18">
        <f t="shared" si="118"/>
        <v>25.721</v>
      </c>
      <c r="T1869" s="7">
        <f t="shared" si="119"/>
        <v>0.5331771729441761</v>
      </c>
      <c r="U1869" s="4">
        <f>YEAR(SalesDataTable[[#This Row],[Order Date]])</f>
        <v>2026</v>
      </c>
      <c r="V1869" s="7" t="str">
        <f>"Q"&amp;ROUNDUP(MONTH(SalesDataTable[[#This Row],[Order Date]])/3,0)</f>
        <v>Q3</v>
      </c>
      <c r="W1869" s="8">
        <f>MONTH(SalesDataTable[[#This Row],[Order Date]])</f>
        <v>9</v>
      </c>
      <c r="X1869" s="7" t="str">
        <f>TEXT(SalesDataTable[[#This Row],[Order Date]],"mmm")</f>
        <v>Sep</v>
      </c>
    </row>
    <row r="1870" spans="1:24" ht="15.75">
      <c r="A1870" s="2">
        <v>2162</v>
      </c>
      <c r="B1870" s="11">
        <v>46276</v>
      </c>
      <c r="C1870" s="4">
        <f>YEAR(SalesDataTable[[#This Row],[Order Date]])</f>
        <v>2026</v>
      </c>
      <c r="D1870" s="4" t="str">
        <f>"Q"&amp;ROUNDUP(MONTH(SalesDataTable[[#This Row],[Order Date]])/3,0)</f>
        <v>Q3</v>
      </c>
      <c r="E1870" s="4">
        <f>MONTH(SalesDataTable[[#This Row],[Order Date]])</f>
        <v>9</v>
      </c>
      <c r="F1870" s="4" t="str">
        <f>TEXT(SalesDataTable[[#This Row],[Order Date]],"MMM")</f>
        <v>Sep</v>
      </c>
      <c r="G1870" s="3" t="s">
        <v>6</v>
      </c>
      <c r="H1870" s="3" t="s">
        <v>7</v>
      </c>
      <c r="I1870" s="3" t="s">
        <v>2</v>
      </c>
      <c r="J1870" s="3" t="s">
        <v>13</v>
      </c>
      <c r="K1870" s="3" t="s">
        <v>14</v>
      </c>
      <c r="L1870" s="3" t="s">
        <v>44</v>
      </c>
      <c r="M1870" s="8">
        <v>1</v>
      </c>
      <c r="N1870" s="5">
        <v>133.31</v>
      </c>
      <c r="O1870" s="6">
        <v>0.05</v>
      </c>
      <c r="P1870" s="18">
        <v>67.790000000000006</v>
      </c>
      <c r="Q1870" s="18">
        <f t="shared" si="116"/>
        <v>126.64449999999999</v>
      </c>
      <c r="R1870" s="18">
        <f t="shared" si="117"/>
        <v>67.790000000000006</v>
      </c>
      <c r="S1870" s="18">
        <f t="shared" si="118"/>
        <v>58.854499999999987</v>
      </c>
      <c r="T1870" s="7">
        <f t="shared" si="119"/>
        <v>0.46472211584395684</v>
      </c>
      <c r="U1870" s="4">
        <f>YEAR(SalesDataTable[[#This Row],[Order Date]])</f>
        <v>2026</v>
      </c>
      <c r="V1870" s="7" t="str">
        <f>"Q"&amp;ROUNDUP(MONTH(SalesDataTable[[#This Row],[Order Date]])/3,0)</f>
        <v>Q3</v>
      </c>
      <c r="W1870" s="8">
        <f>MONTH(SalesDataTable[[#This Row],[Order Date]])</f>
        <v>9</v>
      </c>
      <c r="X1870" s="7" t="str">
        <f>TEXT(SalesDataTable[[#This Row],[Order Date]],"mmm")</f>
        <v>Sep</v>
      </c>
    </row>
    <row r="1871" spans="1:24" ht="15.75">
      <c r="A1871" s="2">
        <v>2307</v>
      </c>
      <c r="B1871" s="11">
        <v>46276</v>
      </c>
      <c r="C1871" s="4">
        <f>YEAR(SalesDataTable[[#This Row],[Order Date]])</f>
        <v>2026</v>
      </c>
      <c r="D1871" s="4" t="str">
        <f>"Q"&amp;ROUNDUP(MONTH(SalesDataTable[[#This Row],[Order Date]])/3,0)</f>
        <v>Q3</v>
      </c>
      <c r="E1871" s="4">
        <f>MONTH(SalesDataTable[[#This Row],[Order Date]])</f>
        <v>9</v>
      </c>
      <c r="F1871" s="4" t="str">
        <f>TEXT(SalesDataTable[[#This Row],[Order Date]],"MMM")</f>
        <v>Sep</v>
      </c>
      <c r="G1871" s="3" t="s">
        <v>11</v>
      </c>
      <c r="H1871" s="3" t="s">
        <v>12</v>
      </c>
      <c r="I1871" s="3" t="s">
        <v>2</v>
      </c>
      <c r="J1871" s="3" t="s">
        <v>3</v>
      </c>
      <c r="K1871" s="3" t="s">
        <v>14</v>
      </c>
      <c r="L1871" s="3" t="s">
        <v>48</v>
      </c>
      <c r="M1871" s="8">
        <v>1</v>
      </c>
      <c r="N1871" s="5">
        <v>162.06</v>
      </c>
      <c r="O1871" s="6">
        <v>0</v>
      </c>
      <c r="P1871" s="18">
        <v>86.95</v>
      </c>
      <c r="Q1871" s="18">
        <f t="shared" si="116"/>
        <v>162.06</v>
      </c>
      <c r="R1871" s="18">
        <f t="shared" si="117"/>
        <v>86.95</v>
      </c>
      <c r="S1871" s="18">
        <f t="shared" si="118"/>
        <v>75.11</v>
      </c>
      <c r="T1871" s="7">
        <f t="shared" si="119"/>
        <v>0.4634703196347032</v>
      </c>
      <c r="U1871" s="4">
        <f>YEAR(SalesDataTable[[#This Row],[Order Date]])</f>
        <v>2026</v>
      </c>
      <c r="V1871" s="7" t="str">
        <f>"Q"&amp;ROUNDUP(MONTH(SalesDataTable[[#This Row],[Order Date]])/3,0)</f>
        <v>Q3</v>
      </c>
      <c r="W1871" s="8">
        <f>MONTH(SalesDataTable[[#This Row],[Order Date]])</f>
        <v>9</v>
      </c>
      <c r="X1871" s="7" t="str">
        <f>TEXT(SalesDataTable[[#This Row],[Order Date]],"mmm")</f>
        <v>Sep</v>
      </c>
    </row>
    <row r="1872" spans="1:24" ht="15.75">
      <c r="A1872" s="2">
        <v>3976</v>
      </c>
      <c r="B1872" s="11">
        <v>46276</v>
      </c>
      <c r="C1872" s="4">
        <f>YEAR(SalesDataTable[[#This Row],[Order Date]])</f>
        <v>2026</v>
      </c>
      <c r="D1872" s="4" t="str">
        <f>"Q"&amp;ROUNDUP(MONTH(SalesDataTable[[#This Row],[Order Date]])/3,0)</f>
        <v>Q3</v>
      </c>
      <c r="E1872" s="4">
        <f>MONTH(SalesDataTable[[#This Row],[Order Date]])</f>
        <v>9</v>
      </c>
      <c r="F1872" s="4" t="str">
        <f>TEXT(SalesDataTable[[#This Row],[Order Date]],"MMM")</f>
        <v>Sep</v>
      </c>
      <c r="G1872" s="3" t="s">
        <v>11</v>
      </c>
      <c r="H1872" s="3" t="s">
        <v>25</v>
      </c>
      <c r="I1872" s="3" t="s">
        <v>19</v>
      </c>
      <c r="J1872" s="3" t="s">
        <v>3</v>
      </c>
      <c r="K1872" s="3" t="s">
        <v>14</v>
      </c>
      <c r="L1872" s="3" t="s">
        <v>15</v>
      </c>
      <c r="M1872" s="8">
        <v>2</v>
      </c>
      <c r="N1872" s="5">
        <v>37.03</v>
      </c>
      <c r="O1872" s="6">
        <v>0.1</v>
      </c>
      <c r="P1872" s="18">
        <v>13.46</v>
      </c>
      <c r="Q1872" s="18">
        <f t="shared" si="116"/>
        <v>66.654000000000011</v>
      </c>
      <c r="R1872" s="18">
        <f t="shared" si="117"/>
        <v>26.92</v>
      </c>
      <c r="S1872" s="18">
        <f t="shared" si="118"/>
        <v>39.734000000000009</v>
      </c>
      <c r="T1872" s="7">
        <f t="shared" si="119"/>
        <v>0.59612326342004984</v>
      </c>
      <c r="U1872" s="4">
        <f>YEAR(SalesDataTable[[#This Row],[Order Date]])</f>
        <v>2026</v>
      </c>
      <c r="V1872" s="7" t="str">
        <f>"Q"&amp;ROUNDUP(MONTH(SalesDataTable[[#This Row],[Order Date]])/3,0)</f>
        <v>Q3</v>
      </c>
      <c r="W1872" s="8">
        <f>MONTH(SalesDataTable[[#This Row],[Order Date]])</f>
        <v>9</v>
      </c>
      <c r="X1872" s="7" t="str">
        <f>TEXT(SalesDataTable[[#This Row],[Order Date]],"mmm")</f>
        <v>Sep</v>
      </c>
    </row>
    <row r="1873" spans="1:24" ht="15.75">
      <c r="A1873" s="2">
        <v>5066</v>
      </c>
      <c r="B1873" s="11">
        <v>46276</v>
      </c>
      <c r="C1873" s="4">
        <f>YEAR(SalesDataTable[[#This Row],[Order Date]])</f>
        <v>2026</v>
      </c>
      <c r="D1873" s="4" t="str">
        <f>"Q"&amp;ROUNDUP(MONTH(SalesDataTable[[#This Row],[Order Date]])/3,0)</f>
        <v>Q3</v>
      </c>
      <c r="E1873" s="4">
        <f>MONTH(SalesDataTable[[#This Row],[Order Date]])</f>
        <v>9</v>
      </c>
      <c r="F1873" s="4" t="str">
        <f>TEXT(SalesDataTable[[#This Row],[Order Date]],"MMM")</f>
        <v>Sep</v>
      </c>
      <c r="G1873" s="3" t="s">
        <v>6</v>
      </c>
      <c r="H1873" s="3" t="s">
        <v>41</v>
      </c>
      <c r="I1873" s="3" t="s">
        <v>2</v>
      </c>
      <c r="J1873" s="3" t="s">
        <v>13</v>
      </c>
      <c r="K1873" s="3" t="s">
        <v>23</v>
      </c>
      <c r="L1873" s="3" t="s">
        <v>24</v>
      </c>
      <c r="M1873" s="8">
        <v>1</v>
      </c>
      <c r="N1873" s="5">
        <v>338.01</v>
      </c>
      <c r="O1873" s="6">
        <v>0</v>
      </c>
      <c r="P1873" s="18">
        <v>190.89</v>
      </c>
      <c r="Q1873" s="18">
        <f t="shared" si="116"/>
        <v>338.01</v>
      </c>
      <c r="R1873" s="18">
        <f t="shared" si="117"/>
        <v>190.89</v>
      </c>
      <c r="S1873" s="18">
        <f t="shared" si="118"/>
        <v>147.12</v>
      </c>
      <c r="T1873" s="7">
        <f t="shared" si="119"/>
        <v>0.43525339486997427</v>
      </c>
      <c r="U1873" s="4">
        <f>YEAR(SalesDataTable[[#This Row],[Order Date]])</f>
        <v>2026</v>
      </c>
      <c r="V1873" s="7" t="str">
        <f>"Q"&amp;ROUNDUP(MONTH(SalesDataTable[[#This Row],[Order Date]])/3,0)</f>
        <v>Q3</v>
      </c>
      <c r="W1873" s="8">
        <f>MONTH(SalesDataTable[[#This Row],[Order Date]])</f>
        <v>9</v>
      </c>
      <c r="X1873" s="7" t="str">
        <f>TEXT(SalesDataTable[[#This Row],[Order Date]],"mmm")</f>
        <v>Sep</v>
      </c>
    </row>
    <row r="1874" spans="1:24" ht="15.75">
      <c r="A1874" s="2">
        <v>78</v>
      </c>
      <c r="B1874" s="11">
        <v>46277</v>
      </c>
      <c r="C1874" s="4">
        <f>YEAR(SalesDataTable[[#This Row],[Order Date]])</f>
        <v>2026</v>
      </c>
      <c r="D1874" s="4" t="str">
        <f>"Q"&amp;ROUNDUP(MONTH(SalesDataTable[[#This Row],[Order Date]])/3,0)</f>
        <v>Q3</v>
      </c>
      <c r="E1874" s="4">
        <f>MONTH(SalesDataTable[[#This Row],[Order Date]])</f>
        <v>9</v>
      </c>
      <c r="F1874" s="4" t="str">
        <f>TEXT(SalesDataTable[[#This Row],[Order Date]],"MMM")</f>
        <v>Sep</v>
      </c>
      <c r="G1874" s="3" t="s">
        <v>20</v>
      </c>
      <c r="H1874" s="3" t="s">
        <v>47</v>
      </c>
      <c r="I1874" s="3" t="s">
        <v>2</v>
      </c>
      <c r="J1874" s="3" t="s">
        <v>13</v>
      </c>
      <c r="K1874" s="3" t="s">
        <v>34</v>
      </c>
      <c r="L1874" s="3" t="s">
        <v>35</v>
      </c>
      <c r="M1874" s="8">
        <v>5</v>
      </c>
      <c r="N1874" s="5">
        <v>40.78</v>
      </c>
      <c r="O1874" s="6">
        <v>0.05</v>
      </c>
      <c r="P1874" s="18">
        <v>14.94</v>
      </c>
      <c r="Q1874" s="18">
        <f t="shared" si="116"/>
        <v>193.70499999999998</v>
      </c>
      <c r="R1874" s="18">
        <f t="shared" si="117"/>
        <v>74.7</v>
      </c>
      <c r="S1874" s="18">
        <f t="shared" si="118"/>
        <v>119.00499999999998</v>
      </c>
      <c r="T1874" s="7">
        <f t="shared" si="119"/>
        <v>0.61436204537828132</v>
      </c>
      <c r="U1874" s="4">
        <f>YEAR(SalesDataTable[[#This Row],[Order Date]])</f>
        <v>2026</v>
      </c>
      <c r="V1874" s="7" t="str">
        <f>"Q"&amp;ROUNDUP(MONTH(SalesDataTable[[#This Row],[Order Date]])/3,0)</f>
        <v>Q3</v>
      </c>
      <c r="W1874" s="8">
        <f>MONTH(SalesDataTable[[#This Row],[Order Date]])</f>
        <v>9</v>
      </c>
      <c r="X1874" s="7" t="str">
        <f>TEXT(SalesDataTable[[#This Row],[Order Date]],"mmm")</f>
        <v>Sep</v>
      </c>
    </row>
    <row r="1875" spans="1:24" ht="15.75">
      <c r="A1875" s="2">
        <v>354</v>
      </c>
      <c r="B1875" s="11">
        <v>46277</v>
      </c>
      <c r="C1875" s="4">
        <f>YEAR(SalesDataTable[[#This Row],[Order Date]])</f>
        <v>2026</v>
      </c>
      <c r="D1875" s="4" t="str">
        <f>"Q"&amp;ROUNDUP(MONTH(SalesDataTable[[#This Row],[Order Date]])/3,0)</f>
        <v>Q3</v>
      </c>
      <c r="E1875" s="4">
        <f>MONTH(SalesDataTable[[#This Row],[Order Date]])</f>
        <v>9</v>
      </c>
      <c r="F1875" s="4" t="str">
        <f>TEXT(SalesDataTable[[#This Row],[Order Date]],"MMM")</f>
        <v>Sep</v>
      </c>
      <c r="G1875" s="3" t="s">
        <v>11</v>
      </c>
      <c r="H1875" s="3" t="s">
        <v>52</v>
      </c>
      <c r="I1875" s="3" t="s">
        <v>2</v>
      </c>
      <c r="J1875" s="3" t="s">
        <v>3</v>
      </c>
      <c r="K1875" s="3" t="s">
        <v>4</v>
      </c>
      <c r="L1875" s="3" t="s">
        <v>22</v>
      </c>
      <c r="M1875" s="8">
        <v>4</v>
      </c>
      <c r="N1875" s="5">
        <v>51.47</v>
      </c>
      <c r="O1875" s="6">
        <v>0</v>
      </c>
      <c r="P1875" s="18">
        <v>21.9</v>
      </c>
      <c r="Q1875" s="18">
        <f t="shared" si="116"/>
        <v>205.88</v>
      </c>
      <c r="R1875" s="18">
        <f t="shared" si="117"/>
        <v>87.6</v>
      </c>
      <c r="S1875" s="18">
        <f t="shared" si="118"/>
        <v>118.28</v>
      </c>
      <c r="T1875" s="7">
        <f t="shared" si="119"/>
        <v>0.57450942296483387</v>
      </c>
      <c r="U1875" s="4">
        <f>YEAR(SalesDataTable[[#This Row],[Order Date]])</f>
        <v>2026</v>
      </c>
      <c r="V1875" s="7" t="str">
        <f>"Q"&amp;ROUNDUP(MONTH(SalesDataTable[[#This Row],[Order Date]])/3,0)</f>
        <v>Q3</v>
      </c>
      <c r="W1875" s="8">
        <f>MONTH(SalesDataTable[[#This Row],[Order Date]])</f>
        <v>9</v>
      </c>
      <c r="X1875" s="7" t="str">
        <f>TEXT(SalesDataTable[[#This Row],[Order Date]],"mmm")</f>
        <v>Sep</v>
      </c>
    </row>
    <row r="1876" spans="1:24" ht="15.75">
      <c r="A1876" s="2">
        <v>1738</v>
      </c>
      <c r="B1876" s="11">
        <v>46277</v>
      </c>
      <c r="C1876" s="4">
        <f>YEAR(SalesDataTable[[#This Row],[Order Date]])</f>
        <v>2026</v>
      </c>
      <c r="D1876" s="4" t="str">
        <f>"Q"&amp;ROUNDUP(MONTH(SalesDataTable[[#This Row],[Order Date]])/3,0)</f>
        <v>Q3</v>
      </c>
      <c r="E1876" s="4">
        <f>MONTH(SalesDataTable[[#This Row],[Order Date]])</f>
        <v>9</v>
      </c>
      <c r="F1876" s="4" t="str">
        <f>TEXT(SalesDataTable[[#This Row],[Order Date]],"MMM")</f>
        <v>Sep</v>
      </c>
      <c r="G1876" s="3" t="s">
        <v>0</v>
      </c>
      <c r="H1876" s="3" t="s">
        <v>50</v>
      </c>
      <c r="I1876" s="3" t="s">
        <v>8</v>
      </c>
      <c r="J1876" s="3" t="s">
        <v>16</v>
      </c>
      <c r="K1876" s="3" t="s">
        <v>9</v>
      </c>
      <c r="L1876" s="3" t="s">
        <v>17</v>
      </c>
      <c r="M1876" s="8">
        <v>10</v>
      </c>
      <c r="N1876" s="5">
        <v>144.4</v>
      </c>
      <c r="O1876" s="6">
        <v>0.1</v>
      </c>
      <c r="P1876" s="18">
        <v>81.069999999999993</v>
      </c>
      <c r="Q1876" s="18">
        <f t="shared" si="116"/>
        <v>1299.6000000000001</v>
      </c>
      <c r="R1876" s="18">
        <f t="shared" si="117"/>
        <v>810.69999999999993</v>
      </c>
      <c r="S1876" s="18">
        <f t="shared" si="118"/>
        <v>488.9000000000002</v>
      </c>
      <c r="T1876" s="7">
        <f t="shared" si="119"/>
        <v>0.37619267466912909</v>
      </c>
      <c r="U1876" s="4">
        <f>YEAR(SalesDataTable[[#This Row],[Order Date]])</f>
        <v>2026</v>
      </c>
      <c r="V1876" s="7" t="str">
        <f>"Q"&amp;ROUNDUP(MONTH(SalesDataTable[[#This Row],[Order Date]])/3,0)</f>
        <v>Q3</v>
      </c>
      <c r="W1876" s="8">
        <f>MONTH(SalesDataTable[[#This Row],[Order Date]])</f>
        <v>9</v>
      </c>
      <c r="X1876" s="7" t="str">
        <f>TEXT(SalesDataTable[[#This Row],[Order Date]],"mmm")</f>
        <v>Sep</v>
      </c>
    </row>
    <row r="1877" spans="1:24" ht="15.75">
      <c r="A1877" s="2">
        <v>1900</v>
      </c>
      <c r="B1877" s="11">
        <v>46277</v>
      </c>
      <c r="C1877" s="4">
        <f>YEAR(SalesDataTable[[#This Row],[Order Date]])</f>
        <v>2026</v>
      </c>
      <c r="D1877" s="4" t="str">
        <f>"Q"&amp;ROUNDUP(MONTH(SalesDataTable[[#This Row],[Order Date]])/3,0)</f>
        <v>Q3</v>
      </c>
      <c r="E1877" s="4">
        <f>MONTH(SalesDataTable[[#This Row],[Order Date]])</f>
        <v>9</v>
      </c>
      <c r="F1877" s="4" t="str">
        <f>TEXT(SalesDataTable[[#This Row],[Order Date]],"MMM")</f>
        <v>Sep</v>
      </c>
      <c r="G1877" s="3" t="s">
        <v>6</v>
      </c>
      <c r="H1877" s="3" t="s">
        <v>27</v>
      </c>
      <c r="I1877" s="3" t="s">
        <v>19</v>
      </c>
      <c r="J1877" s="3" t="s">
        <v>13</v>
      </c>
      <c r="K1877" s="3" t="s">
        <v>34</v>
      </c>
      <c r="L1877" s="3" t="s">
        <v>45</v>
      </c>
      <c r="M1877" s="8">
        <v>1</v>
      </c>
      <c r="N1877" s="5">
        <v>51.34</v>
      </c>
      <c r="O1877" s="6">
        <v>0.1</v>
      </c>
      <c r="P1877" s="18">
        <v>22.63</v>
      </c>
      <c r="Q1877" s="18">
        <f t="shared" si="116"/>
        <v>46.206000000000003</v>
      </c>
      <c r="R1877" s="18">
        <f t="shared" si="117"/>
        <v>22.63</v>
      </c>
      <c r="S1877" s="18">
        <f t="shared" si="118"/>
        <v>23.576000000000004</v>
      </c>
      <c r="T1877" s="7">
        <f t="shared" si="119"/>
        <v>0.51023676578799293</v>
      </c>
      <c r="U1877" s="4">
        <f>YEAR(SalesDataTable[[#This Row],[Order Date]])</f>
        <v>2026</v>
      </c>
      <c r="V1877" s="7" t="str">
        <f>"Q"&amp;ROUNDUP(MONTH(SalesDataTable[[#This Row],[Order Date]])/3,0)</f>
        <v>Q3</v>
      </c>
      <c r="W1877" s="8">
        <f>MONTH(SalesDataTable[[#This Row],[Order Date]])</f>
        <v>9</v>
      </c>
      <c r="X1877" s="7" t="str">
        <f>TEXT(SalesDataTable[[#This Row],[Order Date]],"mmm")</f>
        <v>Sep</v>
      </c>
    </row>
    <row r="1878" spans="1:24" ht="15.75">
      <c r="A1878" s="2">
        <v>3375</v>
      </c>
      <c r="B1878" s="11">
        <v>46277</v>
      </c>
      <c r="C1878" s="4">
        <f>YEAR(SalesDataTable[[#This Row],[Order Date]])</f>
        <v>2026</v>
      </c>
      <c r="D1878" s="4" t="str">
        <f>"Q"&amp;ROUNDUP(MONTH(SalesDataTable[[#This Row],[Order Date]])/3,0)</f>
        <v>Q3</v>
      </c>
      <c r="E1878" s="4">
        <f>MONTH(SalesDataTable[[#This Row],[Order Date]])</f>
        <v>9</v>
      </c>
      <c r="F1878" s="4" t="str">
        <f>TEXT(SalesDataTable[[#This Row],[Order Date]],"MMM")</f>
        <v>Sep</v>
      </c>
      <c r="G1878" s="3" t="s">
        <v>6</v>
      </c>
      <c r="H1878" s="3" t="s">
        <v>7</v>
      </c>
      <c r="I1878" s="3" t="s">
        <v>8</v>
      </c>
      <c r="J1878" s="3" t="s">
        <v>3</v>
      </c>
      <c r="K1878" s="3" t="s">
        <v>14</v>
      </c>
      <c r="L1878" s="3" t="s">
        <v>32</v>
      </c>
      <c r="M1878" s="8">
        <v>6</v>
      </c>
      <c r="N1878" s="5">
        <v>47.72</v>
      </c>
      <c r="O1878" s="6">
        <v>0.1</v>
      </c>
      <c r="P1878" s="18">
        <v>18.41</v>
      </c>
      <c r="Q1878" s="18">
        <f t="shared" si="116"/>
        <v>257.68799999999999</v>
      </c>
      <c r="R1878" s="18">
        <f t="shared" si="117"/>
        <v>110.46000000000001</v>
      </c>
      <c r="S1878" s="18">
        <f t="shared" si="118"/>
        <v>147.22799999999998</v>
      </c>
      <c r="T1878" s="7">
        <f t="shared" si="119"/>
        <v>0.57134208810654741</v>
      </c>
      <c r="U1878" s="4">
        <f>YEAR(SalesDataTable[[#This Row],[Order Date]])</f>
        <v>2026</v>
      </c>
      <c r="V1878" s="7" t="str">
        <f>"Q"&amp;ROUNDUP(MONTH(SalesDataTable[[#This Row],[Order Date]])/3,0)</f>
        <v>Q3</v>
      </c>
      <c r="W1878" s="8">
        <f>MONTH(SalesDataTable[[#This Row],[Order Date]])</f>
        <v>9</v>
      </c>
      <c r="X1878" s="7" t="str">
        <f>TEXT(SalesDataTable[[#This Row],[Order Date]],"mmm")</f>
        <v>Sep</v>
      </c>
    </row>
    <row r="1879" spans="1:24" ht="15.75">
      <c r="A1879" s="2">
        <v>3567</v>
      </c>
      <c r="B1879" s="11">
        <v>46277</v>
      </c>
      <c r="C1879" s="4">
        <f>YEAR(SalesDataTable[[#This Row],[Order Date]])</f>
        <v>2026</v>
      </c>
      <c r="D1879" s="4" t="str">
        <f>"Q"&amp;ROUNDUP(MONTH(SalesDataTable[[#This Row],[Order Date]])/3,0)</f>
        <v>Q3</v>
      </c>
      <c r="E1879" s="4">
        <f>MONTH(SalesDataTable[[#This Row],[Order Date]])</f>
        <v>9</v>
      </c>
      <c r="F1879" s="4" t="str">
        <f>TEXT(SalesDataTable[[#This Row],[Order Date]],"MMM")</f>
        <v>Sep</v>
      </c>
      <c r="G1879" s="3" t="s">
        <v>6</v>
      </c>
      <c r="H1879" s="3" t="s">
        <v>41</v>
      </c>
      <c r="I1879" s="3" t="s">
        <v>2</v>
      </c>
      <c r="J1879" s="3" t="s">
        <v>16</v>
      </c>
      <c r="K1879" s="3" t="s">
        <v>23</v>
      </c>
      <c r="L1879" s="3" t="s">
        <v>40</v>
      </c>
      <c r="M1879" s="8">
        <v>1</v>
      </c>
      <c r="N1879" s="5">
        <v>81.489999999999995</v>
      </c>
      <c r="O1879" s="6">
        <v>0.1</v>
      </c>
      <c r="P1879" s="18">
        <v>38.83</v>
      </c>
      <c r="Q1879" s="18">
        <f t="shared" si="116"/>
        <v>73.340999999999994</v>
      </c>
      <c r="R1879" s="18">
        <f t="shared" si="117"/>
        <v>38.83</v>
      </c>
      <c r="S1879" s="18">
        <f t="shared" si="118"/>
        <v>34.510999999999996</v>
      </c>
      <c r="T1879" s="7">
        <f t="shared" si="119"/>
        <v>0.47055535103148305</v>
      </c>
      <c r="U1879" s="4">
        <f>YEAR(SalesDataTable[[#This Row],[Order Date]])</f>
        <v>2026</v>
      </c>
      <c r="V1879" s="7" t="str">
        <f>"Q"&amp;ROUNDUP(MONTH(SalesDataTable[[#This Row],[Order Date]])/3,0)</f>
        <v>Q3</v>
      </c>
      <c r="W1879" s="8">
        <f>MONTH(SalesDataTable[[#This Row],[Order Date]])</f>
        <v>9</v>
      </c>
      <c r="X1879" s="7" t="str">
        <f>TEXT(SalesDataTable[[#This Row],[Order Date]],"mmm")</f>
        <v>Sep</v>
      </c>
    </row>
    <row r="1880" spans="1:24" ht="15.75">
      <c r="A1880" s="2">
        <v>4106</v>
      </c>
      <c r="B1880" s="11">
        <v>46277</v>
      </c>
      <c r="C1880" s="4">
        <f>YEAR(SalesDataTable[[#This Row],[Order Date]])</f>
        <v>2026</v>
      </c>
      <c r="D1880" s="4" t="str">
        <f>"Q"&amp;ROUNDUP(MONTH(SalesDataTable[[#This Row],[Order Date]])/3,0)</f>
        <v>Q3</v>
      </c>
      <c r="E1880" s="4">
        <f>MONTH(SalesDataTable[[#This Row],[Order Date]])</f>
        <v>9</v>
      </c>
      <c r="F1880" s="4" t="str">
        <f>TEXT(SalesDataTable[[#This Row],[Order Date]],"MMM")</f>
        <v>Sep</v>
      </c>
      <c r="G1880" s="3" t="s">
        <v>6</v>
      </c>
      <c r="H1880" s="3" t="s">
        <v>27</v>
      </c>
      <c r="I1880" s="3" t="s">
        <v>19</v>
      </c>
      <c r="J1880" s="3" t="s">
        <v>3</v>
      </c>
      <c r="K1880" s="3" t="s">
        <v>4</v>
      </c>
      <c r="L1880" s="3" t="s">
        <v>26</v>
      </c>
      <c r="M1880" s="8">
        <v>2</v>
      </c>
      <c r="N1880" s="5">
        <v>39.700000000000003</v>
      </c>
      <c r="O1880" s="6">
        <v>0</v>
      </c>
      <c r="P1880" s="18">
        <v>16.32</v>
      </c>
      <c r="Q1880" s="18">
        <f t="shared" si="116"/>
        <v>79.400000000000006</v>
      </c>
      <c r="R1880" s="18">
        <f t="shared" si="117"/>
        <v>32.64</v>
      </c>
      <c r="S1880" s="18">
        <f t="shared" si="118"/>
        <v>46.760000000000005</v>
      </c>
      <c r="T1880" s="7">
        <f t="shared" si="119"/>
        <v>0.58891687657430736</v>
      </c>
      <c r="U1880" s="4">
        <f>YEAR(SalesDataTable[[#This Row],[Order Date]])</f>
        <v>2026</v>
      </c>
      <c r="V1880" s="7" t="str">
        <f>"Q"&amp;ROUNDUP(MONTH(SalesDataTable[[#This Row],[Order Date]])/3,0)</f>
        <v>Q3</v>
      </c>
      <c r="W1880" s="8">
        <f>MONTH(SalesDataTable[[#This Row],[Order Date]])</f>
        <v>9</v>
      </c>
      <c r="X1880" s="7" t="str">
        <f>TEXT(SalesDataTable[[#This Row],[Order Date]],"mmm")</f>
        <v>Sep</v>
      </c>
    </row>
    <row r="1881" spans="1:24" ht="15.75">
      <c r="A1881" s="2">
        <v>4293</v>
      </c>
      <c r="B1881" s="11">
        <v>46277</v>
      </c>
      <c r="C1881" s="4">
        <f>YEAR(SalesDataTable[[#This Row],[Order Date]])</f>
        <v>2026</v>
      </c>
      <c r="D1881" s="4" t="str">
        <f>"Q"&amp;ROUNDUP(MONTH(SalesDataTable[[#This Row],[Order Date]])/3,0)</f>
        <v>Q3</v>
      </c>
      <c r="E1881" s="4">
        <f>MONTH(SalesDataTable[[#This Row],[Order Date]])</f>
        <v>9</v>
      </c>
      <c r="F1881" s="4" t="str">
        <f>TEXT(SalesDataTable[[#This Row],[Order Date]],"MMM")</f>
        <v>Sep</v>
      </c>
      <c r="G1881" s="3" t="s">
        <v>6</v>
      </c>
      <c r="H1881" s="3" t="s">
        <v>43</v>
      </c>
      <c r="I1881" s="3" t="s">
        <v>8</v>
      </c>
      <c r="J1881" s="3" t="s">
        <v>13</v>
      </c>
      <c r="K1881" s="3" t="s">
        <v>23</v>
      </c>
      <c r="L1881" s="3" t="s">
        <v>24</v>
      </c>
      <c r="M1881" s="8">
        <v>4</v>
      </c>
      <c r="N1881" s="5">
        <v>344.67</v>
      </c>
      <c r="O1881" s="6">
        <v>0.1</v>
      </c>
      <c r="P1881" s="18">
        <v>195.35</v>
      </c>
      <c r="Q1881" s="18">
        <f t="shared" si="116"/>
        <v>1240.8120000000001</v>
      </c>
      <c r="R1881" s="18">
        <f t="shared" si="117"/>
        <v>781.4</v>
      </c>
      <c r="S1881" s="18">
        <f t="shared" si="118"/>
        <v>459.41200000000015</v>
      </c>
      <c r="T1881" s="7">
        <f t="shared" si="119"/>
        <v>0.37025109363868186</v>
      </c>
      <c r="U1881" s="4">
        <f>YEAR(SalesDataTable[[#This Row],[Order Date]])</f>
        <v>2026</v>
      </c>
      <c r="V1881" s="7" t="str">
        <f>"Q"&amp;ROUNDUP(MONTH(SalesDataTable[[#This Row],[Order Date]])/3,0)</f>
        <v>Q3</v>
      </c>
      <c r="W1881" s="8">
        <f>MONTH(SalesDataTable[[#This Row],[Order Date]])</f>
        <v>9</v>
      </c>
      <c r="X1881" s="7" t="str">
        <f>TEXT(SalesDataTable[[#This Row],[Order Date]],"mmm")</f>
        <v>Sep</v>
      </c>
    </row>
    <row r="1882" spans="1:24" ht="15.75">
      <c r="A1882" s="2">
        <v>4859</v>
      </c>
      <c r="B1882" s="11">
        <v>46277</v>
      </c>
      <c r="C1882" s="4">
        <f>YEAR(SalesDataTable[[#This Row],[Order Date]])</f>
        <v>2026</v>
      </c>
      <c r="D1882" s="4" t="str">
        <f>"Q"&amp;ROUNDUP(MONTH(SalesDataTable[[#This Row],[Order Date]])/3,0)</f>
        <v>Q3</v>
      </c>
      <c r="E1882" s="4">
        <f>MONTH(SalesDataTable[[#This Row],[Order Date]])</f>
        <v>9</v>
      </c>
      <c r="F1882" s="4" t="str">
        <f>TEXT(SalesDataTable[[#This Row],[Order Date]],"MMM")</f>
        <v>Sep</v>
      </c>
      <c r="G1882" s="3" t="s">
        <v>0</v>
      </c>
      <c r="H1882" s="3" t="s">
        <v>1</v>
      </c>
      <c r="I1882" s="3" t="s">
        <v>2</v>
      </c>
      <c r="J1882" s="3" t="s">
        <v>3</v>
      </c>
      <c r="K1882" s="3" t="s">
        <v>4</v>
      </c>
      <c r="L1882" s="3" t="s">
        <v>5</v>
      </c>
      <c r="M1882" s="8">
        <v>1</v>
      </c>
      <c r="N1882" s="5">
        <v>80.39</v>
      </c>
      <c r="O1882" s="6">
        <v>0</v>
      </c>
      <c r="P1882" s="18">
        <v>42.85</v>
      </c>
      <c r="Q1882" s="18">
        <f t="shared" si="116"/>
        <v>80.39</v>
      </c>
      <c r="R1882" s="18">
        <f t="shared" si="117"/>
        <v>42.85</v>
      </c>
      <c r="S1882" s="18">
        <f t="shared" si="118"/>
        <v>37.54</v>
      </c>
      <c r="T1882" s="7">
        <f t="shared" si="119"/>
        <v>0.46697350416718497</v>
      </c>
      <c r="U1882" s="4">
        <f>YEAR(SalesDataTable[[#This Row],[Order Date]])</f>
        <v>2026</v>
      </c>
      <c r="V1882" s="7" t="str">
        <f>"Q"&amp;ROUNDUP(MONTH(SalesDataTable[[#This Row],[Order Date]])/3,0)</f>
        <v>Q3</v>
      </c>
      <c r="W1882" s="8">
        <f>MONTH(SalesDataTable[[#This Row],[Order Date]])</f>
        <v>9</v>
      </c>
      <c r="X1882" s="7" t="str">
        <f>TEXT(SalesDataTable[[#This Row],[Order Date]],"mmm")</f>
        <v>Sep</v>
      </c>
    </row>
    <row r="1883" spans="1:24" ht="15.75">
      <c r="A1883" s="2">
        <v>770</v>
      </c>
      <c r="B1883" s="11">
        <v>46278</v>
      </c>
      <c r="C1883" s="4">
        <f>YEAR(SalesDataTable[[#This Row],[Order Date]])</f>
        <v>2026</v>
      </c>
      <c r="D1883" s="4" t="str">
        <f>"Q"&amp;ROUNDUP(MONTH(SalesDataTable[[#This Row],[Order Date]])/3,0)</f>
        <v>Q3</v>
      </c>
      <c r="E1883" s="4">
        <f>MONTH(SalesDataTable[[#This Row],[Order Date]])</f>
        <v>9</v>
      </c>
      <c r="F1883" s="4" t="str">
        <f>TEXT(SalesDataTable[[#This Row],[Order Date]],"MMM")</f>
        <v>Sep</v>
      </c>
      <c r="G1883" s="3" t="s">
        <v>11</v>
      </c>
      <c r="H1883" s="3" t="s">
        <v>18</v>
      </c>
      <c r="I1883" s="3" t="s">
        <v>19</v>
      </c>
      <c r="J1883" s="3" t="s">
        <v>3</v>
      </c>
      <c r="K1883" s="3" t="s">
        <v>9</v>
      </c>
      <c r="L1883" s="3" t="s">
        <v>17</v>
      </c>
      <c r="M1883" s="8">
        <v>1</v>
      </c>
      <c r="N1883" s="5">
        <v>143.66999999999999</v>
      </c>
      <c r="O1883" s="6">
        <v>0.1</v>
      </c>
      <c r="P1883" s="18">
        <v>79.89</v>
      </c>
      <c r="Q1883" s="18">
        <f t="shared" si="116"/>
        <v>129.303</v>
      </c>
      <c r="R1883" s="18">
        <f t="shared" si="117"/>
        <v>79.89</v>
      </c>
      <c r="S1883" s="18">
        <f t="shared" si="118"/>
        <v>49.412999999999997</v>
      </c>
      <c r="T1883" s="7">
        <f t="shared" si="119"/>
        <v>0.38214890605786406</v>
      </c>
      <c r="U1883" s="4">
        <f>YEAR(SalesDataTable[[#This Row],[Order Date]])</f>
        <v>2026</v>
      </c>
      <c r="V1883" s="7" t="str">
        <f>"Q"&amp;ROUNDUP(MONTH(SalesDataTable[[#This Row],[Order Date]])/3,0)</f>
        <v>Q3</v>
      </c>
      <c r="W1883" s="8">
        <f>MONTH(SalesDataTable[[#This Row],[Order Date]])</f>
        <v>9</v>
      </c>
      <c r="X1883" s="7" t="str">
        <f>TEXT(SalesDataTable[[#This Row],[Order Date]],"mmm")</f>
        <v>Sep</v>
      </c>
    </row>
    <row r="1884" spans="1:24" ht="15.75">
      <c r="A1884" s="2">
        <v>1375</v>
      </c>
      <c r="B1884" s="11">
        <v>46278</v>
      </c>
      <c r="C1884" s="4">
        <f>YEAR(SalesDataTable[[#This Row],[Order Date]])</f>
        <v>2026</v>
      </c>
      <c r="D1884" s="4" t="str">
        <f>"Q"&amp;ROUNDUP(MONTH(SalesDataTable[[#This Row],[Order Date]])/3,0)</f>
        <v>Q3</v>
      </c>
      <c r="E1884" s="4">
        <f>MONTH(SalesDataTable[[#This Row],[Order Date]])</f>
        <v>9</v>
      </c>
      <c r="F1884" s="4" t="str">
        <f>TEXT(SalesDataTable[[#This Row],[Order Date]],"MMM")</f>
        <v>Sep</v>
      </c>
      <c r="G1884" s="3" t="s">
        <v>6</v>
      </c>
      <c r="H1884" s="3" t="s">
        <v>43</v>
      </c>
      <c r="I1884" s="3" t="s">
        <v>19</v>
      </c>
      <c r="J1884" s="3" t="s">
        <v>3</v>
      </c>
      <c r="K1884" s="3" t="s">
        <v>14</v>
      </c>
      <c r="L1884" s="3" t="s">
        <v>15</v>
      </c>
      <c r="M1884" s="8">
        <v>1</v>
      </c>
      <c r="N1884" s="5">
        <v>35.86</v>
      </c>
      <c r="O1884" s="6">
        <v>0</v>
      </c>
      <c r="P1884" s="18">
        <v>13.33</v>
      </c>
      <c r="Q1884" s="18">
        <f t="shared" si="116"/>
        <v>35.86</v>
      </c>
      <c r="R1884" s="18">
        <f t="shared" si="117"/>
        <v>13.33</v>
      </c>
      <c r="S1884" s="18">
        <f t="shared" si="118"/>
        <v>22.53</v>
      </c>
      <c r="T1884" s="7">
        <f t="shared" si="119"/>
        <v>0.62827663134411604</v>
      </c>
      <c r="U1884" s="4">
        <f>YEAR(SalesDataTable[[#This Row],[Order Date]])</f>
        <v>2026</v>
      </c>
      <c r="V1884" s="7" t="str">
        <f>"Q"&amp;ROUNDUP(MONTH(SalesDataTable[[#This Row],[Order Date]])/3,0)</f>
        <v>Q3</v>
      </c>
      <c r="W1884" s="8">
        <f>MONTH(SalesDataTable[[#This Row],[Order Date]])</f>
        <v>9</v>
      </c>
      <c r="X1884" s="7" t="str">
        <f>TEXT(SalesDataTable[[#This Row],[Order Date]],"mmm")</f>
        <v>Sep</v>
      </c>
    </row>
    <row r="1885" spans="1:24" ht="15.75">
      <c r="A1885" s="2">
        <v>2063</v>
      </c>
      <c r="B1885" s="11">
        <v>46278</v>
      </c>
      <c r="C1885" s="4">
        <f>YEAR(SalesDataTable[[#This Row],[Order Date]])</f>
        <v>2026</v>
      </c>
      <c r="D1885" s="4" t="str">
        <f>"Q"&amp;ROUNDUP(MONTH(SalesDataTable[[#This Row],[Order Date]])/3,0)</f>
        <v>Q3</v>
      </c>
      <c r="E1885" s="4">
        <f>MONTH(SalesDataTable[[#This Row],[Order Date]])</f>
        <v>9</v>
      </c>
      <c r="F1885" s="4" t="str">
        <f>TEXT(SalesDataTable[[#This Row],[Order Date]],"MMM")</f>
        <v>Sep</v>
      </c>
      <c r="G1885" s="3" t="s">
        <v>6</v>
      </c>
      <c r="H1885" s="3" t="s">
        <v>49</v>
      </c>
      <c r="I1885" s="3" t="s">
        <v>19</v>
      </c>
      <c r="J1885" s="3" t="s">
        <v>3</v>
      </c>
      <c r="K1885" s="3" t="s">
        <v>14</v>
      </c>
      <c r="L1885" s="3" t="s">
        <v>44</v>
      </c>
      <c r="M1885" s="8">
        <v>3</v>
      </c>
      <c r="N1885" s="5">
        <v>130.28</v>
      </c>
      <c r="O1885" s="6">
        <v>0.1</v>
      </c>
      <c r="P1885" s="18">
        <v>65.33</v>
      </c>
      <c r="Q1885" s="18">
        <f t="shared" si="116"/>
        <v>351.75600000000003</v>
      </c>
      <c r="R1885" s="18">
        <f t="shared" si="117"/>
        <v>195.99</v>
      </c>
      <c r="S1885" s="18">
        <f t="shared" si="118"/>
        <v>155.76600000000002</v>
      </c>
      <c r="T1885" s="7">
        <f t="shared" si="119"/>
        <v>0.44282400300208102</v>
      </c>
      <c r="U1885" s="4">
        <f>YEAR(SalesDataTable[[#This Row],[Order Date]])</f>
        <v>2026</v>
      </c>
      <c r="V1885" s="7" t="str">
        <f>"Q"&amp;ROUNDUP(MONTH(SalesDataTable[[#This Row],[Order Date]])/3,0)</f>
        <v>Q3</v>
      </c>
      <c r="W1885" s="8">
        <f>MONTH(SalesDataTable[[#This Row],[Order Date]])</f>
        <v>9</v>
      </c>
      <c r="X1885" s="7" t="str">
        <f>TEXT(SalesDataTable[[#This Row],[Order Date]],"mmm")</f>
        <v>Sep</v>
      </c>
    </row>
    <row r="1886" spans="1:24" ht="15.75">
      <c r="A1886" s="2">
        <v>2563</v>
      </c>
      <c r="B1886" s="11">
        <v>46278</v>
      </c>
      <c r="C1886" s="4">
        <f>YEAR(SalesDataTable[[#This Row],[Order Date]])</f>
        <v>2026</v>
      </c>
      <c r="D1886" s="4" t="str">
        <f>"Q"&amp;ROUNDUP(MONTH(SalesDataTable[[#This Row],[Order Date]])/3,0)</f>
        <v>Q3</v>
      </c>
      <c r="E1886" s="4">
        <f>MONTH(SalesDataTable[[#This Row],[Order Date]])</f>
        <v>9</v>
      </c>
      <c r="F1886" s="4" t="str">
        <f>TEXT(SalesDataTable[[#This Row],[Order Date]],"MMM")</f>
        <v>Sep</v>
      </c>
      <c r="G1886" s="3" t="s">
        <v>6</v>
      </c>
      <c r="H1886" s="3" t="s">
        <v>27</v>
      </c>
      <c r="I1886" s="3" t="s">
        <v>28</v>
      </c>
      <c r="J1886" s="3" t="s">
        <v>3</v>
      </c>
      <c r="K1886" s="3" t="s">
        <v>9</v>
      </c>
      <c r="L1886" s="3" t="s">
        <v>37</v>
      </c>
      <c r="M1886" s="8">
        <v>1</v>
      </c>
      <c r="N1886" s="5">
        <v>157.88999999999999</v>
      </c>
      <c r="O1886" s="6">
        <v>0.1</v>
      </c>
      <c r="P1886" s="18">
        <v>78.209999999999994</v>
      </c>
      <c r="Q1886" s="18">
        <f t="shared" si="116"/>
        <v>142.101</v>
      </c>
      <c r="R1886" s="18">
        <f t="shared" si="117"/>
        <v>78.209999999999994</v>
      </c>
      <c r="S1886" s="18">
        <f t="shared" si="118"/>
        <v>63.891000000000005</v>
      </c>
      <c r="T1886" s="7">
        <f t="shared" si="119"/>
        <v>0.44961682183798851</v>
      </c>
      <c r="U1886" s="4">
        <f>YEAR(SalesDataTable[[#This Row],[Order Date]])</f>
        <v>2026</v>
      </c>
      <c r="V1886" s="7" t="str">
        <f>"Q"&amp;ROUNDUP(MONTH(SalesDataTable[[#This Row],[Order Date]])/3,0)</f>
        <v>Q3</v>
      </c>
      <c r="W1886" s="8">
        <f>MONTH(SalesDataTable[[#This Row],[Order Date]])</f>
        <v>9</v>
      </c>
      <c r="X1886" s="7" t="str">
        <f>TEXT(SalesDataTable[[#This Row],[Order Date]],"mmm")</f>
        <v>Sep</v>
      </c>
    </row>
    <row r="1887" spans="1:24" ht="15.75">
      <c r="A1887" s="2">
        <v>2786</v>
      </c>
      <c r="B1887" s="11">
        <v>46278</v>
      </c>
      <c r="C1887" s="4">
        <f>YEAR(SalesDataTable[[#This Row],[Order Date]])</f>
        <v>2026</v>
      </c>
      <c r="D1887" s="4" t="str">
        <f>"Q"&amp;ROUNDUP(MONTH(SalesDataTable[[#This Row],[Order Date]])/3,0)</f>
        <v>Q3</v>
      </c>
      <c r="E1887" s="4">
        <f>MONTH(SalesDataTable[[#This Row],[Order Date]])</f>
        <v>9</v>
      </c>
      <c r="F1887" s="4" t="str">
        <f>TEXT(SalesDataTable[[#This Row],[Order Date]],"MMM")</f>
        <v>Sep</v>
      </c>
      <c r="G1887" s="3" t="s">
        <v>20</v>
      </c>
      <c r="H1887" s="3" t="s">
        <v>33</v>
      </c>
      <c r="I1887" s="3" t="s">
        <v>2</v>
      </c>
      <c r="J1887" s="3" t="s">
        <v>13</v>
      </c>
      <c r="K1887" s="3" t="s">
        <v>34</v>
      </c>
      <c r="L1887" s="3" t="s">
        <v>35</v>
      </c>
      <c r="M1887" s="8">
        <v>2</v>
      </c>
      <c r="N1887" s="5">
        <v>40.83</v>
      </c>
      <c r="O1887" s="6">
        <v>0</v>
      </c>
      <c r="P1887" s="18">
        <v>14.56</v>
      </c>
      <c r="Q1887" s="18">
        <f t="shared" si="116"/>
        <v>81.66</v>
      </c>
      <c r="R1887" s="18">
        <f t="shared" si="117"/>
        <v>29.12</v>
      </c>
      <c r="S1887" s="18">
        <f t="shared" si="118"/>
        <v>52.539999999999992</v>
      </c>
      <c r="T1887" s="7">
        <f t="shared" si="119"/>
        <v>0.64339946118050451</v>
      </c>
      <c r="U1887" s="4">
        <f>YEAR(SalesDataTable[[#This Row],[Order Date]])</f>
        <v>2026</v>
      </c>
      <c r="V1887" s="7" t="str">
        <f>"Q"&amp;ROUNDUP(MONTH(SalesDataTable[[#This Row],[Order Date]])/3,0)</f>
        <v>Q3</v>
      </c>
      <c r="W1887" s="8">
        <f>MONTH(SalesDataTable[[#This Row],[Order Date]])</f>
        <v>9</v>
      </c>
      <c r="X1887" s="7" t="str">
        <f>TEXT(SalesDataTable[[#This Row],[Order Date]],"mmm")</f>
        <v>Sep</v>
      </c>
    </row>
    <row r="1888" spans="1:24" ht="15.75">
      <c r="A1888" s="2">
        <v>3269</v>
      </c>
      <c r="B1888" s="11">
        <v>46278</v>
      </c>
      <c r="C1888" s="4">
        <f>YEAR(SalesDataTable[[#This Row],[Order Date]])</f>
        <v>2026</v>
      </c>
      <c r="D1888" s="4" t="str">
        <f>"Q"&amp;ROUNDUP(MONTH(SalesDataTable[[#This Row],[Order Date]])/3,0)</f>
        <v>Q3</v>
      </c>
      <c r="E1888" s="4">
        <f>MONTH(SalesDataTable[[#This Row],[Order Date]])</f>
        <v>9</v>
      </c>
      <c r="F1888" s="4" t="str">
        <f>TEXT(SalesDataTable[[#This Row],[Order Date]],"MMM")</f>
        <v>Sep</v>
      </c>
      <c r="G1888" s="3" t="s">
        <v>11</v>
      </c>
      <c r="H1888" s="3" t="s">
        <v>52</v>
      </c>
      <c r="I1888" s="3" t="s">
        <v>19</v>
      </c>
      <c r="J1888" s="3" t="s">
        <v>13</v>
      </c>
      <c r="K1888" s="3" t="s">
        <v>34</v>
      </c>
      <c r="L1888" s="3" t="s">
        <v>42</v>
      </c>
      <c r="M1888" s="8">
        <v>2</v>
      </c>
      <c r="N1888" s="5">
        <v>37.119999999999997</v>
      </c>
      <c r="O1888" s="6">
        <v>0</v>
      </c>
      <c r="P1888" s="18">
        <v>14.26</v>
      </c>
      <c r="Q1888" s="18">
        <f t="shared" si="116"/>
        <v>74.239999999999995</v>
      </c>
      <c r="R1888" s="18">
        <f t="shared" si="117"/>
        <v>28.52</v>
      </c>
      <c r="S1888" s="18">
        <f t="shared" si="118"/>
        <v>45.72</v>
      </c>
      <c r="T1888" s="7">
        <f t="shared" si="119"/>
        <v>0.61584051724137934</v>
      </c>
      <c r="U1888" s="4">
        <f>YEAR(SalesDataTable[[#This Row],[Order Date]])</f>
        <v>2026</v>
      </c>
      <c r="V1888" s="7" t="str">
        <f>"Q"&amp;ROUNDUP(MONTH(SalesDataTable[[#This Row],[Order Date]])/3,0)</f>
        <v>Q3</v>
      </c>
      <c r="W1888" s="8">
        <f>MONTH(SalesDataTable[[#This Row],[Order Date]])</f>
        <v>9</v>
      </c>
      <c r="X1888" s="7" t="str">
        <f>TEXT(SalesDataTable[[#This Row],[Order Date]],"mmm")</f>
        <v>Sep</v>
      </c>
    </row>
    <row r="1889" spans="1:24" ht="15.75">
      <c r="A1889" s="2">
        <v>3346</v>
      </c>
      <c r="B1889" s="11">
        <v>46278</v>
      </c>
      <c r="C1889" s="4">
        <f>YEAR(SalesDataTable[[#This Row],[Order Date]])</f>
        <v>2026</v>
      </c>
      <c r="D1889" s="4" t="str">
        <f>"Q"&amp;ROUNDUP(MONTH(SalesDataTable[[#This Row],[Order Date]])/3,0)</f>
        <v>Q3</v>
      </c>
      <c r="E1889" s="4">
        <f>MONTH(SalesDataTable[[#This Row],[Order Date]])</f>
        <v>9</v>
      </c>
      <c r="F1889" s="4" t="str">
        <f>TEXT(SalesDataTable[[#This Row],[Order Date]],"MMM")</f>
        <v>Sep</v>
      </c>
      <c r="G1889" s="3" t="s">
        <v>20</v>
      </c>
      <c r="H1889" s="3" t="s">
        <v>33</v>
      </c>
      <c r="I1889" s="3" t="s">
        <v>2</v>
      </c>
      <c r="J1889" s="3" t="s">
        <v>3</v>
      </c>
      <c r="K1889" s="3" t="s">
        <v>23</v>
      </c>
      <c r="L1889" s="3" t="s">
        <v>51</v>
      </c>
      <c r="M1889" s="8">
        <v>2</v>
      </c>
      <c r="N1889" s="5">
        <v>124.04</v>
      </c>
      <c r="O1889" s="6">
        <v>0.05</v>
      </c>
      <c r="P1889" s="18">
        <v>59.29</v>
      </c>
      <c r="Q1889" s="18">
        <f t="shared" si="116"/>
        <v>235.67599999999999</v>
      </c>
      <c r="R1889" s="18">
        <f t="shared" si="117"/>
        <v>118.58</v>
      </c>
      <c r="S1889" s="18">
        <f t="shared" si="118"/>
        <v>117.09599999999999</v>
      </c>
      <c r="T1889" s="7">
        <f t="shared" si="119"/>
        <v>0.49685160983723414</v>
      </c>
      <c r="U1889" s="4">
        <f>YEAR(SalesDataTable[[#This Row],[Order Date]])</f>
        <v>2026</v>
      </c>
      <c r="V1889" s="7" t="str">
        <f>"Q"&amp;ROUNDUP(MONTH(SalesDataTable[[#This Row],[Order Date]])/3,0)</f>
        <v>Q3</v>
      </c>
      <c r="W1889" s="8">
        <f>MONTH(SalesDataTable[[#This Row],[Order Date]])</f>
        <v>9</v>
      </c>
      <c r="X1889" s="7" t="str">
        <f>TEXT(SalesDataTable[[#This Row],[Order Date]],"mmm")</f>
        <v>Sep</v>
      </c>
    </row>
    <row r="1890" spans="1:24" ht="15.75">
      <c r="A1890" s="2">
        <v>4097</v>
      </c>
      <c r="B1890" s="11">
        <v>46278</v>
      </c>
      <c r="C1890" s="4">
        <f>YEAR(SalesDataTable[[#This Row],[Order Date]])</f>
        <v>2026</v>
      </c>
      <c r="D1890" s="4" t="str">
        <f>"Q"&amp;ROUNDUP(MONTH(SalesDataTable[[#This Row],[Order Date]])/3,0)</f>
        <v>Q3</v>
      </c>
      <c r="E1890" s="4">
        <f>MONTH(SalesDataTable[[#This Row],[Order Date]])</f>
        <v>9</v>
      </c>
      <c r="F1890" s="4" t="str">
        <f>TEXT(SalesDataTable[[#This Row],[Order Date]],"MMM")</f>
        <v>Sep</v>
      </c>
      <c r="G1890" s="3" t="s">
        <v>6</v>
      </c>
      <c r="H1890" s="3" t="s">
        <v>43</v>
      </c>
      <c r="I1890" s="3" t="s">
        <v>2</v>
      </c>
      <c r="J1890" s="3" t="s">
        <v>3</v>
      </c>
      <c r="K1890" s="3" t="s">
        <v>9</v>
      </c>
      <c r="L1890" s="3" t="s">
        <v>17</v>
      </c>
      <c r="M1890" s="8">
        <v>1</v>
      </c>
      <c r="N1890" s="5">
        <v>142.36000000000001</v>
      </c>
      <c r="O1890" s="6">
        <v>0</v>
      </c>
      <c r="P1890" s="18">
        <v>78.3</v>
      </c>
      <c r="Q1890" s="18">
        <f t="shared" si="116"/>
        <v>142.36000000000001</v>
      </c>
      <c r="R1890" s="18">
        <f t="shared" si="117"/>
        <v>78.3</v>
      </c>
      <c r="S1890" s="18">
        <f t="shared" si="118"/>
        <v>64.060000000000016</v>
      </c>
      <c r="T1890" s="7">
        <f t="shared" si="119"/>
        <v>0.44998595110986239</v>
      </c>
      <c r="U1890" s="4">
        <f>YEAR(SalesDataTable[[#This Row],[Order Date]])</f>
        <v>2026</v>
      </c>
      <c r="V1890" s="7" t="str">
        <f>"Q"&amp;ROUNDUP(MONTH(SalesDataTable[[#This Row],[Order Date]])/3,0)</f>
        <v>Q3</v>
      </c>
      <c r="W1890" s="8">
        <f>MONTH(SalesDataTable[[#This Row],[Order Date]])</f>
        <v>9</v>
      </c>
      <c r="X1890" s="7" t="str">
        <f>TEXT(SalesDataTable[[#This Row],[Order Date]],"mmm")</f>
        <v>Sep</v>
      </c>
    </row>
    <row r="1891" spans="1:24" ht="15.75">
      <c r="A1891" s="2">
        <v>4208</v>
      </c>
      <c r="B1891" s="11">
        <v>46278</v>
      </c>
      <c r="C1891" s="4">
        <f>YEAR(SalesDataTable[[#This Row],[Order Date]])</f>
        <v>2026</v>
      </c>
      <c r="D1891" s="4" t="str">
        <f>"Q"&amp;ROUNDUP(MONTH(SalesDataTable[[#This Row],[Order Date]])/3,0)</f>
        <v>Q3</v>
      </c>
      <c r="E1891" s="4">
        <f>MONTH(SalesDataTable[[#This Row],[Order Date]])</f>
        <v>9</v>
      </c>
      <c r="F1891" s="4" t="str">
        <f>TEXT(SalesDataTable[[#This Row],[Order Date]],"MMM")</f>
        <v>Sep</v>
      </c>
      <c r="G1891" s="3" t="s">
        <v>6</v>
      </c>
      <c r="H1891" s="3" t="s">
        <v>43</v>
      </c>
      <c r="I1891" s="3" t="s">
        <v>8</v>
      </c>
      <c r="J1891" s="3" t="s">
        <v>16</v>
      </c>
      <c r="K1891" s="3" t="s">
        <v>4</v>
      </c>
      <c r="L1891" s="3" t="s">
        <v>30</v>
      </c>
      <c r="M1891" s="8">
        <v>6</v>
      </c>
      <c r="N1891" s="5">
        <v>104.11</v>
      </c>
      <c r="O1891" s="6">
        <v>0.1</v>
      </c>
      <c r="P1891" s="18">
        <v>49</v>
      </c>
      <c r="Q1891" s="18">
        <f t="shared" si="116"/>
        <v>562.19399999999996</v>
      </c>
      <c r="R1891" s="18">
        <f t="shared" si="117"/>
        <v>294</v>
      </c>
      <c r="S1891" s="18">
        <f t="shared" si="118"/>
        <v>268.19399999999996</v>
      </c>
      <c r="T1891" s="7">
        <f t="shared" si="119"/>
        <v>0.47704884790659446</v>
      </c>
      <c r="U1891" s="4">
        <f>YEAR(SalesDataTable[[#This Row],[Order Date]])</f>
        <v>2026</v>
      </c>
      <c r="V1891" s="7" t="str">
        <f>"Q"&amp;ROUNDUP(MONTH(SalesDataTable[[#This Row],[Order Date]])/3,0)</f>
        <v>Q3</v>
      </c>
      <c r="W1891" s="8">
        <f>MONTH(SalesDataTable[[#This Row],[Order Date]])</f>
        <v>9</v>
      </c>
      <c r="X1891" s="7" t="str">
        <f>TEXT(SalesDataTable[[#This Row],[Order Date]],"mmm")</f>
        <v>Sep</v>
      </c>
    </row>
    <row r="1892" spans="1:24" ht="15.75">
      <c r="A1892" s="2">
        <v>4606</v>
      </c>
      <c r="B1892" s="11">
        <v>46278</v>
      </c>
      <c r="C1892" s="4">
        <f>YEAR(SalesDataTable[[#This Row],[Order Date]])</f>
        <v>2026</v>
      </c>
      <c r="D1892" s="4" t="str">
        <f>"Q"&amp;ROUNDUP(MONTH(SalesDataTable[[#This Row],[Order Date]])/3,0)</f>
        <v>Q3</v>
      </c>
      <c r="E1892" s="4">
        <f>MONTH(SalesDataTable[[#This Row],[Order Date]])</f>
        <v>9</v>
      </c>
      <c r="F1892" s="4" t="str">
        <f>TEXT(SalesDataTable[[#This Row],[Order Date]],"MMM")</f>
        <v>Sep</v>
      </c>
      <c r="G1892" s="3" t="s">
        <v>20</v>
      </c>
      <c r="H1892" s="3" t="s">
        <v>33</v>
      </c>
      <c r="I1892" s="3" t="s">
        <v>2</v>
      </c>
      <c r="J1892" s="3" t="s">
        <v>16</v>
      </c>
      <c r="K1892" s="3" t="s">
        <v>23</v>
      </c>
      <c r="L1892" s="3" t="s">
        <v>24</v>
      </c>
      <c r="M1892" s="8">
        <v>1</v>
      </c>
      <c r="N1892" s="5">
        <v>335.02</v>
      </c>
      <c r="O1892" s="6">
        <v>0.05</v>
      </c>
      <c r="P1892" s="18">
        <v>198.44</v>
      </c>
      <c r="Q1892" s="18">
        <f t="shared" si="116"/>
        <v>318.26899999999995</v>
      </c>
      <c r="R1892" s="18">
        <f t="shared" si="117"/>
        <v>198.44</v>
      </c>
      <c r="S1892" s="18">
        <f t="shared" si="118"/>
        <v>119.82899999999995</v>
      </c>
      <c r="T1892" s="7">
        <f t="shared" si="119"/>
        <v>0.3765022669502841</v>
      </c>
      <c r="U1892" s="4">
        <f>YEAR(SalesDataTable[[#This Row],[Order Date]])</f>
        <v>2026</v>
      </c>
      <c r="V1892" s="7" t="str">
        <f>"Q"&amp;ROUNDUP(MONTH(SalesDataTable[[#This Row],[Order Date]])/3,0)</f>
        <v>Q3</v>
      </c>
      <c r="W1892" s="8">
        <f>MONTH(SalesDataTable[[#This Row],[Order Date]])</f>
        <v>9</v>
      </c>
      <c r="X1892" s="7" t="str">
        <f>TEXT(SalesDataTable[[#This Row],[Order Date]],"mmm")</f>
        <v>Sep</v>
      </c>
    </row>
    <row r="1893" spans="1:24" ht="15.75">
      <c r="A1893" s="2">
        <v>222</v>
      </c>
      <c r="B1893" s="11">
        <v>46279</v>
      </c>
      <c r="C1893" s="4">
        <f>YEAR(SalesDataTable[[#This Row],[Order Date]])</f>
        <v>2026</v>
      </c>
      <c r="D1893" s="4" t="str">
        <f>"Q"&amp;ROUNDUP(MONTH(SalesDataTable[[#This Row],[Order Date]])/3,0)</f>
        <v>Q3</v>
      </c>
      <c r="E1893" s="4">
        <f>MONTH(SalesDataTable[[#This Row],[Order Date]])</f>
        <v>9</v>
      </c>
      <c r="F1893" s="4" t="str">
        <f>TEXT(SalesDataTable[[#This Row],[Order Date]],"MMM")</f>
        <v>Sep</v>
      </c>
      <c r="G1893" s="3" t="s">
        <v>6</v>
      </c>
      <c r="H1893" s="3" t="s">
        <v>43</v>
      </c>
      <c r="I1893" s="3" t="s">
        <v>2</v>
      </c>
      <c r="J1893" s="3" t="s">
        <v>3</v>
      </c>
      <c r="K1893" s="3" t="s">
        <v>4</v>
      </c>
      <c r="L1893" s="3" t="s">
        <v>22</v>
      </c>
      <c r="M1893" s="8">
        <v>2</v>
      </c>
      <c r="N1893" s="5">
        <v>49.69</v>
      </c>
      <c r="O1893" s="6">
        <v>0.05</v>
      </c>
      <c r="P1893" s="18">
        <v>22.55</v>
      </c>
      <c r="Q1893" s="18">
        <f t="shared" si="116"/>
        <v>94.410999999999987</v>
      </c>
      <c r="R1893" s="18">
        <f t="shared" si="117"/>
        <v>45.1</v>
      </c>
      <c r="S1893" s="18">
        <f t="shared" si="118"/>
        <v>49.310999999999986</v>
      </c>
      <c r="T1893" s="7">
        <f t="shared" si="119"/>
        <v>0.52230142674052804</v>
      </c>
      <c r="U1893" s="4">
        <f>YEAR(SalesDataTable[[#This Row],[Order Date]])</f>
        <v>2026</v>
      </c>
      <c r="V1893" s="7" t="str">
        <f>"Q"&amp;ROUNDUP(MONTH(SalesDataTable[[#This Row],[Order Date]])/3,0)</f>
        <v>Q3</v>
      </c>
      <c r="W1893" s="8">
        <f>MONTH(SalesDataTable[[#This Row],[Order Date]])</f>
        <v>9</v>
      </c>
      <c r="X1893" s="7" t="str">
        <f>TEXT(SalesDataTable[[#This Row],[Order Date]],"mmm")</f>
        <v>Sep</v>
      </c>
    </row>
    <row r="1894" spans="1:24" ht="15.75">
      <c r="A1894" s="2">
        <v>241</v>
      </c>
      <c r="B1894" s="11">
        <v>46279</v>
      </c>
      <c r="C1894" s="4">
        <f>YEAR(SalesDataTable[[#This Row],[Order Date]])</f>
        <v>2026</v>
      </c>
      <c r="D1894" s="4" t="str">
        <f>"Q"&amp;ROUNDUP(MONTH(SalesDataTable[[#This Row],[Order Date]])/3,0)</f>
        <v>Q3</v>
      </c>
      <c r="E1894" s="4">
        <f>MONTH(SalesDataTable[[#This Row],[Order Date]])</f>
        <v>9</v>
      </c>
      <c r="F1894" s="4" t="str">
        <f>TEXT(SalesDataTable[[#This Row],[Order Date]],"MMM")</f>
        <v>Sep</v>
      </c>
      <c r="G1894" s="3" t="s">
        <v>11</v>
      </c>
      <c r="H1894" s="3" t="s">
        <v>25</v>
      </c>
      <c r="I1894" s="3" t="s">
        <v>2</v>
      </c>
      <c r="J1894" s="3" t="s">
        <v>3</v>
      </c>
      <c r="K1894" s="3" t="s">
        <v>4</v>
      </c>
      <c r="L1894" s="3" t="s">
        <v>22</v>
      </c>
      <c r="M1894" s="8">
        <v>4</v>
      </c>
      <c r="N1894" s="5">
        <v>50.5</v>
      </c>
      <c r="O1894" s="6">
        <v>0</v>
      </c>
      <c r="P1894" s="18">
        <v>23.02</v>
      </c>
      <c r="Q1894" s="18">
        <f t="shared" si="116"/>
        <v>202</v>
      </c>
      <c r="R1894" s="18">
        <f t="shared" si="117"/>
        <v>92.08</v>
      </c>
      <c r="S1894" s="18">
        <f t="shared" si="118"/>
        <v>109.92</v>
      </c>
      <c r="T1894" s="7">
        <f t="shared" si="119"/>
        <v>0.5441584158415842</v>
      </c>
      <c r="U1894" s="4">
        <f>YEAR(SalesDataTable[[#This Row],[Order Date]])</f>
        <v>2026</v>
      </c>
      <c r="V1894" s="7" t="str">
        <f>"Q"&amp;ROUNDUP(MONTH(SalesDataTable[[#This Row],[Order Date]])/3,0)</f>
        <v>Q3</v>
      </c>
      <c r="W1894" s="8">
        <f>MONTH(SalesDataTable[[#This Row],[Order Date]])</f>
        <v>9</v>
      </c>
      <c r="X1894" s="7" t="str">
        <f>TEXT(SalesDataTable[[#This Row],[Order Date]],"mmm")</f>
        <v>Sep</v>
      </c>
    </row>
    <row r="1895" spans="1:24" ht="15.75">
      <c r="A1895" s="2">
        <v>753</v>
      </c>
      <c r="B1895" s="11">
        <v>46279</v>
      </c>
      <c r="C1895" s="4">
        <f>YEAR(SalesDataTable[[#This Row],[Order Date]])</f>
        <v>2026</v>
      </c>
      <c r="D1895" s="4" t="str">
        <f>"Q"&amp;ROUNDUP(MONTH(SalesDataTable[[#This Row],[Order Date]])/3,0)</f>
        <v>Q3</v>
      </c>
      <c r="E1895" s="4">
        <f>MONTH(SalesDataTable[[#This Row],[Order Date]])</f>
        <v>9</v>
      </c>
      <c r="F1895" s="4" t="str">
        <f>TEXT(SalesDataTable[[#This Row],[Order Date]],"MMM")</f>
        <v>Sep</v>
      </c>
      <c r="G1895" s="3" t="s">
        <v>20</v>
      </c>
      <c r="H1895" s="3" t="s">
        <v>21</v>
      </c>
      <c r="I1895" s="3" t="s">
        <v>19</v>
      </c>
      <c r="J1895" s="3" t="s">
        <v>3</v>
      </c>
      <c r="K1895" s="3" t="s">
        <v>14</v>
      </c>
      <c r="L1895" s="3" t="s">
        <v>32</v>
      </c>
      <c r="M1895" s="8">
        <v>1</v>
      </c>
      <c r="N1895" s="5">
        <v>47.55</v>
      </c>
      <c r="O1895" s="6">
        <v>0.05</v>
      </c>
      <c r="P1895" s="18">
        <v>18.350000000000001</v>
      </c>
      <c r="Q1895" s="18">
        <f t="shared" si="116"/>
        <v>45.172499999999992</v>
      </c>
      <c r="R1895" s="18">
        <f t="shared" si="117"/>
        <v>18.350000000000001</v>
      </c>
      <c r="S1895" s="18">
        <f t="shared" si="118"/>
        <v>26.822499999999991</v>
      </c>
      <c r="T1895" s="7">
        <f t="shared" si="119"/>
        <v>0.5937794011843488</v>
      </c>
      <c r="U1895" s="4">
        <f>YEAR(SalesDataTable[[#This Row],[Order Date]])</f>
        <v>2026</v>
      </c>
      <c r="V1895" s="7" t="str">
        <f>"Q"&amp;ROUNDUP(MONTH(SalesDataTable[[#This Row],[Order Date]])/3,0)</f>
        <v>Q3</v>
      </c>
      <c r="W1895" s="8">
        <f>MONTH(SalesDataTable[[#This Row],[Order Date]])</f>
        <v>9</v>
      </c>
      <c r="X1895" s="7" t="str">
        <f>TEXT(SalesDataTable[[#This Row],[Order Date]],"mmm")</f>
        <v>Sep</v>
      </c>
    </row>
    <row r="1896" spans="1:24" ht="15.75">
      <c r="A1896" s="2">
        <v>2530</v>
      </c>
      <c r="B1896" s="11">
        <v>46279</v>
      </c>
      <c r="C1896" s="4">
        <f>YEAR(SalesDataTable[[#This Row],[Order Date]])</f>
        <v>2026</v>
      </c>
      <c r="D1896" s="4" t="str">
        <f>"Q"&amp;ROUNDUP(MONTH(SalesDataTable[[#This Row],[Order Date]])/3,0)</f>
        <v>Q3</v>
      </c>
      <c r="E1896" s="4">
        <f>MONTH(SalesDataTable[[#This Row],[Order Date]])</f>
        <v>9</v>
      </c>
      <c r="F1896" s="4" t="str">
        <f>TEXT(SalesDataTable[[#This Row],[Order Date]],"MMM")</f>
        <v>Sep</v>
      </c>
      <c r="G1896" s="3" t="s">
        <v>20</v>
      </c>
      <c r="H1896" s="3" t="s">
        <v>31</v>
      </c>
      <c r="I1896" s="3" t="s">
        <v>2</v>
      </c>
      <c r="J1896" s="3" t="s">
        <v>13</v>
      </c>
      <c r="K1896" s="3" t="s">
        <v>14</v>
      </c>
      <c r="L1896" s="3" t="s">
        <v>32</v>
      </c>
      <c r="M1896" s="8">
        <v>6</v>
      </c>
      <c r="N1896" s="5">
        <v>46.16</v>
      </c>
      <c r="O1896" s="6">
        <v>0.1</v>
      </c>
      <c r="P1896" s="18">
        <v>18.39</v>
      </c>
      <c r="Q1896" s="18">
        <f t="shared" si="116"/>
        <v>249.26399999999998</v>
      </c>
      <c r="R1896" s="18">
        <f t="shared" si="117"/>
        <v>110.34</v>
      </c>
      <c r="S1896" s="18">
        <f t="shared" si="118"/>
        <v>138.92399999999998</v>
      </c>
      <c r="T1896" s="7">
        <f t="shared" si="119"/>
        <v>0.55733679953783932</v>
      </c>
      <c r="U1896" s="4">
        <f>YEAR(SalesDataTable[[#This Row],[Order Date]])</f>
        <v>2026</v>
      </c>
      <c r="V1896" s="7" t="str">
        <f>"Q"&amp;ROUNDUP(MONTH(SalesDataTable[[#This Row],[Order Date]])/3,0)</f>
        <v>Q3</v>
      </c>
      <c r="W1896" s="8">
        <f>MONTH(SalesDataTable[[#This Row],[Order Date]])</f>
        <v>9</v>
      </c>
      <c r="X1896" s="7" t="str">
        <f>TEXT(SalesDataTable[[#This Row],[Order Date]],"mmm")</f>
        <v>Sep</v>
      </c>
    </row>
    <row r="1897" spans="1:24" ht="15.75">
      <c r="A1897" s="2">
        <v>572</v>
      </c>
      <c r="B1897" s="11">
        <v>46280</v>
      </c>
      <c r="C1897" s="4">
        <f>YEAR(SalesDataTable[[#This Row],[Order Date]])</f>
        <v>2026</v>
      </c>
      <c r="D1897" s="4" t="str">
        <f>"Q"&amp;ROUNDUP(MONTH(SalesDataTable[[#This Row],[Order Date]])/3,0)</f>
        <v>Q3</v>
      </c>
      <c r="E1897" s="4">
        <f>MONTH(SalesDataTable[[#This Row],[Order Date]])</f>
        <v>9</v>
      </c>
      <c r="F1897" s="4" t="str">
        <f>TEXT(SalesDataTable[[#This Row],[Order Date]],"MMM")</f>
        <v>Sep</v>
      </c>
      <c r="G1897" s="3" t="s">
        <v>0</v>
      </c>
      <c r="H1897" s="3" t="s">
        <v>50</v>
      </c>
      <c r="I1897" s="3" t="s">
        <v>19</v>
      </c>
      <c r="J1897" s="3" t="s">
        <v>3</v>
      </c>
      <c r="K1897" s="3" t="s">
        <v>14</v>
      </c>
      <c r="L1897" s="3" t="s">
        <v>44</v>
      </c>
      <c r="M1897" s="8">
        <v>2</v>
      </c>
      <c r="N1897" s="5">
        <v>135.79</v>
      </c>
      <c r="O1897" s="6">
        <v>0.05</v>
      </c>
      <c r="P1897" s="18">
        <v>66.53</v>
      </c>
      <c r="Q1897" s="18">
        <f t="shared" si="116"/>
        <v>258.00099999999998</v>
      </c>
      <c r="R1897" s="18">
        <f t="shared" si="117"/>
        <v>133.06</v>
      </c>
      <c r="S1897" s="18">
        <f t="shared" si="118"/>
        <v>124.94099999999997</v>
      </c>
      <c r="T1897" s="7">
        <f t="shared" si="119"/>
        <v>0.48426556486215167</v>
      </c>
      <c r="U1897" s="4">
        <f>YEAR(SalesDataTable[[#This Row],[Order Date]])</f>
        <v>2026</v>
      </c>
      <c r="V1897" s="7" t="str">
        <f>"Q"&amp;ROUNDUP(MONTH(SalesDataTable[[#This Row],[Order Date]])/3,0)</f>
        <v>Q3</v>
      </c>
      <c r="W1897" s="8">
        <f>MONTH(SalesDataTable[[#This Row],[Order Date]])</f>
        <v>9</v>
      </c>
      <c r="X1897" s="7" t="str">
        <f>TEXT(SalesDataTable[[#This Row],[Order Date]],"mmm")</f>
        <v>Sep</v>
      </c>
    </row>
    <row r="1898" spans="1:24" ht="15.75">
      <c r="A1898" s="2">
        <v>874</v>
      </c>
      <c r="B1898" s="11">
        <v>46280</v>
      </c>
      <c r="C1898" s="4">
        <f>YEAR(SalesDataTable[[#This Row],[Order Date]])</f>
        <v>2026</v>
      </c>
      <c r="D1898" s="4" t="str">
        <f>"Q"&amp;ROUNDUP(MONTH(SalesDataTable[[#This Row],[Order Date]])/3,0)</f>
        <v>Q3</v>
      </c>
      <c r="E1898" s="4">
        <f>MONTH(SalesDataTable[[#This Row],[Order Date]])</f>
        <v>9</v>
      </c>
      <c r="F1898" s="4" t="str">
        <f>TEXT(SalesDataTable[[#This Row],[Order Date]],"MMM")</f>
        <v>Sep</v>
      </c>
      <c r="G1898" s="3" t="s">
        <v>0</v>
      </c>
      <c r="H1898" s="3" t="s">
        <v>50</v>
      </c>
      <c r="I1898" s="3" t="s">
        <v>2</v>
      </c>
      <c r="J1898" s="3" t="s">
        <v>3</v>
      </c>
      <c r="K1898" s="3" t="s">
        <v>9</v>
      </c>
      <c r="L1898" s="3" t="s">
        <v>17</v>
      </c>
      <c r="M1898" s="8">
        <v>2</v>
      </c>
      <c r="N1898" s="5">
        <v>141.91999999999999</v>
      </c>
      <c r="O1898" s="6">
        <v>0</v>
      </c>
      <c r="P1898" s="18">
        <v>79.900000000000006</v>
      </c>
      <c r="Q1898" s="18">
        <f t="shared" si="116"/>
        <v>283.83999999999997</v>
      </c>
      <c r="R1898" s="18">
        <f t="shared" si="117"/>
        <v>159.80000000000001</v>
      </c>
      <c r="S1898" s="18">
        <f t="shared" si="118"/>
        <v>124.03999999999996</v>
      </c>
      <c r="T1898" s="7">
        <f t="shared" si="119"/>
        <v>0.43700676437429531</v>
      </c>
      <c r="U1898" s="4">
        <f>YEAR(SalesDataTable[[#This Row],[Order Date]])</f>
        <v>2026</v>
      </c>
      <c r="V1898" s="7" t="str">
        <f>"Q"&amp;ROUNDUP(MONTH(SalesDataTable[[#This Row],[Order Date]])/3,0)</f>
        <v>Q3</v>
      </c>
      <c r="W1898" s="8">
        <f>MONTH(SalesDataTable[[#This Row],[Order Date]])</f>
        <v>9</v>
      </c>
      <c r="X1898" s="7" t="str">
        <f>TEXT(SalesDataTable[[#This Row],[Order Date]],"mmm")</f>
        <v>Sep</v>
      </c>
    </row>
    <row r="1899" spans="1:24" ht="15.75">
      <c r="A1899" s="2">
        <v>937</v>
      </c>
      <c r="B1899" s="11">
        <v>46280</v>
      </c>
      <c r="C1899" s="4">
        <f>YEAR(SalesDataTable[[#This Row],[Order Date]])</f>
        <v>2026</v>
      </c>
      <c r="D1899" s="4" t="str">
        <f>"Q"&amp;ROUNDUP(MONTH(SalesDataTable[[#This Row],[Order Date]])/3,0)</f>
        <v>Q3</v>
      </c>
      <c r="E1899" s="4">
        <f>MONTH(SalesDataTable[[#This Row],[Order Date]])</f>
        <v>9</v>
      </c>
      <c r="F1899" s="4" t="str">
        <f>TEXT(SalesDataTable[[#This Row],[Order Date]],"MMM")</f>
        <v>Sep</v>
      </c>
      <c r="G1899" s="3" t="s">
        <v>20</v>
      </c>
      <c r="H1899" s="3" t="s">
        <v>21</v>
      </c>
      <c r="I1899" s="3" t="s">
        <v>28</v>
      </c>
      <c r="J1899" s="3" t="s">
        <v>16</v>
      </c>
      <c r="K1899" s="3" t="s">
        <v>9</v>
      </c>
      <c r="L1899" s="3" t="s">
        <v>17</v>
      </c>
      <c r="M1899" s="8">
        <v>1</v>
      </c>
      <c r="N1899" s="5">
        <v>146.41</v>
      </c>
      <c r="O1899" s="6">
        <v>0.15</v>
      </c>
      <c r="P1899" s="18">
        <v>80.87</v>
      </c>
      <c r="Q1899" s="18">
        <f t="shared" si="116"/>
        <v>124.4485</v>
      </c>
      <c r="R1899" s="18">
        <f t="shared" si="117"/>
        <v>80.87</v>
      </c>
      <c r="S1899" s="18">
        <f t="shared" si="118"/>
        <v>43.578499999999991</v>
      </c>
      <c r="T1899" s="7">
        <f t="shared" si="119"/>
        <v>0.35017296311325563</v>
      </c>
      <c r="U1899" s="4">
        <f>YEAR(SalesDataTable[[#This Row],[Order Date]])</f>
        <v>2026</v>
      </c>
      <c r="V1899" s="7" t="str">
        <f>"Q"&amp;ROUNDUP(MONTH(SalesDataTable[[#This Row],[Order Date]])/3,0)</f>
        <v>Q3</v>
      </c>
      <c r="W1899" s="8">
        <f>MONTH(SalesDataTable[[#This Row],[Order Date]])</f>
        <v>9</v>
      </c>
      <c r="X1899" s="7" t="str">
        <f>TEXT(SalesDataTable[[#This Row],[Order Date]],"mmm")</f>
        <v>Sep</v>
      </c>
    </row>
    <row r="1900" spans="1:24" ht="15.75">
      <c r="A1900" s="2">
        <v>1229</v>
      </c>
      <c r="B1900" s="11">
        <v>46280</v>
      </c>
      <c r="C1900" s="4">
        <f>YEAR(SalesDataTable[[#This Row],[Order Date]])</f>
        <v>2026</v>
      </c>
      <c r="D1900" s="4" t="str">
        <f>"Q"&amp;ROUNDUP(MONTH(SalesDataTable[[#This Row],[Order Date]])/3,0)</f>
        <v>Q3</v>
      </c>
      <c r="E1900" s="4">
        <f>MONTH(SalesDataTable[[#This Row],[Order Date]])</f>
        <v>9</v>
      </c>
      <c r="F1900" s="4" t="str">
        <f>TEXT(SalesDataTable[[#This Row],[Order Date]],"MMM")</f>
        <v>Sep</v>
      </c>
      <c r="G1900" s="3" t="s">
        <v>6</v>
      </c>
      <c r="H1900" s="3" t="s">
        <v>7</v>
      </c>
      <c r="I1900" s="3" t="s">
        <v>28</v>
      </c>
      <c r="J1900" s="3" t="s">
        <v>13</v>
      </c>
      <c r="K1900" s="3" t="s">
        <v>4</v>
      </c>
      <c r="L1900" s="3" t="s">
        <v>26</v>
      </c>
      <c r="M1900" s="8">
        <v>5</v>
      </c>
      <c r="N1900" s="5">
        <v>40.17</v>
      </c>
      <c r="O1900" s="6">
        <v>0</v>
      </c>
      <c r="P1900" s="18">
        <v>16.27</v>
      </c>
      <c r="Q1900" s="18">
        <f t="shared" si="116"/>
        <v>200.85000000000002</v>
      </c>
      <c r="R1900" s="18">
        <f t="shared" si="117"/>
        <v>81.349999999999994</v>
      </c>
      <c r="S1900" s="18">
        <f t="shared" si="118"/>
        <v>119.50000000000003</v>
      </c>
      <c r="T1900" s="7">
        <f t="shared" si="119"/>
        <v>0.59497137167040082</v>
      </c>
      <c r="U1900" s="4">
        <f>YEAR(SalesDataTable[[#This Row],[Order Date]])</f>
        <v>2026</v>
      </c>
      <c r="V1900" s="7" t="str">
        <f>"Q"&amp;ROUNDUP(MONTH(SalesDataTable[[#This Row],[Order Date]])/3,0)</f>
        <v>Q3</v>
      </c>
      <c r="W1900" s="8">
        <f>MONTH(SalesDataTable[[#This Row],[Order Date]])</f>
        <v>9</v>
      </c>
      <c r="X1900" s="7" t="str">
        <f>TEXT(SalesDataTable[[#This Row],[Order Date]],"mmm")</f>
        <v>Sep</v>
      </c>
    </row>
    <row r="1901" spans="1:24" ht="15.75">
      <c r="A1901" s="2">
        <v>2186</v>
      </c>
      <c r="B1901" s="11">
        <v>46280</v>
      </c>
      <c r="C1901" s="4">
        <f>YEAR(SalesDataTable[[#This Row],[Order Date]])</f>
        <v>2026</v>
      </c>
      <c r="D1901" s="4" t="str">
        <f>"Q"&amp;ROUNDUP(MONTH(SalesDataTable[[#This Row],[Order Date]])/3,0)</f>
        <v>Q3</v>
      </c>
      <c r="E1901" s="4">
        <f>MONTH(SalesDataTable[[#This Row],[Order Date]])</f>
        <v>9</v>
      </c>
      <c r="F1901" s="4" t="str">
        <f>TEXT(SalesDataTable[[#This Row],[Order Date]],"MMM")</f>
        <v>Sep</v>
      </c>
      <c r="G1901" s="3" t="s">
        <v>11</v>
      </c>
      <c r="H1901" s="3" t="s">
        <v>12</v>
      </c>
      <c r="I1901" s="3" t="s">
        <v>2</v>
      </c>
      <c r="J1901" s="3" t="s">
        <v>3</v>
      </c>
      <c r="K1901" s="3" t="s">
        <v>9</v>
      </c>
      <c r="L1901" s="3" t="s">
        <v>10</v>
      </c>
      <c r="M1901" s="8">
        <v>2</v>
      </c>
      <c r="N1901" s="5">
        <v>91.6</v>
      </c>
      <c r="O1901" s="6">
        <v>0</v>
      </c>
      <c r="P1901" s="18">
        <v>46.54</v>
      </c>
      <c r="Q1901" s="18">
        <f t="shared" si="116"/>
        <v>183.2</v>
      </c>
      <c r="R1901" s="18">
        <f t="shared" si="117"/>
        <v>93.08</v>
      </c>
      <c r="S1901" s="18">
        <f t="shared" si="118"/>
        <v>90.11999999999999</v>
      </c>
      <c r="T1901" s="7">
        <f t="shared" si="119"/>
        <v>0.49192139737991264</v>
      </c>
      <c r="U1901" s="4">
        <f>YEAR(SalesDataTable[[#This Row],[Order Date]])</f>
        <v>2026</v>
      </c>
      <c r="V1901" s="7" t="str">
        <f>"Q"&amp;ROUNDUP(MONTH(SalesDataTable[[#This Row],[Order Date]])/3,0)</f>
        <v>Q3</v>
      </c>
      <c r="W1901" s="8">
        <f>MONTH(SalesDataTable[[#This Row],[Order Date]])</f>
        <v>9</v>
      </c>
      <c r="X1901" s="7" t="str">
        <f>TEXT(SalesDataTable[[#This Row],[Order Date]],"mmm")</f>
        <v>Sep</v>
      </c>
    </row>
    <row r="1902" spans="1:24" ht="15.75">
      <c r="A1902" s="2">
        <v>2922</v>
      </c>
      <c r="B1902" s="11">
        <v>46280</v>
      </c>
      <c r="C1902" s="4">
        <f>YEAR(SalesDataTable[[#This Row],[Order Date]])</f>
        <v>2026</v>
      </c>
      <c r="D1902" s="4" t="str">
        <f>"Q"&amp;ROUNDUP(MONTH(SalesDataTable[[#This Row],[Order Date]])/3,0)</f>
        <v>Q3</v>
      </c>
      <c r="E1902" s="4">
        <f>MONTH(SalesDataTable[[#This Row],[Order Date]])</f>
        <v>9</v>
      </c>
      <c r="F1902" s="4" t="str">
        <f>TEXT(SalesDataTable[[#This Row],[Order Date]],"MMM")</f>
        <v>Sep</v>
      </c>
      <c r="G1902" s="3" t="s">
        <v>11</v>
      </c>
      <c r="H1902" s="3" t="s">
        <v>12</v>
      </c>
      <c r="I1902" s="3" t="s">
        <v>2</v>
      </c>
      <c r="J1902" s="3" t="s">
        <v>13</v>
      </c>
      <c r="K1902" s="3" t="s">
        <v>34</v>
      </c>
      <c r="L1902" s="3" t="s">
        <v>38</v>
      </c>
      <c r="M1902" s="8">
        <v>4</v>
      </c>
      <c r="N1902" s="5">
        <v>121.47</v>
      </c>
      <c r="O1902" s="6">
        <v>0.05</v>
      </c>
      <c r="P1902" s="18">
        <v>67.650000000000006</v>
      </c>
      <c r="Q1902" s="18">
        <f t="shared" si="116"/>
        <v>461.58599999999996</v>
      </c>
      <c r="R1902" s="18">
        <f t="shared" si="117"/>
        <v>270.60000000000002</v>
      </c>
      <c r="S1902" s="18">
        <f t="shared" si="118"/>
        <v>190.98599999999993</v>
      </c>
      <c r="T1902" s="7">
        <f t="shared" si="119"/>
        <v>0.41376038268058379</v>
      </c>
      <c r="U1902" s="4">
        <f>YEAR(SalesDataTable[[#This Row],[Order Date]])</f>
        <v>2026</v>
      </c>
      <c r="V1902" s="7" t="str">
        <f>"Q"&amp;ROUNDUP(MONTH(SalesDataTable[[#This Row],[Order Date]])/3,0)</f>
        <v>Q3</v>
      </c>
      <c r="W1902" s="8">
        <f>MONTH(SalesDataTable[[#This Row],[Order Date]])</f>
        <v>9</v>
      </c>
      <c r="X1902" s="7" t="str">
        <f>TEXT(SalesDataTable[[#This Row],[Order Date]],"mmm")</f>
        <v>Sep</v>
      </c>
    </row>
    <row r="1903" spans="1:24" ht="15.75">
      <c r="A1903" s="2">
        <v>3140</v>
      </c>
      <c r="B1903" s="11">
        <v>46280</v>
      </c>
      <c r="C1903" s="4">
        <f>YEAR(SalesDataTable[[#This Row],[Order Date]])</f>
        <v>2026</v>
      </c>
      <c r="D1903" s="4" t="str">
        <f>"Q"&amp;ROUNDUP(MONTH(SalesDataTable[[#This Row],[Order Date]])/3,0)</f>
        <v>Q3</v>
      </c>
      <c r="E1903" s="4">
        <f>MONTH(SalesDataTable[[#This Row],[Order Date]])</f>
        <v>9</v>
      </c>
      <c r="F1903" s="4" t="str">
        <f>TEXT(SalesDataTable[[#This Row],[Order Date]],"MMM")</f>
        <v>Sep</v>
      </c>
      <c r="G1903" s="3" t="s">
        <v>6</v>
      </c>
      <c r="H1903" s="3" t="s">
        <v>43</v>
      </c>
      <c r="I1903" s="3" t="s">
        <v>28</v>
      </c>
      <c r="J1903" s="3" t="s">
        <v>13</v>
      </c>
      <c r="K1903" s="3" t="s">
        <v>23</v>
      </c>
      <c r="L1903" s="3" t="s">
        <v>51</v>
      </c>
      <c r="M1903" s="8">
        <v>2</v>
      </c>
      <c r="N1903" s="5">
        <v>122.69</v>
      </c>
      <c r="O1903" s="6">
        <v>0</v>
      </c>
      <c r="P1903" s="18">
        <v>61.4</v>
      </c>
      <c r="Q1903" s="18">
        <f t="shared" si="116"/>
        <v>245.38</v>
      </c>
      <c r="R1903" s="18">
        <f t="shared" si="117"/>
        <v>122.8</v>
      </c>
      <c r="S1903" s="18">
        <f t="shared" si="118"/>
        <v>122.58</v>
      </c>
      <c r="T1903" s="7">
        <f t="shared" si="119"/>
        <v>0.49955171570625151</v>
      </c>
      <c r="U1903" s="4">
        <f>YEAR(SalesDataTable[[#This Row],[Order Date]])</f>
        <v>2026</v>
      </c>
      <c r="V1903" s="7" t="str">
        <f>"Q"&amp;ROUNDUP(MONTH(SalesDataTable[[#This Row],[Order Date]])/3,0)</f>
        <v>Q3</v>
      </c>
      <c r="W1903" s="8">
        <f>MONTH(SalesDataTable[[#This Row],[Order Date]])</f>
        <v>9</v>
      </c>
      <c r="X1903" s="7" t="str">
        <f>TEXT(SalesDataTable[[#This Row],[Order Date]],"mmm")</f>
        <v>Sep</v>
      </c>
    </row>
    <row r="1904" spans="1:24" ht="15.75">
      <c r="A1904" s="2">
        <v>3369</v>
      </c>
      <c r="B1904" s="11">
        <v>46280</v>
      </c>
      <c r="C1904" s="4">
        <f>YEAR(SalesDataTable[[#This Row],[Order Date]])</f>
        <v>2026</v>
      </c>
      <c r="D1904" s="4" t="str">
        <f>"Q"&amp;ROUNDUP(MONTH(SalesDataTable[[#This Row],[Order Date]])/3,0)</f>
        <v>Q3</v>
      </c>
      <c r="E1904" s="4">
        <f>MONTH(SalesDataTable[[#This Row],[Order Date]])</f>
        <v>9</v>
      </c>
      <c r="F1904" s="4" t="str">
        <f>TEXT(SalesDataTable[[#This Row],[Order Date]],"MMM")</f>
        <v>Sep</v>
      </c>
      <c r="G1904" s="3" t="s">
        <v>6</v>
      </c>
      <c r="H1904" s="3" t="s">
        <v>43</v>
      </c>
      <c r="I1904" s="3" t="s">
        <v>28</v>
      </c>
      <c r="J1904" s="3" t="s">
        <v>13</v>
      </c>
      <c r="K1904" s="3" t="s">
        <v>14</v>
      </c>
      <c r="L1904" s="3" t="s">
        <v>32</v>
      </c>
      <c r="M1904" s="8">
        <v>1</v>
      </c>
      <c r="N1904" s="5">
        <v>45.59</v>
      </c>
      <c r="O1904" s="6">
        <v>0</v>
      </c>
      <c r="P1904" s="18">
        <v>18.28</v>
      </c>
      <c r="Q1904" s="18">
        <f t="shared" si="116"/>
        <v>45.59</v>
      </c>
      <c r="R1904" s="18">
        <f t="shared" si="117"/>
        <v>18.28</v>
      </c>
      <c r="S1904" s="18">
        <f t="shared" si="118"/>
        <v>27.310000000000002</v>
      </c>
      <c r="T1904" s="7">
        <f t="shared" si="119"/>
        <v>0.59903487606931349</v>
      </c>
      <c r="U1904" s="4">
        <f>YEAR(SalesDataTable[[#This Row],[Order Date]])</f>
        <v>2026</v>
      </c>
      <c r="V1904" s="7" t="str">
        <f>"Q"&amp;ROUNDUP(MONTH(SalesDataTable[[#This Row],[Order Date]])/3,0)</f>
        <v>Q3</v>
      </c>
      <c r="W1904" s="8">
        <f>MONTH(SalesDataTable[[#This Row],[Order Date]])</f>
        <v>9</v>
      </c>
      <c r="X1904" s="7" t="str">
        <f>TEXT(SalesDataTable[[#This Row],[Order Date]],"mmm")</f>
        <v>Sep</v>
      </c>
    </row>
    <row r="1905" spans="1:24" ht="15.75">
      <c r="A1905" s="2">
        <v>4865</v>
      </c>
      <c r="B1905" s="11">
        <v>46280</v>
      </c>
      <c r="C1905" s="4">
        <f>YEAR(SalesDataTable[[#This Row],[Order Date]])</f>
        <v>2026</v>
      </c>
      <c r="D1905" s="4" t="str">
        <f>"Q"&amp;ROUNDUP(MONTH(SalesDataTable[[#This Row],[Order Date]])/3,0)</f>
        <v>Q3</v>
      </c>
      <c r="E1905" s="4">
        <f>MONTH(SalesDataTable[[#This Row],[Order Date]])</f>
        <v>9</v>
      </c>
      <c r="F1905" s="4" t="str">
        <f>TEXT(SalesDataTable[[#This Row],[Order Date]],"MMM")</f>
        <v>Sep</v>
      </c>
      <c r="G1905" s="3" t="s">
        <v>20</v>
      </c>
      <c r="H1905" s="3" t="s">
        <v>21</v>
      </c>
      <c r="I1905" s="3" t="s">
        <v>2</v>
      </c>
      <c r="J1905" s="3" t="s">
        <v>3</v>
      </c>
      <c r="K1905" s="3" t="s">
        <v>4</v>
      </c>
      <c r="L1905" s="3" t="s">
        <v>5</v>
      </c>
      <c r="M1905" s="8">
        <v>1</v>
      </c>
      <c r="N1905" s="5">
        <v>83.8</v>
      </c>
      <c r="O1905" s="6">
        <v>0</v>
      </c>
      <c r="P1905" s="18">
        <v>42.23</v>
      </c>
      <c r="Q1905" s="18">
        <f t="shared" si="116"/>
        <v>83.8</v>
      </c>
      <c r="R1905" s="18">
        <f t="shared" si="117"/>
        <v>42.23</v>
      </c>
      <c r="S1905" s="18">
        <f t="shared" si="118"/>
        <v>41.57</v>
      </c>
      <c r="T1905" s="7">
        <f t="shared" si="119"/>
        <v>0.49606205250596663</v>
      </c>
      <c r="U1905" s="4">
        <f>YEAR(SalesDataTable[[#This Row],[Order Date]])</f>
        <v>2026</v>
      </c>
      <c r="V1905" s="7" t="str">
        <f>"Q"&amp;ROUNDUP(MONTH(SalesDataTable[[#This Row],[Order Date]])/3,0)</f>
        <v>Q3</v>
      </c>
      <c r="W1905" s="8">
        <f>MONTH(SalesDataTable[[#This Row],[Order Date]])</f>
        <v>9</v>
      </c>
      <c r="X1905" s="7" t="str">
        <f>TEXT(SalesDataTable[[#This Row],[Order Date]],"mmm")</f>
        <v>Sep</v>
      </c>
    </row>
    <row r="1906" spans="1:24" ht="15.75">
      <c r="A1906" s="2">
        <v>103</v>
      </c>
      <c r="B1906" s="11">
        <v>46281</v>
      </c>
      <c r="C1906" s="4">
        <f>YEAR(SalesDataTable[[#This Row],[Order Date]])</f>
        <v>2026</v>
      </c>
      <c r="D1906" s="4" t="str">
        <f>"Q"&amp;ROUNDUP(MONTH(SalesDataTable[[#This Row],[Order Date]])/3,0)</f>
        <v>Q3</v>
      </c>
      <c r="E1906" s="4">
        <f>MONTH(SalesDataTable[[#This Row],[Order Date]])</f>
        <v>9</v>
      </c>
      <c r="F1906" s="4" t="str">
        <f>TEXT(SalesDataTable[[#This Row],[Order Date]],"MMM")</f>
        <v>Sep</v>
      </c>
      <c r="G1906" s="3" t="s">
        <v>11</v>
      </c>
      <c r="H1906" s="3" t="s">
        <v>18</v>
      </c>
      <c r="I1906" s="3" t="s">
        <v>2</v>
      </c>
      <c r="J1906" s="3" t="s">
        <v>13</v>
      </c>
      <c r="K1906" s="3" t="s">
        <v>14</v>
      </c>
      <c r="L1906" s="3" t="s">
        <v>44</v>
      </c>
      <c r="M1906" s="8">
        <v>1</v>
      </c>
      <c r="N1906" s="5">
        <v>132.58000000000001</v>
      </c>
      <c r="O1906" s="6">
        <v>0.15</v>
      </c>
      <c r="P1906" s="18">
        <v>67.62</v>
      </c>
      <c r="Q1906" s="18">
        <f t="shared" si="116"/>
        <v>112.69300000000001</v>
      </c>
      <c r="R1906" s="18">
        <f t="shared" si="117"/>
        <v>67.62</v>
      </c>
      <c r="S1906" s="18">
        <f t="shared" si="118"/>
        <v>45.073000000000008</v>
      </c>
      <c r="T1906" s="7">
        <f t="shared" si="119"/>
        <v>0.39996273060438536</v>
      </c>
      <c r="U1906" s="4">
        <f>YEAR(SalesDataTable[[#This Row],[Order Date]])</f>
        <v>2026</v>
      </c>
      <c r="V1906" s="7" t="str">
        <f>"Q"&amp;ROUNDUP(MONTH(SalesDataTable[[#This Row],[Order Date]])/3,0)</f>
        <v>Q3</v>
      </c>
      <c r="W1906" s="8">
        <f>MONTH(SalesDataTable[[#This Row],[Order Date]])</f>
        <v>9</v>
      </c>
      <c r="X1906" s="7" t="str">
        <f>TEXT(SalesDataTable[[#This Row],[Order Date]],"mmm")</f>
        <v>Sep</v>
      </c>
    </row>
    <row r="1907" spans="1:24" ht="15.75">
      <c r="A1907" s="2">
        <v>4500</v>
      </c>
      <c r="B1907" s="11">
        <v>46281</v>
      </c>
      <c r="C1907" s="4">
        <f>YEAR(SalesDataTable[[#This Row],[Order Date]])</f>
        <v>2026</v>
      </c>
      <c r="D1907" s="4" t="str">
        <f>"Q"&amp;ROUNDUP(MONTH(SalesDataTable[[#This Row],[Order Date]])/3,0)</f>
        <v>Q3</v>
      </c>
      <c r="E1907" s="4">
        <f>MONTH(SalesDataTable[[#This Row],[Order Date]])</f>
        <v>9</v>
      </c>
      <c r="F1907" s="4" t="str">
        <f>TEXT(SalesDataTable[[#This Row],[Order Date]],"MMM")</f>
        <v>Sep</v>
      </c>
      <c r="G1907" s="3" t="s">
        <v>20</v>
      </c>
      <c r="H1907" s="3" t="s">
        <v>33</v>
      </c>
      <c r="I1907" s="3" t="s">
        <v>2</v>
      </c>
      <c r="J1907" s="3" t="s">
        <v>13</v>
      </c>
      <c r="K1907" s="3" t="s">
        <v>23</v>
      </c>
      <c r="L1907" s="3" t="s">
        <v>51</v>
      </c>
      <c r="M1907" s="8">
        <v>2</v>
      </c>
      <c r="N1907" s="5">
        <v>122.12</v>
      </c>
      <c r="O1907" s="6">
        <v>0.05</v>
      </c>
      <c r="P1907" s="18">
        <v>61.76</v>
      </c>
      <c r="Q1907" s="18">
        <f t="shared" si="116"/>
        <v>232.02799999999999</v>
      </c>
      <c r="R1907" s="18">
        <f t="shared" si="117"/>
        <v>123.52</v>
      </c>
      <c r="S1907" s="18">
        <f t="shared" si="118"/>
        <v>108.508</v>
      </c>
      <c r="T1907" s="7">
        <f t="shared" si="119"/>
        <v>0.46765045597945076</v>
      </c>
      <c r="U1907" s="4">
        <f>YEAR(SalesDataTable[[#This Row],[Order Date]])</f>
        <v>2026</v>
      </c>
      <c r="V1907" s="7" t="str">
        <f>"Q"&amp;ROUNDUP(MONTH(SalesDataTable[[#This Row],[Order Date]])/3,0)</f>
        <v>Q3</v>
      </c>
      <c r="W1907" s="8">
        <f>MONTH(SalesDataTable[[#This Row],[Order Date]])</f>
        <v>9</v>
      </c>
      <c r="X1907" s="7" t="str">
        <f>TEXT(SalesDataTable[[#This Row],[Order Date]],"mmm")</f>
        <v>Sep</v>
      </c>
    </row>
    <row r="1908" spans="1:24" ht="15.75">
      <c r="A1908" s="2">
        <v>5093</v>
      </c>
      <c r="B1908" s="11">
        <v>46281</v>
      </c>
      <c r="C1908" s="4">
        <f>YEAR(SalesDataTable[[#This Row],[Order Date]])</f>
        <v>2026</v>
      </c>
      <c r="D1908" s="4" t="str">
        <f>"Q"&amp;ROUNDUP(MONTH(SalesDataTable[[#This Row],[Order Date]])/3,0)</f>
        <v>Q3</v>
      </c>
      <c r="E1908" s="4">
        <f>MONTH(SalesDataTable[[#This Row],[Order Date]])</f>
        <v>9</v>
      </c>
      <c r="F1908" s="4" t="str">
        <f>TEXT(SalesDataTable[[#This Row],[Order Date]],"MMM")</f>
        <v>Sep</v>
      </c>
      <c r="G1908" s="3" t="s">
        <v>0</v>
      </c>
      <c r="H1908" s="3" t="s">
        <v>1</v>
      </c>
      <c r="I1908" s="3" t="s">
        <v>8</v>
      </c>
      <c r="J1908" s="3" t="s">
        <v>16</v>
      </c>
      <c r="K1908" s="3" t="s">
        <v>9</v>
      </c>
      <c r="L1908" s="3" t="s">
        <v>17</v>
      </c>
      <c r="M1908" s="8">
        <v>3</v>
      </c>
      <c r="N1908" s="5">
        <v>140.47</v>
      </c>
      <c r="O1908" s="6">
        <v>0.15</v>
      </c>
      <c r="P1908" s="18">
        <v>81.739999999999995</v>
      </c>
      <c r="Q1908" s="18">
        <f t="shared" si="116"/>
        <v>358.19849999999997</v>
      </c>
      <c r="R1908" s="18">
        <f t="shared" si="117"/>
        <v>245.21999999999997</v>
      </c>
      <c r="S1908" s="18">
        <f t="shared" si="118"/>
        <v>112.9785</v>
      </c>
      <c r="T1908" s="7">
        <f t="shared" si="119"/>
        <v>0.31540751845694498</v>
      </c>
      <c r="U1908" s="4">
        <f>YEAR(SalesDataTable[[#This Row],[Order Date]])</f>
        <v>2026</v>
      </c>
      <c r="V1908" s="7" t="str">
        <f>"Q"&amp;ROUNDUP(MONTH(SalesDataTable[[#This Row],[Order Date]])/3,0)</f>
        <v>Q3</v>
      </c>
      <c r="W1908" s="8">
        <f>MONTH(SalesDataTable[[#This Row],[Order Date]])</f>
        <v>9</v>
      </c>
      <c r="X1908" s="7" t="str">
        <f>TEXT(SalesDataTable[[#This Row],[Order Date]],"mmm")</f>
        <v>Sep</v>
      </c>
    </row>
    <row r="1909" spans="1:24" ht="15.75">
      <c r="A1909" s="2">
        <v>5147</v>
      </c>
      <c r="B1909" s="11">
        <v>46281</v>
      </c>
      <c r="C1909" s="4">
        <f>YEAR(SalesDataTable[[#This Row],[Order Date]])</f>
        <v>2026</v>
      </c>
      <c r="D1909" s="4" t="str">
        <f>"Q"&amp;ROUNDUP(MONTH(SalesDataTable[[#This Row],[Order Date]])/3,0)</f>
        <v>Q3</v>
      </c>
      <c r="E1909" s="4">
        <f>MONTH(SalesDataTable[[#This Row],[Order Date]])</f>
        <v>9</v>
      </c>
      <c r="F1909" s="4" t="str">
        <f>TEXT(SalesDataTable[[#This Row],[Order Date]],"MMM")</f>
        <v>Sep</v>
      </c>
      <c r="G1909" s="3" t="s">
        <v>20</v>
      </c>
      <c r="H1909" s="3" t="s">
        <v>47</v>
      </c>
      <c r="I1909" s="3" t="s">
        <v>2</v>
      </c>
      <c r="J1909" s="3" t="s">
        <v>13</v>
      </c>
      <c r="K1909" s="3" t="s">
        <v>9</v>
      </c>
      <c r="L1909" s="3" t="s">
        <v>17</v>
      </c>
      <c r="M1909" s="8">
        <v>2</v>
      </c>
      <c r="N1909" s="5">
        <v>145.35</v>
      </c>
      <c r="O1909" s="6">
        <v>0.05</v>
      </c>
      <c r="P1909" s="18">
        <v>78.39</v>
      </c>
      <c r="Q1909" s="18">
        <f t="shared" si="116"/>
        <v>276.16499999999996</v>
      </c>
      <c r="R1909" s="18">
        <f t="shared" si="117"/>
        <v>156.78</v>
      </c>
      <c r="S1909" s="18">
        <f t="shared" si="118"/>
        <v>119.38499999999996</v>
      </c>
      <c r="T1909" s="7">
        <f t="shared" si="119"/>
        <v>0.4322959100537721</v>
      </c>
      <c r="U1909" s="4">
        <f>YEAR(SalesDataTable[[#This Row],[Order Date]])</f>
        <v>2026</v>
      </c>
      <c r="V1909" s="7" t="str">
        <f>"Q"&amp;ROUNDUP(MONTH(SalesDataTable[[#This Row],[Order Date]])/3,0)</f>
        <v>Q3</v>
      </c>
      <c r="W1909" s="8">
        <f>MONTH(SalesDataTable[[#This Row],[Order Date]])</f>
        <v>9</v>
      </c>
      <c r="X1909" s="7" t="str">
        <f>TEXT(SalesDataTable[[#This Row],[Order Date]],"mmm")</f>
        <v>Sep</v>
      </c>
    </row>
    <row r="1910" spans="1:24" ht="15.75">
      <c r="A1910" s="2">
        <v>365</v>
      </c>
      <c r="B1910" s="11">
        <v>46282</v>
      </c>
      <c r="C1910" s="4">
        <f>YEAR(SalesDataTable[[#This Row],[Order Date]])</f>
        <v>2026</v>
      </c>
      <c r="D1910" s="4" t="str">
        <f>"Q"&amp;ROUNDUP(MONTH(SalesDataTable[[#This Row],[Order Date]])/3,0)</f>
        <v>Q3</v>
      </c>
      <c r="E1910" s="4">
        <f>MONTH(SalesDataTable[[#This Row],[Order Date]])</f>
        <v>9</v>
      </c>
      <c r="F1910" s="4" t="str">
        <f>TEXT(SalesDataTable[[#This Row],[Order Date]],"MMM")</f>
        <v>Sep</v>
      </c>
      <c r="G1910" s="3" t="s">
        <v>20</v>
      </c>
      <c r="H1910" s="3" t="s">
        <v>33</v>
      </c>
      <c r="I1910" s="3" t="s">
        <v>28</v>
      </c>
      <c r="J1910" s="3" t="s">
        <v>3</v>
      </c>
      <c r="K1910" s="3" t="s">
        <v>23</v>
      </c>
      <c r="L1910" s="3" t="s">
        <v>51</v>
      </c>
      <c r="M1910" s="8">
        <v>2</v>
      </c>
      <c r="N1910" s="5">
        <v>121.25</v>
      </c>
      <c r="O1910" s="6">
        <v>0</v>
      </c>
      <c r="P1910" s="18">
        <v>61.5</v>
      </c>
      <c r="Q1910" s="18">
        <f t="shared" si="116"/>
        <v>242.5</v>
      </c>
      <c r="R1910" s="18">
        <f t="shared" si="117"/>
        <v>123</v>
      </c>
      <c r="S1910" s="18">
        <f t="shared" si="118"/>
        <v>119.5</v>
      </c>
      <c r="T1910" s="7">
        <f t="shared" si="119"/>
        <v>0.4927835051546392</v>
      </c>
      <c r="U1910" s="4">
        <f>YEAR(SalesDataTable[[#This Row],[Order Date]])</f>
        <v>2026</v>
      </c>
      <c r="V1910" s="7" t="str">
        <f>"Q"&amp;ROUNDUP(MONTH(SalesDataTable[[#This Row],[Order Date]])/3,0)</f>
        <v>Q3</v>
      </c>
      <c r="W1910" s="8">
        <f>MONTH(SalesDataTable[[#This Row],[Order Date]])</f>
        <v>9</v>
      </c>
      <c r="X1910" s="7" t="str">
        <f>TEXT(SalesDataTable[[#This Row],[Order Date]],"mmm")</f>
        <v>Sep</v>
      </c>
    </row>
    <row r="1911" spans="1:24" ht="15.75">
      <c r="A1911" s="2">
        <v>494</v>
      </c>
      <c r="B1911" s="11">
        <v>46282</v>
      </c>
      <c r="C1911" s="4">
        <f>YEAR(SalesDataTable[[#This Row],[Order Date]])</f>
        <v>2026</v>
      </c>
      <c r="D1911" s="4" t="str">
        <f>"Q"&amp;ROUNDUP(MONTH(SalesDataTable[[#This Row],[Order Date]])/3,0)</f>
        <v>Q3</v>
      </c>
      <c r="E1911" s="4">
        <f>MONTH(SalesDataTable[[#This Row],[Order Date]])</f>
        <v>9</v>
      </c>
      <c r="F1911" s="4" t="str">
        <f>TEXT(SalesDataTable[[#This Row],[Order Date]],"MMM")</f>
        <v>Sep</v>
      </c>
      <c r="G1911" s="3" t="s">
        <v>20</v>
      </c>
      <c r="H1911" s="3" t="s">
        <v>21</v>
      </c>
      <c r="I1911" s="3" t="s">
        <v>2</v>
      </c>
      <c r="J1911" s="3" t="s">
        <v>13</v>
      </c>
      <c r="K1911" s="3" t="s">
        <v>14</v>
      </c>
      <c r="L1911" s="3" t="s">
        <v>15</v>
      </c>
      <c r="M1911" s="8">
        <v>1</v>
      </c>
      <c r="N1911" s="5">
        <v>35.94</v>
      </c>
      <c r="O1911" s="6">
        <v>0.1</v>
      </c>
      <c r="P1911" s="18">
        <v>13.19</v>
      </c>
      <c r="Q1911" s="18">
        <f t="shared" si="116"/>
        <v>32.345999999999997</v>
      </c>
      <c r="R1911" s="18">
        <f t="shared" si="117"/>
        <v>13.19</v>
      </c>
      <c r="S1911" s="18">
        <f t="shared" si="118"/>
        <v>19.155999999999999</v>
      </c>
      <c r="T1911" s="7">
        <f t="shared" si="119"/>
        <v>0.59222160390774747</v>
      </c>
      <c r="U1911" s="4">
        <f>YEAR(SalesDataTable[[#This Row],[Order Date]])</f>
        <v>2026</v>
      </c>
      <c r="V1911" s="7" t="str">
        <f>"Q"&amp;ROUNDUP(MONTH(SalesDataTable[[#This Row],[Order Date]])/3,0)</f>
        <v>Q3</v>
      </c>
      <c r="W1911" s="8">
        <f>MONTH(SalesDataTable[[#This Row],[Order Date]])</f>
        <v>9</v>
      </c>
      <c r="X1911" s="7" t="str">
        <f>TEXT(SalesDataTable[[#This Row],[Order Date]],"mmm")</f>
        <v>Sep</v>
      </c>
    </row>
    <row r="1912" spans="1:24" ht="15.75">
      <c r="A1912" s="2">
        <v>665</v>
      </c>
      <c r="B1912" s="11">
        <v>46282</v>
      </c>
      <c r="C1912" s="4">
        <f>YEAR(SalesDataTable[[#This Row],[Order Date]])</f>
        <v>2026</v>
      </c>
      <c r="D1912" s="4" t="str">
        <f>"Q"&amp;ROUNDUP(MONTH(SalesDataTable[[#This Row],[Order Date]])/3,0)</f>
        <v>Q3</v>
      </c>
      <c r="E1912" s="4">
        <f>MONTH(SalesDataTable[[#This Row],[Order Date]])</f>
        <v>9</v>
      </c>
      <c r="F1912" s="4" t="str">
        <f>TEXT(SalesDataTable[[#This Row],[Order Date]],"MMM")</f>
        <v>Sep</v>
      </c>
      <c r="G1912" s="3" t="s">
        <v>6</v>
      </c>
      <c r="H1912" s="3" t="s">
        <v>49</v>
      </c>
      <c r="I1912" s="3" t="s">
        <v>2</v>
      </c>
      <c r="J1912" s="3" t="s">
        <v>13</v>
      </c>
      <c r="K1912" s="3" t="s">
        <v>4</v>
      </c>
      <c r="L1912" s="3" t="s">
        <v>30</v>
      </c>
      <c r="M1912" s="8">
        <v>1</v>
      </c>
      <c r="N1912" s="5">
        <v>101.18</v>
      </c>
      <c r="O1912" s="6">
        <v>0.1</v>
      </c>
      <c r="P1912" s="18">
        <v>49.38</v>
      </c>
      <c r="Q1912" s="18">
        <f t="shared" si="116"/>
        <v>91.062000000000012</v>
      </c>
      <c r="R1912" s="18">
        <f t="shared" si="117"/>
        <v>49.38</v>
      </c>
      <c r="S1912" s="18">
        <f t="shared" si="118"/>
        <v>41.682000000000009</v>
      </c>
      <c r="T1912" s="7">
        <f t="shared" si="119"/>
        <v>0.45773209461685449</v>
      </c>
      <c r="U1912" s="4">
        <f>YEAR(SalesDataTable[[#This Row],[Order Date]])</f>
        <v>2026</v>
      </c>
      <c r="V1912" s="7" t="str">
        <f>"Q"&amp;ROUNDUP(MONTH(SalesDataTable[[#This Row],[Order Date]])/3,0)</f>
        <v>Q3</v>
      </c>
      <c r="W1912" s="8">
        <f>MONTH(SalesDataTable[[#This Row],[Order Date]])</f>
        <v>9</v>
      </c>
      <c r="X1912" s="7" t="str">
        <f>TEXT(SalesDataTable[[#This Row],[Order Date]],"mmm")</f>
        <v>Sep</v>
      </c>
    </row>
    <row r="1913" spans="1:24" ht="15.75">
      <c r="A1913" s="2">
        <v>2067</v>
      </c>
      <c r="B1913" s="11">
        <v>46282</v>
      </c>
      <c r="C1913" s="4">
        <f>YEAR(SalesDataTable[[#This Row],[Order Date]])</f>
        <v>2026</v>
      </c>
      <c r="D1913" s="4" t="str">
        <f>"Q"&amp;ROUNDUP(MONTH(SalesDataTable[[#This Row],[Order Date]])/3,0)</f>
        <v>Q3</v>
      </c>
      <c r="E1913" s="4">
        <f>MONTH(SalesDataTable[[#This Row],[Order Date]])</f>
        <v>9</v>
      </c>
      <c r="F1913" s="4" t="str">
        <f>TEXT(SalesDataTable[[#This Row],[Order Date]],"MMM")</f>
        <v>Sep</v>
      </c>
      <c r="G1913" s="3" t="s">
        <v>20</v>
      </c>
      <c r="H1913" s="3" t="s">
        <v>31</v>
      </c>
      <c r="I1913" s="3" t="s">
        <v>19</v>
      </c>
      <c r="J1913" s="3" t="s">
        <v>13</v>
      </c>
      <c r="K1913" s="3" t="s">
        <v>4</v>
      </c>
      <c r="L1913" s="3" t="s">
        <v>5</v>
      </c>
      <c r="M1913" s="8">
        <v>2</v>
      </c>
      <c r="N1913" s="5">
        <v>82.47</v>
      </c>
      <c r="O1913" s="6">
        <v>0</v>
      </c>
      <c r="P1913" s="18">
        <v>42.49</v>
      </c>
      <c r="Q1913" s="18">
        <f t="shared" si="116"/>
        <v>164.94</v>
      </c>
      <c r="R1913" s="18">
        <f t="shared" si="117"/>
        <v>84.98</v>
      </c>
      <c r="S1913" s="18">
        <f t="shared" si="118"/>
        <v>79.959999999999994</v>
      </c>
      <c r="T1913" s="7">
        <f t="shared" si="119"/>
        <v>0.48478234509518608</v>
      </c>
      <c r="U1913" s="4">
        <f>YEAR(SalesDataTable[[#This Row],[Order Date]])</f>
        <v>2026</v>
      </c>
      <c r="V1913" s="7" t="str">
        <f>"Q"&amp;ROUNDUP(MONTH(SalesDataTable[[#This Row],[Order Date]])/3,0)</f>
        <v>Q3</v>
      </c>
      <c r="W1913" s="8">
        <f>MONTH(SalesDataTable[[#This Row],[Order Date]])</f>
        <v>9</v>
      </c>
      <c r="X1913" s="7" t="str">
        <f>TEXT(SalesDataTable[[#This Row],[Order Date]],"mmm")</f>
        <v>Sep</v>
      </c>
    </row>
    <row r="1914" spans="1:24" ht="15.75">
      <c r="A1914" s="2">
        <v>2648</v>
      </c>
      <c r="B1914" s="11">
        <v>46282</v>
      </c>
      <c r="C1914" s="4">
        <f>YEAR(SalesDataTable[[#This Row],[Order Date]])</f>
        <v>2026</v>
      </c>
      <c r="D1914" s="4" t="str">
        <f>"Q"&amp;ROUNDUP(MONTH(SalesDataTable[[#This Row],[Order Date]])/3,0)</f>
        <v>Q3</v>
      </c>
      <c r="E1914" s="4">
        <f>MONTH(SalesDataTable[[#This Row],[Order Date]])</f>
        <v>9</v>
      </c>
      <c r="F1914" s="4" t="str">
        <f>TEXT(SalesDataTable[[#This Row],[Order Date]],"MMM")</f>
        <v>Sep</v>
      </c>
      <c r="G1914" s="3" t="s">
        <v>11</v>
      </c>
      <c r="H1914" s="3" t="s">
        <v>52</v>
      </c>
      <c r="I1914" s="3" t="s">
        <v>28</v>
      </c>
      <c r="J1914" s="3" t="s">
        <v>13</v>
      </c>
      <c r="K1914" s="3" t="s">
        <v>34</v>
      </c>
      <c r="L1914" s="3" t="s">
        <v>45</v>
      </c>
      <c r="M1914" s="8">
        <v>1</v>
      </c>
      <c r="N1914" s="5">
        <v>50.47</v>
      </c>
      <c r="O1914" s="6">
        <v>0.05</v>
      </c>
      <c r="P1914" s="18">
        <v>22.27</v>
      </c>
      <c r="Q1914" s="18">
        <f t="shared" si="116"/>
        <v>47.946499999999993</v>
      </c>
      <c r="R1914" s="18">
        <f t="shared" si="117"/>
        <v>22.27</v>
      </c>
      <c r="S1914" s="18">
        <f t="shared" si="118"/>
        <v>25.676499999999994</v>
      </c>
      <c r="T1914" s="7">
        <f t="shared" si="119"/>
        <v>0.53552396942425406</v>
      </c>
      <c r="U1914" s="4">
        <f>YEAR(SalesDataTable[[#This Row],[Order Date]])</f>
        <v>2026</v>
      </c>
      <c r="V1914" s="7" t="str">
        <f>"Q"&amp;ROUNDUP(MONTH(SalesDataTable[[#This Row],[Order Date]])/3,0)</f>
        <v>Q3</v>
      </c>
      <c r="W1914" s="8">
        <f>MONTH(SalesDataTable[[#This Row],[Order Date]])</f>
        <v>9</v>
      </c>
      <c r="X1914" s="7" t="str">
        <f>TEXT(SalesDataTable[[#This Row],[Order Date]],"mmm")</f>
        <v>Sep</v>
      </c>
    </row>
    <row r="1915" spans="1:24" ht="15.75">
      <c r="A1915" s="2">
        <v>3074</v>
      </c>
      <c r="B1915" s="11">
        <v>46282</v>
      </c>
      <c r="C1915" s="4">
        <f>YEAR(SalesDataTable[[#This Row],[Order Date]])</f>
        <v>2026</v>
      </c>
      <c r="D1915" s="4" t="str">
        <f>"Q"&amp;ROUNDUP(MONTH(SalesDataTable[[#This Row],[Order Date]])/3,0)</f>
        <v>Q3</v>
      </c>
      <c r="E1915" s="4">
        <f>MONTH(SalesDataTable[[#This Row],[Order Date]])</f>
        <v>9</v>
      </c>
      <c r="F1915" s="4" t="str">
        <f>TEXT(SalesDataTable[[#This Row],[Order Date]],"MMM")</f>
        <v>Sep</v>
      </c>
      <c r="G1915" s="3" t="s">
        <v>20</v>
      </c>
      <c r="H1915" s="3" t="s">
        <v>33</v>
      </c>
      <c r="I1915" s="3" t="s">
        <v>8</v>
      </c>
      <c r="J1915" s="3" t="s">
        <v>16</v>
      </c>
      <c r="K1915" s="3" t="s">
        <v>23</v>
      </c>
      <c r="L1915" s="3" t="s">
        <v>40</v>
      </c>
      <c r="M1915" s="8">
        <v>5</v>
      </c>
      <c r="N1915" s="5">
        <v>82.63</v>
      </c>
      <c r="O1915" s="6">
        <v>0.15</v>
      </c>
      <c r="P1915" s="18">
        <v>38.630000000000003</v>
      </c>
      <c r="Q1915" s="18">
        <f t="shared" si="116"/>
        <v>351.17749999999995</v>
      </c>
      <c r="R1915" s="18">
        <f t="shared" si="117"/>
        <v>193.15</v>
      </c>
      <c r="S1915" s="18">
        <f t="shared" si="118"/>
        <v>158.02749999999995</v>
      </c>
      <c r="T1915" s="7">
        <f t="shared" si="119"/>
        <v>0.44999323703824978</v>
      </c>
      <c r="U1915" s="4">
        <f>YEAR(SalesDataTable[[#This Row],[Order Date]])</f>
        <v>2026</v>
      </c>
      <c r="V1915" s="7" t="str">
        <f>"Q"&amp;ROUNDUP(MONTH(SalesDataTable[[#This Row],[Order Date]])/3,0)</f>
        <v>Q3</v>
      </c>
      <c r="W1915" s="8">
        <f>MONTH(SalesDataTable[[#This Row],[Order Date]])</f>
        <v>9</v>
      </c>
      <c r="X1915" s="7" t="str">
        <f>TEXT(SalesDataTable[[#This Row],[Order Date]],"mmm")</f>
        <v>Sep</v>
      </c>
    </row>
    <row r="1916" spans="1:24" ht="15.75">
      <c r="A1916" s="2">
        <v>259</v>
      </c>
      <c r="B1916" s="11">
        <v>46283</v>
      </c>
      <c r="C1916" s="4">
        <f>YEAR(SalesDataTable[[#This Row],[Order Date]])</f>
        <v>2026</v>
      </c>
      <c r="D1916" s="4" t="str">
        <f>"Q"&amp;ROUNDUP(MONTH(SalesDataTable[[#This Row],[Order Date]])/3,0)</f>
        <v>Q3</v>
      </c>
      <c r="E1916" s="4">
        <f>MONTH(SalesDataTable[[#This Row],[Order Date]])</f>
        <v>9</v>
      </c>
      <c r="F1916" s="4" t="str">
        <f>TEXT(SalesDataTable[[#This Row],[Order Date]],"MMM")</f>
        <v>Sep</v>
      </c>
      <c r="G1916" s="3" t="s">
        <v>20</v>
      </c>
      <c r="H1916" s="3" t="s">
        <v>33</v>
      </c>
      <c r="I1916" s="3" t="s">
        <v>19</v>
      </c>
      <c r="J1916" s="3" t="s">
        <v>16</v>
      </c>
      <c r="K1916" s="3" t="s">
        <v>14</v>
      </c>
      <c r="L1916" s="3" t="s">
        <v>48</v>
      </c>
      <c r="M1916" s="8">
        <v>4</v>
      </c>
      <c r="N1916" s="5">
        <v>168.48</v>
      </c>
      <c r="O1916" s="6">
        <v>0.1</v>
      </c>
      <c r="P1916" s="18">
        <v>89.85</v>
      </c>
      <c r="Q1916" s="18">
        <f t="shared" si="116"/>
        <v>606.52800000000002</v>
      </c>
      <c r="R1916" s="18">
        <f t="shared" si="117"/>
        <v>359.4</v>
      </c>
      <c r="S1916" s="18">
        <f t="shared" si="118"/>
        <v>247.12800000000004</v>
      </c>
      <c r="T1916" s="7">
        <f t="shared" si="119"/>
        <v>0.4074469768914214</v>
      </c>
      <c r="U1916" s="4">
        <f>YEAR(SalesDataTable[[#This Row],[Order Date]])</f>
        <v>2026</v>
      </c>
      <c r="V1916" s="7" t="str">
        <f>"Q"&amp;ROUNDUP(MONTH(SalesDataTable[[#This Row],[Order Date]])/3,0)</f>
        <v>Q3</v>
      </c>
      <c r="W1916" s="8">
        <f>MONTH(SalesDataTable[[#This Row],[Order Date]])</f>
        <v>9</v>
      </c>
      <c r="X1916" s="7" t="str">
        <f>TEXT(SalesDataTable[[#This Row],[Order Date]],"mmm")</f>
        <v>Sep</v>
      </c>
    </row>
    <row r="1917" spans="1:24" ht="15.75">
      <c r="A1917" s="2">
        <v>997</v>
      </c>
      <c r="B1917" s="11">
        <v>46283</v>
      </c>
      <c r="C1917" s="4">
        <f>YEAR(SalesDataTable[[#This Row],[Order Date]])</f>
        <v>2026</v>
      </c>
      <c r="D1917" s="4" t="str">
        <f>"Q"&amp;ROUNDUP(MONTH(SalesDataTable[[#This Row],[Order Date]])/3,0)</f>
        <v>Q3</v>
      </c>
      <c r="E1917" s="4">
        <f>MONTH(SalesDataTable[[#This Row],[Order Date]])</f>
        <v>9</v>
      </c>
      <c r="F1917" s="4" t="str">
        <f>TEXT(SalesDataTable[[#This Row],[Order Date]],"MMM")</f>
        <v>Sep</v>
      </c>
      <c r="G1917" s="3" t="s">
        <v>6</v>
      </c>
      <c r="H1917" s="3" t="s">
        <v>41</v>
      </c>
      <c r="I1917" s="3" t="s">
        <v>28</v>
      </c>
      <c r="J1917" s="3" t="s">
        <v>3</v>
      </c>
      <c r="K1917" s="3" t="s">
        <v>23</v>
      </c>
      <c r="L1917" s="3" t="s">
        <v>51</v>
      </c>
      <c r="M1917" s="8">
        <v>2</v>
      </c>
      <c r="N1917" s="5">
        <v>121.82</v>
      </c>
      <c r="O1917" s="6">
        <v>0</v>
      </c>
      <c r="P1917" s="18">
        <v>61.92</v>
      </c>
      <c r="Q1917" s="18">
        <f t="shared" si="116"/>
        <v>243.64</v>
      </c>
      <c r="R1917" s="18">
        <f t="shared" si="117"/>
        <v>123.84</v>
      </c>
      <c r="S1917" s="18">
        <f t="shared" si="118"/>
        <v>119.79999999999998</v>
      </c>
      <c r="T1917" s="7">
        <f t="shared" si="119"/>
        <v>0.49170907896897059</v>
      </c>
      <c r="U1917" s="4">
        <f>YEAR(SalesDataTable[[#This Row],[Order Date]])</f>
        <v>2026</v>
      </c>
      <c r="V1917" s="7" t="str">
        <f>"Q"&amp;ROUNDUP(MONTH(SalesDataTable[[#This Row],[Order Date]])/3,0)</f>
        <v>Q3</v>
      </c>
      <c r="W1917" s="8">
        <f>MONTH(SalesDataTable[[#This Row],[Order Date]])</f>
        <v>9</v>
      </c>
      <c r="X1917" s="7" t="str">
        <f>TEXT(SalesDataTable[[#This Row],[Order Date]],"mmm")</f>
        <v>Sep</v>
      </c>
    </row>
    <row r="1918" spans="1:24" ht="15.75">
      <c r="A1918" s="2">
        <v>2102</v>
      </c>
      <c r="B1918" s="11">
        <v>46283</v>
      </c>
      <c r="C1918" s="4">
        <f>YEAR(SalesDataTable[[#This Row],[Order Date]])</f>
        <v>2026</v>
      </c>
      <c r="D1918" s="4" t="str">
        <f>"Q"&amp;ROUNDUP(MONTH(SalesDataTable[[#This Row],[Order Date]])/3,0)</f>
        <v>Q3</v>
      </c>
      <c r="E1918" s="4">
        <f>MONTH(SalesDataTable[[#This Row],[Order Date]])</f>
        <v>9</v>
      </c>
      <c r="F1918" s="4" t="str">
        <f>TEXT(SalesDataTable[[#This Row],[Order Date]],"MMM")</f>
        <v>Sep</v>
      </c>
      <c r="G1918" s="3" t="s">
        <v>0</v>
      </c>
      <c r="H1918" s="3" t="s">
        <v>50</v>
      </c>
      <c r="I1918" s="3" t="s">
        <v>19</v>
      </c>
      <c r="J1918" s="3" t="s">
        <v>3</v>
      </c>
      <c r="K1918" s="3" t="s">
        <v>4</v>
      </c>
      <c r="L1918" s="3" t="s">
        <v>22</v>
      </c>
      <c r="M1918" s="8">
        <v>1</v>
      </c>
      <c r="N1918" s="5">
        <v>50.02</v>
      </c>
      <c r="O1918" s="6">
        <v>0.1</v>
      </c>
      <c r="P1918" s="18">
        <v>22.47</v>
      </c>
      <c r="Q1918" s="18">
        <f t="shared" si="116"/>
        <v>45.018000000000001</v>
      </c>
      <c r="R1918" s="18">
        <f t="shared" si="117"/>
        <v>22.47</v>
      </c>
      <c r="S1918" s="18">
        <f t="shared" si="118"/>
        <v>22.548000000000002</v>
      </c>
      <c r="T1918" s="7">
        <f t="shared" si="119"/>
        <v>0.50086632013861121</v>
      </c>
      <c r="U1918" s="4">
        <f>YEAR(SalesDataTable[[#This Row],[Order Date]])</f>
        <v>2026</v>
      </c>
      <c r="V1918" s="7" t="str">
        <f>"Q"&amp;ROUNDUP(MONTH(SalesDataTable[[#This Row],[Order Date]])/3,0)</f>
        <v>Q3</v>
      </c>
      <c r="W1918" s="8">
        <f>MONTH(SalesDataTable[[#This Row],[Order Date]])</f>
        <v>9</v>
      </c>
      <c r="X1918" s="7" t="str">
        <f>TEXT(SalesDataTable[[#This Row],[Order Date]],"mmm")</f>
        <v>Sep</v>
      </c>
    </row>
    <row r="1919" spans="1:24" ht="15.75">
      <c r="A1919" s="2">
        <v>2452</v>
      </c>
      <c r="B1919" s="11">
        <v>46283</v>
      </c>
      <c r="C1919" s="4">
        <f>YEAR(SalesDataTable[[#This Row],[Order Date]])</f>
        <v>2026</v>
      </c>
      <c r="D1919" s="4" t="str">
        <f>"Q"&amp;ROUNDUP(MONTH(SalesDataTable[[#This Row],[Order Date]])/3,0)</f>
        <v>Q3</v>
      </c>
      <c r="E1919" s="4">
        <f>MONTH(SalesDataTable[[#This Row],[Order Date]])</f>
        <v>9</v>
      </c>
      <c r="F1919" s="4" t="str">
        <f>TEXT(SalesDataTable[[#This Row],[Order Date]],"MMM")</f>
        <v>Sep</v>
      </c>
      <c r="G1919" s="3" t="s">
        <v>11</v>
      </c>
      <c r="H1919" s="3" t="s">
        <v>25</v>
      </c>
      <c r="I1919" s="3" t="s">
        <v>2</v>
      </c>
      <c r="J1919" s="3" t="s">
        <v>13</v>
      </c>
      <c r="K1919" s="3" t="s">
        <v>34</v>
      </c>
      <c r="L1919" s="3" t="s">
        <v>45</v>
      </c>
      <c r="M1919" s="8">
        <v>1</v>
      </c>
      <c r="N1919" s="5">
        <v>50.17</v>
      </c>
      <c r="O1919" s="6">
        <v>0.1</v>
      </c>
      <c r="P1919" s="18">
        <v>21.99</v>
      </c>
      <c r="Q1919" s="18">
        <f t="shared" si="116"/>
        <v>45.153000000000006</v>
      </c>
      <c r="R1919" s="18">
        <f t="shared" si="117"/>
        <v>21.99</v>
      </c>
      <c r="S1919" s="18">
        <f t="shared" si="118"/>
        <v>23.163000000000007</v>
      </c>
      <c r="T1919" s="7">
        <f t="shared" si="119"/>
        <v>0.51298917015480705</v>
      </c>
      <c r="U1919" s="4">
        <f>YEAR(SalesDataTable[[#This Row],[Order Date]])</f>
        <v>2026</v>
      </c>
      <c r="V1919" s="7" t="str">
        <f>"Q"&amp;ROUNDUP(MONTH(SalesDataTable[[#This Row],[Order Date]])/3,0)</f>
        <v>Q3</v>
      </c>
      <c r="W1919" s="8">
        <f>MONTH(SalesDataTable[[#This Row],[Order Date]])</f>
        <v>9</v>
      </c>
      <c r="X1919" s="7" t="str">
        <f>TEXT(SalesDataTable[[#This Row],[Order Date]],"mmm")</f>
        <v>Sep</v>
      </c>
    </row>
    <row r="1920" spans="1:24" ht="15.75">
      <c r="A1920" s="2">
        <v>2761</v>
      </c>
      <c r="B1920" s="11">
        <v>46283</v>
      </c>
      <c r="C1920" s="4">
        <f>YEAR(SalesDataTable[[#This Row],[Order Date]])</f>
        <v>2026</v>
      </c>
      <c r="D1920" s="4" t="str">
        <f>"Q"&amp;ROUNDUP(MONTH(SalesDataTable[[#This Row],[Order Date]])/3,0)</f>
        <v>Q3</v>
      </c>
      <c r="E1920" s="4">
        <f>MONTH(SalesDataTable[[#This Row],[Order Date]])</f>
        <v>9</v>
      </c>
      <c r="F1920" s="4" t="str">
        <f>TEXT(SalesDataTable[[#This Row],[Order Date]],"MMM")</f>
        <v>Sep</v>
      </c>
      <c r="G1920" s="3" t="s">
        <v>0</v>
      </c>
      <c r="H1920" s="3" t="s">
        <v>50</v>
      </c>
      <c r="I1920" s="3" t="s">
        <v>8</v>
      </c>
      <c r="J1920" s="3" t="s">
        <v>16</v>
      </c>
      <c r="K1920" s="3" t="s">
        <v>23</v>
      </c>
      <c r="L1920" s="3" t="s">
        <v>51</v>
      </c>
      <c r="M1920" s="8">
        <v>5</v>
      </c>
      <c r="N1920" s="5">
        <v>124.51</v>
      </c>
      <c r="O1920" s="6">
        <v>0.1</v>
      </c>
      <c r="P1920" s="18">
        <v>60.29</v>
      </c>
      <c r="Q1920" s="18">
        <f t="shared" si="116"/>
        <v>560.29500000000007</v>
      </c>
      <c r="R1920" s="18">
        <f t="shared" si="117"/>
        <v>301.45</v>
      </c>
      <c r="S1920" s="18">
        <f t="shared" si="118"/>
        <v>258.84500000000008</v>
      </c>
      <c r="T1920" s="7">
        <f t="shared" si="119"/>
        <v>0.46197984990049895</v>
      </c>
      <c r="U1920" s="4">
        <f>YEAR(SalesDataTable[[#This Row],[Order Date]])</f>
        <v>2026</v>
      </c>
      <c r="V1920" s="7" t="str">
        <f>"Q"&amp;ROUNDUP(MONTH(SalesDataTable[[#This Row],[Order Date]])/3,0)</f>
        <v>Q3</v>
      </c>
      <c r="W1920" s="8">
        <f>MONTH(SalesDataTable[[#This Row],[Order Date]])</f>
        <v>9</v>
      </c>
      <c r="X1920" s="7" t="str">
        <f>TEXT(SalesDataTable[[#This Row],[Order Date]],"mmm")</f>
        <v>Sep</v>
      </c>
    </row>
    <row r="1921" spans="1:24" ht="15.75">
      <c r="A1921" s="2">
        <v>3993</v>
      </c>
      <c r="B1921" s="11">
        <v>46283</v>
      </c>
      <c r="C1921" s="4">
        <f>YEAR(SalesDataTable[[#This Row],[Order Date]])</f>
        <v>2026</v>
      </c>
      <c r="D1921" s="4" t="str">
        <f>"Q"&amp;ROUNDUP(MONTH(SalesDataTable[[#This Row],[Order Date]])/3,0)</f>
        <v>Q3</v>
      </c>
      <c r="E1921" s="4">
        <f>MONTH(SalesDataTable[[#This Row],[Order Date]])</f>
        <v>9</v>
      </c>
      <c r="F1921" s="4" t="str">
        <f>TEXT(SalesDataTable[[#This Row],[Order Date]],"MMM")</f>
        <v>Sep</v>
      </c>
      <c r="G1921" s="3" t="s">
        <v>6</v>
      </c>
      <c r="H1921" s="3" t="s">
        <v>43</v>
      </c>
      <c r="I1921" s="3" t="s">
        <v>28</v>
      </c>
      <c r="J1921" s="3" t="s">
        <v>3</v>
      </c>
      <c r="K1921" s="3" t="s">
        <v>9</v>
      </c>
      <c r="L1921" s="3" t="s">
        <v>37</v>
      </c>
      <c r="M1921" s="8">
        <v>1</v>
      </c>
      <c r="N1921" s="5">
        <v>153.68</v>
      </c>
      <c r="O1921" s="6">
        <v>0.05</v>
      </c>
      <c r="P1921" s="18">
        <v>77.42</v>
      </c>
      <c r="Q1921" s="18">
        <f t="shared" si="116"/>
        <v>145.99600000000001</v>
      </c>
      <c r="R1921" s="18">
        <f t="shared" si="117"/>
        <v>77.42</v>
      </c>
      <c r="S1921" s="18">
        <f t="shared" si="118"/>
        <v>68.576000000000008</v>
      </c>
      <c r="T1921" s="7">
        <f t="shared" si="119"/>
        <v>0.46971149894517661</v>
      </c>
      <c r="U1921" s="4">
        <f>YEAR(SalesDataTable[[#This Row],[Order Date]])</f>
        <v>2026</v>
      </c>
      <c r="V1921" s="7" t="str">
        <f>"Q"&amp;ROUNDUP(MONTH(SalesDataTable[[#This Row],[Order Date]])/3,0)</f>
        <v>Q3</v>
      </c>
      <c r="W1921" s="8">
        <f>MONTH(SalesDataTable[[#This Row],[Order Date]])</f>
        <v>9</v>
      </c>
      <c r="X1921" s="7" t="str">
        <f>TEXT(SalesDataTable[[#This Row],[Order Date]],"mmm")</f>
        <v>Sep</v>
      </c>
    </row>
    <row r="1922" spans="1:24" ht="15.75">
      <c r="A1922" s="2">
        <v>4343</v>
      </c>
      <c r="B1922" s="11">
        <v>46283</v>
      </c>
      <c r="C1922" s="4">
        <f>YEAR(SalesDataTable[[#This Row],[Order Date]])</f>
        <v>2026</v>
      </c>
      <c r="D1922" s="4" t="str">
        <f>"Q"&amp;ROUNDUP(MONTH(SalesDataTable[[#This Row],[Order Date]])/3,0)</f>
        <v>Q3</v>
      </c>
      <c r="E1922" s="4">
        <f>MONTH(SalesDataTable[[#This Row],[Order Date]])</f>
        <v>9</v>
      </c>
      <c r="F1922" s="4" t="str">
        <f>TEXT(SalesDataTable[[#This Row],[Order Date]],"MMM")</f>
        <v>Sep</v>
      </c>
      <c r="G1922" s="3" t="s">
        <v>6</v>
      </c>
      <c r="H1922" s="3" t="s">
        <v>43</v>
      </c>
      <c r="I1922" s="3" t="s">
        <v>28</v>
      </c>
      <c r="J1922" s="3" t="s">
        <v>13</v>
      </c>
      <c r="K1922" s="3" t="s">
        <v>23</v>
      </c>
      <c r="L1922" s="3" t="s">
        <v>51</v>
      </c>
      <c r="M1922" s="8">
        <v>2</v>
      </c>
      <c r="N1922" s="5">
        <v>121.37</v>
      </c>
      <c r="O1922" s="6">
        <v>0.05</v>
      </c>
      <c r="P1922" s="18">
        <v>60.13</v>
      </c>
      <c r="Q1922" s="18">
        <f t="shared" ref="Q1922:Q1985" si="120">M1922*N1922*(1-O1922)</f>
        <v>230.60300000000001</v>
      </c>
      <c r="R1922" s="18">
        <f t="shared" ref="R1922:R1985" si="121">M1922*P1922</f>
        <v>120.26</v>
      </c>
      <c r="S1922" s="18">
        <f t="shared" ref="S1922:S1985" si="122">Q1922-R1922</f>
        <v>110.343</v>
      </c>
      <c r="T1922" s="7">
        <f t="shared" ref="T1922:T1985" si="123">IFERROR(S1922/Q1922,0)</f>
        <v>0.47849767782726155</v>
      </c>
      <c r="U1922" s="4">
        <f>YEAR(SalesDataTable[[#This Row],[Order Date]])</f>
        <v>2026</v>
      </c>
      <c r="V1922" s="7" t="str">
        <f>"Q"&amp;ROUNDUP(MONTH(SalesDataTable[[#This Row],[Order Date]])/3,0)</f>
        <v>Q3</v>
      </c>
      <c r="W1922" s="8">
        <f>MONTH(SalesDataTable[[#This Row],[Order Date]])</f>
        <v>9</v>
      </c>
      <c r="X1922" s="7" t="str">
        <f>TEXT(SalesDataTable[[#This Row],[Order Date]],"mmm")</f>
        <v>Sep</v>
      </c>
    </row>
    <row r="1923" spans="1:24" ht="15.75">
      <c r="A1923" s="2">
        <v>4429</v>
      </c>
      <c r="B1923" s="11">
        <v>46283</v>
      </c>
      <c r="C1923" s="4">
        <f>YEAR(SalesDataTable[[#This Row],[Order Date]])</f>
        <v>2026</v>
      </c>
      <c r="D1923" s="4" t="str">
        <f>"Q"&amp;ROUNDUP(MONTH(SalesDataTable[[#This Row],[Order Date]])/3,0)</f>
        <v>Q3</v>
      </c>
      <c r="E1923" s="4">
        <f>MONTH(SalesDataTable[[#This Row],[Order Date]])</f>
        <v>9</v>
      </c>
      <c r="F1923" s="4" t="str">
        <f>TEXT(SalesDataTable[[#This Row],[Order Date]],"MMM")</f>
        <v>Sep</v>
      </c>
      <c r="G1923" s="3" t="s">
        <v>0</v>
      </c>
      <c r="H1923" s="3" t="s">
        <v>50</v>
      </c>
      <c r="I1923" s="3" t="s">
        <v>2</v>
      </c>
      <c r="J1923" s="3" t="s">
        <v>16</v>
      </c>
      <c r="K1923" s="3" t="s">
        <v>9</v>
      </c>
      <c r="L1923" s="3" t="s">
        <v>17</v>
      </c>
      <c r="M1923" s="8">
        <v>2</v>
      </c>
      <c r="N1923" s="5">
        <v>145.1</v>
      </c>
      <c r="O1923" s="6">
        <v>0.1</v>
      </c>
      <c r="P1923" s="18">
        <v>77.62</v>
      </c>
      <c r="Q1923" s="18">
        <f t="shared" si="120"/>
        <v>261.18</v>
      </c>
      <c r="R1923" s="18">
        <f t="shared" si="121"/>
        <v>155.24</v>
      </c>
      <c r="S1923" s="18">
        <f t="shared" si="122"/>
        <v>105.94</v>
      </c>
      <c r="T1923" s="7">
        <f t="shared" si="123"/>
        <v>0.40562064476606169</v>
      </c>
      <c r="U1923" s="4">
        <f>YEAR(SalesDataTable[[#This Row],[Order Date]])</f>
        <v>2026</v>
      </c>
      <c r="V1923" s="7" t="str">
        <f>"Q"&amp;ROUNDUP(MONTH(SalesDataTable[[#This Row],[Order Date]])/3,0)</f>
        <v>Q3</v>
      </c>
      <c r="W1923" s="8">
        <f>MONTH(SalesDataTable[[#This Row],[Order Date]])</f>
        <v>9</v>
      </c>
      <c r="X1923" s="7" t="str">
        <f>TEXT(SalesDataTable[[#This Row],[Order Date]],"mmm")</f>
        <v>Sep</v>
      </c>
    </row>
    <row r="1924" spans="1:24" ht="15.75">
      <c r="A1924" s="2">
        <v>4824</v>
      </c>
      <c r="B1924" s="11">
        <v>46283</v>
      </c>
      <c r="C1924" s="4">
        <f>YEAR(SalesDataTable[[#This Row],[Order Date]])</f>
        <v>2026</v>
      </c>
      <c r="D1924" s="4" t="str">
        <f>"Q"&amp;ROUNDUP(MONTH(SalesDataTable[[#This Row],[Order Date]])/3,0)</f>
        <v>Q3</v>
      </c>
      <c r="E1924" s="4">
        <f>MONTH(SalesDataTable[[#This Row],[Order Date]])</f>
        <v>9</v>
      </c>
      <c r="F1924" s="4" t="str">
        <f>TEXT(SalesDataTable[[#This Row],[Order Date]],"MMM")</f>
        <v>Sep</v>
      </c>
      <c r="G1924" s="3" t="s">
        <v>20</v>
      </c>
      <c r="H1924" s="3" t="s">
        <v>33</v>
      </c>
      <c r="I1924" s="3" t="s">
        <v>2</v>
      </c>
      <c r="J1924" s="3" t="s">
        <v>3</v>
      </c>
      <c r="K1924" s="3" t="s">
        <v>34</v>
      </c>
      <c r="L1924" s="3" t="s">
        <v>42</v>
      </c>
      <c r="M1924" s="8">
        <v>1</v>
      </c>
      <c r="N1924" s="5">
        <v>36.729999999999997</v>
      </c>
      <c r="O1924" s="6">
        <v>0.05</v>
      </c>
      <c r="P1924" s="18">
        <v>14.11</v>
      </c>
      <c r="Q1924" s="18">
        <f t="shared" si="120"/>
        <v>34.893499999999996</v>
      </c>
      <c r="R1924" s="18">
        <f t="shared" si="121"/>
        <v>14.11</v>
      </c>
      <c r="S1924" s="18">
        <f t="shared" si="122"/>
        <v>20.783499999999997</v>
      </c>
      <c r="T1924" s="7">
        <f t="shared" si="123"/>
        <v>0.59562669265049362</v>
      </c>
      <c r="U1924" s="4">
        <f>YEAR(SalesDataTable[[#This Row],[Order Date]])</f>
        <v>2026</v>
      </c>
      <c r="V1924" s="7" t="str">
        <f>"Q"&amp;ROUNDUP(MONTH(SalesDataTable[[#This Row],[Order Date]])/3,0)</f>
        <v>Q3</v>
      </c>
      <c r="W1924" s="8">
        <f>MONTH(SalesDataTable[[#This Row],[Order Date]])</f>
        <v>9</v>
      </c>
      <c r="X1924" s="7" t="str">
        <f>TEXT(SalesDataTable[[#This Row],[Order Date]],"mmm")</f>
        <v>Sep</v>
      </c>
    </row>
    <row r="1925" spans="1:24" ht="15.75">
      <c r="A1925" s="2">
        <v>4881</v>
      </c>
      <c r="B1925" s="11">
        <v>46283</v>
      </c>
      <c r="C1925" s="4">
        <f>YEAR(SalesDataTable[[#This Row],[Order Date]])</f>
        <v>2026</v>
      </c>
      <c r="D1925" s="4" t="str">
        <f>"Q"&amp;ROUNDUP(MONTH(SalesDataTable[[#This Row],[Order Date]])/3,0)</f>
        <v>Q3</v>
      </c>
      <c r="E1925" s="4">
        <f>MONTH(SalesDataTable[[#This Row],[Order Date]])</f>
        <v>9</v>
      </c>
      <c r="F1925" s="4" t="str">
        <f>TEXT(SalesDataTable[[#This Row],[Order Date]],"MMM")</f>
        <v>Sep</v>
      </c>
      <c r="G1925" s="3" t="s">
        <v>11</v>
      </c>
      <c r="H1925" s="3" t="s">
        <v>12</v>
      </c>
      <c r="I1925" s="3" t="s">
        <v>2</v>
      </c>
      <c r="J1925" s="3" t="s">
        <v>16</v>
      </c>
      <c r="K1925" s="3" t="s">
        <v>14</v>
      </c>
      <c r="L1925" s="3" t="s">
        <v>44</v>
      </c>
      <c r="M1925" s="8">
        <v>4</v>
      </c>
      <c r="N1925" s="5">
        <v>134.15</v>
      </c>
      <c r="O1925" s="6">
        <v>0.05</v>
      </c>
      <c r="P1925" s="18">
        <v>65.58</v>
      </c>
      <c r="Q1925" s="18">
        <f t="shared" si="120"/>
        <v>509.77</v>
      </c>
      <c r="R1925" s="18">
        <f t="shared" si="121"/>
        <v>262.32</v>
      </c>
      <c r="S1925" s="18">
        <f t="shared" si="122"/>
        <v>247.45</v>
      </c>
      <c r="T1925" s="7">
        <f t="shared" si="123"/>
        <v>0.48541499107440611</v>
      </c>
      <c r="U1925" s="4">
        <f>YEAR(SalesDataTable[[#This Row],[Order Date]])</f>
        <v>2026</v>
      </c>
      <c r="V1925" s="7" t="str">
        <f>"Q"&amp;ROUNDUP(MONTH(SalesDataTable[[#This Row],[Order Date]])/3,0)</f>
        <v>Q3</v>
      </c>
      <c r="W1925" s="8">
        <f>MONTH(SalesDataTable[[#This Row],[Order Date]])</f>
        <v>9</v>
      </c>
      <c r="X1925" s="7" t="str">
        <f>TEXT(SalesDataTable[[#This Row],[Order Date]],"mmm")</f>
        <v>Sep</v>
      </c>
    </row>
    <row r="1926" spans="1:24" ht="15.75">
      <c r="A1926" s="2">
        <v>5138</v>
      </c>
      <c r="B1926" s="11">
        <v>46283</v>
      </c>
      <c r="C1926" s="4">
        <f>YEAR(SalesDataTable[[#This Row],[Order Date]])</f>
        <v>2026</v>
      </c>
      <c r="D1926" s="4" t="str">
        <f>"Q"&amp;ROUNDUP(MONTH(SalesDataTable[[#This Row],[Order Date]])/3,0)</f>
        <v>Q3</v>
      </c>
      <c r="E1926" s="4">
        <f>MONTH(SalesDataTable[[#This Row],[Order Date]])</f>
        <v>9</v>
      </c>
      <c r="F1926" s="4" t="str">
        <f>TEXT(SalesDataTable[[#This Row],[Order Date]],"MMM")</f>
        <v>Sep</v>
      </c>
      <c r="G1926" s="3" t="s">
        <v>0</v>
      </c>
      <c r="H1926" s="3" t="s">
        <v>1</v>
      </c>
      <c r="I1926" s="3" t="s">
        <v>8</v>
      </c>
      <c r="J1926" s="3" t="s">
        <v>16</v>
      </c>
      <c r="K1926" s="3" t="s">
        <v>9</v>
      </c>
      <c r="L1926" s="3" t="s">
        <v>10</v>
      </c>
      <c r="M1926" s="8">
        <v>8</v>
      </c>
      <c r="N1926" s="5">
        <v>94.21</v>
      </c>
      <c r="O1926" s="6">
        <v>0.1</v>
      </c>
      <c r="P1926" s="18">
        <v>45.05</v>
      </c>
      <c r="Q1926" s="18">
        <f t="shared" si="120"/>
        <v>678.31200000000001</v>
      </c>
      <c r="R1926" s="18">
        <f t="shared" si="121"/>
        <v>360.4</v>
      </c>
      <c r="S1926" s="18">
        <f t="shared" si="122"/>
        <v>317.91200000000003</v>
      </c>
      <c r="T1926" s="7">
        <f t="shared" si="123"/>
        <v>0.46868107891353833</v>
      </c>
      <c r="U1926" s="4">
        <f>YEAR(SalesDataTable[[#This Row],[Order Date]])</f>
        <v>2026</v>
      </c>
      <c r="V1926" s="7" t="str">
        <f>"Q"&amp;ROUNDUP(MONTH(SalesDataTable[[#This Row],[Order Date]])/3,0)</f>
        <v>Q3</v>
      </c>
      <c r="W1926" s="8">
        <f>MONTH(SalesDataTable[[#This Row],[Order Date]])</f>
        <v>9</v>
      </c>
      <c r="X1926" s="7" t="str">
        <f>TEXT(SalesDataTable[[#This Row],[Order Date]],"mmm")</f>
        <v>Sep</v>
      </c>
    </row>
    <row r="1927" spans="1:24" ht="15.75">
      <c r="A1927" s="2">
        <v>1214</v>
      </c>
      <c r="B1927" s="11">
        <v>46284</v>
      </c>
      <c r="C1927" s="4">
        <f>YEAR(SalesDataTable[[#This Row],[Order Date]])</f>
        <v>2026</v>
      </c>
      <c r="D1927" s="4" t="str">
        <f>"Q"&amp;ROUNDUP(MONTH(SalesDataTable[[#This Row],[Order Date]])/3,0)</f>
        <v>Q3</v>
      </c>
      <c r="E1927" s="4">
        <f>MONTH(SalesDataTable[[#This Row],[Order Date]])</f>
        <v>9</v>
      </c>
      <c r="F1927" s="4" t="str">
        <f>TEXT(SalesDataTable[[#This Row],[Order Date]],"MMM")</f>
        <v>Sep</v>
      </c>
      <c r="G1927" s="3" t="s">
        <v>0</v>
      </c>
      <c r="H1927" s="3" t="s">
        <v>50</v>
      </c>
      <c r="I1927" s="3" t="s">
        <v>19</v>
      </c>
      <c r="J1927" s="3" t="s">
        <v>3</v>
      </c>
      <c r="K1927" s="3" t="s">
        <v>23</v>
      </c>
      <c r="L1927" s="3" t="s">
        <v>29</v>
      </c>
      <c r="M1927" s="8">
        <v>1</v>
      </c>
      <c r="N1927" s="5">
        <v>198.29</v>
      </c>
      <c r="O1927" s="6">
        <v>0.05</v>
      </c>
      <c r="P1927" s="18">
        <v>106.24</v>
      </c>
      <c r="Q1927" s="18">
        <f t="shared" si="120"/>
        <v>188.37549999999999</v>
      </c>
      <c r="R1927" s="18">
        <f t="shared" si="121"/>
        <v>106.24</v>
      </c>
      <c r="S1927" s="18">
        <f t="shared" si="122"/>
        <v>82.135499999999993</v>
      </c>
      <c r="T1927" s="7">
        <f t="shared" si="123"/>
        <v>0.436020076920831</v>
      </c>
      <c r="U1927" s="4">
        <f>YEAR(SalesDataTable[[#This Row],[Order Date]])</f>
        <v>2026</v>
      </c>
      <c r="V1927" s="7" t="str">
        <f>"Q"&amp;ROUNDUP(MONTH(SalesDataTable[[#This Row],[Order Date]])/3,0)</f>
        <v>Q3</v>
      </c>
      <c r="W1927" s="8">
        <f>MONTH(SalesDataTable[[#This Row],[Order Date]])</f>
        <v>9</v>
      </c>
      <c r="X1927" s="7" t="str">
        <f>TEXT(SalesDataTable[[#This Row],[Order Date]],"mmm")</f>
        <v>Sep</v>
      </c>
    </row>
    <row r="1928" spans="1:24" ht="15.75">
      <c r="A1928" s="2">
        <v>1346</v>
      </c>
      <c r="B1928" s="11">
        <v>46284</v>
      </c>
      <c r="C1928" s="4">
        <f>YEAR(SalesDataTable[[#This Row],[Order Date]])</f>
        <v>2026</v>
      </c>
      <c r="D1928" s="4" t="str">
        <f>"Q"&amp;ROUNDUP(MONTH(SalesDataTable[[#This Row],[Order Date]])/3,0)</f>
        <v>Q3</v>
      </c>
      <c r="E1928" s="4">
        <f>MONTH(SalesDataTable[[#This Row],[Order Date]])</f>
        <v>9</v>
      </c>
      <c r="F1928" s="4" t="str">
        <f>TEXT(SalesDataTable[[#This Row],[Order Date]],"MMM")</f>
        <v>Sep</v>
      </c>
      <c r="G1928" s="3" t="s">
        <v>6</v>
      </c>
      <c r="H1928" s="3" t="s">
        <v>49</v>
      </c>
      <c r="I1928" s="3" t="s">
        <v>28</v>
      </c>
      <c r="J1928" s="3" t="s">
        <v>3</v>
      </c>
      <c r="K1928" s="3" t="s">
        <v>14</v>
      </c>
      <c r="L1928" s="3" t="s">
        <v>48</v>
      </c>
      <c r="M1928" s="8">
        <v>3</v>
      </c>
      <c r="N1928" s="5">
        <v>166.21</v>
      </c>
      <c r="O1928" s="6">
        <v>0.05</v>
      </c>
      <c r="P1928" s="18">
        <v>85.03</v>
      </c>
      <c r="Q1928" s="18">
        <f t="shared" si="120"/>
        <v>473.69849999999997</v>
      </c>
      <c r="R1928" s="18">
        <f t="shared" si="121"/>
        <v>255.09</v>
      </c>
      <c r="S1928" s="18">
        <f t="shared" si="122"/>
        <v>218.60849999999996</v>
      </c>
      <c r="T1928" s="7">
        <f t="shared" si="123"/>
        <v>0.4614929116304991</v>
      </c>
      <c r="U1928" s="4">
        <f>YEAR(SalesDataTable[[#This Row],[Order Date]])</f>
        <v>2026</v>
      </c>
      <c r="V1928" s="7" t="str">
        <f>"Q"&amp;ROUNDUP(MONTH(SalesDataTable[[#This Row],[Order Date]])/3,0)</f>
        <v>Q3</v>
      </c>
      <c r="W1928" s="8">
        <f>MONTH(SalesDataTable[[#This Row],[Order Date]])</f>
        <v>9</v>
      </c>
      <c r="X1928" s="7" t="str">
        <f>TEXT(SalesDataTable[[#This Row],[Order Date]],"mmm")</f>
        <v>Sep</v>
      </c>
    </row>
    <row r="1929" spans="1:24" ht="15.75">
      <c r="A1929" s="2">
        <v>1361</v>
      </c>
      <c r="B1929" s="11">
        <v>46284</v>
      </c>
      <c r="C1929" s="4">
        <f>YEAR(SalesDataTable[[#This Row],[Order Date]])</f>
        <v>2026</v>
      </c>
      <c r="D1929" s="4" t="str">
        <f>"Q"&amp;ROUNDUP(MONTH(SalesDataTable[[#This Row],[Order Date]])/3,0)</f>
        <v>Q3</v>
      </c>
      <c r="E1929" s="4">
        <f>MONTH(SalesDataTable[[#This Row],[Order Date]])</f>
        <v>9</v>
      </c>
      <c r="F1929" s="4" t="str">
        <f>TEXT(SalesDataTable[[#This Row],[Order Date]],"MMM")</f>
        <v>Sep</v>
      </c>
      <c r="G1929" s="3" t="s">
        <v>6</v>
      </c>
      <c r="H1929" s="3" t="s">
        <v>27</v>
      </c>
      <c r="I1929" s="3" t="s">
        <v>28</v>
      </c>
      <c r="J1929" s="3" t="s">
        <v>13</v>
      </c>
      <c r="K1929" s="3" t="s">
        <v>4</v>
      </c>
      <c r="L1929" s="3" t="s">
        <v>26</v>
      </c>
      <c r="M1929" s="8">
        <v>1</v>
      </c>
      <c r="N1929" s="5">
        <v>40.700000000000003</v>
      </c>
      <c r="O1929" s="6">
        <v>0.05</v>
      </c>
      <c r="P1929" s="18">
        <v>16.43</v>
      </c>
      <c r="Q1929" s="18">
        <f t="shared" si="120"/>
        <v>38.664999999999999</v>
      </c>
      <c r="R1929" s="18">
        <f t="shared" si="121"/>
        <v>16.43</v>
      </c>
      <c r="S1929" s="18">
        <f t="shared" si="122"/>
        <v>22.234999999999999</v>
      </c>
      <c r="T1929" s="7">
        <f t="shared" si="123"/>
        <v>0.57506789085736454</v>
      </c>
      <c r="U1929" s="4">
        <f>YEAR(SalesDataTable[[#This Row],[Order Date]])</f>
        <v>2026</v>
      </c>
      <c r="V1929" s="7" t="str">
        <f>"Q"&amp;ROUNDUP(MONTH(SalesDataTable[[#This Row],[Order Date]])/3,0)</f>
        <v>Q3</v>
      </c>
      <c r="W1929" s="8">
        <f>MONTH(SalesDataTable[[#This Row],[Order Date]])</f>
        <v>9</v>
      </c>
      <c r="X1929" s="7" t="str">
        <f>TEXT(SalesDataTable[[#This Row],[Order Date]],"mmm")</f>
        <v>Sep</v>
      </c>
    </row>
    <row r="1930" spans="1:24" ht="15.75">
      <c r="A1930" s="2">
        <v>2728</v>
      </c>
      <c r="B1930" s="11">
        <v>46284</v>
      </c>
      <c r="C1930" s="4">
        <f>YEAR(SalesDataTable[[#This Row],[Order Date]])</f>
        <v>2026</v>
      </c>
      <c r="D1930" s="4" t="str">
        <f>"Q"&amp;ROUNDUP(MONTH(SalesDataTable[[#This Row],[Order Date]])/3,0)</f>
        <v>Q3</v>
      </c>
      <c r="E1930" s="4">
        <f>MONTH(SalesDataTable[[#This Row],[Order Date]])</f>
        <v>9</v>
      </c>
      <c r="F1930" s="4" t="str">
        <f>TEXT(SalesDataTable[[#This Row],[Order Date]],"MMM")</f>
        <v>Sep</v>
      </c>
      <c r="G1930" s="3" t="s">
        <v>0</v>
      </c>
      <c r="H1930" s="3" t="s">
        <v>50</v>
      </c>
      <c r="I1930" s="3" t="s">
        <v>2</v>
      </c>
      <c r="J1930" s="3" t="s">
        <v>13</v>
      </c>
      <c r="K1930" s="3" t="s">
        <v>9</v>
      </c>
      <c r="L1930" s="3" t="s">
        <v>37</v>
      </c>
      <c r="M1930" s="8">
        <v>3</v>
      </c>
      <c r="N1930" s="5">
        <v>153.5</v>
      </c>
      <c r="O1930" s="6">
        <v>0</v>
      </c>
      <c r="P1930" s="18">
        <v>80.819999999999993</v>
      </c>
      <c r="Q1930" s="18">
        <f t="shared" si="120"/>
        <v>460.5</v>
      </c>
      <c r="R1930" s="18">
        <f t="shared" si="121"/>
        <v>242.45999999999998</v>
      </c>
      <c r="S1930" s="18">
        <f t="shared" si="122"/>
        <v>218.04000000000002</v>
      </c>
      <c r="T1930" s="7">
        <f t="shared" si="123"/>
        <v>0.47348534201954401</v>
      </c>
      <c r="U1930" s="4">
        <f>YEAR(SalesDataTable[[#This Row],[Order Date]])</f>
        <v>2026</v>
      </c>
      <c r="V1930" s="7" t="str">
        <f>"Q"&amp;ROUNDUP(MONTH(SalesDataTable[[#This Row],[Order Date]])/3,0)</f>
        <v>Q3</v>
      </c>
      <c r="W1930" s="8">
        <f>MONTH(SalesDataTable[[#This Row],[Order Date]])</f>
        <v>9</v>
      </c>
      <c r="X1930" s="7" t="str">
        <f>TEXT(SalesDataTable[[#This Row],[Order Date]],"mmm")</f>
        <v>Sep</v>
      </c>
    </row>
    <row r="1931" spans="1:24" ht="15.75">
      <c r="A1931" s="2">
        <v>2788</v>
      </c>
      <c r="B1931" s="11">
        <v>46284</v>
      </c>
      <c r="C1931" s="4">
        <f>YEAR(SalesDataTable[[#This Row],[Order Date]])</f>
        <v>2026</v>
      </c>
      <c r="D1931" s="4" t="str">
        <f>"Q"&amp;ROUNDUP(MONTH(SalesDataTable[[#This Row],[Order Date]])/3,0)</f>
        <v>Q3</v>
      </c>
      <c r="E1931" s="4">
        <f>MONTH(SalesDataTable[[#This Row],[Order Date]])</f>
        <v>9</v>
      </c>
      <c r="F1931" s="4" t="str">
        <f>TEXT(SalesDataTable[[#This Row],[Order Date]],"MMM")</f>
        <v>Sep</v>
      </c>
      <c r="G1931" s="3" t="s">
        <v>6</v>
      </c>
      <c r="H1931" s="3" t="s">
        <v>43</v>
      </c>
      <c r="I1931" s="3" t="s">
        <v>28</v>
      </c>
      <c r="J1931" s="3" t="s">
        <v>13</v>
      </c>
      <c r="K1931" s="3" t="s">
        <v>9</v>
      </c>
      <c r="L1931" s="3" t="s">
        <v>46</v>
      </c>
      <c r="M1931" s="8">
        <v>1</v>
      </c>
      <c r="N1931" s="5">
        <v>70.430000000000007</v>
      </c>
      <c r="O1931" s="6">
        <v>0</v>
      </c>
      <c r="P1931" s="18">
        <v>31.51</v>
      </c>
      <c r="Q1931" s="18">
        <f t="shared" si="120"/>
        <v>70.430000000000007</v>
      </c>
      <c r="R1931" s="18">
        <f t="shared" si="121"/>
        <v>31.51</v>
      </c>
      <c r="S1931" s="18">
        <f t="shared" si="122"/>
        <v>38.92</v>
      </c>
      <c r="T1931" s="7">
        <f t="shared" si="123"/>
        <v>0.55260542382507449</v>
      </c>
      <c r="U1931" s="4">
        <f>YEAR(SalesDataTable[[#This Row],[Order Date]])</f>
        <v>2026</v>
      </c>
      <c r="V1931" s="7" t="str">
        <f>"Q"&amp;ROUNDUP(MONTH(SalesDataTable[[#This Row],[Order Date]])/3,0)</f>
        <v>Q3</v>
      </c>
      <c r="W1931" s="8">
        <f>MONTH(SalesDataTable[[#This Row],[Order Date]])</f>
        <v>9</v>
      </c>
      <c r="X1931" s="7" t="str">
        <f>TEXT(SalesDataTable[[#This Row],[Order Date]],"mmm")</f>
        <v>Sep</v>
      </c>
    </row>
    <row r="1932" spans="1:24" ht="15.75">
      <c r="A1932" s="2">
        <v>2932</v>
      </c>
      <c r="B1932" s="11">
        <v>46284</v>
      </c>
      <c r="C1932" s="4">
        <f>YEAR(SalesDataTable[[#This Row],[Order Date]])</f>
        <v>2026</v>
      </c>
      <c r="D1932" s="4" t="str">
        <f>"Q"&amp;ROUNDUP(MONTH(SalesDataTable[[#This Row],[Order Date]])/3,0)</f>
        <v>Q3</v>
      </c>
      <c r="E1932" s="4">
        <f>MONTH(SalesDataTable[[#This Row],[Order Date]])</f>
        <v>9</v>
      </c>
      <c r="F1932" s="4" t="str">
        <f>TEXT(SalesDataTable[[#This Row],[Order Date]],"MMM")</f>
        <v>Sep</v>
      </c>
      <c r="G1932" s="3" t="s">
        <v>0</v>
      </c>
      <c r="H1932" s="3" t="s">
        <v>50</v>
      </c>
      <c r="I1932" s="3" t="s">
        <v>19</v>
      </c>
      <c r="J1932" s="3" t="s">
        <v>16</v>
      </c>
      <c r="K1932" s="3" t="s">
        <v>4</v>
      </c>
      <c r="L1932" s="3" t="s">
        <v>22</v>
      </c>
      <c r="M1932" s="8">
        <v>4</v>
      </c>
      <c r="N1932" s="5">
        <v>49.93</v>
      </c>
      <c r="O1932" s="6">
        <v>0</v>
      </c>
      <c r="P1932" s="18">
        <v>22.99</v>
      </c>
      <c r="Q1932" s="18">
        <f t="shared" si="120"/>
        <v>199.72</v>
      </c>
      <c r="R1932" s="18">
        <f t="shared" si="121"/>
        <v>91.96</v>
      </c>
      <c r="S1932" s="18">
        <f t="shared" si="122"/>
        <v>107.76</v>
      </c>
      <c r="T1932" s="7">
        <f t="shared" si="123"/>
        <v>0.53955537752853999</v>
      </c>
      <c r="U1932" s="4">
        <f>YEAR(SalesDataTable[[#This Row],[Order Date]])</f>
        <v>2026</v>
      </c>
      <c r="V1932" s="7" t="str">
        <f>"Q"&amp;ROUNDUP(MONTH(SalesDataTable[[#This Row],[Order Date]])/3,0)</f>
        <v>Q3</v>
      </c>
      <c r="W1932" s="8">
        <f>MONTH(SalesDataTable[[#This Row],[Order Date]])</f>
        <v>9</v>
      </c>
      <c r="X1932" s="7" t="str">
        <f>TEXT(SalesDataTable[[#This Row],[Order Date]],"mmm")</f>
        <v>Sep</v>
      </c>
    </row>
    <row r="1933" spans="1:24" ht="15.75">
      <c r="A1933" s="2">
        <v>3399</v>
      </c>
      <c r="B1933" s="11">
        <v>46284</v>
      </c>
      <c r="C1933" s="4">
        <f>YEAR(SalesDataTable[[#This Row],[Order Date]])</f>
        <v>2026</v>
      </c>
      <c r="D1933" s="4" t="str">
        <f>"Q"&amp;ROUNDUP(MONTH(SalesDataTable[[#This Row],[Order Date]])/3,0)</f>
        <v>Q3</v>
      </c>
      <c r="E1933" s="4">
        <f>MONTH(SalesDataTable[[#This Row],[Order Date]])</f>
        <v>9</v>
      </c>
      <c r="F1933" s="4" t="str">
        <f>TEXT(SalesDataTable[[#This Row],[Order Date]],"MMM")</f>
        <v>Sep</v>
      </c>
      <c r="G1933" s="3" t="s">
        <v>6</v>
      </c>
      <c r="H1933" s="3" t="s">
        <v>43</v>
      </c>
      <c r="I1933" s="3" t="s">
        <v>19</v>
      </c>
      <c r="J1933" s="3" t="s">
        <v>3</v>
      </c>
      <c r="K1933" s="3" t="s">
        <v>4</v>
      </c>
      <c r="L1933" s="3" t="s">
        <v>22</v>
      </c>
      <c r="M1933" s="8">
        <v>1</v>
      </c>
      <c r="N1933" s="5">
        <v>50.18</v>
      </c>
      <c r="O1933" s="6">
        <v>0</v>
      </c>
      <c r="P1933" s="18">
        <v>22.92</v>
      </c>
      <c r="Q1933" s="18">
        <f t="shared" si="120"/>
        <v>50.18</v>
      </c>
      <c r="R1933" s="18">
        <f t="shared" si="121"/>
        <v>22.92</v>
      </c>
      <c r="S1933" s="18">
        <f t="shared" si="122"/>
        <v>27.259999999999998</v>
      </c>
      <c r="T1933" s="7">
        <f t="shared" si="123"/>
        <v>0.54324432044639293</v>
      </c>
      <c r="U1933" s="4">
        <f>YEAR(SalesDataTable[[#This Row],[Order Date]])</f>
        <v>2026</v>
      </c>
      <c r="V1933" s="7" t="str">
        <f>"Q"&amp;ROUNDUP(MONTH(SalesDataTable[[#This Row],[Order Date]])/3,0)</f>
        <v>Q3</v>
      </c>
      <c r="W1933" s="8">
        <f>MONTH(SalesDataTable[[#This Row],[Order Date]])</f>
        <v>9</v>
      </c>
      <c r="X1933" s="7" t="str">
        <f>TEXT(SalesDataTable[[#This Row],[Order Date]],"mmm")</f>
        <v>Sep</v>
      </c>
    </row>
    <row r="1934" spans="1:24" ht="15.75">
      <c r="A1934" s="2">
        <v>3588</v>
      </c>
      <c r="B1934" s="11">
        <v>46284</v>
      </c>
      <c r="C1934" s="4">
        <f>YEAR(SalesDataTable[[#This Row],[Order Date]])</f>
        <v>2026</v>
      </c>
      <c r="D1934" s="4" t="str">
        <f>"Q"&amp;ROUNDUP(MONTH(SalesDataTable[[#This Row],[Order Date]])/3,0)</f>
        <v>Q3</v>
      </c>
      <c r="E1934" s="4">
        <f>MONTH(SalesDataTable[[#This Row],[Order Date]])</f>
        <v>9</v>
      </c>
      <c r="F1934" s="4" t="str">
        <f>TEXT(SalesDataTable[[#This Row],[Order Date]],"MMM")</f>
        <v>Sep</v>
      </c>
      <c r="G1934" s="3" t="s">
        <v>20</v>
      </c>
      <c r="H1934" s="3" t="s">
        <v>47</v>
      </c>
      <c r="I1934" s="3" t="s">
        <v>19</v>
      </c>
      <c r="J1934" s="3" t="s">
        <v>13</v>
      </c>
      <c r="K1934" s="3" t="s">
        <v>14</v>
      </c>
      <c r="L1934" s="3" t="s">
        <v>48</v>
      </c>
      <c r="M1934" s="8">
        <v>2</v>
      </c>
      <c r="N1934" s="5">
        <v>164.01</v>
      </c>
      <c r="O1934" s="6">
        <v>0.15</v>
      </c>
      <c r="P1934" s="18">
        <v>87.14</v>
      </c>
      <c r="Q1934" s="18">
        <f t="shared" si="120"/>
        <v>278.81699999999995</v>
      </c>
      <c r="R1934" s="18">
        <f t="shared" si="121"/>
        <v>174.28</v>
      </c>
      <c r="S1934" s="18">
        <f t="shared" si="122"/>
        <v>104.53699999999995</v>
      </c>
      <c r="T1934" s="7">
        <f t="shared" si="123"/>
        <v>0.37493050997607741</v>
      </c>
      <c r="U1934" s="4">
        <f>YEAR(SalesDataTable[[#This Row],[Order Date]])</f>
        <v>2026</v>
      </c>
      <c r="V1934" s="7" t="str">
        <f>"Q"&amp;ROUNDUP(MONTH(SalesDataTable[[#This Row],[Order Date]])/3,0)</f>
        <v>Q3</v>
      </c>
      <c r="W1934" s="8">
        <f>MONTH(SalesDataTable[[#This Row],[Order Date]])</f>
        <v>9</v>
      </c>
      <c r="X1934" s="7" t="str">
        <f>TEXT(SalesDataTable[[#This Row],[Order Date]],"mmm")</f>
        <v>Sep</v>
      </c>
    </row>
    <row r="1935" spans="1:24" ht="15.75">
      <c r="A1935" s="2">
        <v>3603</v>
      </c>
      <c r="B1935" s="11">
        <v>46284</v>
      </c>
      <c r="C1935" s="4">
        <f>YEAR(SalesDataTable[[#This Row],[Order Date]])</f>
        <v>2026</v>
      </c>
      <c r="D1935" s="4" t="str">
        <f>"Q"&amp;ROUNDUP(MONTH(SalesDataTable[[#This Row],[Order Date]])/3,0)</f>
        <v>Q3</v>
      </c>
      <c r="E1935" s="4">
        <f>MONTH(SalesDataTable[[#This Row],[Order Date]])</f>
        <v>9</v>
      </c>
      <c r="F1935" s="4" t="str">
        <f>TEXT(SalesDataTable[[#This Row],[Order Date]],"MMM")</f>
        <v>Sep</v>
      </c>
      <c r="G1935" s="3" t="s">
        <v>6</v>
      </c>
      <c r="H1935" s="3" t="s">
        <v>49</v>
      </c>
      <c r="I1935" s="3" t="s">
        <v>28</v>
      </c>
      <c r="J1935" s="3" t="s">
        <v>3</v>
      </c>
      <c r="K1935" s="3" t="s">
        <v>4</v>
      </c>
      <c r="L1935" s="3" t="s">
        <v>5</v>
      </c>
      <c r="M1935" s="8">
        <v>2</v>
      </c>
      <c r="N1935" s="5">
        <v>83.77</v>
      </c>
      <c r="O1935" s="6">
        <v>0</v>
      </c>
      <c r="P1935" s="18">
        <v>43.32</v>
      </c>
      <c r="Q1935" s="18">
        <f t="shared" si="120"/>
        <v>167.54</v>
      </c>
      <c r="R1935" s="18">
        <f t="shared" si="121"/>
        <v>86.64</v>
      </c>
      <c r="S1935" s="18">
        <f t="shared" si="122"/>
        <v>80.899999999999991</v>
      </c>
      <c r="T1935" s="7">
        <f t="shared" si="123"/>
        <v>0.4828697624447893</v>
      </c>
      <c r="U1935" s="4">
        <f>YEAR(SalesDataTable[[#This Row],[Order Date]])</f>
        <v>2026</v>
      </c>
      <c r="V1935" s="7" t="str">
        <f>"Q"&amp;ROUNDUP(MONTH(SalesDataTable[[#This Row],[Order Date]])/3,0)</f>
        <v>Q3</v>
      </c>
      <c r="W1935" s="8">
        <f>MONTH(SalesDataTable[[#This Row],[Order Date]])</f>
        <v>9</v>
      </c>
      <c r="X1935" s="7" t="str">
        <f>TEXT(SalesDataTable[[#This Row],[Order Date]],"mmm")</f>
        <v>Sep</v>
      </c>
    </row>
    <row r="1936" spans="1:24" ht="15.75">
      <c r="A1936" s="2">
        <v>3845</v>
      </c>
      <c r="B1936" s="11">
        <v>46284</v>
      </c>
      <c r="C1936" s="4">
        <f>YEAR(SalesDataTable[[#This Row],[Order Date]])</f>
        <v>2026</v>
      </c>
      <c r="D1936" s="4" t="str">
        <f>"Q"&amp;ROUNDUP(MONTH(SalesDataTable[[#This Row],[Order Date]])/3,0)</f>
        <v>Q3</v>
      </c>
      <c r="E1936" s="4">
        <f>MONTH(SalesDataTable[[#This Row],[Order Date]])</f>
        <v>9</v>
      </c>
      <c r="F1936" s="4" t="str">
        <f>TEXT(SalesDataTable[[#This Row],[Order Date]],"MMM")</f>
        <v>Sep</v>
      </c>
      <c r="G1936" s="3" t="s">
        <v>20</v>
      </c>
      <c r="H1936" s="3" t="s">
        <v>33</v>
      </c>
      <c r="I1936" s="3" t="s">
        <v>2</v>
      </c>
      <c r="J1936" s="3" t="s">
        <v>13</v>
      </c>
      <c r="K1936" s="3" t="s">
        <v>23</v>
      </c>
      <c r="L1936" s="3" t="s">
        <v>40</v>
      </c>
      <c r="M1936" s="8">
        <v>1</v>
      </c>
      <c r="N1936" s="5">
        <v>81.84</v>
      </c>
      <c r="O1936" s="6">
        <v>0</v>
      </c>
      <c r="P1936" s="18">
        <v>38.5</v>
      </c>
      <c r="Q1936" s="18">
        <f t="shared" si="120"/>
        <v>81.84</v>
      </c>
      <c r="R1936" s="18">
        <f t="shared" si="121"/>
        <v>38.5</v>
      </c>
      <c r="S1936" s="18">
        <f t="shared" si="122"/>
        <v>43.34</v>
      </c>
      <c r="T1936" s="7">
        <f t="shared" si="123"/>
        <v>0.52956989247311825</v>
      </c>
      <c r="U1936" s="4">
        <f>YEAR(SalesDataTable[[#This Row],[Order Date]])</f>
        <v>2026</v>
      </c>
      <c r="V1936" s="7" t="str">
        <f>"Q"&amp;ROUNDUP(MONTH(SalesDataTable[[#This Row],[Order Date]])/3,0)</f>
        <v>Q3</v>
      </c>
      <c r="W1936" s="8">
        <f>MONTH(SalesDataTable[[#This Row],[Order Date]])</f>
        <v>9</v>
      </c>
      <c r="X1936" s="7" t="str">
        <f>TEXT(SalesDataTable[[#This Row],[Order Date]],"mmm")</f>
        <v>Sep</v>
      </c>
    </row>
    <row r="1937" spans="1:24" ht="15.75">
      <c r="A1937" s="2">
        <v>4191</v>
      </c>
      <c r="B1937" s="11">
        <v>46284</v>
      </c>
      <c r="C1937" s="4">
        <f>YEAR(SalesDataTable[[#This Row],[Order Date]])</f>
        <v>2026</v>
      </c>
      <c r="D1937" s="4" t="str">
        <f>"Q"&amp;ROUNDUP(MONTH(SalesDataTable[[#This Row],[Order Date]])/3,0)</f>
        <v>Q3</v>
      </c>
      <c r="E1937" s="4">
        <f>MONTH(SalesDataTable[[#This Row],[Order Date]])</f>
        <v>9</v>
      </c>
      <c r="F1937" s="4" t="str">
        <f>TEXT(SalesDataTable[[#This Row],[Order Date]],"MMM")</f>
        <v>Sep</v>
      </c>
      <c r="G1937" s="3" t="s">
        <v>11</v>
      </c>
      <c r="H1937" s="3" t="s">
        <v>25</v>
      </c>
      <c r="I1937" s="3" t="s">
        <v>28</v>
      </c>
      <c r="J1937" s="3" t="s">
        <v>3</v>
      </c>
      <c r="K1937" s="3" t="s">
        <v>34</v>
      </c>
      <c r="L1937" s="3" t="s">
        <v>35</v>
      </c>
      <c r="M1937" s="8">
        <v>1</v>
      </c>
      <c r="N1937" s="5">
        <v>40.32</v>
      </c>
      <c r="O1937" s="6">
        <v>0.15</v>
      </c>
      <c r="P1937" s="18">
        <v>14.39</v>
      </c>
      <c r="Q1937" s="18">
        <f t="shared" si="120"/>
        <v>34.271999999999998</v>
      </c>
      <c r="R1937" s="18">
        <f t="shared" si="121"/>
        <v>14.39</v>
      </c>
      <c r="S1937" s="18">
        <f t="shared" si="122"/>
        <v>19.881999999999998</v>
      </c>
      <c r="T1937" s="7">
        <f t="shared" si="123"/>
        <v>0.58012371615312786</v>
      </c>
      <c r="U1937" s="4">
        <f>YEAR(SalesDataTable[[#This Row],[Order Date]])</f>
        <v>2026</v>
      </c>
      <c r="V1937" s="7" t="str">
        <f>"Q"&amp;ROUNDUP(MONTH(SalesDataTable[[#This Row],[Order Date]])/3,0)</f>
        <v>Q3</v>
      </c>
      <c r="W1937" s="8">
        <f>MONTH(SalesDataTable[[#This Row],[Order Date]])</f>
        <v>9</v>
      </c>
      <c r="X1937" s="7" t="str">
        <f>TEXT(SalesDataTable[[#This Row],[Order Date]],"mmm")</f>
        <v>Sep</v>
      </c>
    </row>
    <row r="1938" spans="1:24" ht="15.75">
      <c r="A1938" s="2">
        <v>4269</v>
      </c>
      <c r="B1938" s="11">
        <v>46284</v>
      </c>
      <c r="C1938" s="4">
        <f>YEAR(SalesDataTable[[#This Row],[Order Date]])</f>
        <v>2026</v>
      </c>
      <c r="D1938" s="4" t="str">
        <f>"Q"&amp;ROUNDUP(MONTH(SalesDataTable[[#This Row],[Order Date]])/3,0)</f>
        <v>Q3</v>
      </c>
      <c r="E1938" s="4">
        <f>MONTH(SalesDataTable[[#This Row],[Order Date]])</f>
        <v>9</v>
      </c>
      <c r="F1938" s="4" t="str">
        <f>TEXT(SalesDataTable[[#This Row],[Order Date]],"MMM")</f>
        <v>Sep</v>
      </c>
      <c r="G1938" s="3" t="s">
        <v>11</v>
      </c>
      <c r="H1938" s="3" t="s">
        <v>52</v>
      </c>
      <c r="I1938" s="3" t="s">
        <v>8</v>
      </c>
      <c r="J1938" s="3" t="s">
        <v>16</v>
      </c>
      <c r="K1938" s="3" t="s">
        <v>9</v>
      </c>
      <c r="L1938" s="3" t="s">
        <v>37</v>
      </c>
      <c r="M1938" s="8">
        <v>4</v>
      </c>
      <c r="N1938" s="5">
        <v>155.84</v>
      </c>
      <c r="O1938" s="6">
        <v>0.05</v>
      </c>
      <c r="P1938" s="18">
        <v>80.790000000000006</v>
      </c>
      <c r="Q1938" s="18">
        <f t="shared" si="120"/>
        <v>592.19200000000001</v>
      </c>
      <c r="R1938" s="18">
        <f t="shared" si="121"/>
        <v>323.16000000000003</v>
      </c>
      <c r="S1938" s="18">
        <f t="shared" si="122"/>
        <v>269.03199999999998</v>
      </c>
      <c r="T1938" s="7">
        <f t="shared" si="123"/>
        <v>0.45429860585755966</v>
      </c>
      <c r="U1938" s="4">
        <f>YEAR(SalesDataTable[[#This Row],[Order Date]])</f>
        <v>2026</v>
      </c>
      <c r="V1938" s="7" t="str">
        <f>"Q"&amp;ROUNDUP(MONTH(SalesDataTable[[#This Row],[Order Date]])/3,0)</f>
        <v>Q3</v>
      </c>
      <c r="W1938" s="8">
        <f>MONTH(SalesDataTable[[#This Row],[Order Date]])</f>
        <v>9</v>
      </c>
      <c r="X1938" s="7" t="str">
        <f>TEXT(SalesDataTable[[#This Row],[Order Date]],"mmm")</f>
        <v>Sep</v>
      </c>
    </row>
    <row r="1939" spans="1:24" ht="15.75">
      <c r="A1939" s="2">
        <v>5</v>
      </c>
      <c r="B1939" s="11">
        <v>46285</v>
      </c>
      <c r="C1939" s="4">
        <f>YEAR(SalesDataTable[[#This Row],[Order Date]])</f>
        <v>2026</v>
      </c>
      <c r="D1939" s="4" t="str">
        <f>"Q"&amp;ROUNDUP(MONTH(SalesDataTable[[#This Row],[Order Date]])/3,0)</f>
        <v>Q3</v>
      </c>
      <c r="E1939" s="4">
        <f>MONTH(SalesDataTable[[#This Row],[Order Date]])</f>
        <v>9</v>
      </c>
      <c r="F1939" s="4" t="str">
        <f>TEXT(SalesDataTable[[#This Row],[Order Date]],"MMM")</f>
        <v>Sep</v>
      </c>
      <c r="G1939" s="3" t="s">
        <v>6</v>
      </c>
      <c r="H1939" s="3" t="s">
        <v>27</v>
      </c>
      <c r="I1939" s="3" t="s">
        <v>2</v>
      </c>
      <c r="J1939" s="3" t="s">
        <v>16</v>
      </c>
      <c r="K1939" s="3" t="s">
        <v>34</v>
      </c>
      <c r="L1939" s="3" t="s">
        <v>45</v>
      </c>
      <c r="M1939" s="8">
        <v>1</v>
      </c>
      <c r="N1939" s="5">
        <v>51.83</v>
      </c>
      <c r="O1939" s="6">
        <v>0</v>
      </c>
      <c r="P1939" s="18">
        <v>21.9</v>
      </c>
      <c r="Q1939" s="18">
        <f t="shared" si="120"/>
        <v>51.83</v>
      </c>
      <c r="R1939" s="18">
        <f t="shared" si="121"/>
        <v>21.9</v>
      </c>
      <c r="S1939" s="18">
        <f t="shared" si="122"/>
        <v>29.93</v>
      </c>
      <c r="T1939" s="7">
        <f t="shared" si="123"/>
        <v>0.57746478873239437</v>
      </c>
      <c r="U1939" s="4">
        <f>YEAR(SalesDataTable[[#This Row],[Order Date]])</f>
        <v>2026</v>
      </c>
      <c r="V1939" s="7" t="str">
        <f>"Q"&amp;ROUNDUP(MONTH(SalesDataTable[[#This Row],[Order Date]])/3,0)</f>
        <v>Q3</v>
      </c>
      <c r="W1939" s="8">
        <f>MONTH(SalesDataTable[[#This Row],[Order Date]])</f>
        <v>9</v>
      </c>
      <c r="X1939" s="7" t="str">
        <f>TEXT(SalesDataTable[[#This Row],[Order Date]],"mmm")</f>
        <v>Sep</v>
      </c>
    </row>
    <row r="1940" spans="1:24" ht="15.75">
      <c r="A1940" s="2">
        <v>210</v>
      </c>
      <c r="B1940" s="11">
        <v>46285</v>
      </c>
      <c r="C1940" s="4">
        <f>YEAR(SalesDataTable[[#This Row],[Order Date]])</f>
        <v>2026</v>
      </c>
      <c r="D1940" s="4" t="str">
        <f>"Q"&amp;ROUNDUP(MONTH(SalesDataTable[[#This Row],[Order Date]])/3,0)</f>
        <v>Q3</v>
      </c>
      <c r="E1940" s="4">
        <f>MONTH(SalesDataTable[[#This Row],[Order Date]])</f>
        <v>9</v>
      </c>
      <c r="F1940" s="4" t="str">
        <f>TEXT(SalesDataTable[[#This Row],[Order Date]],"MMM")</f>
        <v>Sep</v>
      </c>
      <c r="G1940" s="3" t="s">
        <v>11</v>
      </c>
      <c r="H1940" s="3" t="s">
        <v>18</v>
      </c>
      <c r="I1940" s="3" t="s">
        <v>19</v>
      </c>
      <c r="J1940" s="3" t="s">
        <v>3</v>
      </c>
      <c r="K1940" s="3" t="s">
        <v>23</v>
      </c>
      <c r="L1940" s="3" t="s">
        <v>29</v>
      </c>
      <c r="M1940" s="8">
        <v>1</v>
      </c>
      <c r="N1940" s="5">
        <v>190.77</v>
      </c>
      <c r="O1940" s="6">
        <v>0.05</v>
      </c>
      <c r="P1940" s="18">
        <v>104.69</v>
      </c>
      <c r="Q1940" s="18">
        <f t="shared" si="120"/>
        <v>181.23150000000001</v>
      </c>
      <c r="R1940" s="18">
        <f t="shared" si="121"/>
        <v>104.69</v>
      </c>
      <c r="S1940" s="18">
        <f t="shared" si="122"/>
        <v>76.541500000000013</v>
      </c>
      <c r="T1940" s="7">
        <f t="shared" si="123"/>
        <v>0.42234103894742364</v>
      </c>
      <c r="U1940" s="4">
        <f>YEAR(SalesDataTable[[#This Row],[Order Date]])</f>
        <v>2026</v>
      </c>
      <c r="V1940" s="7" t="str">
        <f>"Q"&amp;ROUNDUP(MONTH(SalesDataTable[[#This Row],[Order Date]])/3,0)</f>
        <v>Q3</v>
      </c>
      <c r="W1940" s="8">
        <f>MONTH(SalesDataTable[[#This Row],[Order Date]])</f>
        <v>9</v>
      </c>
      <c r="X1940" s="7" t="str">
        <f>TEXT(SalesDataTable[[#This Row],[Order Date]],"mmm")</f>
        <v>Sep</v>
      </c>
    </row>
    <row r="1941" spans="1:24" ht="15.75">
      <c r="A1941" s="2">
        <v>462</v>
      </c>
      <c r="B1941" s="11">
        <v>46285</v>
      </c>
      <c r="C1941" s="4">
        <f>YEAR(SalesDataTable[[#This Row],[Order Date]])</f>
        <v>2026</v>
      </c>
      <c r="D1941" s="4" t="str">
        <f>"Q"&amp;ROUNDUP(MONTH(SalesDataTable[[#This Row],[Order Date]])/3,0)</f>
        <v>Q3</v>
      </c>
      <c r="E1941" s="4">
        <f>MONTH(SalesDataTable[[#This Row],[Order Date]])</f>
        <v>9</v>
      </c>
      <c r="F1941" s="4" t="str">
        <f>TEXT(SalesDataTable[[#This Row],[Order Date]],"MMM")</f>
        <v>Sep</v>
      </c>
      <c r="G1941" s="3" t="s">
        <v>6</v>
      </c>
      <c r="H1941" s="3" t="s">
        <v>43</v>
      </c>
      <c r="I1941" s="3" t="s">
        <v>19</v>
      </c>
      <c r="J1941" s="3" t="s">
        <v>13</v>
      </c>
      <c r="K1941" s="3" t="s">
        <v>4</v>
      </c>
      <c r="L1941" s="3" t="s">
        <v>26</v>
      </c>
      <c r="M1941" s="8">
        <v>2</v>
      </c>
      <c r="N1941" s="5">
        <v>40.049999999999997</v>
      </c>
      <c r="O1941" s="6">
        <v>0.05</v>
      </c>
      <c r="P1941" s="18">
        <v>16.97</v>
      </c>
      <c r="Q1941" s="18">
        <f t="shared" si="120"/>
        <v>76.094999999999985</v>
      </c>
      <c r="R1941" s="18">
        <f t="shared" si="121"/>
        <v>33.94</v>
      </c>
      <c r="S1941" s="18">
        <f t="shared" si="122"/>
        <v>42.154999999999987</v>
      </c>
      <c r="T1941" s="7">
        <f t="shared" si="123"/>
        <v>0.55397857940731976</v>
      </c>
      <c r="U1941" s="4">
        <f>YEAR(SalesDataTable[[#This Row],[Order Date]])</f>
        <v>2026</v>
      </c>
      <c r="V1941" s="7" t="str">
        <f>"Q"&amp;ROUNDUP(MONTH(SalesDataTable[[#This Row],[Order Date]])/3,0)</f>
        <v>Q3</v>
      </c>
      <c r="W1941" s="8">
        <f>MONTH(SalesDataTable[[#This Row],[Order Date]])</f>
        <v>9</v>
      </c>
      <c r="X1941" s="7" t="str">
        <f>TEXT(SalesDataTable[[#This Row],[Order Date]],"mmm")</f>
        <v>Sep</v>
      </c>
    </row>
    <row r="1942" spans="1:24" ht="15.75">
      <c r="A1942" s="2">
        <v>725</v>
      </c>
      <c r="B1942" s="11">
        <v>46285</v>
      </c>
      <c r="C1942" s="4">
        <f>YEAR(SalesDataTable[[#This Row],[Order Date]])</f>
        <v>2026</v>
      </c>
      <c r="D1942" s="4" t="str">
        <f>"Q"&amp;ROUNDUP(MONTH(SalesDataTable[[#This Row],[Order Date]])/3,0)</f>
        <v>Q3</v>
      </c>
      <c r="E1942" s="4">
        <f>MONTH(SalesDataTable[[#This Row],[Order Date]])</f>
        <v>9</v>
      </c>
      <c r="F1942" s="4" t="str">
        <f>TEXT(SalesDataTable[[#This Row],[Order Date]],"MMM")</f>
        <v>Sep</v>
      </c>
      <c r="G1942" s="3" t="s">
        <v>6</v>
      </c>
      <c r="H1942" s="3" t="s">
        <v>43</v>
      </c>
      <c r="I1942" s="3" t="s">
        <v>2</v>
      </c>
      <c r="J1942" s="3" t="s">
        <v>13</v>
      </c>
      <c r="K1942" s="3" t="s">
        <v>4</v>
      </c>
      <c r="L1942" s="3" t="s">
        <v>5</v>
      </c>
      <c r="M1942" s="8">
        <v>1</v>
      </c>
      <c r="N1942" s="5">
        <v>82.08</v>
      </c>
      <c r="O1942" s="6">
        <v>0.05</v>
      </c>
      <c r="P1942" s="18">
        <v>43.18</v>
      </c>
      <c r="Q1942" s="18">
        <f t="shared" si="120"/>
        <v>77.975999999999999</v>
      </c>
      <c r="R1942" s="18">
        <f t="shared" si="121"/>
        <v>43.18</v>
      </c>
      <c r="S1942" s="18">
        <f t="shared" si="122"/>
        <v>34.795999999999999</v>
      </c>
      <c r="T1942" s="7">
        <f t="shared" si="123"/>
        <v>0.44623986867754178</v>
      </c>
      <c r="U1942" s="4">
        <f>YEAR(SalesDataTable[[#This Row],[Order Date]])</f>
        <v>2026</v>
      </c>
      <c r="V1942" s="7" t="str">
        <f>"Q"&amp;ROUNDUP(MONTH(SalesDataTable[[#This Row],[Order Date]])/3,0)</f>
        <v>Q3</v>
      </c>
      <c r="W1942" s="8">
        <f>MONTH(SalesDataTable[[#This Row],[Order Date]])</f>
        <v>9</v>
      </c>
      <c r="X1942" s="7" t="str">
        <f>TEXT(SalesDataTable[[#This Row],[Order Date]],"mmm")</f>
        <v>Sep</v>
      </c>
    </row>
    <row r="1943" spans="1:24" ht="15.75">
      <c r="A1943" s="2">
        <v>918</v>
      </c>
      <c r="B1943" s="11">
        <v>46285</v>
      </c>
      <c r="C1943" s="4">
        <f>YEAR(SalesDataTable[[#This Row],[Order Date]])</f>
        <v>2026</v>
      </c>
      <c r="D1943" s="4" t="str">
        <f>"Q"&amp;ROUNDUP(MONTH(SalesDataTable[[#This Row],[Order Date]])/3,0)</f>
        <v>Q3</v>
      </c>
      <c r="E1943" s="4">
        <f>MONTH(SalesDataTable[[#This Row],[Order Date]])</f>
        <v>9</v>
      </c>
      <c r="F1943" s="4" t="str">
        <f>TEXT(SalesDataTable[[#This Row],[Order Date]],"MMM")</f>
        <v>Sep</v>
      </c>
      <c r="G1943" s="3" t="s">
        <v>0</v>
      </c>
      <c r="H1943" s="3" t="s">
        <v>50</v>
      </c>
      <c r="I1943" s="3" t="s">
        <v>2</v>
      </c>
      <c r="J1943" s="3" t="s">
        <v>3</v>
      </c>
      <c r="K1943" s="3" t="s">
        <v>4</v>
      </c>
      <c r="L1943" s="3" t="s">
        <v>22</v>
      </c>
      <c r="M1943" s="8">
        <v>1</v>
      </c>
      <c r="N1943" s="5">
        <v>50.3</v>
      </c>
      <c r="O1943" s="6">
        <v>0.05</v>
      </c>
      <c r="P1943" s="18">
        <v>22.14</v>
      </c>
      <c r="Q1943" s="18">
        <f t="shared" si="120"/>
        <v>47.784999999999997</v>
      </c>
      <c r="R1943" s="18">
        <f t="shared" si="121"/>
        <v>22.14</v>
      </c>
      <c r="S1943" s="18">
        <f t="shared" si="122"/>
        <v>25.644999999999996</v>
      </c>
      <c r="T1943" s="7">
        <f t="shared" si="123"/>
        <v>0.53667468870984614</v>
      </c>
      <c r="U1943" s="4">
        <f>YEAR(SalesDataTable[[#This Row],[Order Date]])</f>
        <v>2026</v>
      </c>
      <c r="V1943" s="7" t="str">
        <f>"Q"&amp;ROUNDUP(MONTH(SalesDataTable[[#This Row],[Order Date]])/3,0)</f>
        <v>Q3</v>
      </c>
      <c r="W1943" s="8">
        <f>MONTH(SalesDataTable[[#This Row],[Order Date]])</f>
        <v>9</v>
      </c>
      <c r="X1943" s="7" t="str">
        <f>TEXT(SalesDataTable[[#This Row],[Order Date]],"mmm")</f>
        <v>Sep</v>
      </c>
    </row>
    <row r="1944" spans="1:24" ht="15.75">
      <c r="A1944" s="2">
        <v>1442</v>
      </c>
      <c r="B1944" s="11">
        <v>46285</v>
      </c>
      <c r="C1944" s="4">
        <f>YEAR(SalesDataTable[[#This Row],[Order Date]])</f>
        <v>2026</v>
      </c>
      <c r="D1944" s="4" t="str">
        <f>"Q"&amp;ROUNDUP(MONTH(SalesDataTable[[#This Row],[Order Date]])/3,0)</f>
        <v>Q3</v>
      </c>
      <c r="E1944" s="4">
        <f>MONTH(SalesDataTable[[#This Row],[Order Date]])</f>
        <v>9</v>
      </c>
      <c r="F1944" s="4" t="str">
        <f>TEXT(SalesDataTable[[#This Row],[Order Date]],"MMM")</f>
        <v>Sep</v>
      </c>
      <c r="G1944" s="3" t="s">
        <v>11</v>
      </c>
      <c r="H1944" s="3" t="s">
        <v>52</v>
      </c>
      <c r="I1944" s="3" t="s">
        <v>2</v>
      </c>
      <c r="J1944" s="3" t="s">
        <v>13</v>
      </c>
      <c r="K1944" s="3" t="s">
        <v>14</v>
      </c>
      <c r="L1944" s="3" t="s">
        <v>32</v>
      </c>
      <c r="M1944" s="8">
        <v>1</v>
      </c>
      <c r="N1944" s="5">
        <v>47.68</v>
      </c>
      <c r="O1944" s="6">
        <v>0.1</v>
      </c>
      <c r="P1944" s="18">
        <v>18.03</v>
      </c>
      <c r="Q1944" s="18">
        <f t="shared" si="120"/>
        <v>42.911999999999999</v>
      </c>
      <c r="R1944" s="18">
        <f t="shared" si="121"/>
        <v>18.03</v>
      </c>
      <c r="S1944" s="18">
        <f t="shared" si="122"/>
        <v>24.881999999999998</v>
      </c>
      <c r="T1944" s="7">
        <f t="shared" si="123"/>
        <v>0.57983780760626391</v>
      </c>
      <c r="U1944" s="4">
        <f>YEAR(SalesDataTable[[#This Row],[Order Date]])</f>
        <v>2026</v>
      </c>
      <c r="V1944" s="7" t="str">
        <f>"Q"&amp;ROUNDUP(MONTH(SalesDataTable[[#This Row],[Order Date]])/3,0)</f>
        <v>Q3</v>
      </c>
      <c r="W1944" s="8">
        <f>MONTH(SalesDataTable[[#This Row],[Order Date]])</f>
        <v>9</v>
      </c>
      <c r="X1944" s="7" t="str">
        <f>TEXT(SalesDataTable[[#This Row],[Order Date]],"mmm")</f>
        <v>Sep</v>
      </c>
    </row>
    <row r="1945" spans="1:24" ht="15.75">
      <c r="A1945" s="2">
        <v>4290</v>
      </c>
      <c r="B1945" s="11">
        <v>46285</v>
      </c>
      <c r="C1945" s="4">
        <f>YEAR(SalesDataTable[[#This Row],[Order Date]])</f>
        <v>2026</v>
      </c>
      <c r="D1945" s="4" t="str">
        <f>"Q"&amp;ROUNDUP(MONTH(SalesDataTable[[#This Row],[Order Date]])/3,0)</f>
        <v>Q3</v>
      </c>
      <c r="E1945" s="4">
        <f>MONTH(SalesDataTable[[#This Row],[Order Date]])</f>
        <v>9</v>
      </c>
      <c r="F1945" s="4" t="str">
        <f>TEXT(SalesDataTable[[#This Row],[Order Date]],"MMM")</f>
        <v>Sep</v>
      </c>
      <c r="G1945" s="3" t="s">
        <v>11</v>
      </c>
      <c r="H1945" s="3" t="s">
        <v>12</v>
      </c>
      <c r="I1945" s="3" t="s">
        <v>19</v>
      </c>
      <c r="J1945" s="3" t="s">
        <v>3</v>
      </c>
      <c r="K1945" s="3" t="s">
        <v>4</v>
      </c>
      <c r="L1945" s="3" t="s">
        <v>22</v>
      </c>
      <c r="M1945" s="8">
        <v>2</v>
      </c>
      <c r="N1945" s="5">
        <v>51.48</v>
      </c>
      <c r="O1945" s="6">
        <v>0.05</v>
      </c>
      <c r="P1945" s="18">
        <v>22.38</v>
      </c>
      <c r="Q1945" s="18">
        <f t="shared" si="120"/>
        <v>97.811999999999983</v>
      </c>
      <c r="R1945" s="18">
        <f t="shared" si="121"/>
        <v>44.76</v>
      </c>
      <c r="S1945" s="18">
        <f t="shared" si="122"/>
        <v>53.051999999999985</v>
      </c>
      <c r="T1945" s="7">
        <f t="shared" si="123"/>
        <v>0.54238743712427917</v>
      </c>
      <c r="U1945" s="4">
        <f>YEAR(SalesDataTable[[#This Row],[Order Date]])</f>
        <v>2026</v>
      </c>
      <c r="V1945" s="7" t="str">
        <f>"Q"&amp;ROUNDUP(MONTH(SalesDataTable[[#This Row],[Order Date]])/3,0)</f>
        <v>Q3</v>
      </c>
      <c r="W1945" s="8">
        <f>MONTH(SalesDataTable[[#This Row],[Order Date]])</f>
        <v>9</v>
      </c>
      <c r="X1945" s="7" t="str">
        <f>TEXT(SalesDataTable[[#This Row],[Order Date]],"mmm")</f>
        <v>Sep</v>
      </c>
    </row>
    <row r="1946" spans="1:24" ht="15.75">
      <c r="A1946" s="2">
        <v>4666</v>
      </c>
      <c r="B1946" s="11">
        <v>46285</v>
      </c>
      <c r="C1946" s="4">
        <f>YEAR(SalesDataTable[[#This Row],[Order Date]])</f>
        <v>2026</v>
      </c>
      <c r="D1946" s="4" t="str">
        <f>"Q"&amp;ROUNDUP(MONTH(SalesDataTable[[#This Row],[Order Date]])/3,0)</f>
        <v>Q3</v>
      </c>
      <c r="E1946" s="4">
        <f>MONTH(SalesDataTable[[#This Row],[Order Date]])</f>
        <v>9</v>
      </c>
      <c r="F1946" s="4" t="str">
        <f>TEXT(SalesDataTable[[#This Row],[Order Date]],"MMM")</f>
        <v>Sep</v>
      </c>
      <c r="G1946" s="3" t="s">
        <v>11</v>
      </c>
      <c r="H1946" s="3" t="s">
        <v>18</v>
      </c>
      <c r="I1946" s="3" t="s">
        <v>2</v>
      </c>
      <c r="J1946" s="3" t="s">
        <v>16</v>
      </c>
      <c r="K1946" s="3" t="s">
        <v>34</v>
      </c>
      <c r="L1946" s="3" t="s">
        <v>38</v>
      </c>
      <c r="M1946" s="8">
        <v>2</v>
      </c>
      <c r="N1946" s="5">
        <v>123.73</v>
      </c>
      <c r="O1946" s="6">
        <v>0</v>
      </c>
      <c r="P1946" s="18">
        <v>68.459999999999994</v>
      </c>
      <c r="Q1946" s="18">
        <f t="shared" si="120"/>
        <v>247.46</v>
      </c>
      <c r="R1946" s="18">
        <f t="shared" si="121"/>
        <v>136.91999999999999</v>
      </c>
      <c r="S1946" s="18">
        <f t="shared" si="122"/>
        <v>110.54000000000002</v>
      </c>
      <c r="T1946" s="7">
        <f t="shared" si="123"/>
        <v>0.44669845631617239</v>
      </c>
      <c r="U1946" s="4">
        <f>YEAR(SalesDataTable[[#This Row],[Order Date]])</f>
        <v>2026</v>
      </c>
      <c r="V1946" s="7" t="str">
        <f>"Q"&amp;ROUNDUP(MONTH(SalesDataTable[[#This Row],[Order Date]])/3,0)</f>
        <v>Q3</v>
      </c>
      <c r="W1946" s="8">
        <f>MONTH(SalesDataTable[[#This Row],[Order Date]])</f>
        <v>9</v>
      </c>
      <c r="X1946" s="7" t="str">
        <f>TEXT(SalesDataTable[[#This Row],[Order Date]],"mmm")</f>
        <v>Sep</v>
      </c>
    </row>
    <row r="1947" spans="1:24" ht="15.75">
      <c r="A1947" s="2">
        <v>234</v>
      </c>
      <c r="B1947" s="11">
        <v>46286</v>
      </c>
      <c r="C1947" s="4">
        <f>YEAR(SalesDataTable[[#This Row],[Order Date]])</f>
        <v>2026</v>
      </c>
      <c r="D1947" s="4" t="str">
        <f>"Q"&amp;ROUNDUP(MONTH(SalesDataTable[[#This Row],[Order Date]])/3,0)</f>
        <v>Q3</v>
      </c>
      <c r="E1947" s="4">
        <f>MONTH(SalesDataTable[[#This Row],[Order Date]])</f>
        <v>9</v>
      </c>
      <c r="F1947" s="4" t="str">
        <f>TEXT(SalesDataTable[[#This Row],[Order Date]],"MMM")</f>
        <v>Sep</v>
      </c>
      <c r="G1947" s="3" t="s">
        <v>11</v>
      </c>
      <c r="H1947" s="3" t="s">
        <v>25</v>
      </c>
      <c r="I1947" s="3" t="s">
        <v>2</v>
      </c>
      <c r="J1947" s="3" t="s">
        <v>16</v>
      </c>
      <c r="K1947" s="3" t="s">
        <v>9</v>
      </c>
      <c r="L1947" s="3" t="s">
        <v>17</v>
      </c>
      <c r="M1947" s="8">
        <v>2</v>
      </c>
      <c r="N1947" s="5">
        <v>146.81</v>
      </c>
      <c r="O1947" s="6">
        <v>0</v>
      </c>
      <c r="P1947" s="18">
        <v>79.72</v>
      </c>
      <c r="Q1947" s="18">
        <f t="shared" si="120"/>
        <v>293.62</v>
      </c>
      <c r="R1947" s="18">
        <f t="shared" si="121"/>
        <v>159.44</v>
      </c>
      <c r="S1947" s="18">
        <f t="shared" si="122"/>
        <v>134.18</v>
      </c>
      <c r="T1947" s="7">
        <f t="shared" si="123"/>
        <v>0.45698521899053202</v>
      </c>
      <c r="U1947" s="4">
        <f>YEAR(SalesDataTable[[#This Row],[Order Date]])</f>
        <v>2026</v>
      </c>
      <c r="V1947" s="7" t="str">
        <f>"Q"&amp;ROUNDUP(MONTH(SalesDataTable[[#This Row],[Order Date]])/3,0)</f>
        <v>Q3</v>
      </c>
      <c r="W1947" s="8">
        <f>MONTH(SalesDataTable[[#This Row],[Order Date]])</f>
        <v>9</v>
      </c>
      <c r="X1947" s="7" t="str">
        <f>TEXT(SalesDataTable[[#This Row],[Order Date]],"mmm")</f>
        <v>Sep</v>
      </c>
    </row>
    <row r="1948" spans="1:24" ht="15.75">
      <c r="A1948" s="2">
        <v>802</v>
      </c>
      <c r="B1948" s="11">
        <v>46286</v>
      </c>
      <c r="C1948" s="4">
        <f>YEAR(SalesDataTable[[#This Row],[Order Date]])</f>
        <v>2026</v>
      </c>
      <c r="D1948" s="4" t="str">
        <f>"Q"&amp;ROUNDUP(MONTH(SalesDataTable[[#This Row],[Order Date]])/3,0)</f>
        <v>Q3</v>
      </c>
      <c r="E1948" s="4">
        <f>MONTH(SalesDataTable[[#This Row],[Order Date]])</f>
        <v>9</v>
      </c>
      <c r="F1948" s="4" t="str">
        <f>TEXT(SalesDataTable[[#This Row],[Order Date]],"MMM")</f>
        <v>Sep</v>
      </c>
      <c r="G1948" s="3" t="s">
        <v>6</v>
      </c>
      <c r="H1948" s="3" t="s">
        <v>43</v>
      </c>
      <c r="I1948" s="3" t="s">
        <v>19</v>
      </c>
      <c r="J1948" s="3" t="s">
        <v>3</v>
      </c>
      <c r="K1948" s="3" t="s">
        <v>14</v>
      </c>
      <c r="L1948" s="3" t="s">
        <v>48</v>
      </c>
      <c r="M1948" s="8">
        <v>2</v>
      </c>
      <c r="N1948" s="5">
        <v>167.16</v>
      </c>
      <c r="O1948" s="6">
        <v>0</v>
      </c>
      <c r="P1948" s="18">
        <v>88.51</v>
      </c>
      <c r="Q1948" s="18">
        <f t="shared" si="120"/>
        <v>334.32</v>
      </c>
      <c r="R1948" s="18">
        <f t="shared" si="121"/>
        <v>177.02</v>
      </c>
      <c r="S1948" s="18">
        <f t="shared" si="122"/>
        <v>157.29999999999998</v>
      </c>
      <c r="T1948" s="7">
        <f t="shared" si="123"/>
        <v>0.4705072983967456</v>
      </c>
      <c r="U1948" s="4">
        <f>YEAR(SalesDataTable[[#This Row],[Order Date]])</f>
        <v>2026</v>
      </c>
      <c r="V1948" s="7" t="str">
        <f>"Q"&amp;ROUNDUP(MONTH(SalesDataTable[[#This Row],[Order Date]])/3,0)</f>
        <v>Q3</v>
      </c>
      <c r="W1948" s="8">
        <f>MONTH(SalesDataTable[[#This Row],[Order Date]])</f>
        <v>9</v>
      </c>
      <c r="X1948" s="7" t="str">
        <f>TEXT(SalesDataTable[[#This Row],[Order Date]],"mmm")</f>
        <v>Sep</v>
      </c>
    </row>
    <row r="1949" spans="1:24" ht="15.75">
      <c r="A1949" s="2">
        <v>1942</v>
      </c>
      <c r="B1949" s="11">
        <v>46286</v>
      </c>
      <c r="C1949" s="4">
        <f>YEAR(SalesDataTable[[#This Row],[Order Date]])</f>
        <v>2026</v>
      </c>
      <c r="D1949" s="4" t="str">
        <f>"Q"&amp;ROUNDUP(MONTH(SalesDataTable[[#This Row],[Order Date]])/3,0)</f>
        <v>Q3</v>
      </c>
      <c r="E1949" s="4">
        <f>MONTH(SalesDataTable[[#This Row],[Order Date]])</f>
        <v>9</v>
      </c>
      <c r="F1949" s="4" t="str">
        <f>TEXT(SalesDataTable[[#This Row],[Order Date]],"MMM")</f>
        <v>Sep</v>
      </c>
      <c r="G1949" s="3" t="s">
        <v>11</v>
      </c>
      <c r="H1949" s="3" t="s">
        <v>12</v>
      </c>
      <c r="I1949" s="3" t="s">
        <v>2</v>
      </c>
      <c r="J1949" s="3" t="s">
        <v>13</v>
      </c>
      <c r="K1949" s="3" t="s">
        <v>4</v>
      </c>
      <c r="L1949" s="3" t="s">
        <v>5</v>
      </c>
      <c r="M1949" s="8">
        <v>1</v>
      </c>
      <c r="N1949" s="5">
        <v>83.69</v>
      </c>
      <c r="O1949" s="6">
        <v>0</v>
      </c>
      <c r="P1949" s="18">
        <v>42.76</v>
      </c>
      <c r="Q1949" s="18">
        <f t="shared" si="120"/>
        <v>83.69</v>
      </c>
      <c r="R1949" s="18">
        <f t="shared" si="121"/>
        <v>42.76</v>
      </c>
      <c r="S1949" s="18">
        <f t="shared" si="122"/>
        <v>40.93</v>
      </c>
      <c r="T1949" s="7">
        <f t="shared" si="123"/>
        <v>0.48906679412116144</v>
      </c>
      <c r="U1949" s="4">
        <f>YEAR(SalesDataTable[[#This Row],[Order Date]])</f>
        <v>2026</v>
      </c>
      <c r="V1949" s="7" t="str">
        <f>"Q"&amp;ROUNDUP(MONTH(SalesDataTable[[#This Row],[Order Date]])/3,0)</f>
        <v>Q3</v>
      </c>
      <c r="W1949" s="8">
        <f>MONTH(SalesDataTable[[#This Row],[Order Date]])</f>
        <v>9</v>
      </c>
      <c r="X1949" s="7" t="str">
        <f>TEXT(SalesDataTable[[#This Row],[Order Date]],"mmm")</f>
        <v>Sep</v>
      </c>
    </row>
    <row r="1950" spans="1:24" ht="15.75">
      <c r="A1950" s="2">
        <v>2200</v>
      </c>
      <c r="B1950" s="11">
        <v>46286</v>
      </c>
      <c r="C1950" s="4">
        <f>YEAR(SalesDataTable[[#This Row],[Order Date]])</f>
        <v>2026</v>
      </c>
      <c r="D1950" s="4" t="str">
        <f>"Q"&amp;ROUNDUP(MONTH(SalesDataTable[[#This Row],[Order Date]])/3,0)</f>
        <v>Q3</v>
      </c>
      <c r="E1950" s="4">
        <f>MONTH(SalesDataTable[[#This Row],[Order Date]])</f>
        <v>9</v>
      </c>
      <c r="F1950" s="4" t="str">
        <f>TEXT(SalesDataTable[[#This Row],[Order Date]],"MMM")</f>
        <v>Sep</v>
      </c>
      <c r="G1950" s="3" t="s">
        <v>0</v>
      </c>
      <c r="H1950" s="3" t="s">
        <v>1</v>
      </c>
      <c r="I1950" s="3" t="s">
        <v>2</v>
      </c>
      <c r="J1950" s="3" t="s">
        <v>13</v>
      </c>
      <c r="K1950" s="3" t="s">
        <v>4</v>
      </c>
      <c r="L1950" s="3" t="s">
        <v>26</v>
      </c>
      <c r="M1950" s="8">
        <v>1</v>
      </c>
      <c r="N1950" s="5">
        <v>40.4</v>
      </c>
      <c r="O1950" s="6">
        <v>0.15</v>
      </c>
      <c r="P1950" s="18">
        <v>16.47</v>
      </c>
      <c r="Q1950" s="18">
        <f t="shared" si="120"/>
        <v>34.339999999999996</v>
      </c>
      <c r="R1950" s="18">
        <f t="shared" si="121"/>
        <v>16.47</v>
      </c>
      <c r="S1950" s="18">
        <f t="shared" si="122"/>
        <v>17.869999999999997</v>
      </c>
      <c r="T1950" s="7">
        <f t="shared" si="123"/>
        <v>0.52038439138031445</v>
      </c>
      <c r="U1950" s="4">
        <f>YEAR(SalesDataTable[[#This Row],[Order Date]])</f>
        <v>2026</v>
      </c>
      <c r="V1950" s="7" t="str">
        <f>"Q"&amp;ROUNDUP(MONTH(SalesDataTable[[#This Row],[Order Date]])/3,0)</f>
        <v>Q3</v>
      </c>
      <c r="W1950" s="8">
        <f>MONTH(SalesDataTable[[#This Row],[Order Date]])</f>
        <v>9</v>
      </c>
      <c r="X1950" s="7" t="str">
        <f>TEXT(SalesDataTable[[#This Row],[Order Date]],"mmm")</f>
        <v>Sep</v>
      </c>
    </row>
    <row r="1951" spans="1:24" ht="15.75">
      <c r="A1951" s="2">
        <v>2236</v>
      </c>
      <c r="B1951" s="11">
        <v>46286</v>
      </c>
      <c r="C1951" s="4">
        <f>YEAR(SalesDataTable[[#This Row],[Order Date]])</f>
        <v>2026</v>
      </c>
      <c r="D1951" s="4" t="str">
        <f>"Q"&amp;ROUNDUP(MONTH(SalesDataTable[[#This Row],[Order Date]])/3,0)</f>
        <v>Q3</v>
      </c>
      <c r="E1951" s="4">
        <f>MONTH(SalesDataTable[[#This Row],[Order Date]])</f>
        <v>9</v>
      </c>
      <c r="F1951" s="4" t="str">
        <f>TEXT(SalesDataTable[[#This Row],[Order Date]],"MMM")</f>
        <v>Sep</v>
      </c>
      <c r="G1951" s="3" t="s">
        <v>6</v>
      </c>
      <c r="H1951" s="3" t="s">
        <v>41</v>
      </c>
      <c r="I1951" s="3" t="s">
        <v>2</v>
      </c>
      <c r="J1951" s="3" t="s">
        <v>3</v>
      </c>
      <c r="K1951" s="3" t="s">
        <v>9</v>
      </c>
      <c r="L1951" s="3" t="s">
        <v>17</v>
      </c>
      <c r="M1951" s="8">
        <v>3</v>
      </c>
      <c r="N1951" s="5">
        <v>143.31</v>
      </c>
      <c r="O1951" s="6">
        <v>0</v>
      </c>
      <c r="P1951" s="18">
        <v>81.36</v>
      </c>
      <c r="Q1951" s="18">
        <f t="shared" si="120"/>
        <v>429.93</v>
      </c>
      <c r="R1951" s="18">
        <f t="shared" si="121"/>
        <v>244.07999999999998</v>
      </c>
      <c r="S1951" s="18">
        <f t="shared" si="122"/>
        <v>185.85000000000002</v>
      </c>
      <c r="T1951" s="7">
        <f t="shared" si="123"/>
        <v>0.43227967343521045</v>
      </c>
      <c r="U1951" s="4">
        <f>YEAR(SalesDataTable[[#This Row],[Order Date]])</f>
        <v>2026</v>
      </c>
      <c r="V1951" s="7" t="str">
        <f>"Q"&amp;ROUNDUP(MONTH(SalesDataTable[[#This Row],[Order Date]])/3,0)</f>
        <v>Q3</v>
      </c>
      <c r="W1951" s="8">
        <f>MONTH(SalesDataTable[[#This Row],[Order Date]])</f>
        <v>9</v>
      </c>
      <c r="X1951" s="7" t="str">
        <f>TEXT(SalesDataTable[[#This Row],[Order Date]],"mmm")</f>
        <v>Sep</v>
      </c>
    </row>
    <row r="1952" spans="1:24" ht="15.75">
      <c r="A1952" s="2">
        <v>4041</v>
      </c>
      <c r="B1952" s="11">
        <v>46286</v>
      </c>
      <c r="C1952" s="4">
        <f>YEAR(SalesDataTable[[#This Row],[Order Date]])</f>
        <v>2026</v>
      </c>
      <c r="D1952" s="4" t="str">
        <f>"Q"&amp;ROUNDUP(MONTH(SalesDataTable[[#This Row],[Order Date]])/3,0)</f>
        <v>Q3</v>
      </c>
      <c r="E1952" s="4">
        <f>MONTH(SalesDataTable[[#This Row],[Order Date]])</f>
        <v>9</v>
      </c>
      <c r="F1952" s="4" t="str">
        <f>TEXT(SalesDataTable[[#This Row],[Order Date]],"MMM")</f>
        <v>Sep</v>
      </c>
      <c r="G1952" s="3" t="s">
        <v>6</v>
      </c>
      <c r="H1952" s="3" t="s">
        <v>41</v>
      </c>
      <c r="I1952" s="3" t="s">
        <v>8</v>
      </c>
      <c r="J1952" s="3" t="s">
        <v>3</v>
      </c>
      <c r="K1952" s="3" t="s">
        <v>34</v>
      </c>
      <c r="L1952" s="3" t="s">
        <v>45</v>
      </c>
      <c r="M1952" s="8">
        <v>15</v>
      </c>
      <c r="N1952" s="5">
        <v>51.1</v>
      </c>
      <c r="O1952" s="6">
        <v>0.1</v>
      </c>
      <c r="P1952" s="18">
        <v>21.9</v>
      </c>
      <c r="Q1952" s="18">
        <f t="shared" si="120"/>
        <v>689.85</v>
      </c>
      <c r="R1952" s="18">
        <f t="shared" si="121"/>
        <v>328.5</v>
      </c>
      <c r="S1952" s="18">
        <f t="shared" si="122"/>
        <v>361.35</v>
      </c>
      <c r="T1952" s="7">
        <f t="shared" si="123"/>
        <v>0.52380952380952384</v>
      </c>
      <c r="U1952" s="4">
        <f>YEAR(SalesDataTable[[#This Row],[Order Date]])</f>
        <v>2026</v>
      </c>
      <c r="V1952" s="7" t="str">
        <f>"Q"&amp;ROUNDUP(MONTH(SalesDataTable[[#This Row],[Order Date]])/3,0)</f>
        <v>Q3</v>
      </c>
      <c r="W1952" s="8">
        <f>MONTH(SalesDataTable[[#This Row],[Order Date]])</f>
        <v>9</v>
      </c>
      <c r="X1952" s="7" t="str">
        <f>TEXT(SalesDataTable[[#This Row],[Order Date]],"mmm")</f>
        <v>Sep</v>
      </c>
    </row>
    <row r="1953" spans="1:24" ht="15.75">
      <c r="A1953" s="2">
        <v>4435</v>
      </c>
      <c r="B1953" s="11">
        <v>46286</v>
      </c>
      <c r="C1953" s="4">
        <f>YEAR(SalesDataTable[[#This Row],[Order Date]])</f>
        <v>2026</v>
      </c>
      <c r="D1953" s="4" t="str">
        <f>"Q"&amp;ROUNDUP(MONTH(SalesDataTable[[#This Row],[Order Date]])/3,0)</f>
        <v>Q3</v>
      </c>
      <c r="E1953" s="4">
        <f>MONTH(SalesDataTable[[#This Row],[Order Date]])</f>
        <v>9</v>
      </c>
      <c r="F1953" s="4" t="str">
        <f>TEXT(SalesDataTable[[#This Row],[Order Date]],"MMM")</f>
        <v>Sep</v>
      </c>
      <c r="G1953" s="3" t="s">
        <v>20</v>
      </c>
      <c r="H1953" s="3" t="s">
        <v>47</v>
      </c>
      <c r="I1953" s="3" t="s">
        <v>28</v>
      </c>
      <c r="J1953" s="3" t="s">
        <v>13</v>
      </c>
      <c r="K1953" s="3" t="s">
        <v>9</v>
      </c>
      <c r="L1953" s="3" t="s">
        <v>17</v>
      </c>
      <c r="M1953" s="8">
        <v>1</v>
      </c>
      <c r="N1953" s="5">
        <v>146.33000000000001</v>
      </c>
      <c r="O1953" s="6">
        <v>0</v>
      </c>
      <c r="P1953" s="18">
        <v>80.05</v>
      </c>
      <c r="Q1953" s="18">
        <f t="shared" si="120"/>
        <v>146.33000000000001</v>
      </c>
      <c r="R1953" s="18">
        <f t="shared" si="121"/>
        <v>80.05</v>
      </c>
      <c r="S1953" s="18">
        <f t="shared" si="122"/>
        <v>66.280000000000015</v>
      </c>
      <c r="T1953" s="7">
        <f t="shared" si="123"/>
        <v>0.45294881432378875</v>
      </c>
      <c r="U1953" s="4">
        <f>YEAR(SalesDataTable[[#This Row],[Order Date]])</f>
        <v>2026</v>
      </c>
      <c r="V1953" s="7" t="str">
        <f>"Q"&amp;ROUNDUP(MONTH(SalesDataTable[[#This Row],[Order Date]])/3,0)</f>
        <v>Q3</v>
      </c>
      <c r="W1953" s="8">
        <f>MONTH(SalesDataTable[[#This Row],[Order Date]])</f>
        <v>9</v>
      </c>
      <c r="X1953" s="7" t="str">
        <f>TEXT(SalesDataTable[[#This Row],[Order Date]],"mmm")</f>
        <v>Sep</v>
      </c>
    </row>
    <row r="1954" spans="1:24" ht="15.75">
      <c r="A1954" s="2">
        <v>305</v>
      </c>
      <c r="B1954" s="11">
        <v>46287</v>
      </c>
      <c r="C1954" s="4">
        <f>YEAR(SalesDataTable[[#This Row],[Order Date]])</f>
        <v>2026</v>
      </c>
      <c r="D1954" s="4" t="str">
        <f>"Q"&amp;ROUNDUP(MONTH(SalesDataTable[[#This Row],[Order Date]])/3,0)</f>
        <v>Q3</v>
      </c>
      <c r="E1954" s="4">
        <f>MONTH(SalesDataTable[[#This Row],[Order Date]])</f>
        <v>9</v>
      </c>
      <c r="F1954" s="4" t="str">
        <f>TEXT(SalesDataTable[[#This Row],[Order Date]],"MMM")</f>
        <v>Sep</v>
      </c>
      <c r="G1954" s="3" t="s">
        <v>20</v>
      </c>
      <c r="H1954" s="3" t="s">
        <v>33</v>
      </c>
      <c r="I1954" s="3" t="s">
        <v>2</v>
      </c>
      <c r="J1954" s="3" t="s">
        <v>3</v>
      </c>
      <c r="K1954" s="3" t="s">
        <v>14</v>
      </c>
      <c r="L1954" s="3" t="s">
        <v>44</v>
      </c>
      <c r="M1954" s="8">
        <v>1</v>
      </c>
      <c r="N1954" s="5">
        <v>130.69999999999999</v>
      </c>
      <c r="O1954" s="6">
        <v>0.05</v>
      </c>
      <c r="P1954" s="18">
        <v>68.23</v>
      </c>
      <c r="Q1954" s="18">
        <f t="shared" si="120"/>
        <v>124.16499999999998</v>
      </c>
      <c r="R1954" s="18">
        <f t="shared" si="121"/>
        <v>68.23</v>
      </c>
      <c r="S1954" s="18">
        <f t="shared" si="122"/>
        <v>55.934999999999974</v>
      </c>
      <c r="T1954" s="7">
        <f t="shared" si="123"/>
        <v>0.45048926831232622</v>
      </c>
      <c r="U1954" s="4">
        <f>YEAR(SalesDataTable[[#This Row],[Order Date]])</f>
        <v>2026</v>
      </c>
      <c r="V1954" s="7" t="str">
        <f>"Q"&amp;ROUNDUP(MONTH(SalesDataTable[[#This Row],[Order Date]])/3,0)</f>
        <v>Q3</v>
      </c>
      <c r="W1954" s="8">
        <f>MONTH(SalesDataTable[[#This Row],[Order Date]])</f>
        <v>9</v>
      </c>
      <c r="X1954" s="7" t="str">
        <f>TEXT(SalesDataTable[[#This Row],[Order Date]],"mmm")</f>
        <v>Sep</v>
      </c>
    </row>
    <row r="1955" spans="1:24" ht="15.75">
      <c r="A1955" s="2">
        <v>808</v>
      </c>
      <c r="B1955" s="11">
        <v>46287</v>
      </c>
      <c r="C1955" s="4">
        <f>YEAR(SalesDataTable[[#This Row],[Order Date]])</f>
        <v>2026</v>
      </c>
      <c r="D1955" s="4" t="str">
        <f>"Q"&amp;ROUNDUP(MONTH(SalesDataTable[[#This Row],[Order Date]])/3,0)</f>
        <v>Q3</v>
      </c>
      <c r="E1955" s="4">
        <f>MONTH(SalesDataTable[[#This Row],[Order Date]])</f>
        <v>9</v>
      </c>
      <c r="F1955" s="4" t="str">
        <f>TEXT(SalesDataTable[[#This Row],[Order Date]],"MMM")</f>
        <v>Sep</v>
      </c>
      <c r="G1955" s="3" t="s">
        <v>6</v>
      </c>
      <c r="H1955" s="3" t="s">
        <v>43</v>
      </c>
      <c r="I1955" s="3" t="s">
        <v>8</v>
      </c>
      <c r="J1955" s="3" t="s">
        <v>16</v>
      </c>
      <c r="K1955" s="3" t="s">
        <v>34</v>
      </c>
      <c r="L1955" s="3" t="s">
        <v>35</v>
      </c>
      <c r="M1955" s="8">
        <v>8</v>
      </c>
      <c r="N1955" s="5">
        <v>39.630000000000003</v>
      </c>
      <c r="O1955" s="6">
        <v>0.15</v>
      </c>
      <c r="P1955" s="18">
        <v>14.61</v>
      </c>
      <c r="Q1955" s="18">
        <f t="shared" si="120"/>
        <v>269.48400000000004</v>
      </c>
      <c r="R1955" s="18">
        <f t="shared" si="121"/>
        <v>116.88</v>
      </c>
      <c r="S1955" s="18">
        <f t="shared" si="122"/>
        <v>152.60400000000004</v>
      </c>
      <c r="T1955" s="7">
        <f t="shared" si="123"/>
        <v>0.56628222825844954</v>
      </c>
      <c r="U1955" s="4">
        <f>YEAR(SalesDataTable[[#This Row],[Order Date]])</f>
        <v>2026</v>
      </c>
      <c r="V1955" s="7" t="str">
        <f>"Q"&amp;ROUNDUP(MONTH(SalesDataTable[[#This Row],[Order Date]])/3,0)</f>
        <v>Q3</v>
      </c>
      <c r="W1955" s="8">
        <f>MONTH(SalesDataTable[[#This Row],[Order Date]])</f>
        <v>9</v>
      </c>
      <c r="X1955" s="7" t="str">
        <f>TEXT(SalesDataTable[[#This Row],[Order Date]],"mmm")</f>
        <v>Sep</v>
      </c>
    </row>
    <row r="1956" spans="1:24" ht="15.75">
      <c r="A1956" s="2">
        <v>1029</v>
      </c>
      <c r="B1956" s="11">
        <v>46287</v>
      </c>
      <c r="C1956" s="4">
        <f>YEAR(SalesDataTable[[#This Row],[Order Date]])</f>
        <v>2026</v>
      </c>
      <c r="D1956" s="4" t="str">
        <f>"Q"&amp;ROUNDUP(MONTH(SalesDataTable[[#This Row],[Order Date]])/3,0)</f>
        <v>Q3</v>
      </c>
      <c r="E1956" s="4">
        <f>MONTH(SalesDataTable[[#This Row],[Order Date]])</f>
        <v>9</v>
      </c>
      <c r="F1956" s="4" t="str">
        <f>TEXT(SalesDataTable[[#This Row],[Order Date]],"MMM")</f>
        <v>Sep</v>
      </c>
      <c r="G1956" s="3" t="s">
        <v>6</v>
      </c>
      <c r="H1956" s="3" t="s">
        <v>27</v>
      </c>
      <c r="I1956" s="3" t="s">
        <v>2</v>
      </c>
      <c r="J1956" s="3" t="s">
        <v>3</v>
      </c>
      <c r="K1956" s="3" t="s">
        <v>14</v>
      </c>
      <c r="L1956" s="3" t="s">
        <v>44</v>
      </c>
      <c r="M1956" s="8">
        <v>1</v>
      </c>
      <c r="N1956" s="5">
        <v>132.36000000000001</v>
      </c>
      <c r="O1956" s="6">
        <v>0.05</v>
      </c>
      <c r="P1956" s="18">
        <v>66.63</v>
      </c>
      <c r="Q1956" s="18">
        <f t="shared" si="120"/>
        <v>125.742</v>
      </c>
      <c r="R1956" s="18">
        <f t="shared" si="121"/>
        <v>66.63</v>
      </c>
      <c r="S1956" s="18">
        <f t="shared" si="122"/>
        <v>59.112000000000009</v>
      </c>
      <c r="T1956" s="7">
        <f t="shared" si="123"/>
        <v>0.47010545402490822</v>
      </c>
      <c r="U1956" s="4">
        <f>YEAR(SalesDataTable[[#This Row],[Order Date]])</f>
        <v>2026</v>
      </c>
      <c r="V1956" s="7" t="str">
        <f>"Q"&amp;ROUNDUP(MONTH(SalesDataTable[[#This Row],[Order Date]])/3,0)</f>
        <v>Q3</v>
      </c>
      <c r="W1956" s="8">
        <f>MONTH(SalesDataTable[[#This Row],[Order Date]])</f>
        <v>9</v>
      </c>
      <c r="X1956" s="7" t="str">
        <f>TEXT(SalesDataTable[[#This Row],[Order Date]],"mmm")</f>
        <v>Sep</v>
      </c>
    </row>
    <row r="1957" spans="1:24" ht="15.75">
      <c r="A1957" s="2">
        <v>1721</v>
      </c>
      <c r="B1957" s="11">
        <v>46287</v>
      </c>
      <c r="C1957" s="4">
        <f>YEAR(SalesDataTable[[#This Row],[Order Date]])</f>
        <v>2026</v>
      </c>
      <c r="D1957" s="4" t="str">
        <f>"Q"&amp;ROUNDUP(MONTH(SalesDataTable[[#This Row],[Order Date]])/3,0)</f>
        <v>Q3</v>
      </c>
      <c r="E1957" s="4">
        <f>MONTH(SalesDataTable[[#This Row],[Order Date]])</f>
        <v>9</v>
      </c>
      <c r="F1957" s="4" t="str">
        <f>TEXT(SalesDataTable[[#This Row],[Order Date]],"MMM")</f>
        <v>Sep</v>
      </c>
      <c r="G1957" s="3" t="s">
        <v>20</v>
      </c>
      <c r="H1957" s="3" t="s">
        <v>31</v>
      </c>
      <c r="I1957" s="3" t="s">
        <v>2</v>
      </c>
      <c r="J1957" s="3" t="s">
        <v>16</v>
      </c>
      <c r="K1957" s="3" t="s">
        <v>9</v>
      </c>
      <c r="L1957" s="3" t="s">
        <v>37</v>
      </c>
      <c r="M1957" s="8">
        <v>1</v>
      </c>
      <c r="N1957" s="5">
        <v>156.81</v>
      </c>
      <c r="O1957" s="6">
        <v>0</v>
      </c>
      <c r="P1957" s="18">
        <v>78.2</v>
      </c>
      <c r="Q1957" s="18">
        <f t="shared" si="120"/>
        <v>156.81</v>
      </c>
      <c r="R1957" s="18">
        <f t="shared" si="121"/>
        <v>78.2</v>
      </c>
      <c r="S1957" s="18">
        <f t="shared" si="122"/>
        <v>78.61</v>
      </c>
      <c r="T1957" s="7">
        <f t="shared" si="123"/>
        <v>0.50130731458452904</v>
      </c>
      <c r="U1957" s="4">
        <f>YEAR(SalesDataTable[[#This Row],[Order Date]])</f>
        <v>2026</v>
      </c>
      <c r="V1957" s="7" t="str">
        <f>"Q"&amp;ROUNDUP(MONTH(SalesDataTable[[#This Row],[Order Date]])/3,0)</f>
        <v>Q3</v>
      </c>
      <c r="W1957" s="8">
        <f>MONTH(SalesDataTable[[#This Row],[Order Date]])</f>
        <v>9</v>
      </c>
      <c r="X1957" s="7" t="str">
        <f>TEXT(SalesDataTable[[#This Row],[Order Date]],"mmm")</f>
        <v>Sep</v>
      </c>
    </row>
    <row r="1958" spans="1:24" ht="15.75">
      <c r="A1958" s="2">
        <v>2425</v>
      </c>
      <c r="B1958" s="11">
        <v>46287</v>
      </c>
      <c r="C1958" s="4">
        <f>YEAR(SalesDataTable[[#This Row],[Order Date]])</f>
        <v>2026</v>
      </c>
      <c r="D1958" s="4" t="str">
        <f>"Q"&amp;ROUNDUP(MONTH(SalesDataTable[[#This Row],[Order Date]])/3,0)</f>
        <v>Q3</v>
      </c>
      <c r="E1958" s="4">
        <f>MONTH(SalesDataTable[[#This Row],[Order Date]])</f>
        <v>9</v>
      </c>
      <c r="F1958" s="4" t="str">
        <f>TEXT(SalesDataTable[[#This Row],[Order Date]],"MMM")</f>
        <v>Sep</v>
      </c>
      <c r="G1958" s="3" t="s">
        <v>20</v>
      </c>
      <c r="H1958" s="3" t="s">
        <v>33</v>
      </c>
      <c r="I1958" s="3" t="s">
        <v>28</v>
      </c>
      <c r="J1958" s="3" t="s">
        <v>13</v>
      </c>
      <c r="K1958" s="3" t="s">
        <v>14</v>
      </c>
      <c r="L1958" s="3" t="s">
        <v>44</v>
      </c>
      <c r="M1958" s="8">
        <v>3</v>
      </c>
      <c r="N1958" s="5">
        <v>134.52000000000001</v>
      </c>
      <c r="O1958" s="6">
        <v>0.05</v>
      </c>
      <c r="P1958" s="18">
        <v>65.19</v>
      </c>
      <c r="Q1958" s="18">
        <f t="shared" si="120"/>
        <v>383.38200000000006</v>
      </c>
      <c r="R1958" s="18">
        <f t="shared" si="121"/>
        <v>195.57</v>
      </c>
      <c r="S1958" s="18">
        <f t="shared" si="122"/>
        <v>187.81200000000007</v>
      </c>
      <c r="T1958" s="7">
        <f t="shared" si="123"/>
        <v>0.48988215409174152</v>
      </c>
      <c r="U1958" s="4">
        <f>YEAR(SalesDataTable[[#This Row],[Order Date]])</f>
        <v>2026</v>
      </c>
      <c r="V1958" s="7" t="str">
        <f>"Q"&amp;ROUNDUP(MONTH(SalesDataTable[[#This Row],[Order Date]])/3,0)</f>
        <v>Q3</v>
      </c>
      <c r="W1958" s="8">
        <f>MONTH(SalesDataTable[[#This Row],[Order Date]])</f>
        <v>9</v>
      </c>
      <c r="X1958" s="7" t="str">
        <f>TEXT(SalesDataTable[[#This Row],[Order Date]],"mmm")</f>
        <v>Sep</v>
      </c>
    </row>
    <row r="1959" spans="1:24" ht="15.75">
      <c r="A1959" s="2">
        <v>3322</v>
      </c>
      <c r="B1959" s="11">
        <v>46287</v>
      </c>
      <c r="C1959" s="4">
        <f>YEAR(SalesDataTable[[#This Row],[Order Date]])</f>
        <v>2026</v>
      </c>
      <c r="D1959" s="4" t="str">
        <f>"Q"&amp;ROUNDUP(MONTH(SalesDataTable[[#This Row],[Order Date]])/3,0)</f>
        <v>Q3</v>
      </c>
      <c r="E1959" s="4">
        <f>MONTH(SalesDataTable[[#This Row],[Order Date]])</f>
        <v>9</v>
      </c>
      <c r="F1959" s="4" t="str">
        <f>TEXT(SalesDataTable[[#This Row],[Order Date]],"MMM")</f>
        <v>Sep</v>
      </c>
      <c r="G1959" s="3" t="s">
        <v>20</v>
      </c>
      <c r="H1959" s="3" t="s">
        <v>33</v>
      </c>
      <c r="I1959" s="3" t="s">
        <v>2</v>
      </c>
      <c r="J1959" s="3" t="s">
        <v>3</v>
      </c>
      <c r="K1959" s="3" t="s">
        <v>23</v>
      </c>
      <c r="L1959" s="3" t="s">
        <v>51</v>
      </c>
      <c r="M1959" s="8">
        <v>1</v>
      </c>
      <c r="N1959" s="5">
        <v>124.51</v>
      </c>
      <c r="O1959" s="6">
        <v>0</v>
      </c>
      <c r="P1959" s="18">
        <v>59.97</v>
      </c>
      <c r="Q1959" s="18">
        <f t="shared" si="120"/>
        <v>124.51</v>
      </c>
      <c r="R1959" s="18">
        <f t="shared" si="121"/>
        <v>59.97</v>
      </c>
      <c r="S1959" s="18">
        <f t="shared" si="122"/>
        <v>64.540000000000006</v>
      </c>
      <c r="T1959" s="7">
        <f t="shared" si="123"/>
        <v>0.51835193960324477</v>
      </c>
      <c r="U1959" s="4">
        <f>YEAR(SalesDataTable[[#This Row],[Order Date]])</f>
        <v>2026</v>
      </c>
      <c r="V1959" s="7" t="str">
        <f>"Q"&amp;ROUNDUP(MONTH(SalesDataTable[[#This Row],[Order Date]])/3,0)</f>
        <v>Q3</v>
      </c>
      <c r="W1959" s="8">
        <f>MONTH(SalesDataTable[[#This Row],[Order Date]])</f>
        <v>9</v>
      </c>
      <c r="X1959" s="7" t="str">
        <f>TEXT(SalesDataTable[[#This Row],[Order Date]],"mmm")</f>
        <v>Sep</v>
      </c>
    </row>
    <row r="1960" spans="1:24" ht="15.75">
      <c r="A1960" s="2">
        <v>3821</v>
      </c>
      <c r="B1960" s="11">
        <v>46287</v>
      </c>
      <c r="C1960" s="4">
        <f>YEAR(SalesDataTable[[#This Row],[Order Date]])</f>
        <v>2026</v>
      </c>
      <c r="D1960" s="4" t="str">
        <f>"Q"&amp;ROUNDUP(MONTH(SalesDataTable[[#This Row],[Order Date]])/3,0)</f>
        <v>Q3</v>
      </c>
      <c r="E1960" s="4">
        <f>MONTH(SalesDataTable[[#This Row],[Order Date]])</f>
        <v>9</v>
      </c>
      <c r="F1960" s="4" t="str">
        <f>TEXT(SalesDataTable[[#This Row],[Order Date]],"MMM")</f>
        <v>Sep</v>
      </c>
      <c r="G1960" s="3" t="s">
        <v>11</v>
      </c>
      <c r="H1960" s="3" t="s">
        <v>18</v>
      </c>
      <c r="I1960" s="3" t="s">
        <v>2</v>
      </c>
      <c r="J1960" s="3" t="s">
        <v>3</v>
      </c>
      <c r="K1960" s="3" t="s">
        <v>9</v>
      </c>
      <c r="L1960" s="3" t="s">
        <v>17</v>
      </c>
      <c r="M1960" s="8">
        <v>1</v>
      </c>
      <c r="N1960" s="5">
        <v>141</v>
      </c>
      <c r="O1960" s="6">
        <v>0</v>
      </c>
      <c r="P1960" s="18">
        <v>79.010000000000005</v>
      </c>
      <c r="Q1960" s="18">
        <f t="shared" si="120"/>
        <v>141</v>
      </c>
      <c r="R1960" s="18">
        <f t="shared" si="121"/>
        <v>79.010000000000005</v>
      </c>
      <c r="S1960" s="18">
        <f t="shared" si="122"/>
        <v>61.989999999999995</v>
      </c>
      <c r="T1960" s="7">
        <f t="shared" si="123"/>
        <v>0.43964539007092196</v>
      </c>
      <c r="U1960" s="4">
        <f>YEAR(SalesDataTable[[#This Row],[Order Date]])</f>
        <v>2026</v>
      </c>
      <c r="V1960" s="7" t="str">
        <f>"Q"&amp;ROUNDUP(MONTH(SalesDataTable[[#This Row],[Order Date]])/3,0)</f>
        <v>Q3</v>
      </c>
      <c r="W1960" s="8">
        <f>MONTH(SalesDataTable[[#This Row],[Order Date]])</f>
        <v>9</v>
      </c>
      <c r="X1960" s="7" t="str">
        <f>TEXT(SalesDataTable[[#This Row],[Order Date]],"mmm")</f>
        <v>Sep</v>
      </c>
    </row>
    <row r="1961" spans="1:24" ht="15.75">
      <c r="A1961" s="2">
        <v>3899</v>
      </c>
      <c r="B1961" s="11">
        <v>46287</v>
      </c>
      <c r="C1961" s="4">
        <f>YEAR(SalesDataTable[[#This Row],[Order Date]])</f>
        <v>2026</v>
      </c>
      <c r="D1961" s="4" t="str">
        <f>"Q"&amp;ROUNDUP(MONTH(SalesDataTable[[#This Row],[Order Date]])/3,0)</f>
        <v>Q3</v>
      </c>
      <c r="E1961" s="4">
        <f>MONTH(SalesDataTable[[#This Row],[Order Date]])</f>
        <v>9</v>
      </c>
      <c r="F1961" s="4" t="str">
        <f>TEXT(SalesDataTable[[#This Row],[Order Date]],"MMM")</f>
        <v>Sep</v>
      </c>
      <c r="G1961" s="3" t="s">
        <v>20</v>
      </c>
      <c r="H1961" s="3" t="s">
        <v>21</v>
      </c>
      <c r="I1961" s="3" t="s">
        <v>8</v>
      </c>
      <c r="J1961" s="3" t="s">
        <v>3</v>
      </c>
      <c r="K1961" s="3" t="s">
        <v>23</v>
      </c>
      <c r="L1961" s="3" t="s">
        <v>51</v>
      </c>
      <c r="M1961" s="8">
        <v>6</v>
      </c>
      <c r="N1961" s="5">
        <v>121.7</v>
      </c>
      <c r="O1961" s="6">
        <v>0.15</v>
      </c>
      <c r="P1961" s="18">
        <v>61.26</v>
      </c>
      <c r="Q1961" s="18">
        <f t="shared" si="120"/>
        <v>620.67000000000007</v>
      </c>
      <c r="R1961" s="18">
        <f t="shared" si="121"/>
        <v>367.56</v>
      </c>
      <c r="S1961" s="18">
        <f t="shared" si="122"/>
        <v>253.11000000000007</v>
      </c>
      <c r="T1961" s="7">
        <f t="shared" si="123"/>
        <v>0.40780124703948967</v>
      </c>
      <c r="U1961" s="4">
        <f>YEAR(SalesDataTable[[#This Row],[Order Date]])</f>
        <v>2026</v>
      </c>
      <c r="V1961" s="7" t="str">
        <f>"Q"&amp;ROUNDUP(MONTH(SalesDataTable[[#This Row],[Order Date]])/3,0)</f>
        <v>Q3</v>
      </c>
      <c r="W1961" s="8">
        <f>MONTH(SalesDataTable[[#This Row],[Order Date]])</f>
        <v>9</v>
      </c>
      <c r="X1961" s="7" t="str">
        <f>TEXT(SalesDataTable[[#This Row],[Order Date]],"mmm")</f>
        <v>Sep</v>
      </c>
    </row>
    <row r="1962" spans="1:24" ht="15.75">
      <c r="A1962" s="2">
        <v>4807</v>
      </c>
      <c r="B1962" s="11">
        <v>46287</v>
      </c>
      <c r="C1962" s="4">
        <f>YEAR(SalesDataTable[[#This Row],[Order Date]])</f>
        <v>2026</v>
      </c>
      <c r="D1962" s="4" t="str">
        <f>"Q"&amp;ROUNDUP(MONTH(SalesDataTable[[#This Row],[Order Date]])/3,0)</f>
        <v>Q3</v>
      </c>
      <c r="E1962" s="4">
        <f>MONTH(SalesDataTable[[#This Row],[Order Date]])</f>
        <v>9</v>
      </c>
      <c r="F1962" s="4" t="str">
        <f>TEXT(SalesDataTable[[#This Row],[Order Date]],"MMM")</f>
        <v>Sep</v>
      </c>
      <c r="G1962" s="3" t="s">
        <v>20</v>
      </c>
      <c r="H1962" s="3" t="s">
        <v>31</v>
      </c>
      <c r="I1962" s="3" t="s">
        <v>8</v>
      </c>
      <c r="J1962" s="3" t="s">
        <v>16</v>
      </c>
      <c r="K1962" s="3" t="s">
        <v>4</v>
      </c>
      <c r="L1962" s="3" t="s">
        <v>30</v>
      </c>
      <c r="M1962" s="8">
        <v>4</v>
      </c>
      <c r="N1962" s="5">
        <v>103.86</v>
      </c>
      <c r="O1962" s="6">
        <v>0.1</v>
      </c>
      <c r="P1962" s="18">
        <v>50.12</v>
      </c>
      <c r="Q1962" s="18">
        <f t="shared" si="120"/>
        <v>373.89600000000002</v>
      </c>
      <c r="R1962" s="18">
        <f t="shared" si="121"/>
        <v>200.48</v>
      </c>
      <c r="S1962" s="18">
        <f t="shared" si="122"/>
        <v>173.41600000000003</v>
      </c>
      <c r="T1962" s="7">
        <f t="shared" si="123"/>
        <v>0.46380811776536796</v>
      </c>
      <c r="U1962" s="4">
        <f>YEAR(SalesDataTable[[#This Row],[Order Date]])</f>
        <v>2026</v>
      </c>
      <c r="V1962" s="7" t="str">
        <f>"Q"&amp;ROUNDUP(MONTH(SalesDataTable[[#This Row],[Order Date]])/3,0)</f>
        <v>Q3</v>
      </c>
      <c r="W1962" s="8">
        <f>MONTH(SalesDataTable[[#This Row],[Order Date]])</f>
        <v>9</v>
      </c>
      <c r="X1962" s="7" t="str">
        <f>TEXT(SalesDataTable[[#This Row],[Order Date]],"mmm")</f>
        <v>Sep</v>
      </c>
    </row>
    <row r="1963" spans="1:24" ht="15.75">
      <c r="A1963" s="2">
        <v>30</v>
      </c>
      <c r="B1963" s="11">
        <v>46288</v>
      </c>
      <c r="C1963" s="4">
        <f>YEAR(SalesDataTable[[#This Row],[Order Date]])</f>
        <v>2026</v>
      </c>
      <c r="D1963" s="4" t="str">
        <f>"Q"&amp;ROUNDUP(MONTH(SalesDataTable[[#This Row],[Order Date]])/3,0)</f>
        <v>Q3</v>
      </c>
      <c r="E1963" s="4">
        <f>MONTH(SalesDataTable[[#This Row],[Order Date]])</f>
        <v>9</v>
      </c>
      <c r="F1963" s="4" t="str">
        <f>TEXT(SalesDataTable[[#This Row],[Order Date]],"MMM")</f>
        <v>Sep</v>
      </c>
      <c r="G1963" s="3" t="s">
        <v>11</v>
      </c>
      <c r="H1963" s="3" t="s">
        <v>25</v>
      </c>
      <c r="I1963" s="3" t="s">
        <v>28</v>
      </c>
      <c r="J1963" s="3" t="s">
        <v>3</v>
      </c>
      <c r="K1963" s="3" t="s">
        <v>9</v>
      </c>
      <c r="L1963" s="3" t="s">
        <v>10</v>
      </c>
      <c r="M1963" s="8">
        <v>2</v>
      </c>
      <c r="N1963" s="5">
        <v>93.82</v>
      </c>
      <c r="O1963" s="6">
        <v>0.05</v>
      </c>
      <c r="P1963" s="18">
        <v>45.57</v>
      </c>
      <c r="Q1963" s="18">
        <f t="shared" si="120"/>
        <v>178.25799999999998</v>
      </c>
      <c r="R1963" s="18">
        <f t="shared" si="121"/>
        <v>91.14</v>
      </c>
      <c r="S1963" s="18">
        <f t="shared" si="122"/>
        <v>87.117999999999981</v>
      </c>
      <c r="T1963" s="7">
        <f t="shared" si="123"/>
        <v>0.48871859888476249</v>
      </c>
      <c r="U1963" s="4">
        <f>YEAR(SalesDataTable[[#This Row],[Order Date]])</f>
        <v>2026</v>
      </c>
      <c r="V1963" s="7" t="str">
        <f>"Q"&amp;ROUNDUP(MONTH(SalesDataTable[[#This Row],[Order Date]])/3,0)</f>
        <v>Q3</v>
      </c>
      <c r="W1963" s="8">
        <f>MONTH(SalesDataTable[[#This Row],[Order Date]])</f>
        <v>9</v>
      </c>
      <c r="X1963" s="7" t="str">
        <f>TEXT(SalesDataTable[[#This Row],[Order Date]],"mmm")</f>
        <v>Sep</v>
      </c>
    </row>
    <row r="1964" spans="1:24" ht="15.75">
      <c r="A1964" s="2">
        <v>3027</v>
      </c>
      <c r="B1964" s="11">
        <v>46288</v>
      </c>
      <c r="C1964" s="4">
        <f>YEAR(SalesDataTable[[#This Row],[Order Date]])</f>
        <v>2026</v>
      </c>
      <c r="D1964" s="4" t="str">
        <f>"Q"&amp;ROUNDUP(MONTH(SalesDataTable[[#This Row],[Order Date]])/3,0)</f>
        <v>Q3</v>
      </c>
      <c r="E1964" s="4">
        <f>MONTH(SalesDataTable[[#This Row],[Order Date]])</f>
        <v>9</v>
      </c>
      <c r="F1964" s="4" t="str">
        <f>TEXT(SalesDataTable[[#This Row],[Order Date]],"MMM")</f>
        <v>Sep</v>
      </c>
      <c r="G1964" s="3" t="s">
        <v>20</v>
      </c>
      <c r="H1964" s="3" t="s">
        <v>33</v>
      </c>
      <c r="I1964" s="3" t="s">
        <v>8</v>
      </c>
      <c r="J1964" s="3" t="s">
        <v>16</v>
      </c>
      <c r="K1964" s="3" t="s">
        <v>9</v>
      </c>
      <c r="L1964" s="3" t="s">
        <v>37</v>
      </c>
      <c r="M1964" s="8">
        <v>8</v>
      </c>
      <c r="N1964" s="5">
        <v>155.13999999999999</v>
      </c>
      <c r="O1964" s="6">
        <v>0.1</v>
      </c>
      <c r="P1964" s="18">
        <v>76.87</v>
      </c>
      <c r="Q1964" s="18">
        <f t="shared" si="120"/>
        <v>1117.008</v>
      </c>
      <c r="R1964" s="18">
        <f t="shared" si="121"/>
        <v>614.96</v>
      </c>
      <c r="S1964" s="18">
        <f t="shared" si="122"/>
        <v>502.048</v>
      </c>
      <c r="T1964" s="7">
        <f t="shared" si="123"/>
        <v>0.44945783736553363</v>
      </c>
      <c r="U1964" s="4">
        <f>YEAR(SalesDataTable[[#This Row],[Order Date]])</f>
        <v>2026</v>
      </c>
      <c r="V1964" s="7" t="str">
        <f>"Q"&amp;ROUNDUP(MONTH(SalesDataTable[[#This Row],[Order Date]])/3,0)</f>
        <v>Q3</v>
      </c>
      <c r="W1964" s="8">
        <f>MONTH(SalesDataTable[[#This Row],[Order Date]])</f>
        <v>9</v>
      </c>
      <c r="X1964" s="7" t="str">
        <f>TEXT(SalesDataTable[[#This Row],[Order Date]],"mmm")</f>
        <v>Sep</v>
      </c>
    </row>
    <row r="1965" spans="1:24" ht="15.75">
      <c r="A1965" s="2">
        <v>3690</v>
      </c>
      <c r="B1965" s="11">
        <v>46288</v>
      </c>
      <c r="C1965" s="4">
        <f>YEAR(SalesDataTable[[#This Row],[Order Date]])</f>
        <v>2026</v>
      </c>
      <c r="D1965" s="4" t="str">
        <f>"Q"&amp;ROUNDUP(MONTH(SalesDataTable[[#This Row],[Order Date]])/3,0)</f>
        <v>Q3</v>
      </c>
      <c r="E1965" s="4">
        <f>MONTH(SalesDataTable[[#This Row],[Order Date]])</f>
        <v>9</v>
      </c>
      <c r="F1965" s="4" t="str">
        <f>TEXT(SalesDataTable[[#This Row],[Order Date]],"MMM")</f>
        <v>Sep</v>
      </c>
      <c r="G1965" s="3" t="s">
        <v>20</v>
      </c>
      <c r="H1965" s="3" t="s">
        <v>33</v>
      </c>
      <c r="I1965" s="3" t="s">
        <v>2</v>
      </c>
      <c r="J1965" s="3" t="s">
        <v>3</v>
      </c>
      <c r="K1965" s="3" t="s">
        <v>9</v>
      </c>
      <c r="L1965" s="3" t="s">
        <v>10</v>
      </c>
      <c r="M1965" s="8">
        <v>3</v>
      </c>
      <c r="N1965" s="5">
        <v>92.14</v>
      </c>
      <c r="O1965" s="6">
        <v>0.05</v>
      </c>
      <c r="P1965" s="18">
        <v>45.25</v>
      </c>
      <c r="Q1965" s="18">
        <f t="shared" si="120"/>
        <v>262.59899999999999</v>
      </c>
      <c r="R1965" s="18">
        <f t="shared" si="121"/>
        <v>135.75</v>
      </c>
      <c r="S1965" s="18">
        <f t="shared" si="122"/>
        <v>126.84899999999999</v>
      </c>
      <c r="T1965" s="7">
        <f t="shared" si="123"/>
        <v>0.48305210606285626</v>
      </c>
      <c r="U1965" s="4">
        <f>YEAR(SalesDataTable[[#This Row],[Order Date]])</f>
        <v>2026</v>
      </c>
      <c r="V1965" s="7" t="str">
        <f>"Q"&amp;ROUNDUP(MONTH(SalesDataTable[[#This Row],[Order Date]])/3,0)</f>
        <v>Q3</v>
      </c>
      <c r="W1965" s="8">
        <f>MONTH(SalesDataTable[[#This Row],[Order Date]])</f>
        <v>9</v>
      </c>
      <c r="X1965" s="7" t="str">
        <f>TEXT(SalesDataTable[[#This Row],[Order Date]],"mmm")</f>
        <v>Sep</v>
      </c>
    </row>
    <row r="1966" spans="1:24" ht="15.75">
      <c r="A1966" s="2">
        <v>600</v>
      </c>
      <c r="B1966" s="11">
        <v>46289</v>
      </c>
      <c r="C1966" s="4">
        <f>YEAR(SalesDataTable[[#This Row],[Order Date]])</f>
        <v>2026</v>
      </c>
      <c r="D1966" s="4" t="str">
        <f>"Q"&amp;ROUNDUP(MONTH(SalesDataTable[[#This Row],[Order Date]])/3,0)</f>
        <v>Q3</v>
      </c>
      <c r="E1966" s="4">
        <f>MONTH(SalesDataTable[[#This Row],[Order Date]])</f>
        <v>9</v>
      </c>
      <c r="F1966" s="4" t="str">
        <f>TEXT(SalesDataTable[[#This Row],[Order Date]],"MMM")</f>
        <v>Sep</v>
      </c>
      <c r="G1966" s="3" t="s">
        <v>6</v>
      </c>
      <c r="H1966" s="3" t="s">
        <v>43</v>
      </c>
      <c r="I1966" s="3" t="s">
        <v>19</v>
      </c>
      <c r="J1966" s="3" t="s">
        <v>3</v>
      </c>
      <c r="K1966" s="3" t="s">
        <v>4</v>
      </c>
      <c r="L1966" s="3" t="s">
        <v>26</v>
      </c>
      <c r="M1966" s="8">
        <v>6</v>
      </c>
      <c r="N1966" s="5">
        <v>39.880000000000003</v>
      </c>
      <c r="O1966" s="6">
        <v>0.05</v>
      </c>
      <c r="P1966" s="18">
        <v>16.79</v>
      </c>
      <c r="Q1966" s="18">
        <f t="shared" si="120"/>
        <v>227.31600000000003</v>
      </c>
      <c r="R1966" s="18">
        <f t="shared" si="121"/>
        <v>100.74</v>
      </c>
      <c r="S1966" s="18">
        <f t="shared" si="122"/>
        <v>126.57600000000004</v>
      </c>
      <c r="T1966" s="7">
        <f t="shared" si="123"/>
        <v>0.5568283798764716</v>
      </c>
      <c r="U1966" s="4">
        <f>YEAR(SalesDataTable[[#This Row],[Order Date]])</f>
        <v>2026</v>
      </c>
      <c r="V1966" s="7" t="str">
        <f>"Q"&amp;ROUNDUP(MONTH(SalesDataTable[[#This Row],[Order Date]])/3,0)</f>
        <v>Q3</v>
      </c>
      <c r="W1966" s="8">
        <f>MONTH(SalesDataTable[[#This Row],[Order Date]])</f>
        <v>9</v>
      </c>
      <c r="X1966" s="7" t="str">
        <f>TEXT(SalesDataTable[[#This Row],[Order Date]],"mmm")</f>
        <v>Sep</v>
      </c>
    </row>
    <row r="1967" spans="1:24" ht="15.75">
      <c r="A1967" s="2">
        <v>1931</v>
      </c>
      <c r="B1967" s="11">
        <v>46289</v>
      </c>
      <c r="C1967" s="4">
        <f>YEAR(SalesDataTable[[#This Row],[Order Date]])</f>
        <v>2026</v>
      </c>
      <c r="D1967" s="4" t="str">
        <f>"Q"&amp;ROUNDUP(MONTH(SalesDataTable[[#This Row],[Order Date]])/3,0)</f>
        <v>Q3</v>
      </c>
      <c r="E1967" s="4">
        <f>MONTH(SalesDataTable[[#This Row],[Order Date]])</f>
        <v>9</v>
      </c>
      <c r="F1967" s="4" t="str">
        <f>TEXT(SalesDataTable[[#This Row],[Order Date]],"MMM")</f>
        <v>Sep</v>
      </c>
      <c r="G1967" s="3" t="s">
        <v>11</v>
      </c>
      <c r="H1967" s="3" t="s">
        <v>52</v>
      </c>
      <c r="I1967" s="3" t="s">
        <v>2</v>
      </c>
      <c r="J1967" s="3" t="s">
        <v>3</v>
      </c>
      <c r="K1967" s="3" t="s">
        <v>14</v>
      </c>
      <c r="L1967" s="3" t="s">
        <v>15</v>
      </c>
      <c r="M1967" s="8">
        <v>4</v>
      </c>
      <c r="N1967" s="5">
        <v>35.700000000000003</v>
      </c>
      <c r="O1967" s="6">
        <v>0</v>
      </c>
      <c r="P1967" s="18">
        <v>13.91</v>
      </c>
      <c r="Q1967" s="18">
        <f t="shared" si="120"/>
        <v>142.80000000000001</v>
      </c>
      <c r="R1967" s="18">
        <f t="shared" si="121"/>
        <v>55.64</v>
      </c>
      <c r="S1967" s="18">
        <f t="shared" si="122"/>
        <v>87.160000000000011</v>
      </c>
      <c r="T1967" s="7">
        <f t="shared" si="123"/>
        <v>0.61036414565826336</v>
      </c>
      <c r="U1967" s="4">
        <f>YEAR(SalesDataTable[[#This Row],[Order Date]])</f>
        <v>2026</v>
      </c>
      <c r="V1967" s="7" t="str">
        <f>"Q"&amp;ROUNDUP(MONTH(SalesDataTable[[#This Row],[Order Date]])/3,0)</f>
        <v>Q3</v>
      </c>
      <c r="W1967" s="8">
        <f>MONTH(SalesDataTable[[#This Row],[Order Date]])</f>
        <v>9</v>
      </c>
      <c r="X1967" s="7" t="str">
        <f>TEXT(SalesDataTable[[#This Row],[Order Date]],"mmm")</f>
        <v>Sep</v>
      </c>
    </row>
    <row r="1968" spans="1:24" ht="15.75">
      <c r="A1968" s="2">
        <v>2124</v>
      </c>
      <c r="B1968" s="11">
        <v>46289</v>
      </c>
      <c r="C1968" s="4">
        <f>YEAR(SalesDataTable[[#This Row],[Order Date]])</f>
        <v>2026</v>
      </c>
      <c r="D1968" s="4" t="str">
        <f>"Q"&amp;ROUNDUP(MONTH(SalesDataTable[[#This Row],[Order Date]])/3,0)</f>
        <v>Q3</v>
      </c>
      <c r="E1968" s="4">
        <f>MONTH(SalesDataTable[[#This Row],[Order Date]])</f>
        <v>9</v>
      </c>
      <c r="F1968" s="4" t="str">
        <f>TEXT(SalesDataTable[[#This Row],[Order Date]],"MMM")</f>
        <v>Sep</v>
      </c>
      <c r="G1968" s="3" t="s">
        <v>20</v>
      </c>
      <c r="H1968" s="3" t="s">
        <v>33</v>
      </c>
      <c r="I1968" s="3" t="s">
        <v>19</v>
      </c>
      <c r="J1968" s="3" t="s">
        <v>13</v>
      </c>
      <c r="K1968" s="3" t="s">
        <v>4</v>
      </c>
      <c r="L1968" s="3" t="s">
        <v>30</v>
      </c>
      <c r="M1968" s="8">
        <v>6</v>
      </c>
      <c r="N1968" s="5">
        <v>104.16</v>
      </c>
      <c r="O1968" s="6">
        <v>0</v>
      </c>
      <c r="P1968" s="18">
        <v>51.76</v>
      </c>
      <c r="Q1968" s="18">
        <f t="shared" si="120"/>
        <v>624.96</v>
      </c>
      <c r="R1968" s="18">
        <f t="shared" si="121"/>
        <v>310.56</v>
      </c>
      <c r="S1968" s="18">
        <f t="shared" si="122"/>
        <v>314.40000000000003</v>
      </c>
      <c r="T1968" s="7">
        <f t="shared" si="123"/>
        <v>0.50307219662058378</v>
      </c>
      <c r="U1968" s="4">
        <f>YEAR(SalesDataTable[[#This Row],[Order Date]])</f>
        <v>2026</v>
      </c>
      <c r="V1968" s="7" t="str">
        <f>"Q"&amp;ROUNDUP(MONTH(SalesDataTable[[#This Row],[Order Date]])/3,0)</f>
        <v>Q3</v>
      </c>
      <c r="W1968" s="8">
        <f>MONTH(SalesDataTable[[#This Row],[Order Date]])</f>
        <v>9</v>
      </c>
      <c r="X1968" s="7" t="str">
        <f>TEXT(SalesDataTable[[#This Row],[Order Date]],"mmm")</f>
        <v>Sep</v>
      </c>
    </row>
    <row r="1969" spans="1:24" ht="15.75">
      <c r="A1969" s="2">
        <v>2789</v>
      </c>
      <c r="B1969" s="11">
        <v>46289</v>
      </c>
      <c r="C1969" s="4">
        <f>YEAR(SalesDataTable[[#This Row],[Order Date]])</f>
        <v>2026</v>
      </c>
      <c r="D1969" s="4" t="str">
        <f>"Q"&amp;ROUNDUP(MONTH(SalesDataTable[[#This Row],[Order Date]])/3,0)</f>
        <v>Q3</v>
      </c>
      <c r="E1969" s="4">
        <f>MONTH(SalesDataTable[[#This Row],[Order Date]])</f>
        <v>9</v>
      </c>
      <c r="F1969" s="4" t="str">
        <f>TEXT(SalesDataTable[[#This Row],[Order Date]],"MMM")</f>
        <v>Sep</v>
      </c>
      <c r="G1969" s="3" t="s">
        <v>11</v>
      </c>
      <c r="H1969" s="3" t="s">
        <v>52</v>
      </c>
      <c r="I1969" s="3" t="s">
        <v>2</v>
      </c>
      <c r="J1969" s="3" t="s">
        <v>13</v>
      </c>
      <c r="K1969" s="3" t="s">
        <v>9</v>
      </c>
      <c r="L1969" s="3" t="s">
        <v>17</v>
      </c>
      <c r="M1969" s="8">
        <v>5</v>
      </c>
      <c r="N1969" s="5">
        <v>147.21</v>
      </c>
      <c r="O1969" s="6">
        <v>0.05</v>
      </c>
      <c r="P1969" s="18">
        <v>79.14</v>
      </c>
      <c r="Q1969" s="18">
        <f t="shared" si="120"/>
        <v>699.24750000000006</v>
      </c>
      <c r="R1969" s="18">
        <f t="shared" si="121"/>
        <v>395.7</v>
      </c>
      <c r="S1969" s="18">
        <f t="shared" si="122"/>
        <v>303.54750000000007</v>
      </c>
      <c r="T1969" s="7">
        <f t="shared" si="123"/>
        <v>0.43410594961011667</v>
      </c>
      <c r="U1969" s="4">
        <f>YEAR(SalesDataTable[[#This Row],[Order Date]])</f>
        <v>2026</v>
      </c>
      <c r="V1969" s="7" t="str">
        <f>"Q"&amp;ROUNDUP(MONTH(SalesDataTable[[#This Row],[Order Date]])/3,0)</f>
        <v>Q3</v>
      </c>
      <c r="W1969" s="8">
        <f>MONTH(SalesDataTable[[#This Row],[Order Date]])</f>
        <v>9</v>
      </c>
      <c r="X1969" s="7" t="str">
        <f>TEXT(SalesDataTable[[#This Row],[Order Date]],"mmm")</f>
        <v>Sep</v>
      </c>
    </row>
    <row r="1970" spans="1:24" ht="15.75">
      <c r="A1970" s="2">
        <v>2921</v>
      </c>
      <c r="B1970" s="11">
        <v>46289</v>
      </c>
      <c r="C1970" s="4">
        <f>YEAR(SalesDataTable[[#This Row],[Order Date]])</f>
        <v>2026</v>
      </c>
      <c r="D1970" s="4" t="str">
        <f>"Q"&amp;ROUNDUP(MONTH(SalesDataTable[[#This Row],[Order Date]])/3,0)</f>
        <v>Q3</v>
      </c>
      <c r="E1970" s="4">
        <f>MONTH(SalesDataTable[[#This Row],[Order Date]])</f>
        <v>9</v>
      </c>
      <c r="F1970" s="4" t="str">
        <f>TEXT(SalesDataTable[[#This Row],[Order Date]],"MMM")</f>
        <v>Sep</v>
      </c>
      <c r="G1970" s="3" t="s">
        <v>0</v>
      </c>
      <c r="H1970" s="3" t="s">
        <v>1</v>
      </c>
      <c r="I1970" s="3" t="s">
        <v>2</v>
      </c>
      <c r="J1970" s="3" t="s">
        <v>13</v>
      </c>
      <c r="K1970" s="3" t="s">
        <v>23</v>
      </c>
      <c r="L1970" s="3" t="s">
        <v>29</v>
      </c>
      <c r="M1970" s="8">
        <v>3</v>
      </c>
      <c r="N1970" s="5">
        <v>195.68</v>
      </c>
      <c r="O1970" s="6">
        <v>0.05</v>
      </c>
      <c r="P1970" s="18">
        <v>102.16</v>
      </c>
      <c r="Q1970" s="18">
        <f t="shared" si="120"/>
        <v>557.68799999999999</v>
      </c>
      <c r="R1970" s="18">
        <f t="shared" si="121"/>
        <v>306.48</v>
      </c>
      <c r="S1970" s="18">
        <f t="shared" si="122"/>
        <v>251.20799999999997</v>
      </c>
      <c r="T1970" s="7">
        <f t="shared" si="123"/>
        <v>0.45044541033696256</v>
      </c>
      <c r="U1970" s="4">
        <f>YEAR(SalesDataTable[[#This Row],[Order Date]])</f>
        <v>2026</v>
      </c>
      <c r="V1970" s="7" t="str">
        <f>"Q"&amp;ROUNDUP(MONTH(SalesDataTable[[#This Row],[Order Date]])/3,0)</f>
        <v>Q3</v>
      </c>
      <c r="W1970" s="8">
        <f>MONTH(SalesDataTable[[#This Row],[Order Date]])</f>
        <v>9</v>
      </c>
      <c r="X1970" s="7" t="str">
        <f>TEXT(SalesDataTable[[#This Row],[Order Date]],"mmm")</f>
        <v>Sep</v>
      </c>
    </row>
    <row r="1971" spans="1:24" ht="15.75">
      <c r="A1971" s="2">
        <v>3108</v>
      </c>
      <c r="B1971" s="11">
        <v>46289</v>
      </c>
      <c r="C1971" s="4">
        <f>YEAR(SalesDataTable[[#This Row],[Order Date]])</f>
        <v>2026</v>
      </c>
      <c r="D1971" s="4" t="str">
        <f>"Q"&amp;ROUNDUP(MONTH(SalesDataTable[[#This Row],[Order Date]])/3,0)</f>
        <v>Q3</v>
      </c>
      <c r="E1971" s="4">
        <f>MONTH(SalesDataTable[[#This Row],[Order Date]])</f>
        <v>9</v>
      </c>
      <c r="F1971" s="4" t="str">
        <f>TEXT(SalesDataTable[[#This Row],[Order Date]],"MMM")</f>
        <v>Sep</v>
      </c>
      <c r="G1971" s="3" t="s">
        <v>6</v>
      </c>
      <c r="H1971" s="3" t="s">
        <v>41</v>
      </c>
      <c r="I1971" s="3" t="s">
        <v>8</v>
      </c>
      <c r="J1971" s="3" t="s">
        <v>16</v>
      </c>
      <c r="K1971" s="3" t="s">
        <v>9</v>
      </c>
      <c r="L1971" s="3" t="s">
        <v>10</v>
      </c>
      <c r="M1971" s="8">
        <v>5</v>
      </c>
      <c r="N1971" s="5">
        <v>90.05</v>
      </c>
      <c r="O1971" s="6">
        <v>0.15</v>
      </c>
      <c r="P1971" s="18">
        <v>44.12</v>
      </c>
      <c r="Q1971" s="18">
        <f t="shared" si="120"/>
        <v>382.71249999999998</v>
      </c>
      <c r="R1971" s="18">
        <f t="shared" si="121"/>
        <v>220.6</v>
      </c>
      <c r="S1971" s="18">
        <f t="shared" si="122"/>
        <v>162.11249999999998</v>
      </c>
      <c r="T1971" s="7">
        <f t="shared" si="123"/>
        <v>0.42358820263252439</v>
      </c>
      <c r="U1971" s="4">
        <f>YEAR(SalesDataTable[[#This Row],[Order Date]])</f>
        <v>2026</v>
      </c>
      <c r="V1971" s="7" t="str">
        <f>"Q"&amp;ROUNDUP(MONTH(SalesDataTable[[#This Row],[Order Date]])/3,0)</f>
        <v>Q3</v>
      </c>
      <c r="W1971" s="8">
        <f>MONTH(SalesDataTable[[#This Row],[Order Date]])</f>
        <v>9</v>
      </c>
      <c r="X1971" s="7" t="str">
        <f>TEXT(SalesDataTable[[#This Row],[Order Date]],"mmm")</f>
        <v>Sep</v>
      </c>
    </row>
    <row r="1972" spans="1:24" ht="15.75">
      <c r="A1972" s="2">
        <v>3226</v>
      </c>
      <c r="B1972" s="11">
        <v>46289</v>
      </c>
      <c r="C1972" s="4">
        <f>YEAR(SalesDataTable[[#This Row],[Order Date]])</f>
        <v>2026</v>
      </c>
      <c r="D1972" s="4" t="str">
        <f>"Q"&amp;ROUNDUP(MONTH(SalesDataTable[[#This Row],[Order Date]])/3,0)</f>
        <v>Q3</v>
      </c>
      <c r="E1972" s="4">
        <f>MONTH(SalesDataTable[[#This Row],[Order Date]])</f>
        <v>9</v>
      </c>
      <c r="F1972" s="4" t="str">
        <f>TEXT(SalesDataTable[[#This Row],[Order Date]],"MMM")</f>
        <v>Sep</v>
      </c>
      <c r="G1972" s="3" t="s">
        <v>20</v>
      </c>
      <c r="H1972" s="3" t="s">
        <v>47</v>
      </c>
      <c r="I1972" s="3" t="s">
        <v>28</v>
      </c>
      <c r="J1972" s="3" t="s">
        <v>3</v>
      </c>
      <c r="K1972" s="3" t="s">
        <v>23</v>
      </c>
      <c r="L1972" s="3" t="s">
        <v>24</v>
      </c>
      <c r="M1972" s="8">
        <v>1</v>
      </c>
      <c r="N1972" s="5">
        <v>345.48</v>
      </c>
      <c r="O1972" s="6">
        <v>0</v>
      </c>
      <c r="P1972" s="18">
        <v>196.31</v>
      </c>
      <c r="Q1972" s="18">
        <f t="shared" si="120"/>
        <v>345.48</v>
      </c>
      <c r="R1972" s="18">
        <f t="shared" si="121"/>
        <v>196.31</v>
      </c>
      <c r="S1972" s="18">
        <f t="shared" si="122"/>
        <v>149.17000000000002</v>
      </c>
      <c r="T1972" s="7">
        <f t="shared" si="123"/>
        <v>0.43177607965728843</v>
      </c>
      <c r="U1972" s="4">
        <f>YEAR(SalesDataTable[[#This Row],[Order Date]])</f>
        <v>2026</v>
      </c>
      <c r="V1972" s="7" t="str">
        <f>"Q"&amp;ROUNDUP(MONTH(SalesDataTable[[#This Row],[Order Date]])/3,0)</f>
        <v>Q3</v>
      </c>
      <c r="W1972" s="8">
        <f>MONTH(SalesDataTable[[#This Row],[Order Date]])</f>
        <v>9</v>
      </c>
      <c r="X1972" s="7" t="str">
        <f>TEXT(SalesDataTable[[#This Row],[Order Date]],"mmm")</f>
        <v>Sep</v>
      </c>
    </row>
    <row r="1973" spans="1:24" ht="15.75">
      <c r="A1973" s="2">
        <v>3286</v>
      </c>
      <c r="B1973" s="11">
        <v>46289</v>
      </c>
      <c r="C1973" s="4">
        <f>YEAR(SalesDataTable[[#This Row],[Order Date]])</f>
        <v>2026</v>
      </c>
      <c r="D1973" s="4" t="str">
        <f>"Q"&amp;ROUNDUP(MONTH(SalesDataTable[[#This Row],[Order Date]])/3,0)</f>
        <v>Q3</v>
      </c>
      <c r="E1973" s="4">
        <f>MONTH(SalesDataTable[[#This Row],[Order Date]])</f>
        <v>9</v>
      </c>
      <c r="F1973" s="4" t="str">
        <f>TEXT(SalesDataTable[[#This Row],[Order Date]],"MMM")</f>
        <v>Sep</v>
      </c>
      <c r="G1973" s="3" t="s">
        <v>20</v>
      </c>
      <c r="H1973" s="3" t="s">
        <v>21</v>
      </c>
      <c r="I1973" s="3" t="s">
        <v>2</v>
      </c>
      <c r="J1973" s="3" t="s">
        <v>13</v>
      </c>
      <c r="K1973" s="3" t="s">
        <v>14</v>
      </c>
      <c r="L1973" s="3" t="s">
        <v>32</v>
      </c>
      <c r="M1973" s="8">
        <v>1</v>
      </c>
      <c r="N1973" s="5">
        <v>46.23</v>
      </c>
      <c r="O1973" s="6">
        <v>0.1</v>
      </c>
      <c r="P1973" s="18">
        <v>18.34</v>
      </c>
      <c r="Q1973" s="18">
        <f t="shared" si="120"/>
        <v>41.606999999999999</v>
      </c>
      <c r="R1973" s="18">
        <f t="shared" si="121"/>
        <v>18.34</v>
      </c>
      <c r="S1973" s="18">
        <f t="shared" si="122"/>
        <v>23.266999999999999</v>
      </c>
      <c r="T1973" s="7">
        <f t="shared" si="123"/>
        <v>0.55920878698295962</v>
      </c>
      <c r="U1973" s="4">
        <f>YEAR(SalesDataTable[[#This Row],[Order Date]])</f>
        <v>2026</v>
      </c>
      <c r="V1973" s="7" t="str">
        <f>"Q"&amp;ROUNDUP(MONTH(SalesDataTable[[#This Row],[Order Date]])/3,0)</f>
        <v>Q3</v>
      </c>
      <c r="W1973" s="8">
        <f>MONTH(SalesDataTable[[#This Row],[Order Date]])</f>
        <v>9</v>
      </c>
      <c r="X1973" s="7" t="str">
        <f>TEXT(SalesDataTable[[#This Row],[Order Date]],"mmm")</f>
        <v>Sep</v>
      </c>
    </row>
    <row r="1974" spans="1:24" ht="15.75">
      <c r="A1974" s="2">
        <v>4510</v>
      </c>
      <c r="B1974" s="11">
        <v>46289</v>
      </c>
      <c r="C1974" s="4">
        <f>YEAR(SalesDataTable[[#This Row],[Order Date]])</f>
        <v>2026</v>
      </c>
      <c r="D1974" s="4" t="str">
        <f>"Q"&amp;ROUNDUP(MONTH(SalesDataTable[[#This Row],[Order Date]])/3,0)</f>
        <v>Q3</v>
      </c>
      <c r="E1974" s="4">
        <f>MONTH(SalesDataTable[[#This Row],[Order Date]])</f>
        <v>9</v>
      </c>
      <c r="F1974" s="4" t="str">
        <f>TEXT(SalesDataTable[[#This Row],[Order Date]],"MMM")</f>
        <v>Sep</v>
      </c>
      <c r="G1974" s="3" t="s">
        <v>0</v>
      </c>
      <c r="H1974" s="3" t="s">
        <v>1</v>
      </c>
      <c r="I1974" s="3" t="s">
        <v>28</v>
      </c>
      <c r="J1974" s="3" t="s">
        <v>3</v>
      </c>
      <c r="K1974" s="3" t="s">
        <v>23</v>
      </c>
      <c r="L1974" s="3" t="s">
        <v>40</v>
      </c>
      <c r="M1974" s="8">
        <v>3</v>
      </c>
      <c r="N1974" s="5">
        <v>82.38</v>
      </c>
      <c r="O1974" s="6">
        <v>0.15</v>
      </c>
      <c r="P1974" s="18">
        <v>39.020000000000003</v>
      </c>
      <c r="Q1974" s="18">
        <f t="shared" si="120"/>
        <v>210.06899999999999</v>
      </c>
      <c r="R1974" s="18">
        <f t="shared" si="121"/>
        <v>117.06</v>
      </c>
      <c r="S1974" s="18">
        <f t="shared" si="122"/>
        <v>93.008999999999986</v>
      </c>
      <c r="T1974" s="7">
        <f t="shared" si="123"/>
        <v>0.44275452351370259</v>
      </c>
      <c r="U1974" s="4">
        <f>YEAR(SalesDataTable[[#This Row],[Order Date]])</f>
        <v>2026</v>
      </c>
      <c r="V1974" s="7" t="str">
        <f>"Q"&amp;ROUNDUP(MONTH(SalesDataTable[[#This Row],[Order Date]])/3,0)</f>
        <v>Q3</v>
      </c>
      <c r="W1974" s="8">
        <f>MONTH(SalesDataTable[[#This Row],[Order Date]])</f>
        <v>9</v>
      </c>
      <c r="X1974" s="7" t="str">
        <f>TEXT(SalesDataTable[[#This Row],[Order Date]],"mmm")</f>
        <v>Sep</v>
      </c>
    </row>
    <row r="1975" spans="1:24" ht="15.75">
      <c r="A1975" s="2">
        <v>2069</v>
      </c>
      <c r="B1975" s="11">
        <v>46290</v>
      </c>
      <c r="C1975" s="4">
        <f>YEAR(SalesDataTable[[#This Row],[Order Date]])</f>
        <v>2026</v>
      </c>
      <c r="D1975" s="4" t="str">
        <f>"Q"&amp;ROUNDUP(MONTH(SalesDataTable[[#This Row],[Order Date]])/3,0)</f>
        <v>Q3</v>
      </c>
      <c r="E1975" s="4">
        <f>MONTH(SalesDataTable[[#This Row],[Order Date]])</f>
        <v>9</v>
      </c>
      <c r="F1975" s="4" t="str">
        <f>TEXT(SalesDataTable[[#This Row],[Order Date]],"MMM")</f>
        <v>Sep</v>
      </c>
      <c r="G1975" s="3" t="s">
        <v>20</v>
      </c>
      <c r="H1975" s="3" t="s">
        <v>31</v>
      </c>
      <c r="I1975" s="3" t="s">
        <v>2</v>
      </c>
      <c r="J1975" s="3" t="s">
        <v>13</v>
      </c>
      <c r="K1975" s="3" t="s">
        <v>23</v>
      </c>
      <c r="L1975" s="3" t="s">
        <v>24</v>
      </c>
      <c r="M1975" s="8">
        <v>1</v>
      </c>
      <c r="N1975" s="5">
        <v>344.79</v>
      </c>
      <c r="O1975" s="6">
        <v>0</v>
      </c>
      <c r="P1975" s="18">
        <v>189.63</v>
      </c>
      <c r="Q1975" s="18">
        <f t="shared" si="120"/>
        <v>344.79</v>
      </c>
      <c r="R1975" s="18">
        <f t="shared" si="121"/>
        <v>189.63</v>
      </c>
      <c r="S1975" s="18">
        <f t="shared" si="122"/>
        <v>155.16000000000003</v>
      </c>
      <c r="T1975" s="7">
        <f t="shared" si="123"/>
        <v>0.45001305142260511</v>
      </c>
      <c r="U1975" s="4">
        <f>YEAR(SalesDataTable[[#This Row],[Order Date]])</f>
        <v>2026</v>
      </c>
      <c r="V1975" s="7" t="str">
        <f>"Q"&amp;ROUNDUP(MONTH(SalesDataTable[[#This Row],[Order Date]])/3,0)</f>
        <v>Q3</v>
      </c>
      <c r="W1975" s="8">
        <f>MONTH(SalesDataTable[[#This Row],[Order Date]])</f>
        <v>9</v>
      </c>
      <c r="X1975" s="7" t="str">
        <f>TEXT(SalesDataTable[[#This Row],[Order Date]],"mmm")</f>
        <v>Sep</v>
      </c>
    </row>
    <row r="1976" spans="1:24" ht="15.75">
      <c r="A1976" s="2">
        <v>95</v>
      </c>
      <c r="B1976" s="11">
        <v>46291</v>
      </c>
      <c r="C1976" s="4">
        <f>YEAR(SalesDataTable[[#This Row],[Order Date]])</f>
        <v>2026</v>
      </c>
      <c r="D1976" s="4" t="str">
        <f>"Q"&amp;ROUNDUP(MONTH(SalesDataTable[[#This Row],[Order Date]])/3,0)</f>
        <v>Q3</v>
      </c>
      <c r="E1976" s="4">
        <f>MONTH(SalesDataTable[[#This Row],[Order Date]])</f>
        <v>9</v>
      </c>
      <c r="F1976" s="4" t="str">
        <f>TEXT(SalesDataTable[[#This Row],[Order Date]],"MMM")</f>
        <v>Sep</v>
      </c>
      <c r="G1976" s="3" t="s">
        <v>0</v>
      </c>
      <c r="H1976" s="3" t="s">
        <v>1</v>
      </c>
      <c r="I1976" s="3" t="s">
        <v>28</v>
      </c>
      <c r="J1976" s="3" t="s">
        <v>3</v>
      </c>
      <c r="K1976" s="3" t="s">
        <v>9</v>
      </c>
      <c r="L1976" s="3" t="s">
        <v>46</v>
      </c>
      <c r="M1976" s="8">
        <v>1</v>
      </c>
      <c r="N1976" s="5">
        <v>73.06</v>
      </c>
      <c r="O1976" s="6">
        <v>0.05</v>
      </c>
      <c r="P1976" s="18">
        <v>31.42</v>
      </c>
      <c r="Q1976" s="18">
        <f t="shared" si="120"/>
        <v>69.406999999999996</v>
      </c>
      <c r="R1976" s="18">
        <f t="shared" si="121"/>
        <v>31.42</v>
      </c>
      <c r="S1976" s="18">
        <f t="shared" si="122"/>
        <v>37.986999999999995</v>
      </c>
      <c r="T1976" s="7">
        <f t="shared" si="123"/>
        <v>0.54730790842422228</v>
      </c>
      <c r="U1976" s="4">
        <f>YEAR(SalesDataTable[[#This Row],[Order Date]])</f>
        <v>2026</v>
      </c>
      <c r="V1976" s="7" t="str">
        <f>"Q"&amp;ROUNDUP(MONTH(SalesDataTable[[#This Row],[Order Date]])/3,0)</f>
        <v>Q3</v>
      </c>
      <c r="W1976" s="8">
        <f>MONTH(SalesDataTable[[#This Row],[Order Date]])</f>
        <v>9</v>
      </c>
      <c r="X1976" s="7" t="str">
        <f>TEXT(SalesDataTable[[#This Row],[Order Date]],"mmm")</f>
        <v>Sep</v>
      </c>
    </row>
    <row r="1977" spans="1:24" ht="15.75">
      <c r="A1977" s="2">
        <v>160</v>
      </c>
      <c r="B1977" s="11">
        <v>46291</v>
      </c>
      <c r="C1977" s="4">
        <f>YEAR(SalesDataTable[[#This Row],[Order Date]])</f>
        <v>2026</v>
      </c>
      <c r="D1977" s="4" t="str">
        <f>"Q"&amp;ROUNDUP(MONTH(SalesDataTable[[#This Row],[Order Date]])/3,0)</f>
        <v>Q3</v>
      </c>
      <c r="E1977" s="4">
        <f>MONTH(SalesDataTable[[#This Row],[Order Date]])</f>
        <v>9</v>
      </c>
      <c r="F1977" s="4" t="str">
        <f>TEXT(SalesDataTable[[#This Row],[Order Date]],"MMM")</f>
        <v>Sep</v>
      </c>
      <c r="G1977" s="3" t="s">
        <v>20</v>
      </c>
      <c r="H1977" s="3" t="s">
        <v>33</v>
      </c>
      <c r="I1977" s="3" t="s">
        <v>2</v>
      </c>
      <c r="J1977" s="3" t="s">
        <v>3</v>
      </c>
      <c r="K1977" s="3" t="s">
        <v>23</v>
      </c>
      <c r="L1977" s="3" t="s">
        <v>40</v>
      </c>
      <c r="M1977" s="8">
        <v>1</v>
      </c>
      <c r="N1977" s="5">
        <v>81.58</v>
      </c>
      <c r="O1977" s="6">
        <v>0.1</v>
      </c>
      <c r="P1977" s="18">
        <v>38.89</v>
      </c>
      <c r="Q1977" s="18">
        <f t="shared" si="120"/>
        <v>73.421999999999997</v>
      </c>
      <c r="R1977" s="18">
        <f t="shared" si="121"/>
        <v>38.89</v>
      </c>
      <c r="S1977" s="18">
        <f t="shared" si="122"/>
        <v>34.531999999999996</v>
      </c>
      <c r="T1977" s="7">
        <f t="shared" si="123"/>
        <v>0.47032224673803491</v>
      </c>
      <c r="U1977" s="4">
        <f>YEAR(SalesDataTable[[#This Row],[Order Date]])</f>
        <v>2026</v>
      </c>
      <c r="V1977" s="7" t="str">
        <f>"Q"&amp;ROUNDUP(MONTH(SalesDataTable[[#This Row],[Order Date]])/3,0)</f>
        <v>Q3</v>
      </c>
      <c r="W1977" s="8">
        <f>MONTH(SalesDataTable[[#This Row],[Order Date]])</f>
        <v>9</v>
      </c>
      <c r="X1977" s="7" t="str">
        <f>TEXT(SalesDataTable[[#This Row],[Order Date]],"mmm")</f>
        <v>Sep</v>
      </c>
    </row>
    <row r="1978" spans="1:24" ht="15.75">
      <c r="A1978" s="2">
        <v>407</v>
      </c>
      <c r="B1978" s="11">
        <v>46291</v>
      </c>
      <c r="C1978" s="4">
        <f>YEAR(SalesDataTable[[#This Row],[Order Date]])</f>
        <v>2026</v>
      </c>
      <c r="D1978" s="4" t="str">
        <f>"Q"&amp;ROUNDUP(MONTH(SalesDataTable[[#This Row],[Order Date]])/3,0)</f>
        <v>Q3</v>
      </c>
      <c r="E1978" s="4">
        <f>MONTH(SalesDataTable[[#This Row],[Order Date]])</f>
        <v>9</v>
      </c>
      <c r="F1978" s="4" t="str">
        <f>TEXT(SalesDataTable[[#This Row],[Order Date]],"MMM")</f>
        <v>Sep</v>
      </c>
      <c r="G1978" s="3" t="s">
        <v>6</v>
      </c>
      <c r="H1978" s="3" t="s">
        <v>43</v>
      </c>
      <c r="I1978" s="3" t="s">
        <v>8</v>
      </c>
      <c r="J1978" s="3" t="s">
        <v>3</v>
      </c>
      <c r="K1978" s="3" t="s">
        <v>34</v>
      </c>
      <c r="L1978" s="3" t="s">
        <v>45</v>
      </c>
      <c r="M1978" s="8">
        <v>6</v>
      </c>
      <c r="N1978" s="5">
        <v>49.87</v>
      </c>
      <c r="O1978" s="6">
        <v>0.1</v>
      </c>
      <c r="P1978" s="18">
        <v>21.75</v>
      </c>
      <c r="Q1978" s="18">
        <f t="shared" si="120"/>
        <v>269.298</v>
      </c>
      <c r="R1978" s="18">
        <f t="shared" si="121"/>
        <v>130.5</v>
      </c>
      <c r="S1978" s="18">
        <f t="shared" si="122"/>
        <v>138.798</v>
      </c>
      <c r="T1978" s="7">
        <f t="shared" si="123"/>
        <v>0.51540672414945521</v>
      </c>
      <c r="U1978" s="4">
        <f>YEAR(SalesDataTable[[#This Row],[Order Date]])</f>
        <v>2026</v>
      </c>
      <c r="V1978" s="7" t="str">
        <f>"Q"&amp;ROUNDUP(MONTH(SalesDataTable[[#This Row],[Order Date]])/3,0)</f>
        <v>Q3</v>
      </c>
      <c r="W1978" s="8">
        <f>MONTH(SalesDataTable[[#This Row],[Order Date]])</f>
        <v>9</v>
      </c>
      <c r="X1978" s="7" t="str">
        <f>TEXT(SalesDataTable[[#This Row],[Order Date]],"mmm")</f>
        <v>Sep</v>
      </c>
    </row>
    <row r="1979" spans="1:24" ht="15.75">
      <c r="A1979" s="2">
        <v>1395</v>
      </c>
      <c r="B1979" s="11">
        <v>46291</v>
      </c>
      <c r="C1979" s="4">
        <f>YEAR(SalesDataTable[[#This Row],[Order Date]])</f>
        <v>2026</v>
      </c>
      <c r="D1979" s="4" t="str">
        <f>"Q"&amp;ROUNDUP(MONTH(SalesDataTable[[#This Row],[Order Date]])/3,0)</f>
        <v>Q3</v>
      </c>
      <c r="E1979" s="4">
        <f>MONTH(SalesDataTable[[#This Row],[Order Date]])</f>
        <v>9</v>
      </c>
      <c r="F1979" s="4" t="str">
        <f>TEXT(SalesDataTable[[#This Row],[Order Date]],"MMM")</f>
        <v>Sep</v>
      </c>
      <c r="G1979" s="3" t="s">
        <v>11</v>
      </c>
      <c r="H1979" s="3" t="s">
        <v>18</v>
      </c>
      <c r="I1979" s="3" t="s">
        <v>2</v>
      </c>
      <c r="J1979" s="3" t="s">
        <v>13</v>
      </c>
      <c r="K1979" s="3" t="s">
        <v>4</v>
      </c>
      <c r="L1979" s="3" t="s">
        <v>26</v>
      </c>
      <c r="M1979" s="8">
        <v>2</v>
      </c>
      <c r="N1979" s="5">
        <v>39.81</v>
      </c>
      <c r="O1979" s="6">
        <v>0.05</v>
      </c>
      <c r="P1979" s="18">
        <v>16.87</v>
      </c>
      <c r="Q1979" s="18">
        <f t="shared" si="120"/>
        <v>75.638999999999996</v>
      </c>
      <c r="R1979" s="18">
        <f t="shared" si="121"/>
        <v>33.74</v>
      </c>
      <c r="S1979" s="18">
        <f t="shared" si="122"/>
        <v>41.898999999999994</v>
      </c>
      <c r="T1979" s="7">
        <f t="shared" si="123"/>
        <v>0.55393381721069812</v>
      </c>
      <c r="U1979" s="4">
        <f>YEAR(SalesDataTable[[#This Row],[Order Date]])</f>
        <v>2026</v>
      </c>
      <c r="V1979" s="7" t="str">
        <f>"Q"&amp;ROUNDUP(MONTH(SalesDataTable[[#This Row],[Order Date]])/3,0)</f>
        <v>Q3</v>
      </c>
      <c r="W1979" s="8">
        <f>MONTH(SalesDataTable[[#This Row],[Order Date]])</f>
        <v>9</v>
      </c>
      <c r="X1979" s="7" t="str">
        <f>TEXT(SalesDataTable[[#This Row],[Order Date]],"mmm")</f>
        <v>Sep</v>
      </c>
    </row>
    <row r="1980" spans="1:24" ht="15.75">
      <c r="A1980" s="2">
        <v>2085</v>
      </c>
      <c r="B1980" s="11">
        <v>46291</v>
      </c>
      <c r="C1980" s="4">
        <f>YEAR(SalesDataTable[[#This Row],[Order Date]])</f>
        <v>2026</v>
      </c>
      <c r="D1980" s="4" t="str">
        <f>"Q"&amp;ROUNDUP(MONTH(SalesDataTable[[#This Row],[Order Date]])/3,0)</f>
        <v>Q3</v>
      </c>
      <c r="E1980" s="4">
        <f>MONTH(SalesDataTable[[#This Row],[Order Date]])</f>
        <v>9</v>
      </c>
      <c r="F1980" s="4" t="str">
        <f>TEXT(SalesDataTable[[#This Row],[Order Date]],"MMM")</f>
        <v>Sep</v>
      </c>
      <c r="G1980" s="3" t="s">
        <v>11</v>
      </c>
      <c r="H1980" s="3" t="s">
        <v>12</v>
      </c>
      <c r="I1980" s="3" t="s">
        <v>2</v>
      </c>
      <c r="J1980" s="3" t="s">
        <v>3</v>
      </c>
      <c r="K1980" s="3" t="s">
        <v>23</v>
      </c>
      <c r="L1980" s="3" t="s">
        <v>29</v>
      </c>
      <c r="M1980" s="8">
        <v>3</v>
      </c>
      <c r="N1980" s="5">
        <v>191.46</v>
      </c>
      <c r="O1980" s="6">
        <v>0</v>
      </c>
      <c r="P1980" s="18">
        <v>104.06</v>
      </c>
      <c r="Q1980" s="18">
        <f t="shared" si="120"/>
        <v>574.38</v>
      </c>
      <c r="R1980" s="18">
        <f t="shared" si="121"/>
        <v>312.18</v>
      </c>
      <c r="S1980" s="18">
        <f t="shared" si="122"/>
        <v>262.2</v>
      </c>
      <c r="T1980" s="7">
        <f t="shared" si="123"/>
        <v>0.45649221769560222</v>
      </c>
      <c r="U1980" s="4">
        <f>YEAR(SalesDataTable[[#This Row],[Order Date]])</f>
        <v>2026</v>
      </c>
      <c r="V1980" s="7" t="str">
        <f>"Q"&amp;ROUNDUP(MONTH(SalesDataTable[[#This Row],[Order Date]])/3,0)</f>
        <v>Q3</v>
      </c>
      <c r="W1980" s="8">
        <f>MONTH(SalesDataTable[[#This Row],[Order Date]])</f>
        <v>9</v>
      </c>
      <c r="X1980" s="7" t="str">
        <f>TEXT(SalesDataTable[[#This Row],[Order Date]],"mmm")</f>
        <v>Sep</v>
      </c>
    </row>
    <row r="1981" spans="1:24" ht="15.75">
      <c r="A1981" s="2">
        <v>3124</v>
      </c>
      <c r="B1981" s="11">
        <v>46291</v>
      </c>
      <c r="C1981" s="4">
        <f>YEAR(SalesDataTable[[#This Row],[Order Date]])</f>
        <v>2026</v>
      </c>
      <c r="D1981" s="4" t="str">
        <f>"Q"&amp;ROUNDUP(MONTH(SalesDataTable[[#This Row],[Order Date]])/3,0)</f>
        <v>Q3</v>
      </c>
      <c r="E1981" s="4">
        <f>MONTH(SalesDataTable[[#This Row],[Order Date]])</f>
        <v>9</v>
      </c>
      <c r="F1981" s="4" t="str">
        <f>TEXT(SalesDataTable[[#This Row],[Order Date]],"MMM")</f>
        <v>Sep</v>
      </c>
      <c r="G1981" s="3" t="s">
        <v>11</v>
      </c>
      <c r="H1981" s="3" t="s">
        <v>25</v>
      </c>
      <c r="I1981" s="3" t="s">
        <v>2</v>
      </c>
      <c r="J1981" s="3" t="s">
        <v>3</v>
      </c>
      <c r="K1981" s="3" t="s">
        <v>14</v>
      </c>
      <c r="L1981" s="3" t="s">
        <v>32</v>
      </c>
      <c r="M1981" s="8">
        <v>3</v>
      </c>
      <c r="N1981" s="5">
        <v>46.48</v>
      </c>
      <c r="O1981" s="6">
        <v>0.05</v>
      </c>
      <c r="P1981" s="18">
        <v>18.82</v>
      </c>
      <c r="Q1981" s="18">
        <f t="shared" si="120"/>
        <v>132.46799999999999</v>
      </c>
      <c r="R1981" s="18">
        <f t="shared" si="121"/>
        <v>56.46</v>
      </c>
      <c r="S1981" s="18">
        <f t="shared" si="122"/>
        <v>76.007999999999981</v>
      </c>
      <c r="T1981" s="7">
        <f t="shared" si="123"/>
        <v>0.57378385723344494</v>
      </c>
      <c r="U1981" s="4">
        <f>YEAR(SalesDataTable[[#This Row],[Order Date]])</f>
        <v>2026</v>
      </c>
      <c r="V1981" s="7" t="str">
        <f>"Q"&amp;ROUNDUP(MONTH(SalesDataTable[[#This Row],[Order Date]])/3,0)</f>
        <v>Q3</v>
      </c>
      <c r="W1981" s="8">
        <f>MONTH(SalesDataTable[[#This Row],[Order Date]])</f>
        <v>9</v>
      </c>
      <c r="X1981" s="7" t="str">
        <f>TEXT(SalesDataTable[[#This Row],[Order Date]],"mmm")</f>
        <v>Sep</v>
      </c>
    </row>
    <row r="1982" spans="1:24" ht="15.75">
      <c r="A1982" s="2">
        <v>3216</v>
      </c>
      <c r="B1982" s="11">
        <v>46291</v>
      </c>
      <c r="C1982" s="4">
        <f>YEAR(SalesDataTable[[#This Row],[Order Date]])</f>
        <v>2026</v>
      </c>
      <c r="D1982" s="4" t="str">
        <f>"Q"&amp;ROUNDUP(MONTH(SalesDataTable[[#This Row],[Order Date]])/3,0)</f>
        <v>Q3</v>
      </c>
      <c r="E1982" s="4">
        <f>MONTH(SalesDataTable[[#This Row],[Order Date]])</f>
        <v>9</v>
      </c>
      <c r="F1982" s="4" t="str">
        <f>TEXT(SalesDataTable[[#This Row],[Order Date]],"MMM")</f>
        <v>Sep</v>
      </c>
      <c r="G1982" s="3" t="s">
        <v>6</v>
      </c>
      <c r="H1982" s="3" t="s">
        <v>43</v>
      </c>
      <c r="I1982" s="3" t="s">
        <v>19</v>
      </c>
      <c r="J1982" s="3" t="s">
        <v>3</v>
      </c>
      <c r="K1982" s="3" t="s">
        <v>14</v>
      </c>
      <c r="L1982" s="3" t="s">
        <v>15</v>
      </c>
      <c r="M1982" s="8">
        <v>2</v>
      </c>
      <c r="N1982" s="5">
        <v>35.44</v>
      </c>
      <c r="O1982" s="6">
        <v>0.1</v>
      </c>
      <c r="P1982" s="18">
        <v>13.2</v>
      </c>
      <c r="Q1982" s="18">
        <f t="shared" si="120"/>
        <v>63.791999999999994</v>
      </c>
      <c r="R1982" s="18">
        <f t="shared" si="121"/>
        <v>26.4</v>
      </c>
      <c r="S1982" s="18">
        <f t="shared" si="122"/>
        <v>37.391999999999996</v>
      </c>
      <c r="T1982" s="7">
        <f t="shared" si="123"/>
        <v>0.58615500376222718</v>
      </c>
      <c r="U1982" s="4">
        <f>YEAR(SalesDataTable[[#This Row],[Order Date]])</f>
        <v>2026</v>
      </c>
      <c r="V1982" s="7" t="str">
        <f>"Q"&amp;ROUNDUP(MONTH(SalesDataTable[[#This Row],[Order Date]])/3,0)</f>
        <v>Q3</v>
      </c>
      <c r="W1982" s="8">
        <f>MONTH(SalesDataTable[[#This Row],[Order Date]])</f>
        <v>9</v>
      </c>
      <c r="X1982" s="7" t="str">
        <f>TEXT(SalesDataTable[[#This Row],[Order Date]],"mmm")</f>
        <v>Sep</v>
      </c>
    </row>
    <row r="1983" spans="1:24" ht="15.75">
      <c r="A1983" s="2">
        <v>3743</v>
      </c>
      <c r="B1983" s="11">
        <v>46291</v>
      </c>
      <c r="C1983" s="4">
        <f>YEAR(SalesDataTable[[#This Row],[Order Date]])</f>
        <v>2026</v>
      </c>
      <c r="D1983" s="4" t="str">
        <f>"Q"&amp;ROUNDUP(MONTH(SalesDataTable[[#This Row],[Order Date]])/3,0)</f>
        <v>Q3</v>
      </c>
      <c r="E1983" s="4">
        <f>MONTH(SalesDataTable[[#This Row],[Order Date]])</f>
        <v>9</v>
      </c>
      <c r="F1983" s="4" t="str">
        <f>TEXT(SalesDataTable[[#This Row],[Order Date]],"MMM")</f>
        <v>Sep</v>
      </c>
      <c r="G1983" s="3" t="s">
        <v>11</v>
      </c>
      <c r="H1983" s="3" t="s">
        <v>12</v>
      </c>
      <c r="I1983" s="3" t="s">
        <v>2</v>
      </c>
      <c r="J1983" s="3" t="s">
        <v>13</v>
      </c>
      <c r="K1983" s="3" t="s">
        <v>34</v>
      </c>
      <c r="L1983" s="3" t="s">
        <v>42</v>
      </c>
      <c r="M1983" s="8">
        <v>4</v>
      </c>
      <c r="N1983" s="5">
        <v>36.159999999999997</v>
      </c>
      <c r="O1983" s="6">
        <v>0.05</v>
      </c>
      <c r="P1983" s="18">
        <v>13.68</v>
      </c>
      <c r="Q1983" s="18">
        <f t="shared" si="120"/>
        <v>137.40799999999999</v>
      </c>
      <c r="R1983" s="18">
        <f t="shared" si="121"/>
        <v>54.72</v>
      </c>
      <c r="S1983" s="18">
        <f t="shared" si="122"/>
        <v>82.687999999999988</v>
      </c>
      <c r="T1983" s="7">
        <f t="shared" si="123"/>
        <v>0.60176991150442471</v>
      </c>
      <c r="U1983" s="4">
        <f>YEAR(SalesDataTable[[#This Row],[Order Date]])</f>
        <v>2026</v>
      </c>
      <c r="V1983" s="7" t="str">
        <f>"Q"&amp;ROUNDUP(MONTH(SalesDataTable[[#This Row],[Order Date]])/3,0)</f>
        <v>Q3</v>
      </c>
      <c r="W1983" s="8">
        <f>MONTH(SalesDataTable[[#This Row],[Order Date]])</f>
        <v>9</v>
      </c>
      <c r="X1983" s="7" t="str">
        <f>TEXT(SalesDataTable[[#This Row],[Order Date]],"mmm")</f>
        <v>Sep</v>
      </c>
    </row>
    <row r="1984" spans="1:24" ht="15.75">
      <c r="A1984" s="2">
        <v>3788</v>
      </c>
      <c r="B1984" s="11">
        <v>46291</v>
      </c>
      <c r="C1984" s="4">
        <f>YEAR(SalesDataTable[[#This Row],[Order Date]])</f>
        <v>2026</v>
      </c>
      <c r="D1984" s="4" t="str">
        <f>"Q"&amp;ROUNDUP(MONTH(SalesDataTable[[#This Row],[Order Date]])/3,0)</f>
        <v>Q3</v>
      </c>
      <c r="E1984" s="4">
        <f>MONTH(SalesDataTable[[#This Row],[Order Date]])</f>
        <v>9</v>
      </c>
      <c r="F1984" s="4" t="str">
        <f>TEXT(SalesDataTable[[#This Row],[Order Date]],"MMM")</f>
        <v>Sep</v>
      </c>
      <c r="G1984" s="3" t="s">
        <v>20</v>
      </c>
      <c r="H1984" s="3" t="s">
        <v>33</v>
      </c>
      <c r="I1984" s="3" t="s">
        <v>2</v>
      </c>
      <c r="J1984" s="3" t="s">
        <v>3</v>
      </c>
      <c r="K1984" s="3" t="s">
        <v>34</v>
      </c>
      <c r="L1984" s="3" t="s">
        <v>42</v>
      </c>
      <c r="M1984" s="8">
        <v>2</v>
      </c>
      <c r="N1984" s="5">
        <v>35.93</v>
      </c>
      <c r="O1984" s="6">
        <v>0</v>
      </c>
      <c r="P1984" s="18">
        <v>13.91</v>
      </c>
      <c r="Q1984" s="18">
        <f t="shared" si="120"/>
        <v>71.86</v>
      </c>
      <c r="R1984" s="18">
        <f t="shared" si="121"/>
        <v>27.82</v>
      </c>
      <c r="S1984" s="18">
        <f t="shared" si="122"/>
        <v>44.04</v>
      </c>
      <c r="T1984" s="7">
        <f t="shared" si="123"/>
        <v>0.6128583356526579</v>
      </c>
      <c r="U1984" s="4">
        <f>YEAR(SalesDataTable[[#This Row],[Order Date]])</f>
        <v>2026</v>
      </c>
      <c r="V1984" s="7" t="str">
        <f>"Q"&amp;ROUNDUP(MONTH(SalesDataTable[[#This Row],[Order Date]])/3,0)</f>
        <v>Q3</v>
      </c>
      <c r="W1984" s="8">
        <f>MONTH(SalesDataTable[[#This Row],[Order Date]])</f>
        <v>9</v>
      </c>
      <c r="X1984" s="7" t="str">
        <f>TEXT(SalesDataTable[[#This Row],[Order Date]],"mmm")</f>
        <v>Sep</v>
      </c>
    </row>
    <row r="1985" spans="1:24" ht="15.75">
      <c r="A1985" s="2">
        <v>4883</v>
      </c>
      <c r="B1985" s="11">
        <v>46291</v>
      </c>
      <c r="C1985" s="4">
        <f>YEAR(SalesDataTable[[#This Row],[Order Date]])</f>
        <v>2026</v>
      </c>
      <c r="D1985" s="4" t="str">
        <f>"Q"&amp;ROUNDUP(MONTH(SalesDataTable[[#This Row],[Order Date]])/3,0)</f>
        <v>Q3</v>
      </c>
      <c r="E1985" s="4">
        <f>MONTH(SalesDataTable[[#This Row],[Order Date]])</f>
        <v>9</v>
      </c>
      <c r="F1985" s="4" t="str">
        <f>TEXT(SalesDataTable[[#This Row],[Order Date]],"MMM")</f>
        <v>Sep</v>
      </c>
      <c r="G1985" s="3" t="s">
        <v>20</v>
      </c>
      <c r="H1985" s="3" t="s">
        <v>33</v>
      </c>
      <c r="I1985" s="3" t="s">
        <v>2</v>
      </c>
      <c r="J1985" s="3" t="s">
        <v>16</v>
      </c>
      <c r="K1985" s="3" t="s">
        <v>23</v>
      </c>
      <c r="L1985" s="3" t="s">
        <v>29</v>
      </c>
      <c r="M1985" s="8">
        <v>1</v>
      </c>
      <c r="N1985" s="5">
        <v>199.7</v>
      </c>
      <c r="O1985" s="6">
        <v>0</v>
      </c>
      <c r="P1985" s="18">
        <v>103.77</v>
      </c>
      <c r="Q1985" s="18">
        <f t="shared" si="120"/>
        <v>199.7</v>
      </c>
      <c r="R1985" s="18">
        <f t="shared" si="121"/>
        <v>103.77</v>
      </c>
      <c r="S1985" s="18">
        <f t="shared" si="122"/>
        <v>95.929999999999993</v>
      </c>
      <c r="T1985" s="7">
        <f t="shared" si="123"/>
        <v>0.4803705558337506</v>
      </c>
      <c r="U1985" s="4">
        <f>YEAR(SalesDataTable[[#This Row],[Order Date]])</f>
        <v>2026</v>
      </c>
      <c r="V1985" s="7" t="str">
        <f>"Q"&amp;ROUNDUP(MONTH(SalesDataTable[[#This Row],[Order Date]])/3,0)</f>
        <v>Q3</v>
      </c>
      <c r="W1985" s="8">
        <f>MONTH(SalesDataTable[[#This Row],[Order Date]])</f>
        <v>9</v>
      </c>
      <c r="X1985" s="7" t="str">
        <f>TEXT(SalesDataTable[[#This Row],[Order Date]],"mmm")</f>
        <v>Sep</v>
      </c>
    </row>
    <row r="1986" spans="1:24" ht="15.75">
      <c r="A1986" s="2">
        <v>1577</v>
      </c>
      <c r="B1986" s="11">
        <v>46292</v>
      </c>
      <c r="C1986" s="4">
        <f>YEAR(SalesDataTable[[#This Row],[Order Date]])</f>
        <v>2026</v>
      </c>
      <c r="D1986" s="4" t="str">
        <f>"Q"&amp;ROUNDUP(MONTH(SalesDataTable[[#This Row],[Order Date]])/3,0)</f>
        <v>Q3</v>
      </c>
      <c r="E1986" s="4">
        <f>MONTH(SalesDataTable[[#This Row],[Order Date]])</f>
        <v>9</v>
      </c>
      <c r="F1986" s="4" t="str">
        <f>TEXT(SalesDataTable[[#This Row],[Order Date]],"MMM")</f>
        <v>Sep</v>
      </c>
      <c r="G1986" s="3" t="s">
        <v>20</v>
      </c>
      <c r="H1986" s="3" t="s">
        <v>21</v>
      </c>
      <c r="I1986" s="3" t="s">
        <v>2</v>
      </c>
      <c r="J1986" s="3" t="s">
        <v>13</v>
      </c>
      <c r="K1986" s="3" t="s">
        <v>9</v>
      </c>
      <c r="L1986" s="3" t="s">
        <v>37</v>
      </c>
      <c r="M1986" s="8">
        <v>4</v>
      </c>
      <c r="N1986" s="5">
        <v>154.28</v>
      </c>
      <c r="O1986" s="6">
        <v>0.05</v>
      </c>
      <c r="P1986" s="18">
        <v>78.180000000000007</v>
      </c>
      <c r="Q1986" s="18">
        <f t="shared" ref="Q1986:Q2049" si="124">M1986*N1986*(1-O1986)</f>
        <v>586.26400000000001</v>
      </c>
      <c r="R1986" s="18">
        <f t="shared" ref="R1986:R2049" si="125">M1986*P1986</f>
        <v>312.72000000000003</v>
      </c>
      <c r="S1986" s="18">
        <f t="shared" ref="S1986:S2049" si="126">Q1986-R1986</f>
        <v>273.54399999999998</v>
      </c>
      <c r="T1986" s="7">
        <f t="shared" ref="T1986:T2049" si="127">IFERROR(S1986/Q1986,0)</f>
        <v>0.46658843115047144</v>
      </c>
      <c r="U1986" s="4">
        <f>YEAR(SalesDataTable[[#This Row],[Order Date]])</f>
        <v>2026</v>
      </c>
      <c r="V1986" s="7" t="str">
        <f>"Q"&amp;ROUNDUP(MONTH(SalesDataTable[[#This Row],[Order Date]])/3,0)</f>
        <v>Q3</v>
      </c>
      <c r="W1986" s="8">
        <f>MONTH(SalesDataTable[[#This Row],[Order Date]])</f>
        <v>9</v>
      </c>
      <c r="X1986" s="7" t="str">
        <f>TEXT(SalesDataTable[[#This Row],[Order Date]],"mmm")</f>
        <v>Sep</v>
      </c>
    </row>
    <row r="1987" spans="1:24" ht="15.75">
      <c r="A1987" s="2">
        <v>2310</v>
      </c>
      <c r="B1987" s="11">
        <v>46292</v>
      </c>
      <c r="C1987" s="4">
        <f>YEAR(SalesDataTable[[#This Row],[Order Date]])</f>
        <v>2026</v>
      </c>
      <c r="D1987" s="4" t="str">
        <f>"Q"&amp;ROUNDUP(MONTH(SalesDataTable[[#This Row],[Order Date]])/3,0)</f>
        <v>Q3</v>
      </c>
      <c r="E1987" s="4">
        <f>MONTH(SalesDataTable[[#This Row],[Order Date]])</f>
        <v>9</v>
      </c>
      <c r="F1987" s="4" t="str">
        <f>TEXT(SalesDataTable[[#This Row],[Order Date]],"MMM")</f>
        <v>Sep</v>
      </c>
      <c r="G1987" s="3" t="s">
        <v>0</v>
      </c>
      <c r="H1987" s="3" t="s">
        <v>50</v>
      </c>
      <c r="I1987" s="3" t="s">
        <v>2</v>
      </c>
      <c r="J1987" s="3" t="s">
        <v>3</v>
      </c>
      <c r="K1987" s="3" t="s">
        <v>14</v>
      </c>
      <c r="L1987" s="3" t="s">
        <v>48</v>
      </c>
      <c r="M1987" s="8">
        <v>1</v>
      </c>
      <c r="N1987" s="5">
        <v>165.44</v>
      </c>
      <c r="O1987" s="6">
        <v>0</v>
      </c>
      <c r="P1987" s="18">
        <v>88.25</v>
      </c>
      <c r="Q1987" s="18">
        <f t="shared" si="124"/>
        <v>165.44</v>
      </c>
      <c r="R1987" s="18">
        <f t="shared" si="125"/>
        <v>88.25</v>
      </c>
      <c r="S1987" s="18">
        <f t="shared" si="126"/>
        <v>77.19</v>
      </c>
      <c r="T1987" s="7">
        <f t="shared" si="127"/>
        <v>0.46657398452611215</v>
      </c>
      <c r="U1987" s="4">
        <f>YEAR(SalesDataTable[[#This Row],[Order Date]])</f>
        <v>2026</v>
      </c>
      <c r="V1987" s="7" t="str">
        <f>"Q"&amp;ROUNDUP(MONTH(SalesDataTable[[#This Row],[Order Date]])/3,0)</f>
        <v>Q3</v>
      </c>
      <c r="W1987" s="8">
        <f>MONTH(SalesDataTable[[#This Row],[Order Date]])</f>
        <v>9</v>
      </c>
      <c r="X1987" s="7" t="str">
        <f>TEXT(SalesDataTable[[#This Row],[Order Date]],"mmm")</f>
        <v>Sep</v>
      </c>
    </row>
    <row r="1988" spans="1:24" ht="15.75">
      <c r="A1988" s="2">
        <v>2383</v>
      </c>
      <c r="B1988" s="11">
        <v>46292</v>
      </c>
      <c r="C1988" s="4">
        <f>YEAR(SalesDataTable[[#This Row],[Order Date]])</f>
        <v>2026</v>
      </c>
      <c r="D1988" s="4" t="str">
        <f>"Q"&amp;ROUNDUP(MONTH(SalesDataTable[[#This Row],[Order Date]])/3,0)</f>
        <v>Q3</v>
      </c>
      <c r="E1988" s="4">
        <f>MONTH(SalesDataTable[[#This Row],[Order Date]])</f>
        <v>9</v>
      </c>
      <c r="F1988" s="4" t="str">
        <f>TEXT(SalesDataTable[[#This Row],[Order Date]],"MMM")</f>
        <v>Sep</v>
      </c>
      <c r="G1988" s="3" t="s">
        <v>20</v>
      </c>
      <c r="H1988" s="3" t="s">
        <v>31</v>
      </c>
      <c r="I1988" s="3" t="s">
        <v>2</v>
      </c>
      <c r="J1988" s="3" t="s">
        <v>3</v>
      </c>
      <c r="K1988" s="3" t="s">
        <v>14</v>
      </c>
      <c r="L1988" s="3" t="s">
        <v>44</v>
      </c>
      <c r="M1988" s="8">
        <v>2</v>
      </c>
      <c r="N1988" s="5">
        <v>130.29</v>
      </c>
      <c r="O1988" s="6">
        <v>0.1</v>
      </c>
      <c r="P1988" s="18">
        <v>67.97</v>
      </c>
      <c r="Q1988" s="18">
        <f t="shared" si="124"/>
        <v>234.52199999999999</v>
      </c>
      <c r="R1988" s="18">
        <f t="shared" si="125"/>
        <v>135.94</v>
      </c>
      <c r="S1988" s="18">
        <f t="shared" si="126"/>
        <v>98.581999999999994</v>
      </c>
      <c r="T1988" s="7">
        <f t="shared" si="127"/>
        <v>0.42035288800197845</v>
      </c>
      <c r="U1988" s="4">
        <f>YEAR(SalesDataTable[[#This Row],[Order Date]])</f>
        <v>2026</v>
      </c>
      <c r="V1988" s="7" t="str">
        <f>"Q"&amp;ROUNDUP(MONTH(SalesDataTable[[#This Row],[Order Date]])/3,0)</f>
        <v>Q3</v>
      </c>
      <c r="W1988" s="8">
        <f>MONTH(SalesDataTable[[#This Row],[Order Date]])</f>
        <v>9</v>
      </c>
      <c r="X1988" s="7" t="str">
        <f>TEXT(SalesDataTable[[#This Row],[Order Date]],"mmm")</f>
        <v>Sep</v>
      </c>
    </row>
    <row r="1989" spans="1:24" ht="15.75">
      <c r="A1989" s="2">
        <v>2803</v>
      </c>
      <c r="B1989" s="11">
        <v>46292</v>
      </c>
      <c r="C1989" s="4">
        <f>YEAR(SalesDataTable[[#This Row],[Order Date]])</f>
        <v>2026</v>
      </c>
      <c r="D1989" s="4" t="str">
        <f>"Q"&amp;ROUNDUP(MONTH(SalesDataTable[[#This Row],[Order Date]])/3,0)</f>
        <v>Q3</v>
      </c>
      <c r="E1989" s="4">
        <f>MONTH(SalesDataTable[[#This Row],[Order Date]])</f>
        <v>9</v>
      </c>
      <c r="F1989" s="4" t="str">
        <f>TEXT(SalesDataTable[[#This Row],[Order Date]],"MMM")</f>
        <v>Sep</v>
      </c>
      <c r="G1989" s="3" t="s">
        <v>6</v>
      </c>
      <c r="H1989" s="3" t="s">
        <v>43</v>
      </c>
      <c r="I1989" s="3" t="s">
        <v>2</v>
      </c>
      <c r="J1989" s="3" t="s">
        <v>3</v>
      </c>
      <c r="K1989" s="3" t="s">
        <v>34</v>
      </c>
      <c r="L1989" s="3" t="s">
        <v>42</v>
      </c>
      <c r="M1989" s="8">
        <v>3</v>
      </c>
      <c r="N1989" s="5">
        <v>36.909999999999997</v>
      </c>
      <c r="O1989" s="6">
        <v>0.05</v>
      </c>
      <c r="P1989" s="18">
        <v>13.7</v>
      </c>
      <c r="Q1989" s="18">
        <f t="shared" si="124"/>
        <v>105.19349999999999</v>
      </c>
      <c r="R1989" s="18">
        <f t="shared" si="125"/>
        <v>41.099999999999994</v>
      </c>
      <c r="S1989" s="18">
        <f t="shared" si="126"/>
        <v>64.093499999999992</v>
      </c>
      <c r="T1989" s="7">
        <f t="shared" si="127"/>
        <v>0.60929144861612172</v>
      </c>
      <c r="U1989" s="4">
        <f>YEAR(SalesDataTable[[#This Row],[Order Date]])</f>
        <v>2026</v>
      </c>
      <c r="V1989" s="7" t="str">
        <f>"Q"&amp;ROUNDUP(MONTH(SalesDataTable[[#This Row],[Order Date]])/3,0)</f>
        <v>Q3</v>
      </c>
      <c r="W1989" s="8">
        <f>MONTH(SalesDataTable[[#This Row],[Order Date]])</f>
        <v>9</v>
      </c>
      <c r="X1989" s="7" t="str">
        <f>TEXT(SalesDataTable[[#This Row],[Order Date]],"mmm")</f>
        <v>Sep</v>
      </c>
    </row>
    <row r="1990" spans="1:24" ht="15.75">
      <c r="A1990" s="2">
        <v>4199</v>
      </c>
      <c r="B1990" s="11">
        <v>46292</v>
      </c>
      <c r="C1990" s="4">
        <f>YEAR(SalesDataTable[[#This Row],[Order Date]])</f>
        <v>2026</v>
      </c>
      <c r="D1990" s="4" t="str">
        <f>"Q"&amp;ROUNDUP(MONTH(SalesDataTable[[#This Row],[Order Date]])/3,0)</f>
        <v>Q3</v>
      </c>
      <c r="E1990" s="4">
        <f>MONTH(SalesDataTable[[#This Row],[Order Date]])</f>
        <v>9</v>
      </c>
      <c r="F1990" s="4" t="str">
        <f>TEXT(SalesDataTable[[#This Row],[Order Date]],"MMM")</f>
        <v>Sep</v>
      </c>
      <c r="G1990" s="3" t="s">
        <v>11</v>
      </c>
      <c r="H1990" s="3" t="s">
        <v>25</v>
      </c>
      <c r="I1990" s="3" t="s">
        <v>28</v>
      </c>
      <c r="J1990" s="3" t="s">
        <v>16</v>
      </c>
      <c r="K1990" s="3" t="s">
        <v>4</v>
      </c>
      <c r="L1990" s="3" t="s">
        <v>22</v>
      </c>
      <c r="M1990" s="8">
        <v>1</v>
      </c>
      <c r="N1990" s="5">
        <v>50.02</v>
      </c>
      <c r="O1990" s="6">
        <v>0</v>
      </c>
      <c r="P1990" s="18">
        <v>22.65</v>
      </c>
      <c r="Q1990" s="18">
        <f t="shared" si="124"/>
        <v>50.02</v>
      </c>
      <c r="R1990" s="18">
        <f t="shared" si="125"/>
        <v>22.65</v>
      </c>
      <c r="S1990" s="18">
        <f t="shared" si="126"/>
        <v>27.370000000000005</v>
      </c>
      <c r="T1990" s="7">
        <f t="shared" si="127"/>
        <v>0.54718112754898052</v>
      </c>
      <c r="U1990" s="4">
        <f>YEAR(SalesDataTable[[#This Row],[Order Date]])</f>
        <v>2026</v>
      </c>
      <c r="V1990" s="7" t="str">
        <f>"Q"&amp;ROUNDUP(MONTH(SalesDataTable[[#This Row],[Order Date]])/3,0)</f>
        <v>Q3</v>
      </c>
      <c r="W1990" s="8">
        <f>MONTH(SalesDataTable[[#This Row],[Order Date]])</f>
        <v>9</v>
      </c>
      <c r="X1990" s="7" t="str">
        <f>TEXT(SalesDataTable[[#This Row],[Order Date]],"mmm")</f>
        <v>Sep</v>
      </c>
    </row>
    <row r="1991" spans="1:24" ht="15.75">
      <c r="A1991" s="2">
        <v>4517</v>
      </c>
      <c r="B1991" s="11">
        <v>46292</v>
      </c>
      <c r="C1991" s="4">
        <f>YEAR(SalesDataTable[[#This Row],[Order Date]])</f>
        <v>2026</v>
      </c>
      <c r="D1991" s="4" t="str">
        <f>"Q"&amp;ROUNDUP(MONTH(SalesDataTable[[#This Row],[Order Date]])/3,0)</f>
        <v>Q3</v>
      </c>
      <c r="E1991" s="4">
        <f>MONTH(SalesDataTable[[#This Row],[Order Date]])</f>
        <v>9</v>
      </c>
      <c r="F1991" s="4" t="str">
        <f>TEXT(SalesDataTable[[#This Row],[Order Date]],"MMM")</f>
        <v>Sep</v>
      </c>
      <c r="G1991" s="3" t="s">
        <v>6</v>
      </c>
      <c r="H1991" s="3" t="s">
        <v>43</v>
      </c>
      <c r="I1991" s="3" t="s">
        <v>2</v>
      </c>
      <c r="J1991" s="3" t="s">
        <v>3</v>
      </c>
      <c r="K1991" s="3" t="s">
        <v>23</v>
      </c>
      <c r="L1991" s="3" t="s">
        <v>40</v>
      </c>
      <c r="M1991" s="8">
        <v>1</v>
      </c>
      <c r="N1991" s="5">
        <v>83.32</v>
      </c>
      <c r="O1991" s="6">
        <v>0.05</v>
      </c>
      <c r="P1991" s="18">
        <v>38.93</v>
      </c>
      <c r="Q1991" s="18">
        <f t="shared" si="124"/>
        <v>79.153999999999996</v>
      </c>
      <c r="R1991" s="18">
        <f t="shared" si="125"/>
        <v>38.93</v>
      </c>
      <c r="S1991" s="18">
        <f t="shared" si="126"/>
        <v>40.223999999999997</v>
      </c>
      <c r="T1991" s="7">
        <f t="shared" si="127"/>
        <v>0.50817393940925282</v>
      </c>
      <c r="U1991" s="4">
        <f>YEAR(SalesDataTable[[#This Row],[Order Date]])</f>
        <v>2026</v>
      </c>
      <c r="V1991" s="7" t="str">
        <f>"Q"&amp;ROUNDUP(MONTH(SalesDataTable[[#This Row],[Order Date]])/3,0)</f>
        <v>Q3</v>
      </c>
      <c r="W1991" s="8">
        <f>MONTH(SalesDataTable[[#This Row],[Order Date]])</f>
        <v>9</v>
      </c>
      <c r="X1991" s="7" t="str">
        <f>TEXT(SalesDataTable[[#This Row],[Order Date]],"mmm")</f>
        <v>Sep</v>
      </c>
    </row>
    <row r="1992" spans="1:24" ht="15.75">
      <c r="A1992" s="2">
        <v>80</v>
      </c>
      <c r="B1992" s="11">
        <v>46293</v>
      </c>
      <c r="C1992" s="4">
        <f>YEAR(SalesDataTable[[#This Row],[Order Date]])</f>
        <v>2026</v>
      </c>
      <c r="D1992" s="4" t="str">
        <f>"Q"&amp;ROUNDUP(MONTH(SalesDataTable[[#This Row],[Order Date]])/3,0)</f>
        <v>Q3</v>
      </c>
      <c r="E1992" s="4">
        <f>MONTH(SalesDataTable[[#This Row],[Order Date]])</f>
        <v>9</v>
      </c>
      <c r="F1992" s="4" t="str">
        <f>TEXT(SalesDataTable[[#This Row],[Order Date]],"MMM")</f>
        <v>Sep</v>
      </c>
      <c r="G1992" s="3" t="s">
        <v>0</v>
      </c>
      <c r="H1992" s="3" t="s">
        <v>50</v>
      </c>
      <c r="I1992" s="3" t="s">
        <v>8</v>
      </c>
      <c r="J1992" s="3" t="s">
        <v>16</v>
      </c>
      <c r="K1992" s="3" t="s">
        <v>9</v>
      </c>
      <c r="L1992" s="3" t="s">
        <v>46</v>
      </c>
      <c r="M1992" s="8">
        <v>10</v>
      </c>
      <c r="N1992" s="5">
        <v>71.040000000000006</v>
      </c>
      <c r="O1992" s="6">
        <v>0.2</v>
      </c>
      <c r="P1992" s="18">
        <v>31.7</v>
      </c>
      <c r="Q1992" s="18">
        <f t="shared" si="124"/>
        <v>568.32000000000005</v>
      </c>
      <c r="R1992" s="18">
        <f t="shared" si="125"/>
        <v>317</v>
      </c>
      <c r="S1992" s="18">
        <f t="shared" si="126"/>
        <v>251.32000000000005</v>
      </c>
      <c r="T1992" s="7">
        <f t="shared" si="127"/>
        <v>0.4422156531531532</v>
      </c>
      <c r="U1992" s="4">
        <f>YEAR(SalesDataTable[[#This Row],[Order Date]])</f>
        <v>2026</v>
      </c>
      <c r="V1992" s="7" t="str">
        <f>"Q"&amp;ROUNDUP(MONTH(SalesDataTable[[#This Row],[Order Date]])/3,0)</f>
        <v>Q3</v>
      </c>
      <c r="W1992" s="8">
        <f>MONTH(SalesDataTable[[#This Row],[Order Date]])</f>
        <v>9</v>
      </c>
      <c r="X1992" s="7" t="str">
        <f>TEXT(SalesDataTable[[#This Row],[Order Date]],"mmm")</f>
        <v>Sep</v>
      </c>
    </row>
    <row r="1993" spans="1:24" ht="15.75">
      <c r="A1993" s="2">
        <v>370</v>
      </c>
      <c r="B1993" s="11">
        <v>46293</v>
      </c>
      <c r="C1993" s="4">
        <f>YEAR(SalesDataTable[[#This Row],[Order Date]])</f>
        <v>2026</v>
      </c>
      <c r="D1993" s="4" t="str">
        <f>"Q"&amp;ROUNDUP(MONTH(SalesDataTable[[#This Row],[Order Date]])/3,0)</f>
        <v>Q3</v>
      </c>
      <c r="E1993" s="4">
        <f>MONTH(SalesDataTable[[#This Row],[Order Date]])</f>
        <v>9</v>
      </c>
      <c r="F1993" s="4" t="str">
        <f>TEXT(SalesDataTable[[#This Row],[Order Date]],"MMM")</f>
        <v>Sep</v>
      </c>
      <c r="G1993" s="3" t="s">
        <v>20</v>
      </c>
      <c r="H1993" s="3" t="s">
        <v>31</v>
      </c>
      <c r="I1993" s="3" t="s">
        <v>19</v>
      </c>
      <c r="J1993" s="3" t="s">
        <v>3</v>
      </c>
      <c r="K1993" s="3" t="s">
        <v>4</v>
      </c>
      <c r="L1993" s="3" t="s">
        <v>26</v>
      </c>
      <c r="M1993" s="8">
        <v>2</v>
      </c>
      <c r="N1993" s="5">
        <v>40.83</v>
      </c>
      <c r="O1993" s="6">
        <v>0</v>
      </c>
      <c r="P1993" s="18">
        <v>16.850000000000001</v>
      </c>
      <c r="Q1993" s="18">
        <f t="shared" si="124"/>
        <v>81.66</v>
      </c>
      <c r="R1993" s="18">
        <f t="shared" si="125"/>
        <v>33.700000000000003</v>
      </c>
      <c r="S1993" s="18">
        <f t="shared" si="126"/>
        <v>47.959999999999994</v>
      </c>
      <c r="T1993" s="7">
        <f t="shared" si="127"/>
        <v>0.58731325006122947</v>
      </c>
      <c r="U1993" s="4">
        <f>YEAR(SalesDataTable[[#This Row],[Order Date]])</f>
        <v>2026</v>
      </c>
      <c r="V1993" s="7" t="str">
        <f>"Q"&amp;ROUNDUP(MONTH(SalesDataTable[[#This Row],[Order Date]])/3,0)</f>
        <v>Q3</v>
      </c>
      <c r="W1993" s="8">
        <f>MONTH(SalesDataTable[[#This Row],[Order Date]])</f>
        <v>9</v>
      </c>
      <c r="X1993" s="7" t="str">
        <f>TEXT(SalesDataTable[[#This Row],[Order Date]],"mmm")</f>
        <v>Sep</v>
      </c>
    </row>
    <row r="1994" spans="1:24" ht="15.75">
      <c r="A1994" s="2">
        <v>417</v>
      </c>
      <c r="B1994" s="11">
        <v>46293</v>
      </c>
      <c r="C1994" s="4">
        <f>YEAR(SalesDataTable[[#This Row],[Order Date]])</f>
        <v>2026</v>
      </c>
      <c r="D1994" s="4" t="str">
        <f>"Q"&amp;ROUNDUP(MONTH(SalesDataTable[[#This Row],[Order Date]])/3,0)</f>
        <v>Q3</v>
      </c>
      <c r="E1994" s="4">
        <f>MONTH(SalesDataTable[[#This Row],[Order Date]])</f>
        <v>9</v>
      </c>
      <c r="F1994" s="4" t="str">
        <f>TEXT(SalesDataTable[[#This Row],[Order Date]],"MMM")</f>
        <v>Sep</v>
      </c>
      <c r="G1994" s="3" t="s">
        <v>6</v>
      </c>
      <c r="H1994" s="3" t="s">
        <v>49</v>
      </c>
      <c r="I1994" s="3" t="s">
        <v>28</v>
      </c>
      <c r="J1994" s="3" t="s">
        <v>3</v>
      </c>
      <c r="K1994" s="3" t="s">
        <v>23</v>
      </c>
      <c r="L1994" s="3" t="s">
        <v>51</v>
      </c>
      <c r="M1994" s="8">
        <v>1</v>
      </c>
      <c r="N1994" s="5">
        <v>121.64</v>
      </c>
      <c r="O1994" s="6">
        <v>0.15</v>
      </c>
      <c r="P1994" s="18">
        <v>61.56</v>
      </c>
      <c r="Q1994" s="18">
        <f t="shared" si="124"/>
        <v>103.39399999999999</v>
      </c>
      <c r="R1994" s="18">
        <f t="shared" si="125"/>
        <v>61.56</v>
      </c>
      <c r="S1994" s="18">
        <f t="shared" si="126"/>
        <v>41.833999999999989</v>
      </c>
      <c r="T1994" s="7">
        <f t="shared" si="127"/>
        <v>0.40460761746329565</v>
      </c>
      <c r="U1994" s="4">
        <f>YEAR(SalesDataTable[[#This Row],[Order Date]])</f>
        <v>2026</v>
      </c>
      <c r="V1994" s="7" t="str">
        <f>"Q"&amp;ROUNDUP(MONTH(SalesDataTable[[#This Row],[Order Date]])/3,0)</f>
        <v>Q3</v>
      </c>
      <c r="W1994" s="8">
        <f>MONTH(SalesDataTable[[#This Row],[Order Date]])</f>
        <v>9</v>
      </c>
      <c r="X1994" s="7" t="str">
        <f>TEXT(SalesDataTable[[#This Row],[Order Date]],"mmm")</f>
        <v>Sep</v>
      </c>
    </row>
    <row r="1995" spans="1:24" ht="15.75">
      <c r="A1995" s="2">
        <v>437</v>
      </c>
      <c r="B1995" s="11">
        <v>46293</v>
      </c>
      <c r="C1995" s="4">
        <f>YEAR(SalesDataTable[[#This Row],[Order Date]])</f>
        <v>2026</v>
      </c>
      <c r="D1995" s="4" t="str">
        <f>"Q"&amp;ROUNDUP(MONTH(SalesDataTable[[#This Row],[Order Date]])/3,0)</f>
        <v>Q3</v>
      </c>
      <c r="E1995" s="4">
        <f>MONTH(SalesDataTable[[#This Row],[Order Date]])</f>
        <v>9</v>
      </c>
      <c r="F1995" s="4" t="str">
        <f>TEXT(SalesDataTable[[#This Row],[Order Date]],"MMM")</f>
        <v>Sep</v>
      </c>
      <c r="G1995" s="3" t="s">
        <v>6</v>
      </c>
      <c r="H1995" s="3" t="s">
        <v>7</v>
      </c>
      <c r="I1995" s="3" t="s">
        <v>19</v>
      </c>
      <c r="J1995" s="3" t="s">
        <v>13</v>
      </c>
      <c r="K1995" s="3" t="s">
        <v>14</v>
      </c>
      <c r="L1995" s="3" t="s">
        <v>48</v>
      </c>
      <c r="M1995" s="8">
        <v>1</v>
      </c>
      <c r="N1995" s="5">
        <v>164.7</v>
      </c>
      <c r="O1995" s="6">
        <v>0</v>
      </c>
      <c r="P1995" s="18">
        <v>86.02</v>
      </c>
      <c r="Q1995" s="18">
        <f t="shared" si="124"/>
        <v>164.7</v>
      </c>
      <c r="R1995" s="18">
        <f t="shared" si="125"/>
        <v>86.02</v>
      </c>
      <c r="S1995" s="18">
        <f t="shared" si="126"/>
        <v>78.679999999999993</v>
      </c>
      <c r="T1995" s="7">
        <f t="shared" si="127"/>
        <v>0.47771706132361869</v>
      </c>
      <c r="U1995" s="4">
        <f>YEAR(SalesDataTable[[#This Row],[Order Date]])</f>
        <v>2026</v>
      </c>
      <c r="V1995" s="7" t="str">
        <f>"Q"&amp;ROUNDUP(MONTH(SalesDataTable[[#This Row],[Order Date]])/3,0)</f>
        <v>Q3</v>
      </c>
      <c r="W1995" s="8">
        <f>MONTH(SalesDataTable[[#This Row],[Order Date]])</f>
        <v>9</v>
      </c>
      <c r="X1995" s="7" t="str">
        <f>TEXT(SalesDataTable[[#This Row],[Order Date]],"mmm")</f>
        <v>Sep</v>
      </c>
    </row>
    <row r="1996" spans="1:24" ht="15.75">
      <c r="A1996" s="2">
        <v>790</v>
      </c>
      <c r="B1996" s="11">
        <v>46293</v>
      </c>
      <c r="C1996" s="4">
        <f>YEAR(SalesDataTable[[#This Row],[Order Date]])</f>
        <v>2026</v>
      </c>
      <c r="D1996" s="4" t="str">
        <f>"Q"&amp;ROUNDUP(MONTH(SalesDataTable[[#This Row],[Order Date]])/3,0)</f>
        <v>Q3</v>
      </c>
      <c r="E1996" s="4">
        <f>MONTH(SalesDataTable[[#This Row],[Order Date]])</f>
        <v>9</v>
      </c>
      <c r="F1996" s="4" t="str">
        <f>TEXT(SalesDataTable[[#This Row],[Order Date]],"MMM")</f>
        <v>Sep</v>
      </c>
      <c r="G1996" s="3" t="s">
        <v>20</v>
      </c>
      <c r="H1996" s="3" t="s">
        <v>31</v>
      </c>
      <c r="I1996" s="3" t="s">
        <v>28</v>
      </c>
      <c r="J1996" s="3" t="s">
        <v>13</v>
      </c>
      <c r="K1996" s="3" t="s">
        <v>23</v>
      </c>
      <c r="L1996" s="3" t="s">
        <v>29</v>
      </c>
      <c r="M1996" s="8">
        <v>1</v>
      </c>
      <c r="N1996" s="5">
        <v>199.09</v>
      </c>
      <c r="O1996" s="6">
        <v>0.05</v>
      </c>
      <c r="P1996" s="18">
        <v>106.57</v>
      </c>
      <c r="Q1996" s="18">
        <f t="shared" si="124"/>
        <v>189.13550000000001</v>
      </c>
      <c r="R1996" s="18">
        <f t="shared" si="125"/>
        <v>106.57</v>
      </c>
      <c r="S1996" s="18">
        <f t="shared" si="126"/>
        <v>82.565500000000014</v>
      </c>
      <c r="T1996" s="7">
        <f t="shared" si="127"/>
        <v>0.43654152710622812</v>
      </c>
      <c r="U1996" s="4">
        <f>YEAR(SalesDataTable[[#This Row],[Order Date]])</f>
        <v>2026</v>
      </c>
      <c r="V1996" s="7" t="str">
        <f>"Q"&amp;ROUNDUP(MONTH(SalesDataTable[[#This Row],[Order Date]])/3,0)</f>
        <v>Q3</v>
      </c>
      <c r="W1996" s="8">
        <f>MONTH(SalesDataTable[[#This Row],[Order Date]])</f>
        <v>9</v>
      </c>
      <c r="X1996" s="7" t="str">
        <f>TEXT(SalesDataTable[[#This Row],[Order Date]],"mmm")</f>
        <v>Sep</v>
      </c>
    </row>
    <row r="1997" spans="1:24" ht="15.75">
      <c r="A1997" s="2">
        <v>1151</v>
      </c>
      <c r="B1997" s="11">
        <v>46293</v>
      </c>
      <c r="C1997" s="4">
        <f>YEAR(SalesDataTable[[#This Row],[Order Date]])</f>
        <v>2026</v>
      </c>
      <c r="D1997" s="4" t="str">
        <f>"Q"&amp;ROUNDUP(MONTH(SalesDataTable[[#This Row],[Order Date]])/3,0)</f>
        <v>Q3</v>
      </c>
      <c r="E1997" s="4">
        <f>MONTH(SalesDataTable[[#This Row],[Order Date]])</f>
        <v>9</v>
      </c>
      <c r="F1997" s="4" t="str">
        <f>TEXT(SalesDataTable[[#This Row],[Order Date]],"MMM")</f>
        <v>Sep</v>
      </c>
      <c r="G1997" s="3" t="s">
        <v>0</v>
      </c>
      <c r="H1997" s="3" t="s">
        <v>1</v>
      </c>
      <c r="I1997" s="3" t="s">
        <v>28</v>
      </c>
      <c r="J1997" s="3" t="s">
        <v>3</v>
      </c>
      <c r="K1997" s="3" t="s">
        <v>4</v>
      </c>
      <c r="L1997" s="3" t="s">
        <v>5</v>
      </c>
      <c r="M1997" s="8">
        <v>1</v>
      </c>
      <c r="N1997" s="5">
        <v>81.48</v>
      </c>
      <c r="O1997" s="6">
        <v>0</v>
      </c>
      <c r="P1997" s="18">
        <v>41.47</v>
      </c>
      <c r="Q1997" s="18">
        <f t="shared" si="124"/>
        <v>81.48</v>
      </c>
      <c r="R1997" s="18">
        <f t="shared" si="125"/>
        <v>41.47</v>
      </c>
      <c r="S1997" s="18">
        <f t="shared" si="126"/>
        <v>40.010000000000005</v>
      </c>
      <c r="T1997" s="7">
        <f t="shared" si="127"/>
        <v>0.4910407461953854</v>
      </c>
      <c r="U1997" s="4">
        <f>YEAR(SalesDataTable[[#This Row],[Order Date]])</f>
        <v>2026</v>
      </c>
      <c r="V1997" s="7" t="str">
        <f>"Q"&amp;ROUNDUP(MONTH(SalesDataTable[[#This Row],[Order Date]])/3,0)</f>
        <v>Q3</v>
      </c>
      <c r="W1997" s="8">
        <f>MONTH(SalesDataTable[[#This Row],[Order Date]])</f>
        <v>9</v>
      </c>
      <c r="X1997" s="7" t="str">
        <f>TEXT(SalesDataTable[[#This Row],[Order Date]],"mmm")</f>
        <v>Sep</v>
      </c>
    </row>
    <row r="1998" spans="1:24" ht="15.75">
      <c r="A1998" s="2">
        <v>1331</v>
      </c>
      <c r="B1998" s="11">
        <v>46293</v>
      </c>
      <c r="C1998" s="4">
        <f>YEAR(SalesDataTable[[#This Row],[Order Date]])</f>
        <v>2026</v>
      </c>
      <c r="D1998" s="4" t="str">
        <f>"Q"&amp;ROUNDUP(MONTH(SalesDataTable[[#This Row],[Order Date]])/3,0)</f>
        <v>Q3</v>
      </c>
      <c r="E1998" s="4">
        <f>MONTH(SalesDataTable[[#This Row],[Order Date]])</f>
        <v>9</v>
      </c>
      <c r="F1998" s="4" t="str">
        <f>TEXT(SalesDataTable[[#This Row],[Order Date]],"MMM")</f>
        <v>Sep</v>
      </c>
      <c r="G1998" s="3" t="s">
        <v>0</v>
      </c>
      <c r="H1998" s="3" t="s">
        <v>1</v>
      </c>
      <c r="I1998" s="3" t="s">
        <v>2</v>
      </c>
      <c r="J1998" s="3" t="s">
        <v>13</v>
      </c>
      <c r="K1998" s="3" t="s">
        <v>34</v>
      </c>
      <c r="L1998" s="3" t="s">
        <v>35</v>
      </c>
      <c r="M1998" s="8">
        <v>3</v>
      </c>
      <c r="N1998" s="5">
        <v>39.450000000000003</v>
      </c>
      <c r="O1998" s="6">
        <v>0.05</v>
      </c>
      <c r="P1998" s="18">
        <v>15.1</v>
      </c>
      <c r="Q1998" s="18">
        <f t="shared" si="124"/>
        <v>112.4325</v>
      </c>
      <c r="R1998" s="18">
        <f t="shared" si="125"/>
        <v>45.3</v>
      </c>
      <c r="S1998" s="18">
        <f t="shared" si="126"/>
        <v>67.132500000000007</v>
      </c>
      <c r="T1998" s="7">
        <f t="shared" si="127"/>
        <v>0.59709158828630515</v>
      </c>
      <c r="U1998" s="4">
        <f>YEAR(SalesDataTable[[#This Row],[Order Date]])</f>
        <v>2026</v>
      </c>
      <c r="V1998" s="7" t="str">
        <f>"Q"&amp;ROUNDUP(MONTH(SalesDataTable[[#This Row],[Order Date]])/3,0)</f>
        <v>Q3</v>
      </c>
      <c r="W1998" s="8">
        <f>MONTH(SalesDataTable[[#This Row],[Order Date]])</f>
        <v>9</v>
      </c>
      <c r="X1998" s="7" t="str">
        <f>TEXT(SalesDataTable[[#This Row],[Order Date]],"mmm")</f>
        <v>Sep</v>
      </c>
    </row>
    <row r="1999" spans="1:24" ht="15.75">
      <c r="A1999" s="2">
        <v>2388</v>
      </c>
      <c r="B1999" s="11">
        <v>46293</v>
      </c>
      <c r="C1999" s="4">
        <f>YEAR(SalesDataTable[[#This Row],[Order Date]])</f>
        <v>2026</v>
      </c>
      <c r="D1999" s="4" t="str">
        <f>"Q"&amp;ROUNDUP(MONTH(SalesDataTable[[#This Row],[Order Date]])/3,0)</f>
        <v>Q3</v>
      </c>
      <c r="E1999" s="4">
        <f>MONTH(SalesDataTable[[#This Row],[Order Date]])</f>
        <v>9</v>
      </c>
      <c r="F1999" s="4" t="str">
        <f>TEXT(SalesDataTable[[#This Row],[Order Date]],"MMM")</f>
        <v>Sep</v>
      </c>
      <c r="G1999" s="3" t="s">
        <v>20</v>
      </c>
      <c r="H1999" s="3" t="s">
        <v>33</v>
      </c>
      <c r="I1999" s="3" t="s">
        <v>2</v>
      </c>
      <c r="J1999" s="3" t="s">
        <v>3</v>
      </c>
      <c r="K1999" s="3" t="s">
        <v>9</v>
      </c>
      <c r="L1999" s="3" t="s">
        <v>10</v>
      </c>
      <c r="M1999" s="8">
        <v>3</v>
      </c>
      <c r="N1999" s="5">
        <v>93.22</v>
      </c>
      <c r="O1999" s="6">
        <v>0</v>
      </c>
      <c r="P1999" s="18">
        <v>46.75</v>
      </c>
      <c r="Q1999" s="18">
        <f t="shared" si="124"/>
        <v>279.65999999999997</v>
      </c>
      <c r="R1999" s="18">
        <f t="shared" si="125"/>
        <v>140.25</v>
      </c>
      <c r="S1999" s="18">
        <f t="shared" si="126"/>
        <v>139.40999999999997</v>
      </c>
      <c r="T1999" s="7">
        <f t="shared" si="127"/>
        <v>0.49849817635700489</v>
      </c>
      <c r="U1999" s="4">
        <f>YEAR(SalesDataTable[[#This Row],[Order Date]])</f>
        <v>2026</v>
      </c>
      <c r="V1999" s="7" t="str">
        <f>"Q"&amp;ROUNDUP(MONTH(SalesDataTable[[#This Row],[Order Date]])/3,0)</f>
        <v>Q3</v>
      </c>
      <c r="W1999" s="8">
        <f>MONTH(SalesDataTable[[#This Row],[Order Date]])</f>
        <v>9</v>
      </c>
      <c r="X1999" s="7" t="str">
        <f>TEXT(SalesDataTable[[#This Row],[Order Date]],"mmm")</f>
        <v>Sep</v>
      </c>
    </row>
    <row r="2000" spans="1:24" ht="15.75">
      <c r="A2000" s="2">
        <v>2795</v>
      </c>
      <c r="B2000" s="11">
        <v>46293</v>
      </c>
      <c r="C2000" s="4">
        <f>YEAR(SalesDataTable[[#This Row],[Order Date]])</f>
        <v>2026</v>
      </c>
      <c r="D2000" s="4" t="str">
        <f>"Q"&amp;ROUNDUP(MONTH(SalesDataTable[[#This Row],[Order Date]])/3,0)</f>
        <v>Q3</v>
      </c>
      <c r="E2000" s="4">
        <f>MONTH(SalesDataTable[[#This Row],[Order Date]])</f>
        <v>9</v>
      </c>
      <c r="F2000" s="4" t="str">
        <f>TEXT(SalesDataTable[[#This Row],[Order Date]],"MMM")</f>
        <v>Sep</v>
      </c>
      <c r="G2000" s="3" t="s">
        <v>6</v>
      </c>
      <c r="H2000" s="3" t="s">
        <v>43</v>
      </c>
      <c r="I2000" s="3" t="s">
        <v>2</v>
      </c>
      <c r="J2000" s="3" t="s">
        <v>13</v>
      </c>
      <c r="K2000" s="3" t="s">
        <v>9</v>
      </c>
      <c r="L2000" s="3" t="s">
        <v>17</v>
      </c>
      <c r="M2000" s="8">
        <v>3</v>
      </c>
      <c r="N2000" s="5">
        <v>142.19</v>
      </c>
      <c r="O2000" s="6">
        <v>0.05</v>
      </c>
      <c r="P2000" s="18">
        <v>78.37</v>
      </c>
      <c r="Q2000" s="18">
        <f t="shared" si="124"/>
        <v>405.24149999999997</v>
      </c>
      <c r="R2000" s="18">
        <f t="shared" si="125"/>
        <v>235.11</v>
      </c>
      <c r="S2000" s="18">
        <f t="shared" si="126"/>
        <v>170.13149999999996</v>
      </c>
      <c r="T2000" s="7">
        <f t="shared" si="127"/>
        <v>0.41982743623246871</v>
      </c>
      <c r="U2000" s="4">
        <f>YEAR(SalesDataTable[[#This Row],[Order Date]])</f>
        <v>2026</v>
      </c>
      <c r="V2000" s="7" t="str">
        <f>"Q"&amp;ROUNDUP(MONTH(SalesDataTable[[#This Row],[Order Date]])/3,0)</f>
        <v>Q3</v>
      </c>
      <c r="W2000" s="8">
        <f>MONTH(SalesDataTable[[#This Row],[Order Date]])</f>
        <v>9</v>
      </c>
      <c r="X2000" s="7" t="str">
        <f>TEXT(SalesDataTable[[#This Row],[Order Date]],"mmm")</f>
        <v>Sep</v>
      </c>
    </row>
    <row r="2001" spans="1:24" ht="15.75">
      <c r="A2001" s="2">
        <v>2840</v>
      </c>
      <c r="B2001" s="11">
        <v>46293</v>
      </c>
      <c r="C2001" s="4">
        <f>YEAR(SalesDataTable[[#This Row],[Order Date]])</f>
        <v>2026</v>
      </c>
      <c r="D2001" s="4" t="str">
        <f>"Q"&amp;ROUNDUP(MONTH(SalesDataTable[[#This Row],[Order Date]])/3,0)</f>
        <v>Q3</v>
      </c>
      <c r="E2001" s="4">
        <f>MONTH(SalesDataTable[[#This Row],[Order Date]])</f>
        <v>9</v>
      </c>
      <c r="F2001" s="4" t="str">
        <f>TEXT(SalesDataTable[[#This Row],[Order Date]],"MMM")</f>
        <v>Sep</v>
      </c>
      <c r="G2001" s="3" t="s">
        <v>0</v>
      </c>
      <c r="H2001" s="3" t="s">
        <v>1</v>
      </c>
      <c r="I2001" s="3" t="s">
        <v>2</v>
      </c>
      <c r="J2001" s="3" t="s">
        <v>3</v>
      </c>
      <c r="K2001" s="3" t="s">
        <v>9</v>
      </c>
      <c r="L2001" s="3" t="s">
        <v>37</v>
      </c>
      <c r="M2001" s="8">
        <v>2</v>
      </c>
      <c r="N2001" s="5">
        <v>151.69999999999999</v>
      </c>
      <c r="O2001" s="6">
        <v>0</v>
      </c>
      <c r="P2001" s="18">
        <v>77.19</v>
      </c>
      <c r="Q2001" s="18">
        <f t="shared" si="124"/>
        <v>303.39999999999998</v>
      </c>
      <c r="R2001" s="18">
        <f t="shared" si="125"/>
        <v>154.38</v>
      </c>
      <c r="S2001" s="18">
        <f t="shared" si="126"/>
        <v>149.01999999999998</v>
      </c>
      <c r="T2001" s="7">
        <f t="shared" si="127"/>
        <v>0.49116677653263019</v>
      </c>
      <c r="U2001" s="4">
        <f>YEAR(SalesDataTable[[#This Row],[Order Date]])</f>
        <v>2026</v>
      </c>
      <c r="V2001" s="7" t="str">
        <f>"Q"&amp;ROUNDUP(MONTH(SalesDataTable[[#This Row],[Order Date]])/3,0)</f>
        <v>Q3</v>
      </c>
      <c r="W2001" s="8">
        <f>MONTH(SalesDataTable[[#This Row],[Order Date]])</f>
        <v>9</v>
      </c>
      <c r="X2001" s="7" t="str">
        <f>TEXT(SalesDataTable[[#This Row],[Order Date]],"mmm")</f>
        <v>Sep</v>
      </c>
    </row>
    <row r="2002" spans="1:24" ht="15.75">
      <c r="A2002" s="2">
        <v>2863</v>
      </c>
      <c r="B2002" s="11">
        <v>46293</v>
      </c>
      <c r="C2002" s="4">
        <f>YEAR(SalesDataTable[[#This Row],[Order Date]])</f>
        <v>2026</v>
      </c>
      <c r="D2002" s="4" t="str">
        <f>"Q"&amp;ROUNDUP(MONTH(SalesDataTable[[#This Row],[Order Date]])/3,0)</f>
        <v>Q3</v>
      </c>
      <c r="E2002" s="4">
        <f>MONTH(SalesDataTable[[#This Row],[Order Date]])</f>
        <v>9</v>
      </c>
      <c r="F2002" s="4" t="str">
        <f>TEXT(SalesDataTable[[#This Row],[Order Date]],"MMM")</f>
        <v>Sep</v>
      </c>
      <c r="G2002" s="3" t="s">
        <v>11</v>
      </c>
      <c r="H2002" s="3" t="s">
        <v>12</v>
      </c>
      <c r="I2002" s="3" t="s">
        <v>19</v>
      </c>
      <c r="J2002" s="3" t="s">
        <v>13</v>
      </c>
      <c r="K2002" s="3" t="s">
        <v>14</v>
      </c>
      <c r="L2002" s="3" t="s">
        <v>44</v>
      </c>
      <c r="M2002" s="8">
        <v>1</v>
      </c>
      <c r="N2002" s="5">
        <v>133.85</v>
      </c>
      <c r="O2002" s="6">
        <v>0.05</v>
      </c>
      <c r="P2002" s="18">
        <v>66.41</v>
      </c>
      <c r="Q2002" s="18">
        <f t="shared" si="124"/>
        <v>127.15749999999998</v>
      </c>
      <c r="R2002" s="18">
        <f t="shared" si="125"/>
        <v>66.41</v>
      </c>
      <c r="S2002" s="18">
        <f t="shared" si="126"/>
        <v>60.747499999999988</v>
      </c>
      <c r="T2002" s="7">
        <f t="shared" si="127"/>
        <v>0.47773430588050247</v>
      </c>
      <c r="U2002" s="4">
        <f>YEAR(SalesDataTable[[#This Row],[Order Date]])</f>
        <v>2026</v>
      </c>
      <c r="V2002" s="7" t="str">
        <f>"Q"&amp;ROUNDUP(MONTH(SalesDataTable[[#This Row],[Order Date]])/3,0)</f>
        <v>Q3</v>
      </c>
      <c r="W2002" s="8">
        <f>MONTH(SalesDataTable[[#This Row],[Order Date]])</f>
        <v>9</v>
      </c>
      <c r="X2002" s="7" t="str">
        <f>TEXT(SalesDataTable[[#This Row],[Order Date]],"mmm")</f>
        <v>Sep</v>
      </c>
    </row>
    <row r="2003" spans="1:24" ht="15.75">
      <c r="A2003" s="2">
        <v>4522</v>
      </c>
      <c r="B2003" s="11">
        <v>46293</v>
      </c>
      <c r="C2003" s="4">
        <f>YEAR(SalesDataTable[[#This Row],[Order Date]])</f>
        <v>2026</v>
      </c>
      <c r="D2003" s="4" t="str">
        <f>"Q"&amp;ROUNDUP(MONTH(SalesDataTable[[#This Row],[Order Date]])/3,0)</f>
        <v>Q3</v>
      </c>
      <c r="E2003" s="4">
        <f>MONTH(SalesDataTable[[#This Row],[Order Date]])</f>
        <v>9</v>
      </c>
      <c r="F2003" s="4" t="str">
        <f>TEXT(SalesDataTable[[#This Row],[Order Date]],"MMM")</f>
        <v>Sep</v>
      </c>
      <c r="G2003" s="3" t="s">
        <v>20</v>
      </c>
      <c r="H2003" s="3" t="s">
        <v>47</v>
      </c>
      <c r="I2003" s="3" t="s">
        <v>28</v>
      </c>
      <c r="J2003" s="3" t="s">
        <v>16</v>
      </c>
      <c r="K2003" s="3" t="s">
        <v>23</v>
      </c>
      <c r="L2003" s="3" t="s">
        <v>51</v>
      </c>
      <c r="M2003" s="8">
        <v>6</v>
      </c>
      <c r="N2003" s="5">
        <v>125.62</v>
      </c>
      <c r="O2003" s="6">
        <v>0</v>
      </c>
      <c r="P2003" s="18">
        <v>61.34</v>
      </c>
      <c r="Q2003" s="18">
        <f t="shared" si="124"/>
        <v>753.72</v>
      </c>
      <c r="R2003" s="18">
        <f t="shared" si="125"/>
        <v>368.04</v>
      </c>
      <c r="S2003" s="18">
        <f t="shared" si="126"/>
        <v>385.68</v>
      </c>
      <c r="T2003" s="7">
        <f t="shared" si="127"/>
        <v>0.51170195828689702</v>
      </c>
      <c r="U2003" s="4">
        <f>YEAR(SalesDataTable[[#This Row],[Order Date]])</f>
        <v>2026</v>
      </c>
      <c r="V2003" s="7" t="str">
        <f>"Q"&amp;ROUNDUP(MONTH(SalesDataTable[[#This Row],[Order Date]])/3,0)</f>
        <v>Q3</v>
      </c>
      <c r="W2003" s="8">
        <f>MONTH(SalesDataTable[[#This Row],[Order Date]])</f>
        <v>9</v>
      </c>
      <c r="X2003" s="7" t="str">
        <f>TEXT(SalesDataTable[[#This Row],[Order Date]],"mmm")</f>
        <v>Sep</v>
      </c>
    </row>
    <row r="2004" spans="1:24" ht="15.75">
      <c r="A2004" s="2">
        <v>5200</v>
      </c>
      <c r="B2004" s="11">
        <v>46293</v>
      </c>
      <c r="C2004" s="4">
        <f>YEAR(SalesDataTable[[#This Row],[Order Date]])</f>
        <v>2026</v>
      </c>
      <c r="D2004" s="4" t="str">
        <f>"Q"&amp;ROUNDUP(MONTH(SalesDataTable[[#This Row],[Order Date]])/3,0)</f>
        <v>Q3</v>
      </c>
      <c r="E2004" s="4">
        <f>MONTH(SalesDataTable[[#This Row],[Order Date]])</f>
        <v>9</v>
      </c>
      <c r="F2004" s="4" t="str">
        <f>TEXT(SalesDataTable[[#This Row],[Order Date]],"MMM")</f>
        <v>Sep</v>
      </c>
      <c r="G2004" s="3" t="s">
        <v>6</v>
      </c>
      <c r="H2004" s="3" t="s">
        <v>43</v>
      </c>
      <c r="I2004" s="3" t="s">
        <v>2</v>
      </c>
      <c r="J2004" s="3" t="s">
        <v>13</v>
      </c>
      <c r="K2004" s="3" t="s">
        <v>23</v>
      </c>
      <c r="L2004" s="3" t="s">
        <v>29</v>
      </c>
      <c r="M2004" s="8">
        <v>3</v>
      </c>
      <c r="N2004" s="5">
        <v>196.87</v>
      </c>
      <c r="O2004" s="6">
        <v>0.1</v>
      </c>
      <c r="P2004" s="18">
        <v>105.93</v>
      </c>
      <c r="Q2004" s="18">
        <f t="shared" si="124"/>
        <v>531.54899999999998</v>
      </c>
      <c r="R2004" s="18">
        <f t="shared" si="125"/>
        <v>317.79000000000002</v>
      </c>
      <c r="S2004" s="18">
        <f t="shared" si="126"/>
        <v>213.75899999999996</v>
      </c>
      <c r="T2004" s="7">
        <f t="shared" si="127"/>
        <v>0.40214354650276823</v>
      </c>
      <c r="U2004" s="4">
        <f>YEAR(SalesDataTable[[#This Row],[Order Date]])</f>
        <v>2026</v>
      </c>
      <c r="V2004" s="7" t="str">
        <f>"Q"&amp;ROUNDUP(MONTH(SalesDataTable[[#This Row],[Order Date]])/3,0)</f>
        <v>Q3</v>
      </c>
      <c r="W2004" s="8">
        <f>MONTH(SalesDataTable[[#This Row],[Order Date]])</f>
        <v>9</v>
      </c>
      <c r="X2004" s="7" t="str">
        <f>TEXT(SalesDataTable[[#This Row],[Order Date]],"mmm")</f>
        <v>Sep</v>
      </c>
    </row>
    <row r="2005" spans="1:24" ht="15.75">
      <c r="A2005" s="2">
        <v>452</v>
      </c>
      <c r="B2005" s="11">
        <v>46294</v>
      </c>
      <c r="C2005" s="4">
        <f>YEAR(SalesDataTable[[#This Row],[Order Date]])</f>
        <v>2026</v>
      </c>
      <c r="D2005" s="4" t="str">
        <f>"Q"&amp;ROUNDUP(MONTH(SalesDataTable[[#This Row],[Order Date]])/3,0)</f>
        <v>Q3</v>
      </c>
      <c r="E2005" s="4">
        <f>MONTH(SalesDataTable[[#This Row],[Order Date]])</f>
        <v>9</v>
      </c>
      <c r="F2005" s="4" t="str">
        <f>TEXT(SalesDataTable[[#This Row],[Order Date]],"MMM")</f>
        <v>Sep</v>
      </c>
      <c r="G2005" s="3" t="s">
        <v>6</v>
      </c>
      <c r="H2005" s="3" t="s">
        <v>7</v>
      </c>
      <c r="I2005" s="3" t="s">
        <v>2</v>
      </c>
      <c r="J2005" s="3" t="s">
        <v>3</v>
      </c>
      <c r="K2005" s="3" t="s">
        <v>14</v>
      </c>
      <c r="L2005" s="3" t="s">
        <v>15</v>
      </c>
      <c r="M2005" s="8">
        <v>4</v>
      </c>
      <c r="N2005" s="5">
        <v>36.869999999999997</v>
      </c>
      <c r="O2005" s="6">
        <v>0</v>
      </c>
      <c r="P2005" s="18">
        <v>13.43</v>
      </c>
      <c r="Q2005" s="18">
        <f t="shared" si="124"/>
        <v>147.47999999999999</v>
      </c>
      <c r="R2005" s="18">
        <f t="shared" si="125"/>
        <v>53.72</v>
      </c>
      <c r="S2005" s="18">
        <f t="shared" si="126"/>
        <v>93.759999999999991</v>
      </c>
      <c r="T2005" s="7">
        <f t="shared" si="127"/>
        <v>0.63574721996202876</v>
      </c>
      <c r="U2005" s="4">
        <f>YEAR(SalesDataTable[[#This Row],[Order Date]])</f>
        <v>2026</v>
      </c>
      <c r="V2005" s="7" t="str">
        <f>"Q"&amp;ROUNDUP(MONTH(SalesDataTable[[#This Row],[Order Date]])/3,0)</f>
        <v>Q3</v>
      </c>
      <c r="W2005" s="8">
        <f>MONTH(SalesDataTable[[#This Row],[Order Date]])</f>
        <v>9</v>
      </c>
      <c r="X2005" s="7" t="str">
        <f>TEXT(SalesDataTable[[#This Row],[Order Date]],"mmm")</f>
        <v>Sep</v>
      </c>
    </row>
    <row r="2006" spans="1:24" ht="15.75">
      <c r="A2006" s="2">
        <v>871</v>
      </c>
      <c r="B2006" s="11">
        <v>46294</v>
      </c>
      <c r="C2006" s="4">
        <f>YEAR(SalesDataTable[[#This Row],[Order Date]])</f>
        <v>2026</v>
      </c>
      <c r="D2006" s="4" t="str">
        <f>"Q"&amp;ROUNDUP(MONTH(SalesDataTable[[#This Row],[Order Date]])/3,0)</f>
        <v>Q3</v>
      </c>
      <c r="E2006" s="4">
        <f>MONTH(SalesDataTable[[#This Row],[Order Date]])</f>
        <v>9</v>
      </c>
      <c r="F2006" s="4" t="str">
        <f>TEXT(SalesDataTable[[#This Row],[Order Date]],"MMM")</f>
        <v>Sep</v>
      </c>
      <c r="G2006" s="3" t="s">
        <v>6</v>
      </c>
      <c r="H2006" s="3" t="s">
        <v>43</v>
      </c>
      <c r="I2006" s="3" t="s">
        <v>2</v>
      </c>
      <c r="J2006" s="3" t="s">
        <v>13</v>
      </c>
      <c r="K2006" s="3" t="s">
        <v>14</v>
      </c>
      <c r="L2006" s="3" t="s">
        <v>32</v>
      </c>
      <c r="M2006" s="8">
        <v>1</v>
      </c>
      <c r="N2006" s="5">
        <v>47.37</v>
      </c>
      <c r="O2006" s="6">
        <v>0</v>
      </c>
      <c r="P2006" s="18">
        <v>18.2</v>
      </c>
      <c r="Q2006" s="18">
        <f t="shared" si="124"/>
        <v>47.37</v>
      </c>
      <c r="R2006" s="18">
        <f t="shared" si="125"/>
        <v>18.2</v>
      </c>
      <c r="S2006" s="18">
        <f t="shared" si="126"/>
        <v>29.169999999999998</v>
      </c>
      <c r="T2006" s="7">
        <f t="shared" si="127"/>
        <v>0.61579058475828585</v>
      </c>
      <c r="U2006" s="4">
        <f>YEAR(SalesDataTable[[#This Row],[Order Date]])</f>
        <v>2026</v>
      </c>
      <c r="V2006" s="7" t="str">
        <f>"Q"&amp;ROUNDUP(MONTH(SalesDataTable[[#This Row],[Order Date]])/3,0)</f>
        <v>Q3</v>
      </c>
      <c r="W2006" s="8">
        <f>MONTH(SalesDataTable[[#This Row],[Order Date]])</f>
        <v>9</v>
      </c>
      <c r="X2006" s="7" t="str">
        <f>TEXT(SalesDataTable[[#This Row],[Order Date]],"mmm")</f>
        <v>Sep</v>
      </c>
    </row>
    <row r="2007" spans="1:24" ht="15.75">
      <c r="A2007" s="2">
        <v>922</v>
      </c>
      <c r="B2007" s="11">
        <v>46294</v>
      </c>
      <c r="C2007" s="4">
        <f>YEAR(SalesDataTable[[#This Row],[Order Date]])</f>
        <v>2026</v>
      </c>
      <c r="D2007" s="4" t="str">
        <f>"Q"&amp;ROUNDUP(MONTH(SalesDataTable[[#This Row],[Order Date]])/3,0)</f>
        <v>Q3</v>
      </c>
      <c r="E2007" s="4">
        <f>MONTH(SalesDataTable[[#This Row],[Order Date]])</f>
        <v>9</v>
      </c>
      <c r="F2007" s="4" t="str">
        <f>TEXT(SalesDataTable[[#This Row],[Order Date]],"MMM")</f>
        <v>Sep</v>
      </c>
      <c r="G2007" s="3" t="s">
        <v>20</v>
      </c>
      <c r="H2007" s="3" t="s">
        <v>33</v>
      </c>
      <c r="I2007" s="3" t="s">
        <v>28</v>
      </c>
      <c r="J2007" s="3" t="s">
        <v>16</v>
      </c>
      <c r="K2007" s="3" t="s">
        <v>9</v>
      </c>
      <c r="L2007" s="3" t="s">
        <v>17</v>
      </c>
      <c r="M2007" s="8">
        <v>1</v>
      </c>
      <c r="N2007" s="5">
        <v>145.62</v>
      </c>
      <c r="O2007" s="6">
        <v>0.05</v>
      </c>
      <c r="P2007" s="18">
        <v>80.25</v>
      </c>
      <c r="Q2007" s="18">
        <f t="shared" si="124"/>
        <v>138.339</v>
      </c>
      <c r="R2007" s="18">
        <f t="shared" si="125"/>
        <v>80.25</v>
      </c>
      <c r="S2007" s="18">
        <f t="shared" si="126"/>
        <v>58.088999999999999</v>
      </c>
      <c r="T2007" s="7">
        <f t="shared" si="127"/>
        <v>0.41990328107041397</v>
      </c>
      <c r="U2007" s="4">
        <f>YEAR(SalesDataTable[[#This Row],[Order Date]])</f>
        <v>2026</v>
      </c>
      <c r="V2007" s="7" t="str">
        <f>"Q"&amp;ROUNDUP(MONTH(SalesDataTable[[#This Row],[Order Date]])/3,0)</f>
        <v>Q3</v>
      </c>
      <c r="W2007" s="8">
        <f>MONTH(SalesDataTable[[#This Row],[Order Date]])</f>
        <v>9</v>
      </c>
      <c r="X2007" s="7" t="str">
        <f>TEXT(SalesDataTable[[#This Row],[Order Date]],"mmm")</f>
        <v>Sep</v>
      </c>
    </row>
    <row r="2008" spans="1:24" ht="15.75">
      <c r="A2008" s="2">
        <v>1491</v>
      </c>
      <c r="B2008" s="11">
        <v>46294</v>
      </c>
      <c r="C2008" s="4">
        <f>YEAR(SalesDataTable[[#This Row],[Order Date]])</f>
        <v>2026</v>
      </c>
      <c r="D2008" s="4" t="str">
        <f>"Q"&amp;ROUNDUP(MONTH(SalesDataTable[[#This Row],[Order Date]])/3,0)</f>
        <v>Q3</v>
      </c>
      <c r="E2008" s="4">
        <f>MONTH(SalesDataTable[[#This Row],[Order Date]])</f>
        <v>9</v>
      </c>
      <c r="F2008" s="4" t="str">
        <f>TEXT(SalesDataTable[[#This Row],[Order Date]],"MMM")</f>
        <v>Sep</v>
      </c>
      <c r="G2008" s="3" t="s">
        <v>20</v>
      </c>
      <c r="H2008" s="3" t="s">
        <v>33</v>
      </c>
      <c r="I2008" s="3" t="s">
        <v>19</v>
      </c>
      <c r="J2008" s="3" t="s">
        <v>13</v>
      </c>
      <c r="K2008" s="3" t="s">
        <v>34</v>
      </c>
      <c r="L2008" s="3" t="s">
        <v>42</v>
      </c>
      <c r="M2008" s="8">
        <v>2</v>
      </c>
      <c r="N2008" s="5">
        <v>36.1</v>
      </c>
      <c r="O2008" s="6">
        <v>0.05</v>
      </c>
      <c r="P2008" s="18">
        <v>13.71</v>
      </c>
      <c r="Q2008" s="18">
        <f t="shared" si="124"/>
        <v>68.59</v>
      </c>
      <c r="R2008" s="18">
        <f t="shared" si="125"/>
        <v>27.42</v>
      </c>
      <c r="S2008" s="18">
        <f t="shared" si="126"/>
        <v>41.17</v>
      </c>
      <c r="T2008" s="7">
        <f t="shared" si="127"/>
        <v>0.60023327015599937</v>
      </c>
      <c r="U2008" s="4">
        <f>YEAR(SalesDataTable[[#This Row],[Order Date]])</f>
        <v>2026</v>
      </c>
      <c r="V2008" s="7" t="str">
        <f>"Q"&amp;ROUNDUP(MONTH(SalesDataTable[[#This Row],[Order Date]])/3,0)</f>
        <v>Q3</v>
      </c>
      <c r="W2008" s="8">
        <f>MONTH(SalesDataTable[[#This Row],[Order Date]])</f>
        <v>9</v>
      </c>
      <c r="X2008" s="7" t="str">
        <f>TEXT(SalesDataTable[[#This Row],[Order Date]],"mmm")</f>
        <v>Sep</v>
      </c>
    </row>
    <row r="2009" spans="1:24" ht="15.75">
      <c r="A2009" s="2">
        <v>1548</v>
      </c>
      <c r="B2009" s="11">
        <v>46294</v>
      </c>
      <c r="C2009" s="4">
        <f>YEAR(SalesDataTable[[#This Row],[Order Date]])</f>
        <v>2026</v>
      </c>
      <c r="D2009" s="4" t="str">
        <f>"Q"&amp;ROUNDUP(MONTH(SalesDataTable[[#This Row],[Order Date]])/3,0)</f>
        <v>Q3</v>
      </c>
      <c r="E2009" s="4">
        <f>MONTH(SalesDataTable[[#This Row],[Order Date]])</f>
        <v>9</v>
      </c>
      <c r="F2009" s="4" t="str">
        <f>TEXT(SalesDataTable[[#This Row],[Order Date]],"MMM")</f>
        <v>Sep</v>
      </c>
      <c r="G2009" s="3" t="s">
        <v>0</v>
      </c>
      <c r="H2009" s="3" t="s">
        <v>36</v>
      </c>
      <c r="I2009" s="3" t="s">
        <v>19</v>
      </c>
      <c r="J2009" s="3" t="s">
        <v>3</v>
      </c>
      <c r="K2009" s="3" t="s">
        <v>9</v>
      </c>
      <c r="L2009" s="3" t="s">
        <v>46</v>
      </c>
      <c r="M2009" s="8">
        <v>2</v>
      </c>
      <c r="N2009" s="5">
        <v>73</v>
      </c>
      <c r="O2009" s="6">
        <v>0.05</v>
      </c>
      <c r="P2009" s="18">
        <v>31.41</v>
      </c>
      <c r="Q2009" s="18">
        <f t="shared" si="124"/>
        <v>138.69999999999999</v>
      </c>
      <c r="R2009" s="18">
        <f t="shared" si="125"/>
        <v>62.82</v>
      </c>
      <c r="S2009" s="18">
        <f t="shared" si="126"/>
        <v>75.88</v>
      </c>
      <c r="T2009" s="7">
        <f t="shared" si="127"/>
        <v>0.54708002883922136</v>
      </c>
      <c r="U2009" s="4">
        <f>YEAR(SalesDataTable[[#This Row],[Order Date]])</f>
        <v>2026</v>
      </c>
      <c r="V2009" s="7" t="str">
        <f>"Q"&amp;ROUNDUP(MONTH(SalesDataTable[[#This Row],[Order Date]])/3,0)</f>
        <v>Q3</v>
      </c>
      <c r="W2009" s="8">
        <f>MONTH(SalesDataTable[[#This Row],[Order Date]])</f>
        <v>9</v>
      </c>
      <c r="X2009" s="7" t="str">
        <f>TEXT(SalesDataTable[[#This Row],[Order Date]],"mmm")</f>
        <v>Sep</v>
      </c>
    </row>
    <row r="2010" spans="1:24" ht="15.75">
      <c r="A2010" s="2">
        <v>2299</v>
      </c>
      <c r="B2010" s="11">
        <v>46294</v>
      </c>
      <c r="C2010" s="4">
        <f>YEAR(SalesDataTable[[#This Row],[Order Date]])</f>
        <v>2026</v>
      </c>
      <c r="D2010" s="4" t="str">
        <f>"Q"&amp;ROUNDUP(MONTH(SalesDataTable[[#This Row],[Order Date]])/3,0)</f>
        <v>Q3</v>
      </c>
      <c r="E2010" s="4">
        <f>MONTH(SalesDataTable[[#This Row],[Order Date]])</f>
        <v>9</v>
      </c>
      <c r="F2010" s="4" t="str">
        <f>TEXT(SalesDataTable[[#This Row],[Order Date]],"MMM")</f>
        <v>Sep</v>
      </c>
      <c r="G2010" s="3" t="s">
        <v>6</v>
      </c>
      <c r="H2010" s="3" t="s">
        <v>41</v>
      </c>
      <c r="I2010" s="3" t="s">
        <v>2</v>
      </c>
      <c r="J2010" s="3" t="s">
        <v>13</v>
      </c>
      <c r="K2010" s="3" t="s">
        <v>14</v>
      </c>
      <c r="L2010" s="3" t="s">
        <v>15</v>
      </c>
      <c r="M2010" s="8">
        <v>2</v>
      </c>
      <c r="N2010" s="5">
        <v>36.93</v>
      </c>
      <c r="O2010" s="6">
        <v>0.1</v>
      </c>
      <c r="P2010" s="18">
        <v>13.4</v>
      </c>
      <c r="Q2010" s="18">
        <f t="shared" si="124"/>
        <v>66.474000000000004</v>
      </c>
      <c r="R2010" s="18">
        <f t="shared" si="125"/>
        <v>26.8</v>
      </c>
      <c r="S2010" s="18">
        <f t="shared" si="126"/>
        <v>39.674000000000007</v>
      </c>
      <c r="T2010" s="7">
        <f t="shared" si="127"/>
        <v>0.59683485272437353</v>
      </c>
      <c r="U2010" s="4">
        <f>YEAR(SalesDataTable[[#This Row],[Order Date]])</f>
        <v>2026</v>
      </c>
      <c r="V2010" s="7" t="str">
        <f>"Q"&amp;ROUNDUP(MONTH(SalesDataTable[[#This Row],[Order Date]])/3,0)</f>
        <v>Q3</v>
      </c>
      <c r="W2010" s="8">
        <f>MONTH(SalesDataTable[[#This Row],[Order Date]])</f>
        <v>9</v>
      </c>
      <c r="X2010" s="7" t="str">
        <f>TEXT(SalesDataTable[[#This Row],[Order Date]],"mmm")</f>
        <v>Sep</v>
      </c>
    </row>
    <row r="2011" spans="1:24" ht="15.75">
      <c r="A2011" s="2">
        <v>3051</v>
      </c>
      <c r="B2011" s="11">
        <v>46294</v>
      </c>
      <c r="C2011" s="4">
        <f>YEAR(SalesDataTable[[#This Row],[Order Date]])</f>
        <v>2026</v>
      </c>
      <c r="D2011" s="4" t="str">
        <f>"Q"&amp;ROUNDUP(MONTH(SalesDataTable[[#This Row],[Order Date]])/3,0)</f>
        <v>Q3</v>
      </c>
      <c r="E2011" s="4">
        <f>MONTH(SalesDataTable[[#This Row],[Order Date]])</f>
        <v>9</v>
      </c>
      <c r="F2011" s="4" t="str">
        <f>TEXT(SalesDataTable[[#This Row],[Order Date]],"MMM")</f>
        <v>Sep</v>
      </c>
      <c r="G2011" s="3" t="s">
        <v>6</v>
      </c>
      <c r="H2011" s="3" t="s">
        <v>49</v>
      </c>
      <c r="I2011" s="3" t="s">
        <v>2</v>
      </c>
      <c r="J2011" s="3" t="s">
        <v>13</v>
      </c>
      <c r="K2011" s="3" t="s">
        <v>34</v>
      </c>
      <c r="L2011" s="3" t="s">
        <v>45</v>
      </c>
      <c r="M2011" s="8">
        <v>2</v>
      </c>
      <c r="N2011" s="5">
        <v>51.52</v>
      </c>
      <c r="O2011" s="6">
        <v>0</v>
      </c>
      <c r="P2011" s="18">
        <v>21.47</v>
      </c>
      <c r="Q2011" s="18">
        <f t="shared" si="124"/>
        <v>103.04</v>
      </c>
      <c r="R2011" s="18">
        <f t="shared" si="125"/>
        <v>42.94</v>
      </c>
      <c r="S2011" s="18">
        <f t="shared" si="126"/>
        <v>60.100000000000009</v>
      </c>
      <c r="T2011" s="7">
        <f t="shared" si="127"/>
        <v>0.58326863354037273</v>
      </c>
      <c r="U2011" s="4">
        <f>YEAR(SalesDataTable[[#This Row],[Order Date]])</f>
        <v>2026</v>
      </c>
      <c r="V2011" s="7" t="str">
        <f>"Q"&amp;ROUNDUP(MONTH(SalesDataTable[[#This Row],[Order Date]])/3,0)</f>
        <v>Q3</v>
      </c>
      <c r="W2011" s="8">
        <f>MONTH(SalesDataTable[[#This Row],[Order Date]])</f>
        <v>9</v>
      </c>
      <c r="X2011" s="7" t="str">
        <f>TEXT(SalesDataTable[[#This Row],[Order Date]],"mmm")</f>
        <v>Sep</v>
      </c>
    </row>
    <row r="2012" spans="1:24" ht="15.75">
      <c r="A2012" s="2">
        <v>4018</v>
      </c>
      <c r="B2012" s="11">
        <v>46294</v>
      </c>
      <c r="C2012" s="4">
        <f>YEAR(SalesDataTable[[#This Row],[Order Date]])</f>
        <v>2026</v>
      </c>
      <c r="D2012" s="4" t="str">
        <f>"Q"&amp;ROUNDUP(MONTH(SalesDataTable[[#This Row],[Order Date]])/3,0)</f>
        <v>Q3</v>
      </c>
      <c r="E2012" s="4">
        <f>MONTH(SalesDataTable[[#This Row],[Order Date]])</f>
        <v>9</v>
      </c>
      <c r="F2012" s="4" t="str">
        <f>TEXT(SalesDataTable[[#This Row],[Order Date]],"MMM")</f>
        <v>Sep</v>
      </c>
      <c r="G2012" s="3" t="s">
        <v>6</v>
      </c>
      <c r="H2012" s="3" t="s">
        <v>27</v>
      </c>
      <c r="I2012" s="3" t="s">
        <v>2</v>
      </c>
      <c r="J2012" s="3" t="s">
        <v>13</v>
      </c>
      <c r="K2012" s="3" t="s">
        <v>34</v>
      </c>
      <c r="L2012" s="3" t="s">
        <v>45</v>
      </c>
      <c r="M2012" s="8">
        <v>1</v>
      </c>
      <c r="N2012" s="5">
        <v>50.42</v>
      </c>
      <c r="O2012" s="6">
        <v>0</v>
      </c>
      <c r="P2012" s="18">
        <v>21.68</v>
      </c>
      <c r="Q2012" s="18">
        <f t="shared" si="124"/>
        <v>50.42</v>
      </c>
      <c r="R2012" s="18">
        <f t="shared" si="125"/>
        <v>21.68</v>
      </c>
      <c r="S2012" s="18">
        <f t="shared" si="126"/>
        <v>28.740000000000002</v>
      </c>
      <c r="T2012" s="7">
        <f t="shared" si="127"/>
        <v>0.57001190003966684</v>
      </c>
      <c r="U2012" s="4">
        <f>YEAR(SalesDataTable[[#This Row],[Order Date]])</f>
        <v>2026</v>
      </c>
      <c r="V2012" s="7" t="str">
        <f>"Q"&amp;ROUNDUP(MONTH(SalesDataTable[[#This Row],[Order Date]])/3,0)</f>
        <v>Q3</v>
      </c>
      <c r="W2012" s="8">
        <f>MONTH(SalesDataTable[[#This Row],[Order Date]])</f>
        <v>9</v>
      </c>
      <c r="X2012" s="7" t="str">
        <f>TEXT(SalesDataTable[[#This Row],[Order Date]],"mmm")</f>
        <v>Sep</v>
      </c>
    </row>
    <row r="2013" spans="1:24" ht="15.75">
      <c r="A2013" s="2">
        <v>4118</v>
      </c>
      <c r="B2013" s="11">
        <v>46294</v>
      </c>
      <c r="C2013" s="4">
        <f>YEAR(SalesDataTable[[#This Row],[Order Date]])</f>
        <v>2026</v>
      </c>
      <c r="D2013" s="4" t="str">
        <f>"Q"&amp;ROUNDUP(MONTH(SalesDataTable[[#This Row],[Order Date]])/3,0)</f>
        <v>Q3</v>
      </c>
      <c r="E2013" s="4">
        <f>MONTH(SalesDataTable[[#This Row],[Order Date]])</f>
        <v>9</v>
      </c>
      <c r="F2013" s="4" t="str">
        <f>TEXT(SalesDataTable[[#This Row],[Order Date]],"MMM")</f>
        <v>Sep</v>
      </c>
      <c r="G2013" s="3" t="s">
        <v>6</v>
      </c>
      <c r="H2013" s="3" t="s">
        <v>49</v>
      </c>
      <c r="I2013" s="3" t="s">
        <v>8</v>
      </c>
      <c r="J2013" s="3" t="s">
        <v>3</v>
      </c>
      <c r="K2013" s="3" t="s">
        <v>9</v>
      </c>
      <c r="L2013" s="3" t="s">
        <v>37</v>
      </c>
      <c r="M2013" s="8">
        <v>10</v>
      </c>
      <c r="N2013" s="5">
        <v>157.79</v>
      </c>
      <c r="O2013" s="6">
        <v>0.1</v>
      </c>
      <c r="P2013" s="18">
        <v>77.900000000000006</v>
      </c>
      <c r="Q2013" s="18">
        <f t="shared" si="124"/>
        <v>1420.11</v>
      </c>
      <c r="R2013" s="18">
        <f t="shared" si="125"/>
        <v>779</v>
      </c>
      <c r="S2013" s="18">
        <f t="shared" si="126"/>
        <v>641.1099999999999</v>
      </c>
      <c r="T2013" s="7">
        <f t="shared" si="127"/>
        <v>0.4514509439409623</v>
      </c>
      <c r="U2013" s="4">
        <f>YEAR(SalesDataTable[[#This Row],[Order Date]])</f>
        <v>2026</v>
      </c>
      <c r="V2013" s="7" t="str">
        <f>"Q"&amp;ROUNDUP(MONTH(SalesDataTable[[#This Row],[Order Date]])/3,0)</f>
        <v>Q3</v>
      </c>
      <c r="W2013" s="8">
        <f>MONTH(SalesDataTable[[#This Row],[Order Date]])</f>
        <v>9</v>
      </c>
      <c r="X2013" s="7" t="str">
        <f>TEXT(SalesDataTable[[#This Row],[Order Date]],"mmm")</f>
        <v>Sep</v>
      </c>
    </row>
    <row r="2014" spans="1:24" ht="15.75">
      <c r="A2014" s="2">
        <v>4251</v>
      </c>
      <c r="B2014" s="11">
        <v>46294</v>
      </c>
      <c r="C2014" s="4">
        <f>YEAR(SalesDataTable[[#This Row],[Order Date]])</f>
        <v>2026</v>
      </c>
      <c r="D2014" s="4" t="str">
        <f>"Q"&amp;ROUNDUP(MONTH(SalesDataTable[[#This Row],[Order Date]])/3,0)</f>
        <v>Q3</v>
      </c>
      <c r="E2014" s="4">
        <f>MONTH(SalesDataTable[[#This Row],[Order Date]])</f>
        <v>9</v>
      </c>
      <c r="F2014" s="4" t="str">
        <f>TEXT(SalesDataTable[[#This Row],[Order Date]],"MMM")</f>
        <v>Sep</v>
      </c>
      <c r="G2014" s="3" t="s">
        <v>6</v>
      </c>
      <c r="H2014" s="3" t="s">
        <v>41</v>
      </c>
      <c r="I2014" s="3" t="s">
        <v>2</v>
      </c>
      <c r="J2014" s="3" t="s">
        <v>3</v>
      </c>
      <c r="K2014" s="3" t="s">
        <v>4</v>
      </c>
      <c r="L2014" s="3" t="s">
        <v>26</v>
      </c>
      <c r="M2014" s="8">
        <v>1</v>
      </c>
      <c r="N2014" s="5">
        <v>40.409999999999997</v>
      </c>
      <c r="O2014" s="6">
        <v>0.15</v>
      </c>
      <c r="P2014" s="18">
        <v>16.3</v>
      </c>
      <c r="Q2014" s="18">
        <f t="shared" si="124"/>
        <v>34.348499999999994</v>
      </c>
      <c r="R2014" s="18">
        <f t="shared" si="125"/>
        <v>16.3</v>
      </c>
      <c r="S2014" s="18">
        <f t="shared" si="126"/>
        <v>18.048499999999994</v>
      </c>
      <c r="T2014" s="7">
        <f t="shared" si="127"/>
        <v>0.52545234871974023</v>
      </c>
      <c r="U2014" s="4">
        <f>YEAR(SalesDataTable[[#This Row],[Order Date]])</f>
        <v>2026</v>
      </c>
      <c r="V2014" s="7" t="str">
        <f>"Q"&amp;ROUNDUP(MONTH(SalesDataTable[[#This Row],[Order Date]])/3,0)</f>
        <v>Q3</v>
      </c>
      <c r="W2014" s="8">
        <f>MONTH(SalesDataTable[[#This Row],[Order Date]])</f>
        <v>9</v>
      </c>
      <c r="X2014" s="7" t="str">
        <f>TEXT(SalesDataTable[[#This Row],[Order Date]],"mmm")</f>
        <v>Sep</v>
      </c>
    </row>
    <row r="2015" spans="1:24" ht="15.75">
      <c r="A2015" s="2">
        <v>4557</v>
      </c>
      <c r="B2015" s="11">
        <v>46294</v>
      </c>
      <c r="C2015" s="4">
        <f>YEAR(SalesDataTable[[#This Row],[Order Date]])</f>
        <v>2026</v>
      </c>
      <c r="D2015" s="4" t="str">
        <f>"Q"&amp;ROUNDUP(MONTH(SalesDataTable[[#This Row],[Order Date]])/3,0)</f>
        <v>Q3</v>
      </c>
      <c r="E2015" s="4">
        <f>MONTH(SalesDataTable[[#This Row],[Order Date]])</f>
        <v>9</v>
      </c>
      <c r="F2015" s="4" t="str">
        <f>TEXT(SalesDataTable[[#This Row],[Order Date]],"MMM")</f>
        <v>Sep</v>
      </c>
      <c r="G2015" s="3" t="s">
        <v>20</v>
      </c>
      <c r="H2015" s="3" t="s">
        <v>33</v>
      </c>
      <c r="I2015" s="3" t="s">
        <v>2</v>
      </c>
      <c r="J2015" s="3" t="s">
        <v>13</v>
      </c>
      <c r="K2015" s="3" t="s">
        <v>4</v>
      </c>
      <c r="L2015" s="3" t="s">
        <v>22</v>
      </c>
      <c r="M2015" s="8">
        <v>2</v>
      </c>
      <c r="N2015" s="5">
        <v>50.17</v>
      </c>
      <c r="O2015" s="6">
        <v>0.05</v>
      </c>
      <c r="P2015" s="18">
        <v>22.83</v>
      </c>
      <c r="Q2015" s="18">
        <f t="shared" si="124"/>
        <v>95.322999999999993</v>
      </c>
      <c r="R2015" s="18">
        <f t="shared" si="125"/>
        <v>45.66</v>
      </c>
      <c r="S2015" s="18">
        <f t="shared" si="126"/>
        <v>49.662999999999997</v>
      </c>
      <c r="T2015" s="7">
        <f t="shared" si="127"/>
        <v>0.52099703114673268</v>
      </c>
      <c r="U2015" s="4">
        <f>YEAR(SalesDataTable[[#This Row],[Order Date]])</f>
        <v>2026</v>
      </c>
      <c r="V2015" s="7" t="str">
        <f>"Q"&amp;ROUNDUP(MONTH(SalesDataTable[[#This Row],[Order Date]])/3,0)</f>
        <v>Q3</v>
      </c>
      <c r="W2015" s="8">
        <f>MONTH(SalesDataTable[[#This Row],[Order Date]])</f>
        <v>9</v>
      </c>
      <c r="X2015" s="7" t="str">
        <f>TEXT(SalesDataTable[[#This Row],[Order Date]],"mmm")</f>
        <v>Sep</v>
      </c>
    </row>
    <row r="2016" spans="1:24" ht="15.75">
      <c r="A2016" s="2">
        <v>4811</v>
      </c>
      <c r="B2016" s="11">
        <v>46294</v>
      </c>
      <c r="C2016" s="4">
        <f>YEAR(SalesDataTable[[#This Row],[Order Date]])</f>
        <v>2026</v>
      </c>
      <c r="D2016" s="4" t="str">
        <f>"Q"&amp;ROUNDUP(MONTH(SalesDataTable[[#This Row],[Order Date]])/3,0)</f>
        <v>Q3</v>
      </c>
      <c r="E2016" s="4">
        <f>MONTH(SalesDataTable[[#This Row],[Order Date]])</f>
        <v>9</v>
      </c>
      <c r="F2016" s="4" t="str">
        <f>TEXT(SalesDataTable[[#This Row],[Order Date]],"MMM")</f>
        <v>Sep</v>
      </c>
      <c r="G2016" s="3" t="s">
        <v>6</v>
      </c>
      <c r="H2016" s="3" t="s">
        <v>49</v>
      </c>
      <c r="I2016" s="3" t="s">
        <v>2</v>
      </c>
      <c r="J2016" s="3" t="s">
        <v>13</v>
      </c>
      <c r="K2016" s="3" t="s">
        <v>9</v>
      </c>
      <c r="L2016" s="3" t="s">
        <v>37</v>
      </c>
      <c r="M2016" s="8">
        <v>1</v>
      </c>
      <c r="N2016" s="5">
        <v>155.55000000000001</v>
      </c>
      <c r="O2016" s="6">
        <v>0.1</v>
      </c>
      <c r="P2016" s="18">
        <v>79.2</v>
      </c>
      <c r="Q2016" s="18">
        <f t="shared" si="124"/>
        <v>139.995</v>
      </c>
      <c r="R2016" s="18">
        <f t="shared" si="125"/>
        <v>79.2</v>
      </c>
      <c r="S2016" s="18">
        <f t="shared" si="126"/>
        <v>60.795000000000002</v>
      </c>
      <c r="T2016" s="7">
        <f t="shared" si="127"/>
        <v>0.43426550948248149</v>
      </c>
      <c r="U2016" s="4">
        <f>YEAR(SalesDataTable[[#This Row],[Order Date]])</f>
        <v>2026</v>
      </c>
      <c r="V2016" s="7" t="str">
        <f>"Q"&amp;ROUNDUP(MONTH(SalesDataTable[[#This Row],[Order Date]])/3,0)</f>
        <v>Q3</v>
      </c>
      <c r="W2016" s="8">
        <f>MONTH(SalesDataTable[[#This Row],[Order Date]])</f>
        <v>9</v>
      </c>
      <c r="X2016" s="7" t="str">
        <f>TEXT(SalesDataTable[[#This Row],[Order Date]],"mmm")</f>
        <v>Sep</v>
      </c>
    </row>
    <row r="2017" spans="1:24" ht="15.75">
      <c r="A2017" s="2">
        <v>306</v>
      </c>
      <c r="B2017" s="11">
        <v>46295</v>
      </c>
      <c r="C2017" s="4">
        <f>YEAR(SalesDataTable[[#This Row],[Order Date]])</f>
        <v>2026</v>
      </c>
      <c r="D2017" s="4" t="str">
        <f>"Q"&amp;ROUNDUP(MONTH(SalesDataTable[[#This Row],[Order Date]])/3,0)</f>
        <v>Q3</v>
      </c>
      <c r="E2017" s="4">
        <f>MONTH(SalesDataTable[[#This Row],[Order Date]])</f>
        <v>9</v>
      </c>
      <c r="F2017" s="4" t="str">
        <f>TEXT(SalesDataTable[[#This Row],[Order Date]],"MMM")</f>
        <v>Sep</v>
      </c>
      <c r="G2017" s="3" t="s">
        <v>11</v>
      </c>
      <c r="H2017" s="3" t="s">
        <v>39</v>
      </c>
      <c r="I2017" s="3" t="s">
        <v>19</v>
      </c>
      <c r="J2017" s="3" t="s">
        <v>16</v>
      </c>
      <c r="K2017" s="3" t="s">
        <v>4</v>
      </c>
      <c r="L2017" s="3" t="s">
        <v>22</v>
      </c>
      <c r="M2017" s="8">
        <v>1</v>
      </c>
      <c r="N2017" s="5">
        <v>51.81</v>
      </c>
      <c r="O2017" s="6">
        <v>0.1</v>
      </c>
      <c r="P2017" s="18">
        <v>22.65</v>
      </c>
      <c r="Q2017" s="18">
        <f t="shared" si="124"/>
        <v>46.629000000000005</v>
      </c>
      <c r="R2017" s="18">
        <f t="shared" si="125"/>
        <v>22.65</v>
      </c>
      <c r="S2017" s="18">
        <f t="shared" si="126"/>
        <v>23.979000000000006</v>
      </c>
      <c r="T2017" s="7">
        <f t="shared" si="127"/>
        <v>0.51425078813613856</v>
      </c>
      <c r="U2017" s="4">
        <f>YEAR(SalesDataTable[[#This Row],[Order Date]])</f>
        <v>2026</v>
      </c>
      <c r="V2017" s="7" t="str">
        <f>"Q"&amp;ROUNDUP(MONTH(SalesDataTable[[#This Row],[Order Date]])/3,0)</f>
        <v>Q3</v>
      </c>
      <c r="W2017" s="8">
        <f>MONTH(SalesDataTable[[#This Row],[Order Date]])</f>
        <v>9</v>
      </c>
      <c r="X2017" s="7" t="str">
        <f>TEXT(SalesDataTable[[#This Row],[Order Date]],"mmm")</f>
        <v>Sep</v>
      </c>
    </row>
    <row r="2018" spans="1:24" ht="15.75">
      <c r="A2018" s="2">
        <v>1158</v>
      </c>
      <c r="B2018" s="11">
        <v>46295</v>
      </c>
      <c r="C2018" s="4">
        <f>YEAR(SalesDataTable[[#This Row],[Order Date]])</f>
        <v>2026</v>
      </c>
      <c r="D2018" s="4" t="str">
        <f>"Q"&amp;ROUNDUP(MONTH(SalesDataTable[[#This Row],[Order Date]])/3,0)</f>
        <v>Q3</v>
      </c>
      <c r="E2018" s="4">
        <f>MONTH(SalesDataTable[[#This Row],[Order Date]])</f>
        <v>9</v>
      </c>
      <c r="F2018" s="4" t="str">
        <f>TEXT(SalesDataTable[[#This Row],[Order Date]],"MMM")</f>
        <v>Sep</v>
      </c>
      <c r="G2018" s="3" t="s">
        <v>0</v>
      </c>
      <c r="H2018" s="3" t="s">
        <v>36</v>
      </c>
      <c r="I2018" s="3" t="s">
        <v>19</v>
      </c>
      <c r="J2018" s="3" t="s">
        <v>3</v>
      </c>
      <c r="K2018" s="3" t="s">
        <v>34</v>
      </c>
      <c r="L2018" s="3" t="s">
        <v>35</v>
      </c>
      <c r="M2018" s="8">
        <v>1</v>
      </c>
      <c r="N2018" s="5">
        <v>40.61</v>
      </c>
      <c r="O2018" s="6">
        <v>0.1</v>
      </c>
      <c r="P2018" s="18">
        <v>14.28</v>
      </c>
      <c r="Q2018" s="18">
        <f t="shared" si="124"/>
        <v>36.548999999999999</v>
      </c>
      <c r="R2018" s="18">
        <f t="shared" si="125"/>
        <v>14.28</v>
      </c>
      <c r="S2018" s="18">
        <f t="shared" si="126"/>
        <v>22.268999999999998</v>
      </c>
      <c r="T2018" s="7">
        <f t="shared" si="127"/>
        <v>0.60929163588607071</v>
      </c>
      <c r="U2018" s="4">
        <f>YEAR(SalesDataTable[[#This Row],[Order Date]])</f>
        <v>2026</v>
      </c>
      <c r="V2018" s="7" t="str">
        <f>"Q"&amp;ROUNDUP(MONTH(SalesDataTable[[#This Row],[Order Date]])/3,0)</f>
        <v>Q3</v>
      </c>
      <c r="W2018" s="8">
        <f>MONTH(SalesDataTable[[#This Row],[Order Date]])</f>
        <v>9</v>
      </c>
      <c r="X2018" s="7" t="str">
        <f>TEXT(SalesDataTable[[#This Row],[Order Date]],"mmm")</f>
        <v>Sep</v>
      </c>
    </row>
    <row r="2019" spans="1:24" ht="15.75">
      <c r="A2019" s="2">
        <v>1639</v>
      </c>
      <c r="B2019" s="11">
        <v>46295</v>
      </c>
      <c r="C2019" s="4">
        <f>YEAR(SalesDataTable[[#This Row],[Order Date]])</f>
        <v>2026</v>
      </c>
      <c r="D2019" s="4" t="str">
        <f>"Q"&amp;ROUNDUP(MONTH(SalesDataTable[[#This Row],[Order Date]])/3,0)</f>
        <v>Q3</v>
      </c>
      <c r="E2019" s="4">
        <f>MONTH(SalesDataTable[[#This Row],[Order Date]])</f>
        <v>9</v>
      </c>
      <c r="F2019" s="4" t="str">
        <f>TEXT(SalesDataTable[[#This Row],[Order Date]],"MMM")</f>
        <v>Sep</v>
      </c>
      <c r="G2019" s="3" t="s">
        <v>11</v>
      </c>
      <c r="H2019" s="3" t="s">
        <v>12</v>
      </c>
      <c r="I2019" s="3" t="s">
        <v>19</v>
      </c>
      <c r="J2019" s="3" t="s">
        <v>16</v>
      </c>
      <c r="K2019" s="3" t="s">
        <v>9</v>
      </c>
      <c r="L2019" s="3" t="s">
        <v>17</v>
      </c>
      <c r="M2019" s="8">
        <v>1</v>
      </c>
      <c r="N2019" s="5">
        <v>140.78</v>
      </c>
      <c r="O2019" s="6">
        <v>0.05</v>
      </c>
      <c r="P2019" s="18">
        <v>80.8</v>
      </c>
      <c r="Q2019" s="18">
        <f t="shared" si="124"/>
        <v>133.74099999999999</v>
      </c>
      <c r="R2019" s="18">
        <f t="shared" si="125"/>
        <v>80.8</v>
      </c>
      <c r="S2019" s="18">
        <f t="shared" si="126"/>
        <v>52.940999999999988</v>
      </c>
      <c r="T2019" s="7">
        <f t="shared" si="127"/>
        <v>0.39584719719457756</v>
      </c>
      <c r="U2019" s="4">
        <f>YEAR(SalesDataTable[[#This Row],[Order Date]])</f>
        <v>2026</v>
      </c>
      <c r="V2019" s="7" t="str">
        <f>"Q"&amp;ROUNDUP(MONTH(SalesDataTable[[#This Row],[Order Date]])/3,0)</f>
        <v>Q3</v>
      </c>
      <c r="W2019" s="8">
        <f>MONTH(SalesDataTable[[#This Row],[Order Date]])</f>
        <v>9</v>
      </c>
      <c r="X2019" s="7" t="str">
        <f>TEXT(SalesDataTable[[#This Row],[Order Date]],"mmm")</f>
        <v>Sep</v>
      </c>
    </row>
    <row r="2020" spans="1:24" ht="15.75">
      <c r="A2020" s="2">
        <v>2247</v>
      </c>
      <c r="B2020" s="11">
        <v>46295</v>
      </c>
      <c r="C2020" s="4">
        <f>YEAR(SalesDataTable[[#This Row],[Order Date]])</f>
        <v>2026</v>
      </c>
      <c r="D2020" s="4" t="str">
        <f>"Q"&amp;ROUNDUP(MONTH(SalesDataTable[[#This Row],[Order Date]])/3,0)</f>
        <v>Q3</v>
      </c>
      <c r="E2020" s="4">
        <f>MONTH(SalesDataTable[[#This Row],[Order Date]])</f>
        <v>9</v>
      </c>
      <c r="F2020" s="4" t="str">
        <f>TEXT(SalesDataTable[[#This Row],[Order Date]],"MMM")</f>
        <v>Sep</v>
      </c>
      <c r="G2020" s="3" t="s">
        <v>6</v>
      </c>
      <c r="H2020" s="3" t="s">
        <v>27</v>
      </c>
      <c r="I2020" s="3" t="s">
        <v>19</v>
      </c>
      <c r="J2020" s="3" t="s">
        <v>16</v>
      </c>
      <c r="K2020" s="3" t="s">
        <v>14</v>
      </c>
      <c r="L2020" s="3" t="s">
        <v>48</v>
      </c>
      <c r="M2020" s="8">
        <v>1</v>
      </c>
      <c r="N2020" s="5">
        <v>163.13999999999999</v>
      </c>
      <c r="O2020" s="6">
        <v>0</v>
      </c>
      <c r="P2020" s="18">
        <v>87.53</v>
      </c>
      <c r="Q2020" s="18">
        <f t="shared" si="124"/>
        <v>163.13999999999999</v>
      </c>
      <c r="R2020" s="18">
        <f t="shared" si="125"/>
        <v>87.53</v>
      </c>
      <c r="S2020" s="18">
        <f t="shared" si="126"/>
        <v>75.609999999999985</v>
      </c>
      <c r="T2020" s="7">
        <f t="shared" si="127"/>
        <v>0.4634669608924849</v>
      </c>
      <c r="U2020" s="4">
        <f>YEAR(SalesDataTable[[#This Row],[Order Date]])</f>
        <v>2026</v>
      </c>
      <c r="V2020" s="7" t="str">
        <f>"Q"&amp;ROUNDUP(MONTH(SalesDataTable[[#This Row],[Order Date]])/3,0)</f>
        <v>Q3</v>
      </c>
      <c r="W2020" s="8">
        <f>MONTH(SalesDataTable[[#This Row],[Order Date]])</f>
        <v>9</v>
      </c>
      <c r="X2020" s="7" t="str">
        <f>TEXT(SalesDataTable[[#This Row],[Order Date]],"mmm")</f>
        <v>Sep</v>
      </c>
    </row>
    <row r="2021" spans="1:24" ht="15.75">
      <c r="A2021" s="2">
        <v>3119</v>
      </c>
      <c r="B2021" s="11">
        <v>46295</v>
      </c>
      <c r="C2021" s="4">
        <f>YEAR(SalesDataTable[[#This Row],[Order Date]])</f>
        <v>2026</v>
      </c>
      <c r="D2021" s="4" t="str">
        <f>"Q"&amp;ROUNDUP(MONTH(SalesDataTable[[#This Row],[Order Date]])/3,0)</f>
        <v>Q3</v>
      </c>
      <c r="E2021" s="4">
        <f>MONTH(SalesDataTable[[#This Row],[Order Date]])</f>
        <v>9</v>
      </c>
      <c r="F2021" s="4" t="str">
        <f>TEXT(SalesDataTable[[#This Row],[Order Date]],"MMM")</f>
        <v>Sep</v>
      </c>
      <c r="G2021" s="3" t="s">
        <v>20</v>
      </c>
      <c r="H2021" s="3" t="s">
        <v>21</v>
      </c>
      <c r="I2021" s="3" t="s">
        <v>19</v>
      </c>
      <c r="J2021" s="3" t="s">
        <v>3</v>
      </c>
      <c r="K2021" s="3" t="s">
        <v>9</v>
      </c>
      <c r="L2021" s="3" t="s">
        <v>46</v>
      </c>
      <c r="M2021" s="8">
        <v>1</v>
      </c>
      <c r="N2021" s="5">
        <v>70.91</v>
      </c>
      <c r="O2021" s="6">
        <v>0</v>
      </c>
      <c r="P2021" s="18">
        <v>31.73</v>
      </c>
      <c r="Q2021" s="18">
        <f t="shared" si="124"/>
        <v>70.91</v>
      </c>
      <c r="R2021" s="18">
        <f t="shared" si="125"/>
        <v>31.73</v>
      </c>
      <c r="S2021" s="18">
        <f t="shared" si="126"/>
        <v>39.179999999999993</v>
      </c>
      <c r="T2021" s="7">
        <f t="shared" si="127"/>
        <v>0.55253137780284856</v>
      </c>
      <c r="U2021" s="4">
        <f>YEAR(SalesDataTable[[#This Row],[Order Date]])</f>
        <v>2026</v>
      </c>
      <c r="V2021" s="7" t="str">
        <f>"Q"&amp;ROUNDUP(MONTH(SalesDataTable[[#This Row],[Order Date]])/3,0)</f>
        <v>Q3</v>
      </c>
      <c r="W2021" s="8">
        <f>MONTH(SalesDataTable[[#This Row],[Order Date]])</f>
        <v>9</v>
      </c>
      <c r="X2021" s="7" t="str">
        <f>TEXT(SalesDataTable[[#This Row],[Order Date]],"mmm")</f>
        <v>Sep</v>
      </c>
    </row>
    <row r="2022" spans="1:24" ht="15.75">
      <c r="A2022" s="2">
        <v>3267</v>
      </c>
      <c r="B2022" s="11">
        <v>46295</v>
      </c>
      <c r="C2022" s="4">
        <f>YEAR(SalesDataTable[[#This Row],[Order Date]])</f>
        <v>2026</v>
      </c>
      <c r="D2022" s="4" t="str">
        <f>"Q"&amp;ROUNDUP(MONTH(SalesDataTable[[#This Row],[Order Date]])/3,0)</f>
        <v>Q3</v>
      </c>
      <c r="E2022" s="4">
        <f>MONTH(SalesDataTable[[#This Row],[Order Date]])</f>
        <v>9</v>
      </c>
      <c r="F2022" s="4" t="str">
        <f>TEXT(SalesDataTable[[#This Row],[Order Date]],"MMM")</f>
        <v>Sep</v>
      </c>
      <c r="G2022" s="3" t="s">
        <v>20</v>
      </c>
      <c r="H2022" s="3" t="s">
        <v>47</v>
      </c>
      <c r="I2022" s="3" t="s">
        <v>28</v>
      </c>
      <c r="J2022" s="3" t="s">
        <v>3</v>
      </c>
      <c r="K2022" s="3" t="s">
        <v>4</v>
      </c>
      <c r="L2022" s="3" t="s">
        <v>5</v>
      </c>
      <c r="M2022" s="8">
        <v>2</v>
      </c>
      <c r="N2022" s="5">
        <v>81.99</v>
      </c>
      <c r="O2022" s="6">
        <v>0</v>
      </c>
      <c r="P2022" s="18">
        <v>43.95</v>
      </c>
      <c r="Q2022" s="18">
        <f t="shared" si="124"/>
        <v>163.98</v>
      </c>
      <c r="R2022" s="18">
        <f t="shared" si="125"/>
        <v>87.9</v>
      </c>
      <c r="S2022" s="18">
        <f t="shared" si="126"/>
        <v>76.079999999999984</v>
      </c>
      <c r="T2022" s="7">
        <f t="shared" si="127"/>
        <v>0.46395901939260881</v>
      </c>
      <c r="U2022" s="4">
        <f>YEAR(SalesDataTable[[#This Row],[Order Date]])</f>
        <v>2026</v>
      </c>
      <c r="V2022" s="7" t="str">
        <f>"Q"&amp;ROUNDUP(MONTH(SalesDataTable[[#This Row],[Order Date]])/3,0)</f>
        <v>Q3</v>
      </c>
      <c r="W2022" s="8">
        <f>MONTH(SalesDataTable[[#This Row],[Order Date]])</f>
        <v>9</v>
      </c>
      <c r="X2022" s="7" t="str">
        <f>TEXT(SalesDataTable[[#This Row],[Order Date]],"mmm")</f>
        <v>Sep</v>
      </c>
    </row>
    <row r="2023" spans="1:24" ht="15.75">
      <c r="A2023" s="2">
        <v>3382</v>
      </c>
      <c r="B2023" s="11">
        <v>46295</v>
      </c>
      <c r="C2023" s="4">
        <f>YEAR(SalesDataTable[[#This Row],[Order Date]])</f>
        <v>2026</v>
      </c>
      <c r="D2023" s="4" t="str">
        <f>"Q"&amp;ROUNDUP(MONTH(SalesDataTable[[#This Row],[Order Date]])/3,0)</f>
        <v>Q3</v>
      </c>
      <c r="E2023" s="4">
        <f>MONTH(SalesDataTable[[#This Row],[Order Date]])</f>
        <v>9</v>
      </c>
      <c r="F2023" s="4" t="str">
        <f>TEXT(SalesDataTable[[#This Row],[Order Date]],"MMM")</f>
        <v>Sep</v>
      </c>
      <c r="G2023" s="3" t="s">
        <v>20</v>
      </c>
      <c r="H2023" s="3" t="s">
        <v>21</v>
      </c>
      <c r="I2023" s="3" t="s">
        <v>28</v>
      </c>
      <c r="J2023" s="3" t="s">
        <v>13</v>
      </c>
      <c r="K2023" s="3" t="s">
        <v>4</v>
      </c>
      <c r="L2023" s="3" t="s">
        <v>5</v>
      </c>
      <c r="M2023" s="8">
        <v>2</v>
      </c>
      <c r="N2023" s="5">
        <v>81.13</v>
      </c>
      <c r="O2023" s="6">
        <v>0</v>
      </c>
      <c r="P2023" s="18">
        <v>43.7</v>
      </c>
      <c r="Q2023" s="18">
        <f t="shared" si="124"/>
        <v>162.26</v>
      </c>
      <c r="R2023" s="18">
        <f t="shared" si="125"/>
        <v>87.4</v>
      </c>
      <c r="S2023" s="18">
        <f t="shared" si="126"/>
        <v>74.859999999999985</v>
      </c>
      <c r="T2023" s="7">
        <f t="shared" si="127"/>
        <v>0.46135831381733017</v>
      </c>
      <c r="U2023" s="4">
        <f>YEAR(SalesDataTable[[#This Row],[Order Date]])</f>
        <v>2026</v>
      </c>
      <c r="V2023" s="7" t="str">
        <f>"Q"&amp;ROUNDUP(MONTH(SalesDataTable[[#This Row],[Order Date]])/3,0)</f>
        <v>Q3</v>
      </c>
      <c r="W2023" s="8">
        <f>MONTH(SalesDataTable[[#This Row],[Order Date]])</f>
        <v>9</v>
      </c>
      <c r="X2023" s="7" t="str">
        <f>TEXT(SalesDataTable[[#This Row],[Order Date]],"mmm")</f>
        <v>Sep</v>
      </c>
    </row>
    <row r="2024" spans="1:24" ht="15.75">
      <c r="A2024" s="2">
        <v>3814</v>
      </c>
      <c r="B2024" s="11">
        <v>46295</v>
      </c>
      <c r="C2024" s="4">
        <f>YEAR(SalesDataTable[[#This Row],[Order Date]])</f>
        <v>2026</v>
      </c>
      <c r="D2024" s="4" t="str">
        <f>"Q"&amp;ROUNDUP(MONTH(SalesDataTable[[#This Row],[Order Date]])/3,0)</f>
        <v>Q3</v>
      </c>
      <c r="E2024" s="4">
        <f>MONTH(SalesDataTable[[#This Row],[Order Date]])</f>
        <v>9</v>
      </c>
      <c r="F2024" s="4" t="str">
        <f>TEXT(SalesDataTable[[#This Row],[Order Date]],"MMM")</f>
        <v>Sep</v>
      </c>
      <c r="G2024" s="3" t="s">
        <v>6</v>
      </c>
      <c r="H2024" s="3" t="s">
        <v>43</v>
      </c>
      <c r="I2024" s="3" t="s">
        <v>8</v>
      </c>
      <c r="J2024" s="3" t="s">
        <v>3</v>
      </c>
      <c r="K2024" s="3" t="s">
        <v>9</v>
      </c>
      <c r="L2024" s="3" t="s">
        <v>17</v>
      </c>
      <c r="M2024" s="8">
        <v>5</v>
      </c>
      <c r="N2024" s="5">
        <v>141.08000000000001</v>
      </c>
      <c r="O2024" s="6">
        <v>0.05</v>
      </c>
      <c r="P2024" s="18">
        <v>78.23</v>
      </c>
      <c r="Q2024" s="18">
        <f t="shared" si="124"/>
        <v>670.13000000000011</v>
      </c>
      <c r="R2024" s="18">
        <f t="shared" si="125"/>
        <v>391.15000000000003</v>
      </c>
      <c r="S2024" s="18">
        <f t="shared" si="126"/>
        <v>278.98000000000008</v>
      </c>
      <c r="T2024" s="7">
        <f t="shared" si="127"/>
        <v>0.4163072836613792</v>
      </c>
      <c r="U2024" s="4">
        <f>YEAR(SalesDataTable[[#This Row],[Order Date]])</f>
        <v>2026</v>
      </c>
      <c r="V2024" s="7" t="str">
        <f>"Q"&amp;ROUNDUP(MONTH(SalesDataTable[[#This Row],[Order Date]])/3,0)</f>
        <v>Q3</v>
      </c>
      <c r="W2024" s="8">
        <f>MONTH(SalesDataTable[[#This Row],[Order Date]])</f>
        <v>9</v>
      </c>
      <c r="X2024" s="7" t="str">
        <f>TEXT(SalesDataTable[[#This Row],[Order Date]],"mmm")</f>
        <v>Sep</v>
      </c>
    </row>
    <row r="2025" spans="1:24" ht="15.75">
      <c r="A2025" s="2">
        <v>3818</v>
      </c>
      <c r="B2025" s="11">
        <v>46295</v>
      </c>
      <c r="C2025" s="4">
        <f>YEAR(SalesDataTable[[#This Row],[Order Date]])</f>
        <v>2026</v>
      </c>
      <c r="D2025" s="4" t="str">
        <f>"Q"&amp;ROUNDUP(MONTH(SalesDataTable[[#This Row],[Order Date]])/3,0)</f>
        <v>Q3</v>
      </c>
      <c r="E2025" s="4">
        <f>MONTH(SalesDataTable[[#This Row],[Order Date]])</f>
        <v>9</v>
      </c>
      <c r="F2025" s="4" t="str">
        <f>TEXT(SalesDataTable[[#This Row],[Order Date]],"MMM")</f>
        <v>Sep</v>
      </c>
      <c r="G2025" s="3" t="s">
        <v>0</v>
      </c>
      <c r="H2025" s="3" t="s">
        <v>50</v>
      </c>
      <c r="I2025" s="3" t="s">
        <v>2</v>
      </c>
      <c r="J2025" s="3" t="s">
        <v>3</v>
      </c>
      <c r="K2025" s="3" t="s">
        <v>14</v>
      </c>
      <c r="L2025" s="3" t="s">
        <v>15</v>
      </c>
      <c r="M2025" s="8">
        <v>5</v>
      </c>
      <c r="N2025" s="5">
        <v>36.18</v>
      </c>
      <c r="O2025" s="6">
        <v>0</v>
      </c>
      <c r="P2025" s="18">
        <v>13.66</v>
      </c>
      <c r="Q2025" s="18">
        <f t="shared" si="124"/>
        <v>180.9</v>
      </c>
      <c r="R2025" s="18">
        <f t="shared" si="125"/>
        <v>68.3</v>
      </c>
      <c r="S2025" s="18">
        <f t="shared" si="126"/>
        <v>112.60000000000001</v>
      </c>
      <c r="T2025" s="7">
        <f t="shared" si="127"/>
        <v>0.62244333886124936</v>
      </c>
      <c r="U2025" s="4">
        <f>YEAR(SalesDataTable[[#This Row],[Order Date]])</f>
        <v>2026</v>
      </c>
      <c r="V2025" s="7" t="str">
        <f>"Q"&amp;ROUNDUP(MONTH(SalesDataTable[[#This Row],[Order Date]])/3,0)</f>
        <v>Q3</v>
      </c>
      <c r="W2025" s="8">
        <f>MONTH(SalesDataTable[[#This Row],[Order Date]])</f>
        <v>9</v>
      </c>
      <c r="X2025" s="7" t="str">
        <f>TEXT(SalesDataTable[[#This Row],[Order Date]],"mmm")</f>
        <v>Sep</v>
      </c>
    </row>
    <row r="2026" spans="1:24" ht="15.75">
      <c r="A2026" s="2">
        <v>4347</v>
      </c>
      <c r="B2026" s="11">
        <v>46295</v>
      </c>
      <c r="C2026" s="4">
        <f>YEAR(SalesDataTable[[#This Row],[Order Date]])</f>
        <v>2026</v>
      </c>
      <c r="D2026" s="4" t="str">
        <f>"Q"&amp;ROUNDUP(MONTH(SalesDataTable[[#This Row],[Order Date]])/3,0)</f>
        <v>Q3</v>
      </c>
      <c r="E2026" s="4">
        <f>MONTH(SalesDataTable[[#This Row],[Order Date]])</f>
        <v>9</v>
      </c>
      <c r="F2026" s="4" t="str">
        <f>TEXT(SalesDataTable[[#This Row],[Order Date]],"MMM")</f>
        <v>Sep</v>
      </c>
      <c r="G2026" s="3" t="s">
        <v>20</v>
      </c>
      <c r="H2026" s="3" t="s">
        <v>47</v>
      </c>
      <c r="I2026" s="3" t="s">
        <v>28</v>
      </c>
      <c r="J2026" s="3" t="s">
        <v>13</v>
      </c>
      <c r="K2026" s="3" t="s">
        <v>4</v>
      </c>
      <c r="L2026" s="3" t="s">
        <v>5</v>
      </c>
      <c r="M2026" s="8">
        <v>1</v>
      </c>
      <c r="N2026" s="5">
        <v>81.06</v>
      </c>
      <c r="O2026" s="6">
        <v>0.05</v>
      </c>
      <c r="P2026" s="18">
        <v>43.54</v>
      </c>
      <c r="Q2026" s="18">
        <f t="shared" si="124"/>
        <v>77.007000000000005</v>
      </c>
      <c r="R2026" s="18">
        <f t="shared" si="125"/>
        <v>43.54</v>
      </c>
      <c r="S2026" s="18">
        <f t="shared" si="126"/>
        <v>33.467000000000006</v>
      </c>
      <c r="T2026" s="7">
        <f t="shared" si="127"/>
        <v>0.434596854831379</v>
      </c>
      <c r="U2026" s="4">
        <f>YEAR(SalesDataTable[[#This Row],[Order Date]])</f>
        <v>2026</v>
      </c>
      <c r="V2026" s="7" t="str">
        <f>"Q"&amp;ROUNDUP(MONTH(SalesDataTable[[#This Row],[Order Date]])/3,0)</f>
        <v>Q3</v>
      </c>
      <c r="W2026" s="8">
        <f>MONTH(SalesDataTable[[#This Row],[Order Date]])</f>
        <v>9</v>
      </c>
      <c r="X2026" s="7" t="str">
        <f>TEXT(SalesDataTable[[#This Row],[Order Date]],"mmm")</f>
        <v>Sep</v>
      </c>
    </row>
    <row r="2027" spans="1:24" ht="15.75">
      <c r="A2027" s="2">
        <v>4646</v>
      </c>
      <c r="B2027" s="11">
        <v>46295</v>
      </c>
      <c r="C2027" s="4">
        <f>YEAR(SalesDataTable[[#This Row],[Order Date]])</f>
        <v>2026</v>
      </c>
      <c r="D2027" s="4" t="str">
        <f>"Q"&amp;ROUNDUP(MONTH(SalesDataTable[[#This Row],[Order Date]])/3,0)</f>
        <v>Q3</v>
      </c>
      <c r="E2027" s="4">
        <f>MONTH(SalesDataTable[[#This Row],[Order Date]])</f>
        <v>9</v>
      </c>
      <c r="F2027" s="4" t="str">
        <f>TEXT(SalesDataTable[[#This Row],[Order Date]],"MMM")</f>
        <v>Sep</v>
      </c>
      <c r="G2027" s="3" t="s">
        <v>11</v>
      </c>
      <c r="H2027" s="3" t="s">
        <v>18</v>
      </c>
      <c r="I2027" s="3" t="s">
        <v>2</v>
      </c>
      <c r="J2027" s="3" t="s">
        <v>16</v>
      </c>
      <c r="K2027" s="3" t="s">
        <v>34</v>
      </c>
      <c r="L2027" s="3" t="s">
        <v>45</v>
      </c>
      <c r="M2027" s="8">
        <v>1</v>
      </c>
      <c r="N2027" s="5">
        <v>49.51</v>
      </c>
      <c r="O2027" s="6">
        <v>0.15</v>
      </c>
      <c r="P2027" s="18">
        <v>21.4</v>
      </c>
      <c r="Q2027" s="18">
        <f t="shared" si="124"/>
        <v>42.083499999999994</v>
      </c>
      <c r="R2027" s="18">
        <f t="shared" si="125"/>
        <v>21.4</v>
      </c>
      <c r="S2027" s="18">
        <f t="shared" si="126"/>
        <v>20.683499999999995</v>
      </c>
      <c r="T2027" s="7">
        <f t="shared" si="127"/>
        <v>0.49148716242707946</v>
      </c>
      <c r="U2027" s="4">
        <f>YEAR(SalesDataTable[[#This Row],[Order Date]])</f>
        <v>2026</v>
      </c>
      <c r="V2027" s="7" t="str">
        <f>"Q"&amp;ROUNDUP(MONTH(SalesDataTable[[#This Row],[Order Date]])/3,0)</f>
        <v>Q3</v>
      </c>
      <c r="W2027" s="8">
        <f>MONTH(SalesDataTable[[#This Row],[Order Date]])</f>
        <v>9</v>
      </c>
      <c r="X2027" s="7" t="str">
        <f>TEXT(SalesDataTable[[#This Row],[Order Date]],"mmm")</f>
        <v>Sep</v>
      </c>
    </row>
    <row r="2028" spans="1:24" ht="15.75">
      <c r="A2028" s="2">
        <v>5102</v>
      </c>
      <c r="B2028" s="11">
        <v>46295</v>
      </c>
      <c r="C2028" s="4">
        <f>YEAR(SalesDataTable[[#This Row],[Order Date]])</f>
        <v>2026</v>
      </c>
      <c r="D2028" s="4" t="str">
        <f>"Q"&amp;ROUNDUP(MONTH(SalesDataTable[[#This Row],[Order Date]])/3,0)</f>
        <v>Q3</v>
      </c>
      <c r="E2028" s="4">
        <f>MONTH(SalesDataTable[[#This Row],[Order Date]])</f>
        <v>9</v>
      </c>
      <c r="F2028" s="4" t="str">
        <f>TEXT(SalesDataTable[[#This Row],[Order Date]],"MMM")</f>
        <v>Sep</v>
      </c>
      <c r="G2028" s="3" t="s">
        <v>6</v>
      </c>
      <c r="H2028" s="3" t="s">
        <v>49</v>
      </c>
      <c r="I2028" s="3" t="s">
        <v>2</v>
      </c>
      <c r="J2028" s="3" t="s">
        <v>13</v>
      </c>
      <c r="K2028" s="3" t="s">
        <v>23</v>
      </c>
      <c r="L2028" s="3" t="s">
        <v>29</v>
      </c>
      <c r="M2028" s="8">
        <v>1</v>
      </c>
      <c r="N2028" s="5">
        <v>196.74</v>
      </c>
      <c r="O2028" s="6">
        <v>0.15</v>
      </c>
      <c r="P2028" s="18">
        <v>102.01</v>
      </c>
      <c r="Q2028" s="18">
        <f t="shared" si="124"/>
        <v>167.22900000000001</v>
      </c>
      <c r="R2028" s="18">
        <f t="shared" si="125"/>
        <v>102.01</v>
      </c>
      <c r="S2028" s="18">
        <f t="shared" si="126"/>
        <v>65.219000000000008</v>
      </c>
      <c r="T2028" s="7">
        <f t="shared" si="127"/>
        <v>0.38999814625453721</v>
      </c>
      <c r="U2028" s="4">
        <f>YEAR(SalesDataTable[[#This Row],[Order Date]])</f>
        <v>2026</v>
      </c>
      <c r="V2028" s="7" t="str">
        <f>"Q"&amp;ROUNDUP(MONTH(SalesDataTable[[#This Row],[Order Date]])/3,0)</f>
        <v>Q3</v>
      </c>
      <c r="W2028" s="8">
        <f>MONTH(SalesDataTable[[#This Row],[Order Date]])</f>
        <v>9</v>
      </c>
      <c r="X2028" s="7" t="str">
        <f>TEXT(SalesDataTable[[#This Row],[Order Date]],"mmm")</f>
        <v>Sep</v>
      </c>
    </row>
    <row r="2029" spans="1:24" ht="15.75">
      <c r="A2029" s="2">
        <v>5152</v>
      </c>
      <c r="B2029" s="11">
        <v>46295</v>
      </c>
      <c r="C2029" s="4">
        <f>YEAR(SalesDataTable[[#This Row],[Order Date]])</f>
        <v>2026</v>
      </c>
      <c r="D2029" s="4" t="str">
        <f>"Q"&amp;ROUNDUP(MONTH(SalesDataTable[[#This Row],[Order Date]])/3,0)</f>
        <v>Q3</v>
      </c>
      <c r="E2029" s="4">
        <f>MONTH(SalesDataTable[[#This Row],[Order Date]])</f>
        <v>9</v>
      </c>
      <c r="F2029" s="4" t="str">
        <f>TEXT(SalesDataTable[[#This Row],[Order Date]],"MMM")</f>
        <v>Sep</v>
      </c>
      <c r="G2029" s="3" t="s">
        <v>20</v>
      </c>
      <c r="H2029" s="3" t="s">
        <v>47</v>
      </c>
      <c r="I2029" s="3" t="s">
        <v>2</v>
      </c>
      <c r="J2029" s="3" t="s">
        <v>13</v>
      </c>
      <c r="K2029" s="3" t="s">
        <v>9</v>
      </c>
      <c r="L2029" s="3" t="s">
        <v>10</v>
      </c>
      <c r="M2029" s="8">
        <v>2</v>
      </c>
      <c r="N2029" s="5">
        <v>91.78</v>
      </c>
      <c r="O2029" s="6">
        <v>0.1</v>
      </c>
      <c r="P2029" s="18">
        <v>45.51</v>
      </c>
      <c r="Q2029" s="18">
        <f t="shared" si="124"/>
        <v>165.20400000000001</v>
      </c>
      <c r="R2029" s="18">
        <f t="shared" si="125"/>
        <v>91.02</v>
      </c>
      <c r="S2029" s="18">
        <f t="shared" si="126"/>
        <v>74.184000000000012</v>
      </c>
      <c r="T2029" s="7">
        <f t="shared" si="127"/>
        <v>0.44904481731677204</v>
      </c>
      <c r="U2029" s="4">
        <f>YEAR(SalesDataTable[[#This Row],[Order Date]])</f>
        <v>2026</v>
      </c>
      <c r="V2029" s="7" t="str">
        <f>"Q"&amp;ROUNDUP(MONTH(SalesDataTable[[#This Row],[Order Date]])/3,0)</f>
        <v>Q3</v>
      </c>
      <c r="W2029" s="8">
        <f>MONTH(SalesDataTable[[#This Row],[Order Date]])</f>
        <v>9</v>
      </c>
      <c r="X2029" s="7" t="str">
        <f>TEXT(SalesDataTable[[#This Row],[Order Date]],"mmm")</f>
        <v>Sep</v>
      </c>
    </row>
    <row r="2030" spans="1:24" ht="15.75">
      <c r="A2030" s="2">
        <v>151</v>
      </c>
      <c r="B2030" s="11">
        <v>46296</v>
      </c>
      <c r="C2030" s="4">
        <f>YEAR(SalesDataTable[[#This Row],[Order Date]])</f>
        <v>2026</v>
      </c>
      <c r="D2030" s="4" t="str">
        <f>"Q"&amp;ROUNDUP(MONTH(SalesDataTable[[#This Row],[Order Date]])/3,0)</f>
        <v>Q4</v>
      </c>
      <c r="E2030" s="4">
        <f>MONTH(SalesDataTable[[#This Row],[Order Date]])</f>
        <v>10</v>
      </c>
      <c r="F2030" s="4" t="str">
        <f>TEXT(SalesDataTable[[#This Row],[Order Date]],"MMM")</f>
        <v>Oct</v>
      </c>
      <c r="G2030" s="3" t="s">
        <v>11</v>
      </c>
      <c r="H2030" s="3" t="s">
        <v>39</v>
      </c>
      <c r="I2030" s="3" t="s">
        <v>2</v>
      </c>
      <c r="J2030" s="3" t="s">
        <v>13</v>
      </c>
      <c r="K2030" s="3" t="s">
        <v>9</v>
      </c>
      <c r="L2030" s="3" t="s">
        <v>17</v>
      </c>
      <c r="M2030" s="8">
        <v>5</v>
      </c>
      <c r="N2030" s="5">
        <v>146.69</v>
      </c>
      <c r="O2030" s="6">
        <v>0</v>
      </c>
      <c r="P2030" s="18">
        <v>79</v>
      </c>
      <c r="Q2030" s="18">
        <f t="shared" si="124"/>
        <v>733.45</v>
      </c>
      <c r="R2030" s="18">
        <f t="shared" si="125"/>
        <v>395</v>
      </c>
      <c r="S2030" s="18">
        <f t="shared" si="126"/>
        <v>338.45000000000005</v>
      </c>
      <c r="T2030" s="7">
        <f t="shared" si="127"/>
        <v>0.46144931488172342</v>
      </c>
      <c r="U2030" s="4">
        <f>YEAR(SalesDataTable[[#This Row],[Order Date]])</f>
        <v>2026</v>
      </c>
      <c r="V2030" s="7" t="str">
        <f>"Q"&amp;ROUNDUP(MONTH(SalesDataTable[[#This Row],[Order Date]])/3,0)</f>
        <v>Q4</v>
      </c>
      <c r="W2030" s="8">
        <f>MONTH(SalesDataTable[[#This Row],[Order Date]])</f>
        <v>10</v>
      </c>
      <c r="X2030" s="7" t="str">
        <f>TEXT(SalesDataTable[[#This Row],[Order Date]],"mmm")</f>
        <v>Oct</v>
      </c>
    </row>
    <row r="2031" spans="1:24" ht="15.75">
      <c r="A2031" s="2">
        <v>1292</v>
      </c>
      <c r="B2031" s="11">
        <v>46296</v>
      </c>
      <c r="C2031" s="4">
        <f>YEAR(SalesDataTable[[#This Row],[Order Date]])</f>
        <v>2026</v>
      </c>
      <c r="D2031" s="4" t="str">
        <f>"Q"&amp;ROUNDUP(MONTH(SalesDataTable[[#This Row],[Order Date]])/3,0)</f>
        <v>Q4</v>
      </c>
      <c r="E2031" s="4">
        <f>MONTH(SalesDataTable[[#This Row],[Order Date]])</f>
        <v>10</v>
      </c>
      <c r="F2031" s="4" t="str">
        <f>TEXT(SalesDataTable[[#This Row],[Order Date]],"MMM")</f>
        <v>Oct</v>
      </c>
      <c r="G2031" s="3" t="s">
        <v>0</v>
      </c>
      <c r="H2031" s="3" t="s">
        <v>36</v>
      </c>
      <c r="I2031" s="3" t="s">
        <v>19</v>
      </c>
      <c r="J2031" s="3" t="s">
        <v>13</v>
      </c>
      <c r="K2031" s="3" t="s">
        <v>23</v>
      </c>
      <c r="L2031" s="3" t="s">
        <v>40</v>
      </c>
      <c r="M2031" s="8">
        <v>1</v>
      </c>
      <c r="N2031" s="5">
        <v>79.81</v>
      </c>
      <c r="O2031" s="6">
        <v>0</v>
      </c>
      <c r="P2031" s="18">
        <v>39.08</v>
      </c>
      <c r="Q2031" s="18">
        <f t="shared" si="124"/>
        <v>79.81</v>
      </c>
      <c r="R2031" s="18">
        <f t="shared" si="125"/>
        <v>39.08</v>
      </c>
      <c r="S2031" s="18">
        <f t="shared" si="126"/>
        <v>40.730000000000004</v>
      </c>
      <c r="T2031" s="7">
        <f t="shared" si="127"/>
        <v>0.5103370504949255</v>
      </c>
      <c r="U2031" s="4">
        <f>YEAR(SalesDataTable[[#This Row],[Order Date]])</f>
        <v>2026</v>
      </c>
      <c r="V2031" s="7" t="str">
        <f>"Q"&amp;ROUNDUP(MONTH(SalesDataTable[[#This Row],[Order Date]])/3,0)</f>
        <v>Q4</v>
      </c>
      <c r="W2031" s="8">
        <f>MONTH(SalesDataTable[[#This Row],[Order Date]])</f>
        <v>10</v>
      </c>
      <c r="X2031" s="7" t="str">
        <f>TEXT(SalesDataTable[[#This Row],[Order Date]],"mmm")</f>
        <v>Oct</v>
      </c>
    </row>
    <row r="2032" spans="1:24" ht="15.75">
      <c r="A2032" s="2">
        <v>1862</v>
      </c>
      <c r="B2032" s="11">
        <v>46296</v>
      </c>
      <c r="C2032" s="4">
        <f>YEAR(SalesDataTable[[#This Row],[Order Date]])</f>
        <v>2026</v>
      </c>
      <c r="D2032" s="4" t="str">
        <f>"Q"&amp;ROUNDUP(MONTH(SalesDataTable[[#This Row],[Order Date]])/3,0)</f>
        <v>Q4</v>
      </c>
      <c r="E2032" s="4">
        <f>MONTH(SalesDataTable[[#This Row],[Order Date]])</f>
        <v>10</v>
      </c>
      <c r="F2032" s="4" t="str">
        <f>TEXT(SalesDataTable[[#This Row],[Order Date]],"MMM")</f>
        <v>Oct</v>
      </c>
      <c r="G2032" s="3" t="s">
        <v>20</v>
      </c>
      <c r="H2032" s="3" t="s">
        <v>33</v>
      </c>
      <c r="I2032" s="3" t="s">
        <v>2</v>
      </c>
      <c r="J2032" s="3" t="s">
        <v>13</v>
      </c>
      <c r="K2032" s="3" t="s">
        <v>23</v>
      </c>
      <c r="L2032" s="3" t="s">
        <v>51</v>
      </c>
      <c r="M2032" s="8">
        <v>5</v>
      </c>
      <c r="N2032" s="5">
        <v>121.63</v>
      </c>
      <c r="O2032" s="6">
        <v>0.05</v>
      </c>
      <c r="P2032" s="18">
        <v>61.7</v>
      </c>
      <c r="Q2032" s="18">
        <f t="shared" si="124"/>
        <v>577.74249999999995</v>
      </c>
      <c r="R2032" s="18">
        <f t="shared" si="125"/>
        <v>308.5</v>
      </c>
      <c r="S2032" s="18">
        <f t="shared" si="126"/>
        <v>269.24249999999995</v>
      </c>
      <c r="T2032" s="7">
        <f t="shared" si="127"/>
        <v>0.46602508903187834</v>
      </c>
      <c r="U2032" s="4">
        <f>YEAR(SalesDataTable[[#This Row],[Order Date]])</f>
        <v>2026</v>
      </c>
      <c r="V2032" s="7" t="str">
        <f>"Q"&amp;ROUNDUP(MONTH(SalesDataTable[[#This Row],[Order Date]])/3,0)</f>
        <v>Q4</v>
      </c>
      <c r="W2032" s="8">
        <f>MONTH(SalesDataTable[[#This Row],[Order Date]])</f>
        <v>10</v>
      </c>
      <c r="X2032" s="7" t="str">
        <f>TEXT(SalesDataTable[[#This Row],[Order Date]],"mmm")</f>
        <v>Oct</v>
      </c>
    </row>
    <row r="2033" spans="1:24" ht="15.75">
      <c r="A2033" s="2">
        <v>2569</v>
      </c>
      <c r="B2033" s="11">
        <v>46296</v>
      </c>
      <c r="C2033" s="4">
        <f>YEAR(SalesDataTable[[#This Row],[Order Date]])</f>
        <v>2026</v>
      </c>
      <c r="D2033" s="4" t="str">
        <f>"Q"&amp;ROUNDUP(MONTH(SalesDataTable[[#This Row],[Order Date]])/3,0)</f>
        <v>Q4</v>
      </c>
      <c r="E2033" s="4">
        <f>MONTH(SalesDataTable[[#This Row],[Order Date]])</f>
        <v>10</v>
      </c>
      <c r="F2033" s="4" t="str">
        <f>TEXT(SalesDataTable[[#This Row],[Order Date]],"MMM")</f>
        <v>Oct</v>
      </c>
      <c r="G2033" s="3" t="s">
        <v>20</v>
      </c>
      <c r="H2033" s="3" t="s">
        <v>47</v>
      </c>
      <c r="I2033" s="3" t="s">
        <v>8</v>
      </c>
      <c r="J2033" s="3" t="s">
        <v>16</v>
      </c>
      <c r="K2033" s="3" t="s">
        <v>4</v>
      </c>
      <c r="L2033" s="3" t="s">
        <v>22</v>
      </c>
      <c r="M2033" s="8">
        <v>10</v>
      </c>
      <c r="N2033" s="5">
        <v>50.42</v>
      </c>
      <c r="O2033" s="6">
        <v>0.05</v>
      </c>
      <c r="P2033" s="18">
        <v>22.5</v>
      </c>
      <c r="Q2033" s="18">
        <f t="shared" si="124"/>
        <v>478.99</v>
      </c>
      <c r="R2033" s="18">
        <f t="shared" si="125"/>
        <v>225</v>
      </c>
      <c r="S2033" s="18">
        <f t="shared" si="126"/>
        <v>253.99</v>
      </c>
      <c r="T2033" s="7">
        <f t="shared" si="127"/>
        <v>0.53026159210004387</v>
      </c>
      <c r="U2033" s="4">
        <f>YEAR(SalesDataTable[[#This Row],[Order Date]])</f>
        <v>2026</v>
      </c>
      <c r="V2033" s="7" t="str">
        <f>"Q"&amp;ROUNDUP(MONTH(SalesDataTable[[#This Row],[Order Date]])/3,0)</f>
        <v>Q4</v>
      </c>
      <c r="W2033" s="8">
        <f>MONTH(SalesDataTable[[#This Row],[Order Date]])</f>
        <v>10</v>
      </c>
      <c r="X2033" s="7" t="str">
        <f>TEXT(SalesDataTable[[#This Row],[Order Date]],"mmm")</f>
        <v>Oct</v>
      </c>
    </row>
    <row r="2034" spans="1:24" ht="15.75">
      <c r="A2034" s="2">
        <v>3333</v>
      </c>
      <c r="B2034" s="11">
        <v>46296</v>
      </c>
      <c r="C2034" s="4">
        <f>YEAR(SalesDataTable[[#This Row],[Order Date]])</f>
        <v>2026</v>
      </c>
      <c r="D2034" s="4" t="str">
        <f>"Q"&amp;ROUNDUP(MONTH(SalesDataTable[[#This Row],[Order Date]])/3,0)</f>
        <v>Q4</v>
      </c>
      <c r="E2034" s="4">
        <f>MONTH(SalesDataTable[[#This Row],[Order Date]])</f>
        <v>10</v>
      </c>
      <c r="F2034" s="4" t="str">
        <f>TEXT(SalesDataTable[[#This Row],[Order Date]],"MMM")</f>
        <v>Oct</v>
      </c>
      <c r="G2034" s="3" t="s">
        <v>11</v>
      </c>
      <c r="H2034" s="3" t="s">
        <v>25</v>
      </c>
      <c r="I2034" s="3" t="s">
        <v>2</v>
      </c>
      <c r="J2034" s="3" t="s">
        <v>13</v>
      </c>
      <c r="K2034" s="3" t="s">
        <v>23</v>
      </c>
      <c r="L2034" s="3" t="s">
        <v>40</v>
      </c>
      <c r="M2034" s="8">
        <v>3</v>
      </c>
      <c r="N2034" s="5">
        <v>80.67</v>
      </c>
      <c r="O2034" s="6">
        <v>0</v>
      </c>
      <c r="P2034" s="18">
        <v>39.94</v>
      </c>
      <c r="Q2034" s="18">
        <f t="shared" si="124"/>
        <v>242.01</v>
      </c>
      <c r="R2034" s="18">
        <f t="shared" si="125"/>
        <v>119.82</v>
      </c>
      <c r="S2034" s="18">
        <f t="shared" si="126"/>
        <v>122.19</v>
      </c>
      <c r="T2034" s="7">
        <f t="shared" si="127"/>
        <v>0.50489649188050079</v>
      </c>
      <c r="U2034" s="4">
        <f>YEAR(SalesDataTable[[#This Row],[Order Date]])</f>
        <v>2026</v>
      </c>
      <c r="V2034" s="7" t="str">
        <f>"Q"&amp;ROUNDUP(MONTH(SalesDataTable[[#This Row],[Order Date]])/3,0)</f>
        <v>Q4</v>
      </c>
      <c r="W2034" s="8">
        <f>MONTH(SalesDataTable[[#This Row],[Order Date]])</f>
        <v>10</v>
      </c>
      <c r="X2034" s="7" t="str">
        <f>TEXT(SalesDataTable[[#This Row],[Order Date]],"mmm")</f>
        <v>Oct</v>
      </c>
    </row>
    <row r="2035" spans="1:24" ht="15.75">
      <c r="A2035" s="2">
        <v>3830</v>
      </c>
      <c r="B2035" s="11">
        <v>46296</v>
      </c>
      <c r="C2035" s="4">
        <f>YEAR(SalesDataTable[[#This Row],[Order Date]])</f>
        <v>2026</v>
      </c>
      <c r="D2035" s="4" t="str">
        <f>"Q"&amp;ROUNDUP(MONTH(SalesDataTable[[#This Row],[Order Date]])/3,0)</f>
        <v>Q4</v>
      </c>
      <c r="E2035" s="4">
        <f>MONTH(SalesDataTable[[#This Row],[Order Date]])</f>
        <v>10</v>
      </c>
      <c r="F2035" s="4" t="str">
        <f>TEXT(SalesDataTable[[#This Row],[Order Date]],"MMM")</f>
        <v>Oct</v>
      </c>
      <c r="G2035" s="3" t="s">
        <v>20</v>
      </c>
      <c r="H2035" s="3" t="s">
        <v>47</v>
      </c>
      <c r="I2035" s="3" t="s">
        <v>2</v>
      </c>
      <c r="J2035" s="3" t="s">
        <v>16</v>
      </c>
      <c r="K2035" s="3" t="s">
        <v>9</v>
      </c>
      <c r="L2035" s="3" t="s">
        <v>37</v>
      </c>
      <c r="M2035" s="8">
        <v>2</v>
      </c>
      <c r="N2035" s="5">
        <v>152.12</v>
      </c>
      <c r="O2035" s="6">
        <v>0</v>
      </c>
      <c r="P2035" s="18">
        <v>79.53</v>
      </c>
      <c r="Q2035" s="18">
        <f t="shared" si="124"/>
        <v>304.24</v>
      </c>
      <c r="R2035" s="18">
        <f t="shared" si="125"/>
        <v>159.06</v>
      </c>
      <c r="S2035" s="18">
        <f t="shared" si="126"/>
        <v>145.18</v>
      </c>
      <c r="T2035" s="7">
        <f t="shared" si="127"/>
        <v>0.47718906126742044</v>
      </c>
      <c r="U2035" s="4">
        <f>YEAR(SalesDataTable[[#This Row],[Order Date]])</f>
        <v>2026</v>
      </c>
      <c r="V2035" s="7" t="str">
        <f>"Q"&amp;ROUNDUP(MONTH(SalesDataTable[[#This Row],[Order Date]])/3,0)</f>
        <v>Q4</v>
      </c>
      <c r="W2035" s="8">
        <f>MONTH(SalesDataTable[[#This Row],[Order Date]])</f>
        <v>10</v>
      </c>
      <c r="X2035" s="7" t="str">
        <f>TEXT(SalesDataTable[[#This Row],[Order Date]],"mmm")</f>
        <v>Oct</v>
      </c>
    </row>
    <row r="2036" spans="1:24" ht="15.75">
      <c r="A2036" s="2">
        <v>4868</v>
      </c>
      <c r="B2036" s="11">
        <v>46296</v>
      </c>
      <c r="C2036" s="4">
        <f>YEAR(SalesDataTable[[#This Row],[Order Date]])</f>
        <v>2026</v>
      </c>
      <c r="D2036" s="4" t="str">
        <f>"Q"&amp;ROUNDUP(MONTH(SalesDataTable[[#This Row],[Order Date]])/3,0)</f>
        <v>Q4</v>
      </c>
      <c r="E2036" s="4">
        <f>MONTH(SalesDataTable[[#This Row],[Order Date]])</f>
        <v>10</v>
      </c>
      <c r="F2036" s="4" t="str">
        <f>TEXT(SalesDataTable[[#This Row],[Order Date]],"MMM")</f>
        <v>Oct</v>
      </c>
      <c r="G2036" s="3" t="s">
        <v>11</v>
      </c>
      <c r="H2036" s="3" t="s">
        <v>25</v>
      </c>
      <c r="I2036" s="3" t="s">
        <v>8</v>
      </c>
      <c r="J2036" s="3" t="s">
        <v>13</v>
      </c>
      <c r="K2036" s="3" t="s">
        <v>23</v>
      </c>
      <c r="L2036" s="3" t="s">
        <v>40</v>
      </c>
      <c r="M2036" s="8">
        <v>4</v>
      </c>
      <c r="N2036" s="5">
        <v>82.54</v>
      </c>
      <c r="O2036" s="6">
        <v>0.15</v>
      </c>
      <c r="P2036" s="18">
        <v>39.74</v>
      </c>
      <c r="Q2036" s="18">
        <f t="shared" si="124"/>
        <v>280.63600000000002</v>
      </c>
      <c r="R2036" s="18">
        <f t="shared" si="125"/>
        <v>158.96</v>
      </c>
      <c r="S2036" s="18">
        <f t="shared" si="126"/>
        <v>121.67600000000002</v>
      </c>
      <c r="T2036" s="7">
        <f t="shared" si="127"/>
        <v>0.43357231431462823</v>
      </c>
      <c r="U2036" s="4">
        <f>YEAR(SalesDataTable[[#This Row],[Order Date]])</f>
        <v>2026</v>
      </c>
      <c r="V2036" s="7" t="str">
        <f>"Q"&amp;ROUNDUP(MONTH(SalesDataTable[[#This Row],[Order Date]])/3,0)</f>
        <v>Q4</v>
      </c>
      <c r="W2036" s="8">
        <f>MONTH(SalesDataTable[[#This Row],[Order Date]])</f>
        <v>10</v>
      </c>
      <c r="X2036" s="7" t="str">
        <f>TEXT(SalesDataTable[[#This Row],[Order Date]],"mmm")</f>
        <v>Oct</v>
      </c>
    </row>
    <row r="2037" spans="1:24" ht="15.75">
      <c r="A2037" s="2">
        <v>2250</v>
      </c>
      <c r="B2037" s="11">
        <v>46297</v>
      </c>
      <c r="C2037" s="4">
        <f>YEAR(SalesDataTable[[#This Row],[Order Date]])</f>
        <v>2026</v>
      </c>
      <c r="D2037" s="4" t="str">
        <f>"Q"&amp;ROUNDUP(MONTH(SalesDataTable[[#This Row],[Order Date]])/3,0)</f>
        <v>Q4</v>
      </c>
      <c r="E2037" s="4">
        <f>MONTH(SalesDataTable[[#This Row],[Order Date]])</f>
        <v>10</v>
      </c>
      <c r="F2037" s="4" t="str">
        <f>TEXT(SalesDataTable[[#This Row],[Order Date]],"MMM")</f>
        <v>Oct</v>
      </c>
      <c r="G2037" s="3" t="s">
        <v>20</v>
      </c>
      <c r="H2037" s="3" t="s">
        <v>47</v>
      </c>
      <c r="I2037" s="3" t="s">
        <v>19</v>
      </c>
      <c r="J2037" s="3" t="s">
        <v>3</v>
      </c>
      <c r="K2037" s="3" t="s">
        <v>4</v>
      </c>
      <c r="L2037" s="3" t="s">
        <v>22</v>
      </c>
      <c r="M2037" s="8">
        <v>2</v>
      </c>
      <c r="N2037" s="5">
        <v>50.43</v>
      </c>
      <c r="O2037" s="6">
        <v>0</v>
      </c>
      <c r="P2037" s="18">
        <v>23.04</v>
      </c>
      <c r="Q2037" s="18">
        <f t="shared" si="124"/>
        <v>100.86</v>
      </c>
      <c r="R2037" s="18">
        <f t="shared" si="125"/>
        <v>46.08</v>
      </c>
      <c r="S2037" s="18">
        <f t="shared" si="126"/>
        <v>54.78</v>
      </c>
      <c r="T2037" s="7">
        <f t="shared" si="127"/>
        <v>0.54312908982748365</v>
      </c>
      <c r="U2037" s="4">
        <f>YEAR(SalesDataTable[[#This Row],[Order Date]])</f>
        <v>2026</v>
      </c>
      <c r="V2037" s="7" t="str">
        <f>"Q"&amp;ROUNDUP(MONTH(SalesDataTable[[#This Row],[Order Date]])/3,0)</f>
        <v>Q4</v>
      </c>
      <c r="W2037" s="8">
        <f>MONTH(SalesDataTable[[#This Row],[Order Date]])</f>
        <v>10</v>
      </c>
      <c r="X2037" s="7" t="str">
        <f>TEXT(SalesDataTable[[#This Row],[Order Date]],"mmm")</f>
        <v>Oct</v>
      </c>
    </row>
    <row r="2038" spans="1:24" ht="15.75">
      <c r="A2038" s="2">
        <v>2516</v>
      </c>
      <c r="B2038" s="11">
        <v>46297</v>
      </c>
      <c r="C2038" s="4">
        <f>YEAR(SalesDataTable[[#This Row],[Order Date]])</f>
        <v>2026</v>
      </c>
      <c r="D2038" s="4" t="str">
        <f>"Q"&amp;ROUNDUP(MONTH(SalesDataTable[[#This Row],[Order Date]])/3,0)</f>
        <v>Q4</v>
      </c>
      <c r="E2038" s="4">
        <f>MONTH(SalesDataTable[[#This Row],[Order Date]])</f>
        <v>10</v>
      </c>
      <c r="F2038" s="4" t="str">
        <f>TEXT(SalesDataTable[[#This Row],[Order Date]],"MMM")</f>
        <v>Oct</v>
      </c>
      <c r="G2038" s="3" t="s">
        <v>11</v>
      </c>
      <c r="H2038" s="3" t="s">
        <v>39</v>
      </c>
      <c r="I2038" s="3" t="s">
        <v>2</v>
      </c>
      <c r="J2038" s="3" t="s">
        <v>13</v>
      </c>
      <c r="K2038" s="3" t="s">
        <v>23</v>
      </c>
      <c r="L2038" s="3" t="s">
        <v>29</v>
      </c>
      <c r="M2038" s="8">
        <v>2</v>
      </c>
      <c r="N2038" s="5">
        <v>198.57</v>
      </c>
      <c r="O2038" s="6">
        <v>0.15</v>
      </c>
      <c r="P2038" s="18">
        <v>101.08</v>
      </c>
      <c r="Q2038" s="18">
        <f t="shared" si="124"/>
        <v>337.56899999999996</v>
      </c>
      <c r="R2038" s="18">
        <f t="shared" si="125"/>
        <v>202.16</v>
      </c>
      <c r="S2038" s="18">
        <f t="shared" si="126"/>
        <v>135.40899999999996</v>
      </c>
      <c r="T2038" s="7">
        <f t="shared" si="127"/>
        <v>0.4011298430839324</v>
      </c>
      <c r="U2038" s="4">
        <f>YEAR(SalesDataTable[[#This Row],[Order Date]])</f>
        <v>2026</v>
      </c>
      <c r="V2038" s="7" t="str">
        <f>"Q"&amp;ROUNDUP(MONTH(SalesDataTable[[#This Row],[Order Date]])/3,0)</f>
        <v>Q4</v>
      </c>
      <c r="W2038" s="8">
        <f>MONTH(SalesDataTable[[#This Row],[Order Date]])</f>
        <v>10</v>
      </c>
      <c r="X2038" s="7" t="str">
        <f>TEXT(SalesDataTable[[#This Row],[Order Date]],"mmm")</f>
        <v>Oct</v>
      </c>
    </row>
    <row r="2039" spans="1:24" ht="15.75">
      <c r="A2039" s="2">
        <v>809</v>
      </c>
      <c r="B2039" s="11">
        <v>46298</v>
      </c>
      <c r="C2039" s="4">
        <f>YEAR(SalesDataTable[[#This Row],[Order Date]])</f>
        <v>2026</v>
      </c>
      <c r="D2039" s="4" t="str">
        <f>"Q"&amp;ROUNDUP(MONTH(SalesDataTable[[#This Row],[Order Date]])/3,0)</f>
        <v>Q4</v>
      </c>
      <c r="E2039" s="4">
        <f>MONTH(SalesDataTable[[#This Row],[Order Date]])</f>
        <v>10</v>
      </c>
      <c r="F2039" s="4" t="str">
        <f>TEXT(SalesDataTable[[#This Row],[Order Date]],"MMM")</f>
        <v>Oct</v>
      </c>
      <c r="G2039" s="3" t="s">
        <v>20</v>
      </c>
      <c r="H2039" s="3" t="s">
        <v>33</v>
      </c>
      <c r="I2039" s="3" t="s">
        <v>2</v>
      </c>
      <c r="J2039" s="3" t="s">
        <v>13</v>
      </c>
      <c r="K2039" s="3" t="s">
        <v>34</v>
      </c>
      <c r="L2039" s="3" t="s">
        <v>35</v>
      </c>
      <c r="M2039" s="8">
        <v>2</v>
      </c>
      <c r="N2039" s="5">
        <v>41.06</v>
      </c>
      <c r="O2039" s="6">
        <v>0.05</v>
      </c>
      <c r="P2039" s="18">
        <v>14.54</v>
      </c>
      <c r="Q2039" s="18">
        <f t="shared" si="124"/>
        <v>78.013999999999996</v>
      </c>
      <c r="R2039" s="18">
        <f t="shared" si="125"/>
        <v>29.08</v>
      </c>
      <c r="S2039" s="18">
        <f t="shared" si="126"/>
        <v>48.933999999999997</v>
      </c>
      <c r="T2039" s="7">
        <f t="shared" si="127"/>
        <v>0.62724639167328944</v>
      </c>
      <c r="U2039" s="4">
        <f>YEAR(SalesDataTable[[#This Row],[Order Date]])</f>
        <v>2026</v>
      </c>
      <c r="V2039" s="7" t="str">
        <f>"Q"&amp;ROUNDUP(MONTH(SalesDataTable[[#This Row],[Order Date]])/3,0)</f>
        <v>Q4</v>
      </c>
      <c r="W2039" s="8">
        <f>MONTH(SalesDataTable[[#This Row],[Order Date]])</f>
        <v>10</v>
      </c>
      <c r="X2039" s="7" t="str">
        <f>TEXT(SalesDataTable[[#This Row],[Order Date]],"mmm")</f>
        <v>Oct</v>
      </c>
    </row>
    <row r="2040" spans="1:24" ht="15.75">
      <c r="A2040" s="2">
        <v>1852</v>
      </c>
      <c r="B2040" s="11">
        <v>46298</v>
      </c>
      <c r="C2040" s="4">
        <f>YEAR(SalesDataTable[[#This Row],[Order Date]])</f>
        <v>2026</v>
      </c>
      <c r="D2040" s="4" t="str">
        <f>"Q"&amp;ROUNDUP(MONTH(SalesDataTable[[#This Row],[Order Date]])/3,0)</f>
        <v>Q4</v>
      </c>
      <c r="E2040" s="4">
        <f>MONTH(SalesDataTable[[#This Row],[Order Date]])</f>
        <v>10</v>
      </c>
      <c r="F2040" s="4" t="str">
        <f>TEXT(SalesDataTable[[#This Row],[Order Date]],"MMM")</f>
        <v>Oct</v>
      </c>
      <c r="G2040" s="3" t="s">
        <v>6</v>
      </c>
      <c r="H2040" s="3" t="s">
        <v>43</v>
      </c>
      <c r="I2040" s="3" t="s">
        <v>8</v>
      </c>
      <c r="J2040" s="3" t="s">
        <v>16</v>
      </c>
      <c r="K2040" s="3" t="s">
        <v>14</v>
      </c>
      <c r="L2040" s="3" t="s">
        <v>48</v>
      </c>
      <c r="M2040" s="8">
        <v>4</v>
      </c>
      <c r="N2040" s="5">
        <v>162.19</v>
      </c>
      <c r="O2040" s="6">
        <v>0.15</v>
      </c>
      <c r="P2040" s="18">
        <v>89.81</v>
      </c>
      <c r="Q2040" s="18">
        <f t="shared" si="124"/>
        <v>551.44600000000003</v>
      </c>
      <c r="R2040" s="18">
        <f t="shared" si="125"/>
        <v>359.24</v>
      </c>
      <c r="S2040" s="18">
        <f t="shared" si="126"/>
        <v>192.20600000000002</v>
      </c>
      <c r="T2040" s="7">
        <f t="shared" si="127"/>
        <v>0.34854908730863948</v>
      </c>
      <c r="U2040" s="4">
        <f>YEAR(SalesDataTable[[#This Row],[Order Date]])</f>
        <v>2026</v>
      </c>
      <c r="V2040" s="7" t="str">
        <f>"Q"&amp;ROUNDUP(MONTH(SalesDataTable[[#This Row],[Order Date]])/3,0)</f>
        <v>Q4</v>
      </c>
      <c r="W2040" s="8">
        <f>MONTH(SalesDataTable[[#This Row],[Order Date]])</f>
        <v>10</v>
      </c>
      <c r="X2040" s="7" t="str">
        <f>TEXT(SalesDataTable[[#This Row],[Order Date]],"mmm")</f>
        <v>Oct</v>
      </c>
    </row>
    <row r="2041" spans="1:24" ht="15.75">
      <c r="A2041" s="2">
        <v>3627</v>
      </c>
      <c r="B2041" s="11">
        <v>46298</v>
      </c>
      <c r="C2041" s="4">
        <f>YEAR(SalesDataTable[[#This Row],[Order Date]])</f>
        <v>2026</v>
      </c>
      <c r="D2041" s="4" t="str">
        <f>"Q"&amp;ROUNDUP(MONTH(SalesDataTable[[#This Row],[Order Date]])/3,0)</f>
        <v>Q4</v>
      </c>
      <c r="E2041" s="4">
        <f>MONTH(SalesDataTable[[#This Row],[Order Date]])</f>
        <v>10</v>
      </c>
      <c r="F2041" s="4" t="str">
        <f>TEXT(SalesDataTable[[#This Row],[Order Date]],"MMM")</f>
        <v>Oct</v>
      </c>
      <c r="G2041" s="3" t="s">
        <v>20</v>
      </c>
      <c r="H2041" s="3" t="s">
        <v>21</v>
      </c>
      <c r="I2041" s="3" t="s">
        <v>19</v>
      </c>
      <c r="J2041" s="3" t="s">
        <v>13</v>
      </c>
      <c r="K2041" s="3" t="s">
        <v>23</v>
      </c>
      <c r="L2041" s="3" t="s">
        <v>29</v>
      </c>
      <c r="M2041" s="8">
        <v>2</v>
      </c>
      <c r="N2041" s="5">
        <v>192.99</v>
      </c>
      <c r="O2041" s="6">
        <v>0</v>
      </c>
      <c r="P2041" s="18">
        <v>101.73</v>
      </c>
      <c r="Q2041" s="18">
        <f t="shared" si="124"/>
        <v>385.98</v>
      </c>
      <c r="R2041" s="18">
        <f t="shared" si="125"/>
        <v>203.46</v>
      </c>
      <c r="S2041" s="18">
        <f t="shared" si="126"/>
        <v>182.52</v>
      </c>
      <c r="T2041" s="7">
        <f t="shared" si="127"/>
        <v>0.47287424218871443</v>
      </c>
      <c r="U2041" s="4">
        <f>YEAR(SalesDataTable[[#This Row],[Order Date]])</f>
        <v>2026</v>
      </c>
      <c r="V2041" s="7" t="str">
        <f>"Q"&amp;ROUNDUP(MONTH(SalesDataTable[[#This Row],[Order Date]])/3,0)</f>
        <v>Q4</v>
      </c>
      <c r="W2041" s="8">
        <f>MONTH(SalesDataTable[[#This Row],[Order Date]])</f>
        <v>10</v>
      </c>
      <c r="X2041" s="7" t="str">
        <f>TEXT(SalesDataTable[[#This Row],[Order Date]],"mmm")</f>
        <v>Oct</v>
      </c>
    </row>
    <row r="2042" spans="1:24" ht="15.75">
      <c r="A2042" s="2">
        <v>4135</v>
      </c>
      <c r="B2042" s="11">
        <v>46298</v>
      </c>
      <c r="C2042" s="4">
        <f>YEAR(SalesDataTable[[#This Row],[Order Date]])</f>
        <v>2026</v>
      </c>
      <c r="D2042" s="4" t="str">
        <f>"Q"&amp;ROUNDUP(MONTH(SalesDataTable[[#This Row],[Order Date]])/3,0)</f>
        <v>Q4</v>
      </c>
      <c r="E2042" s="4">
        <f>MONTH(SalesDataTable[[#This Row],[Order Date]])</f>
        <v>10</v>
      </c>
      <c r="F2042" s="4" t="str">
        <f>TEXT(SalesDataTable[[#This Row],[Order Date]],"MMM")</f>
        <v>Oct</v>
      </c>
      <c r="G2042" s="3" t="s">
        <v>0</v>
      </c>
      <c r="H2042" s="3" t="s">
        <v>50</v>
      </c>
      <c r="I2042" s="3" t="s">
        <v>2</v>
      </c>
      <c r="J2042" s="3" t="s">
        <v>13</v>
      </c>
      <c r="K2042" s="3" t="s">
        <v>9</v>
      </c>
      <c r="L2042" s="3" t="s">
        <v>17</v>
      </c>
      <c r="M2042" s="8">
        <v>3</v>
      </c>
      <c r="N2042" s="5">
        <v>142.33000000000001</v>
      </c>
      <c r="O2042" s="6">
        <v>0.1</v>
      </c>
      <c r="P2042" s="18">
        <v>79.19</v>
      </c>
      <c r="Q2042" s="18">
        <f t="shared" si="124"/>
        <v>384.291</v>
      </c>
      <c r="R2042" s="18">
        <f t="shared" si="125"/>
        <v>237.57</v>
      </c>
      <c r="S2042" s="18">
        <f t="shared" si="126"/>
        <v>146.721</v>
      </c>
      <c r="T2042" s="7">
        <f t="shared" si="127"/>
        <v>0.3817966072585619</v>
      </c>
      <c r="U2042" s="4">
        <f>YEAR(SalesDataTable[[#This Row],[Order Date]])</f>
        <v>2026</v>
      </c>
      <c r="V2042" s="7" t="str">
        <f>"Q"&amp;ROUNDUP(MONTH(SalesDataTable[[#This Row],[Order Date]])/3,0)</f>
        <v>Q4</v>
      </c>
      <c r="W2042" s="8">
        <f>MONTH(SalesDataTable[[#This Row],[Order Date]])</f>
        <v>10</v>
      </c>
      <c r="X2042" s="7" t="str">
        <f>TEXT(SalesDataTable[[#This Row],[Order Date]],"mmm")</f>
        <v>Oct</v>
      </c>
    </row>
    <row r="2043" spans="1:24" ht="15.75">
      <c r="A2043" s="2">
        <v>4138</v>
      </c>
      <c r="B2043" s="11">
        <v>46298</v>
      </c>
      <c r="C2043" s="4">
        <f>YEAR(SalesDataTable[[#This Row],[Order Date]])</f>
        <v>2026</v>
      </c>
      <c r="D2043" s="4" t="str">
        <f>"Q"&amp;ROUNDUP(MONTH(SalesDataTable[[#This Row],[Order Date]])/3,0)</f>
        <v>Q4</v>
      </c>
      <c r="E2043" s="4">
        <f>MONTH(SalesDataTable[[#This Row],[Order Date]])</f>
        <v>10</v>
      </c>
      <c r="F2043" s="4" t="str">
        <f>TEXT(SalesDataTable[[#This Row],[Order Date]],"MMM")</f>
        <v>Oct</v>
      </c>
      <c r="G2043" s="3" t="s">
        <v>6</v>
      </c>
      <c r="H2043" s="3" t="s">
        <v>41</v>
      </c>
      <c r="I2043" s="3" t="s">
        <v>19</v>
      </c>
      <c r="J2043" s="3" t="s">
        <v>16</v>
      </c>
      <c r="K2043" s="3" t="s">
        <v>9</v>
      </c>
      <c r="L2043" s="3" t="s">
        <v>17</v>
      </c>
      <c r="M2043" s="8">
        <v>4</v>
      </c>
      <c r="N2043" s="5">
        <v>143.63</v>
      </c>
      <c r="O2043" s="6">
        <v>0</v>
      </c>
      <c r="P2043" s="18">
        <v>80.510000000000005</v>
      </c>
      <c r="Q2043" s="18">
        <f t="shared" si="124"/>
        <v>574.52</v>
      </c>
      <c r="R2043" s="18">
        <f t="shared" si="125"/>
        <v>322.04000000000002</v>
      </c>
      <c r="S2043" s="18">
        <f t="shared" si="126"/>
        <v>252.47999999999996</v>
      </c>
      <c r="T2043" s="7">
        <f t="shared" si="127"/>
        <v>0.43946250783262542</v>
      </c>
      <c r="U2043" s="4">
        <f>YEAR(SalesDataTable[[#This Row],[Order Date]])</f>
        <v>2026</v>
      </c>
      <c r="V2043" s="7" t="str">
        <f>"Q"&amp;ROUNDUP(MONTH(SalesDataTable[[#This Row],[Order Date]])/3,0)</f>
        <v>Q4</v>
      </c>
      <c r="W2043" s="8">
        <f>MONTH(SalesDataTable[[#This Row],[Order Date]])</f>
        <v>10</v>
      </c>
      <c r="X2043" s="7" t="str">
        <f>TEXT(SalesDataTable[[#This Row],[Order Date]],"mmm")</f>
        <v>Oct</v>
      </c>
    </row>
    <row r="2044" spans="1:24" ht="15.75">
      <c r="A2044" s="2">
        <v>4286</v>
      </c>
      <c r="B2044" s="11">
        <v>46298</v>
      </c>
      <c r="C2044" s="4">
        <f>YEAR(SalesDataTable[[#This Row],[Order Date]])</f>
        <v>2026</v>
      </c>
      <c r="D2044" s="4" t="str">
        <f>"Q"&amp;ROUNDUP(MONTH(SalesDataTable[[#This Row],[Order Date]])/3,0)</f>
        <v>Q4</v>
      </c>
      <c r="E2044" s="4">
        <f>MONTH(SalesDataTable[[#This Row],[Order Date]])</f>
        <v>10</v>
      </c>
      <c r="F2044" s="4" t="str">
        <f>TEXT(SalesDataTable[[#This Row],[Order Date]],"MMM")</f>
        <v>Oct</v>
      </c>
      <c r="G2044" s="3" t="s">
        <v>6</v>
      </c>
      <c r="H2044" s="3" t="s">
        <v>27</v>
      </c>
      <c r="I2044" s="3" t="s">
        <v>19</v>
      </c>
      <c r="J2044" s="3" t="s">
        <v>3</v>
      </c>
      <c r="K2044" s="3" t="s">
        <v>23</v>
      </c>
      <c r="L2044" s="3" t="s">
        <v>24</v>
      </c>
      <c r="M2044" s="8">
        <v>4</v>
      </c>
      <c r="N2044" s="5">
        <v>341.95</v>
      </c>
      <c r="O2044" s="6">
        <v>0.05</v>
      </c>
      <c r="P2044" s="18">
        <v>199.9</v>
      </c>
      <c r="Q2044" s="18">
        <f t="shared" si="124"/>
        <v>1299.4099999999999</v>
      </c>
      <c r="R2044" s="18">
        <f t="shared" si="125"/>
        <v>799.6</v>
      </c>
      <c r="S2044" s="18">
        <f t="shared" si="126"/>
        <v>499.80999999999983</v>
      </c>
      <c r="T2044" s="7">
        <f t="shared" si="127"/>
        <v>0.38464379987840625</v>
      </c>
      <c r="U2044" s="4">
        <f>YEAR(SalesDataTable[[#This Row],[Order Date]])</f>
        <v>2026</v>
      </c>
      <c r="V2044" s="7" t="str">
        <f>"Q"&amp;ROUNDUP(MONTH(SalesDataTable[[#This Row],[Order Date]])/3,0)</f>
        <v>Q4</v>
      </c>
      <c r="W2044" s="8">
        <f>MONTH(SalesDataTable[[#This Row],[Order Date]])</f>
        <v>10</v>
      </c>
      <c r="X2044" s="7" t="str">
        <f>TEXT(SalesDataTable[[#This Row],[Order Date]],"mmm")</f>
        <v>Oct</v>
      </c>
    </row>
    <row r="2045" spans="1:24" ht="15.75">
      <c r="A2045" s="2">
        <v>4371</v>
      </c>
      <c r="B2045" s="11">
        <v>46298</v>
      </c>
      <c r="C2045" s="4">
        <f>YEAR(SalesDataTable[[#This Row],[Order Date]])</f>
        <v>2026</v>
      </c>
      <c r="D2045" s="4" t="str">
        <f>"Q"&amp;ROUNDUP(MONTH(SalesDataTable[[#This Row],[Order Date]])/3,0)</f>
        <v>Q4</v>
      </c>
      <c r="E2045" s="4">
        <f>MONTH(SalesDataTable[[#This Row],[Order Date]])</f>
        <v>10</v>
      </c>
      <c r="F2045" s="4" t="str">
        <f>TEXT(SalesDataTable[[#This Row],[Order Date]],"MMM")</f>
        <v>Oct</v>
      </c>
      <c r="G2045" s="3" t="s">
        <v>6</v>
      </c>
      <c r="H2045" s="3" t="s">
        <v>27</v>
      </c>
      <c r="I2045" s="3" t="s">
        <v>2</v>
      </c>
      <c r="J2045" s="3" t="s">
        <v>3</v>
      </c>
      <c r="K2045" s="3" t="s">
        <v>34</v>
      </c>
      <c r="L2045" s="3" t="s">
        <v>38</v>
      </c>
      <c r="M2045" s="8">
        <v>1</v>
      </c>
      <c r="N2045" s="5">
        <v>123.81</v>
      </c>
      <c r="O2045" s="6">
        <v>0</v>
      </c>
      <c r="P2045" s="18">
        <v>68.72</v>
      </c>
      <c r="Q2045" s="18">
        <f t="shared" si="124"/>
        <v>123.81</v>
      </c>
      <c r="R2045" s="18">
        <f t="shared" si="125"/>
        <v>68.72</v>
      </c>
      <c r="S2045" s="18">
        <f t="shared" si="126"/>
        <v>55.09</v>
      </c>
      <c r="T2045" s="7">
        <f t="shared" si="127"/>
        <v>0.44495598093853489</v>
      </c>
      <c r="U2045" s="4">
        <f>YEAR(SalesDataTable[[#This Row],[Order Date]])</f>
        <v>2026</v>
      </c>
      <c r="V2045" s="7" t="str">
        <f>"Q"&amp;ROUNDUP(MONTH(SalesDataTable[[#This Row],[Order Date]])/3,0)</f>
        <v>Q4</v>
      </c>
      <c r="W2045" s="8">
        <f>MONTH(SalesDataTable[[#This Row],[Order Date]])</f>
        <v>10</v>
      </c>
      <c r="X2045" s="7" t="str">
        <f>TEXT(SalesDataTable[[#This Row],[Order Date]],"mmm")</f>
        <v>Oct</v>
      </c>
    </row>
    <row r="2046" spans="1:24" ht="15.75">
      <c r="A2046" s="2">
        <v>905</v>
      </c>
      <c r="B2046" s="11">
        <v>46299</v>
      </c>
      <c r="C2046" s="4">
        <f>YEAR(SalesDataTable[[#This Row],[Order Date]])</f>
        <v>2026</v>
      </c>
      <c r="D2046" s="4" t="str">
        <f>"Q"&amp;ROUNDUP(MONTH(SalesDataTable[[#This Row],[Order Date]])/3,0)</f>
        <v>Q4</v>
      </c>
      <c r="E2046" s="4">
        <f>MONTH(SalesDataTable[[#This Row],[Order Date]])</f>
        <v>10</v>
      </c>
      <c r="F2046" s="4" t="str">
        <f>TEXT(SalesDataTable[[#This Row],[Order Date]],"MMM")</f>
        <v>Oct</v>
      </c>
      <c r="G2046" s="3" t="s">
        <v>11</v>
      </c>
      <c r="H2046" s="3" t="s">
        <v>18</v>
      </c>
      <c r="I2046" s="3" t="s">
        <v>2</v>
      </c>
      <c r="J2046" s="3" t="s">
        <v>13</v>
      </c>
      <c r="K2046" s="3" t="s">
        <v>9</v>
      </c>
      <c r="L2046" s="3" t="s">
        <v>17</v>
      </c>
      <c r="M2046" s="8">
        <v>1</v>
      </c>
      <c r="N2046" s="5">
        <v>146.1</v>
      </c>
      <c r="O2046" s="6">
        <v>0</v>
      </c>
      <c r="P2046" s="18">
        <v>79.739999999999995</v>
      </c>
      <c r="Q2046" s="18">
        <f t="shared" si="124"/>
        <v>146.1</v>
      </c>
      <c r="R2046" s="18">
        <f t="shared" si="125"/>
        <v>79.739999999999995</v>
      </c>
      <c r="S2046" s="18">
        <f t="shared" si="126"/>
        <v>66.36</v>
      </c>
      <c r="T2046" s="7">
        <f t="shared" si="127"/>
        <v>0.45420944558521564</v>
      </c>
      <c r="U2046" s="4">
        <f>YEAR(SalesDataTable[[#This Row],[Order Date]])</f>
        <v>2026</v>
      </c>
      <c r="V2046" s="7" t="str">
        <f>"Q"&amp;ROUNDUP(MONTH(SalesDataTable[[#This Row],[Order Date]])/3,0)</f>
        <v>Q4</v>
      </c>
      <c r="W2046" s="8">
        <f>MONTH(SalesDataTable[[#This Row],[Order Date]])</f>
        <v>10</v>
      </c>
      <c r="X2046" s="7" t="str">
        <f>TEXT(SalesDataTable[[#This Row],[Order Date]],"mmm")</f>
        <v>Oct</v>
      </c>
    </row>
    <row r="2047" spans="1:24" ht="15.75">
      <c r="A2047" s="2">
        <v>1415</v>
      </c>
      <c r="B2047" s="11">
        <v>46299</v>
      </c>
      <c r="C2047" s="4">
        <f>YEAR(SalesDataTable[[#This Row],[Order Date]])</f>
        <v>2026</v>
      </c>
      <c r="D2047" s="4" t="str">
        <f>"Q"&amp;ROUNDUP(MONTH(SalesDataTable[[#This Row],[Order Date]])/3,0)</f>
        <v>Q4</v>
      </c>
      <c r="E2047" s="4">
        <f>MONTH(SalesDataTable[[#This Row],[Order Date]])</f>
        <v>10</v>
      </c>
      <c r="F2047" s="4" t="str">
        <f>TEXT(SalesDataTable[[#This Row],[Order Date]],"MMM")</f>
        <v>Oct</v>
      </c>
      <c r="G2047" s="3" t="s">
        <v>6</v>
      </c>
      <c r="H2047" s="3" t="s">
        <v>41</v>
      </c>
      <c r="I2047" s="3" t="s">
        <v>28</v>
      </c>
      <c r="J2047" s="3" t="s">
        <v>3</v>
      </c>
      <c r="K2047" s="3" t="s">
        <v>14</v>
      </c>
      <c r="L2047" s="3" t="s">
        <v>48</v>
      </c>
      <c r="M2047" s="8">
        <v>1</v>
      </c>
      <c r="N2047" s="5">
        <v>161.07</v>
      </c>
      <c r="O2047" s="6">
        <v>0.05</v>
      </c>
      <c r="P2047" s="18">
        <v>89.81</v>
      </c>
      <c r="Q2047" s="18">
        <f t="shared" si="124"/>
        <v>153.01649999999998</v>
      </c>
      <c r="R2047" s="18">
        <f t="shared" si="125"/>
        <v>89.81</v>
      </c>
      <c r="S2047" s="18">
        <f t="shared" si="126"/>
        <v>63.206499999999977</v>
      </c>
      <c r="T2047" s="7">
        <f t="shared" si="127"/>
        <v>0.41306983233834249</v>
      </c>
      <c r="U2047" s="4">
        <f>YEAR(SalesDataTable[[#This Row],[Order Date]])</f>
        <v>2026</v>
      </c>
      <c r="V2047" s="7" t="str">
        <f>"Q"&amp;ROUNDUP(MONTH(SalesDataTable[[#This Row],[Order Date]])/3,0)</f>
        <v>Q4</v>
      </c>
      <c r="W2047" s="8">
        <f>MONTH(SalesDataTable[[#This Row],[Order Date]])</f>
        <v>10</v>
      </c>
      <c r="X2047" s="7" t="str">
        <f>TEXT(SalesDataTable[[#This Row],[Order Date]],"mmm")</f>
        <v>Oct</v>
      </c>
    </row>
    <row r="2048" spans="1:24" ht="15.75">
      <c r="A2048" s="2">
        <v>2205</v>
      </c>
      <c r="B2048" s="11">
        <v>46299</v>
      </c>
      <c r="C2048" s="4">
        <f>YEAR(SalesDataTable[[#This Row],[Order Date]])</f>
        <v>2026</v>
      </c>
      <c r="D2048" s="4" t="str">
        <f>"Q"&amp;ROUNDUP(MONTH(SalesDataTable[[#This Row],[Order Date]])/3,0)</f>
        <v>Q4</v>
      </c>
      <c r="E2048" s="4">
        <f>MONTH(SalesDataTable[[#This Row],[Order Date]])</f>
        <v>10</v>
      </c>
      <c r="F2048" s="4" t="str">
        <f>TEXT(SalesDataTable[[#This Row],[Order Date]],"MMM")</f>
        <v>Oct</v>
      </c>
      <c r="G2048" s="3" t="s">
        <v>20</v>
      </c>
      <c r="H2048" s="3" t="s">
        <v>47</v>
      </c>
      <c r="I2048" s="3" t="s">
        <v>2</v>
      </c>
      <c r="J2048" s="3" t="s">
        <v>13</v>
      </c>
      <c r="K2048" s="3" t="s">
        <v>9</v>
      </c>
      <c r="L2048" s="3" t="s">
        <v>10</v>
      </c>
      <c r="M2048" s="8">
        <v>5</v>
      </c>
      <c r="N2048" s="5">
        <v>90.12</v>
      </c>
      <c r="O2048" s="6">
        <v>0</v>
      </c>
      <c r="P2048" s="18">
        <v>46.67</v>
      </c>
      <c r="Q2048" s="18">
        <f t="shared" si="124"/>
        <v>450.6</v>
      </c>
      <c r="R2048" s="18">
        <f t="shared" si="125"/>
        <v>233.35000000000002</v>
      </c>
      <c r="S2048" s="18">
        <f t="shared" si="126"/>
        <v>217.25</v>
      </c>
      <c r="T2048" s="7">
        <f t="shared" si="127"/>
        <v>0.48213493120284062</v>
      </c>
      <c r="U2048" s="4">
        <f>YEAR(SalesDataTable[[#This Row],[Order Date]])</f>
        <v>2026</v>
      </c>
      <c r="V2048" s="7" t="str">
        <f>"Q"&amp;ROUNDUP(MONTH(SalesDataTable[[#This Row],[Order Date]])/3,0)</f>
        <v>Q4</v>
      </c>
      <c r="W2048" s="8">
        <f>MONTH(SalesDataTable[[#This Row],[Order Date]])</f>
        <v>10</v>
      </c>
      <c r="X2048" s="7" t="str">
        <f>TEXT(SalesDataTable[[#This Row],[Order Date]],"mmm")</f>
        <v>Oct</v>
      </c>
    </row>
    <row r="2049" spans="1:24" ht="15.75">
      <c r="A2049" s="2">
        <v>2374</v>
      </c>
      <c r="B2049" s="11">
        <v>46299</v>
      </c>
      <c r="C2049" s="4">
        <f>YEAR(SalesDataTable[[#This Row],[Order Date]])</f>
        <v>2026</v>
      </c>
      <c r="D2049" s="4" t="str">
        <f>"Q"&amp;ROUNDUP(MONTH(SalesDataTable[[#This Row],[Order Date]])/3,0)</f>
        <v>Q4</v>
      </c>
      <c r="E2049" s="4">
        <f>MONTH(SalesDataTable[[#This Row],[Order Date]])</f>
        <v>10</v>
      </c>
      <c r="F2049" s="4" t="str">
        <f>TEXT(SalesDataTable[[#This Row],[Order Date]],"MMM")</f>
        <v>Oct</v>
      </c>
      <c r="G2049" s="3" t="s">
        <v>20</v>
      </c>
      <c r="H2049" s="3" t="s">
        <v>47</v>
      </c>
      <c r="I2049" s="3" t="s">
        <v>28</v>
      </c>
      <c r="J2049" s="3" t="s">
        <v>3</v>
      </c>
      <c r="K2049" s="3" t="s">
        <v>9</v>
      </c>
      <c r="L2049" s="3" t="s">
        <v>46</v>
      </c>
      <c r="M2049" s="8">
        <v>1</v>
      </c>
      <c r="N2049" s="5">
        <v>70.400000000000006</v>
      </c>
      <c r="O2049" s="6">
        <v>0</v>
      </c>
      <c r="P2049" s="18">
        <v>32.43</v>
      </c>
      <c r="Q2049" s="18">
        <f t="shared" si="124"/>
        <v>70.400000000000006</v>
      </c>
      <c r="R2049" s="18">
        <f t="shared" si="125"/>
        <v>32.43</v>
      </c>
      <c r="S2049" s="18">
        <f t="shared" si="126"/>
        <v>37.970000000000006</v>
      </c>
      <c r="T2049" s="7">
        <f t="shared" si="127"/>
        <v>0.53934659090909098</v>
      </c>
      <c r="U2049" s="4">
        <f>YEAR(SalesDataTable[[#This Row],[Order Date]])</f>
        <v>2026</v>
      </c>
      <c r="V2049" s="7" t="str">
        <f>"Q"&amp;ROUNDUP(MONTH(SalesDataTable[[#This Row],[Order Date]])/3,0)</f>
        <v>Q4</v>
      </c>
      <c r="W2049" s="8">
        <f>MONTH(SalesDataTable[[#This Row],[Order Date]])</f>
        <v>10</v>
      </c>
      <c r="X2049" s="7" t="str">
        <f>TEXT(SalesDataTable[[#This Row],[Order Date]],"mmm")</f>
        <v>Oct</v>
      </c>
    </row>
    <row r="2050" spans="1:24" ht="15.75">
      <c r="A2050" s="2">
        <v>4840</v>
      </c>
      <c r="B2050" s="11">
        <v>46299</v>
      </c>
      <c r="C2050" s="4">
        <f>YEAR(SalesDataTable[[#This Row],[Order Date]])</f>
        <v>2026</v>
      </c>
      <c r="D2050" s="4" t="str">
        <f>"Q"&amp;ROUNDUP(MONTH(SalesDataTable[[#This Row],[Order Date]])/3,0)</f>
        <v>Q4</v>
      </c>
      <c r="E2050" s="4">
        <f>MONTH(SalesDataTable[[#This Row],[Order Date]])</f>
        <v>10</v>
      </c>
      <c r="F2050" s="4" t="str">
        <f>TEXT(SalesDataTable[[#This Row],[Order Date]],"MMM")</f>
        <v>Oct</v>
      </c>
      <c r="G2050" s="3" t="s">
        <v>6</v>
      </c>
      <c r="H2050" s="3" t="s">
        <v>43</v>
      </c>
      <c r="I2050" s="3" t="s">
        <v>8</v>
      </c>
      <c r="J2050" s="3" t="s">
        <v>16</v>
      </c>
      <c r="K2050" s="3" t="s">
        <v>23</v>
      </c>
      <c r="L2050" s="3" t="s">
        <v>29</v>
      </c>
      <c r="M2050" s="8">
        <v>6</v>
      </c>
      <c r="N2050" s="5">
        <v>191.08</v>
      </c>
      <c r="O2050" s="6">
        <v>0.1</v>
      </c>
      <c r="P2050" s="18">
        <v>102.93</v>
      </c>
      <c r="Q2050" s="18">
        <f t="shared" ref="Q2050:Q2113" si="128">M2050*N2050*(1-O2050)</f>
        <v>1031.8320000000001</v>
      </c>
      <c r="R2050" s="18">
        <f t="shared" ref="R2050:R2113" si="129">M2050*P2050</f>
        <v>617.58000000000004</v>
      </c>
      <c r="S2050" s="18">
        <f t="shared" ref="S2050:S2113" si="130">Q2050-R2050</f>
        <v>414.25200000000007</v>
      </c>
      <c r="T2050" s="7">
        <f t="shared" ref="T2050:T2113" si="131">IFERROR(S2050/Q2050,0)</f>
        <v>0.40147233270532412</v>
      </c>
      <c r="U2050" s="4">
        <f>YEAR(SalesDataTable[[#This Row],[Order Date]])</f>
        <v>2026</v>
      </c>
      <c r="V2050" s="7" t="str">
        <f>"Q"&amp;ROUNDUP(MONTH(SalesDataTable[[#This Row],[Order Date]])/3,0)</f>
        <v>Q4</v>
      </c>
      <c r="W2050" s="8">
        <f>MONTH(SalesDataTable[[#This Row],[Order Date]])</f>
        <v>10</v>
      </c>
      <c r="X2050" s="7" t="str">
        <f>TEXT(SalesDataTable[[#This Row],[Order Date]],"mmm")</f>
        <v>Oct</v>
      </c>
    </row>
    <row r="2051" spans="1:24" ht="15.75">
      <c r="A2051" s="2">
        <v>4984</v>
      </c>
      <c r="B2051" s="11">
        <v>46299</v>
      </c>
      <c r="C2051" s="4">
        <f>YEAR(SalesDataTable[[#This Row],[Order Date]])</f>
        <v>2026</v>
      </c>
      <c r="D2051" s="4" t="str">
        <f>"Q"&amp;ROUNDUP(MONTH(SalesDataTable[[#This Row],[Order Date]])/3,0)</f>
        <v>Q4</v>
      </c>
      <c r="E2051" s="4">
        <f>MONTH(SalesDataTable[[#This Row],[Order Date]])</f>
        <v>10</v>
      </c>
      <c r="F2051" s="4" t="str">
        <f>TEXT(SalesDataTable[[#This Row],[Order Date]],"MMM")</f>
        <v>Oct</v>
      </c>
      <c r="G2051" s="3" t="s">
        <v>11</v>
      </c>
      <c r="H2051" s="3" t="s">
        <v>52</v>
      </c>
      <c r="I2051" s="3" t="s">
        <v>2</v>
      </c>
      <c r="J2051" s="3" t="s">
        <v>3</v>
      </c>
      <c r="K2051" s="3" t="s">
        <v>34</v>
      </c>
      <c r="L2051" s="3" t="s">
        <v>42</v>
      </c>
      <c r="M2051" s="8">
        <v>1</v>
      </c>
      <c r="N2051" s="5">
        <v>36.590000000000003</v>
      </c>
      <c r="O2051" s="6">
        <v>0</v>
      </c>
      <c r="P2051" s="18">
        <v>13.62</v>
      </c>
      <c r="Q2051" s="18">
        <f t="shared" si="128"/>
        <v>36.590000000000003</v>
      </c>
      <c r="R2051" s="18">
        <f t="shared" si="129"/>
        <v>13.62</v>
      </c>
      <c r="S2051" s="18">
        <f t="shared" si="130"/>
        <v>22.970000000000006</v>
      </c>
      <c r="T2051" s="7">
        <f t="shared" si="131"/>
        <v>0.62776714949439749</v>
      </c>
      <c r="U2051" s="4">
        <f>YEAR(SalesDataTable[[#This Row],[Order Date]])</f>
        <v>2026</v>
      </c>
      <c r="V2051" s="7" t="str">
        <f>"Q"&amp;ROUNDUP(MONTH(SalesDataTable[[#This Row],[Order Date]])/3,0)</f>
        <v>Q4</v>
      </c>
      <c r="W2051" s="8">
        <f>MONTH(SalesDataTable[[#This Row],[Order Date]])</f>
        <v>10</v>
      </c>
      <c r="X2051" s="7" t="str">
        <f>TEXT(SalesDataTable[[#This Row],[Order Date]],"mmm")</f>
        <v>Oct</v>
      </c>
    </row>
    <row r="2052" spans="1:24" ht="15.75">
      <c r="A2052" s="2">
        <v>641</v>
      </c>
      <c r="B2052" s="11">
        <v>46300</v>
      </c>
      <c r="C2052" s="4">
        <f>YEAR(SalesDataTable[[#This Row],[Order Date]])</f>
        <v>2026</v>
      </c>
      <c r="D2052" s="4" t="str">
        <f>"Q"&amp;ROUNDUP(MONTH(SalesDataTable[[#This Row],[Order Date]])/3,0)</f>
        <v>Q4</v>
      </c>
      <c r="E2052" s="4">
        <f>MONTH(SalesDataTable[[#This Row],[Order Date]])</f>
        <v>10</v>
      </c>
      <c r="F2052" s="4" t="str">
        <f>TEXT(SalesDataTable[[#This Row],[Order Date]],"MMM")</f>
        <v>Oct</v>
      </c>
      <c r="G2052" s="3" t="s">
        <v>6</v>
      </c>
      <c r="H2052" s="3" t="s">
        <v>41</v>
      </c>
      <c r="I2052" s="3" t="s">
        <v>19</v>
      </c>
      <c r="J2052" s="3" t="s">
        <v>3</v>
      </c>
      <c r="K2052" s="3" t="s">
        <v>23</v>
      </c>
      <c r="L2052" s="3" t="s">
        <v>51</v>
      </c>
      <c r="M2052" s="8">
        <v>2</v>
      </c>
      <c r="N2052" s="5">
        <v>125.38</v>
      </c>
      <c r="O2052" s="6">
        <v>0.05</v>
      </c>
      <c r="P2052" s="18">
        <v>59.12</v>
      </c>
      <c r="Q2052" s="18">
        <f t="shared" si="128"/>
        <v>238.22199999999998</v>
      </c>
      <c r="R2052" s="18">
        <f t="shared" si="129"/>
        <v>118.24</v>
      </c>
      <c r="S2052" s="18">
        <f t="shared" si="130"/>
        <v>119.98199999999999</v>
      </c>
      <c r="T2052" s="7">
        <f t="shared" si="131"/>
        <v>0.5036562534106841</v>
      </c>
      <c r="U2052" s="4">
        <f>YEAR(SalesDataTable[[#This Row],[Order Date]])</f>
        <v>2026</v>
      </c>
      <c r="V2052" s="7" t="str">
        <f>"Q"&amp;ROUNDUP(MONTH(SalesDataTable[[#This Row],[Order Date]])/3,0)</f>
        <v>Q4</v>
      </c>
      <c r="W2052" s="8">
        <f>MONTH(SalesDataTable[[#This Row],[Order Date]])</f>
        <v>10</v>
      </c>
      <c r="X2052" s="7" t="str">
        <f>TEXT(SalesDataTable[[#This Row],[Order Date]],"mmm")</f>
        <v>Oct</v>
      </c>
    </row>
    <row r="2053" spans="1:24" ht="15.75">
      <c r="A2053" s="2">
        <v>1358</v>
      </c>
      <c r="B2053" s="11">
        <v>46300</v>
      </c>
      <c r="C2053" s="4">
        <f>YEAR(SalesDataTable[[#This Row],[Order Date]])</f>
        <v>2026</v>
      </c>
      <c r="D2053" s="4" t="str">
        <f>"Q"&amp;ROUNDUP(MONTH(SalesDataTable[[#This Row],[Order Date]])/3,0)</f>
        <v>Q4</v>
      </c>
      <c r="E2053" s="4">
        <f>MONTH(SalesDataTable[[#This Row],[Order Date]])</f>
        <v>10</v>
      </c>
      <c r="F2053" s="4" t="str">
        <f>TEXT(SalesDataTable[[#This Row],[Order Date]],"MMM")</f>
        <v>Oct</v>
      </c>
      <c r="G2053" s="3" t="s">
        <v>0</v>
      </c>
      <c r="H2053" s="3" t="s">
        <v>1</v>
      </c>
      <c r="I2053" s="3" t="s">
        <v>2</v>
      </c>
      <c r="J2053" s="3" t="s">
        <v>13</v>
      </c>
      <c r="K2053" s="3" t="s">
        <v>14</v>
      </c>
      <c r="L2053" s="3" t="s">
        <v>15</v>
      </c>
      <c r="M2053" s="8">
        <v>1</v>
      </c>
      <c r="N2053" s="5">
        <v>35.71</v>
      </c>
      <c r="O2053" s="6">
        <v>0</v>
      </c>
      <c r="P2053" s="18">
        <v>13.3</v>
      </c>
      <c r="Q2053" s="18">
        <f t="shared" si="128"/>
        <v>35.71</v>
      </c>
      <c r="R2053" s="18">
        <f t="shared" si="129"/>
        <v>13.3</v>
      </c>
      <c r="S2053" s="18">
        <f t="shared" si="130"/>
        <v>22.41</v>
      </c>
      <c r="T2053" s="7">
        <f t="shared" si="131"/>
        <v>0.62755530663679637</v>
      </c>
      <c r="U2053" s="4">
        <f>YEAR(SalesDataTable[[#This Row],[Order Date]])</f>
        <v>2026</v>
      </c>
      <c r="V2053" s="7" t="str">
        <f>"Q"&amp;ROUNDUP(MONTH(SalesDataTable[[#This Row],[Order Date]])/3,0)</f>
        <v>Q4</v>
      </c>
      <c r="W2053" s="8">
        <f>MONTH(SalesDataTable[[#This Row],[Order Date]])</f>
        <v>10</v>
      </c>
      <c r="X2053" s="7" t="str">
        <f>TEXT(SalesDataTable[[#This Row],[Order Date]],"mmm")</f>
        <v>Oct</v>
      </c>
    </row>
    <row r="2054" spans="1:24" ht="15.75">
      <c r="A2054" s="2">
        <v>3904</v>
      </c>
      <c r="B2054" s="11">
        <v>46300</v>
      </c>
      <c r="C2054" s="4">
        <f>YEAR(SalesDataTable[[#This Row],[Order Date]])</f>
        <v>2026</v>
      </c>
      <c r="D2054" s="4" t="str">
        <f>"Q"&amp;ROUNDUP(MONTH(SalesDataTable[[#This Row],[Order Date]])/3,0)</f>
        <v>Q4</v>
      </c>
      <c r="E2054" s="4">
        <f>MONTH(SalesDataTable[[#This Row],[Order Date]])</f>
        <v>10</v>
      </c>
      <c r="F2054" s="4" t="str">
        <f>TEXT(SalesDataTable[[#This Row],[Order Date]],"MMM")</f>
        <v>Oct</v>
      </c>
      <c r="G2054" s="3" t="s">
        <v>6</v>
      </c>
      <c r="H2054" s="3" t="s">
        <v>27</v>
      </c>
      <c r="I2054" s="3" t="s">
        <v>2</v>
      </c>
      <c r="J2054" s="3" t="s">
        <v>3</v>
      </c>
      <c r="K2054" s="3" t="s">
        <v>14</v>
      </c>
      <c r="L2054" s="3" t="s">
        <v>32</v>
      </c>
      <c r="M2054" s="8">
        <v>2</v>
      </c>
      <c r="N2054" s="5">
        <v>46.72</v>
      </c>
      <c r="O2054" s="6">
        <v>0</v>
      </c>
      <c r="P2054" s="18">
        <v>18.39</v>
      </c>
      <c r="Q2054" s="18">
        <f t="shared" si="128"/>
        <v>93.44</v>
      </c>
      <c r="R2054" s="18">
        <f t="shared" si="129"/>
        <v>36.78</v>
      </c>
      <c r="S2054" s="18">
        <f t="shared" si="130"/>
        <v>56.66</v>
      </c>
      <c r="T2054" s="7">
        <f t="shared" si="131"/>
        <v>0.60637842465753422</v>
      </c>
      <c r="U2054" s="4">
        <f>YEAR(SalesDataTable[[#This Row],[Order Date]])</f>
        <v>2026</v>
      </c>
      <c r="V2054" s="7" t="str">
        <f>"Q"&amp;ROUNDUP(MONTH(SalesDataTable[[#This Row],[Order Date]])/3,0)</f>
        <v>Q4</v>
      </c>
      <c r="W2054" s="8">
        <f>MONTH(SalesDataTable[[#This Row],[Order Date]])</f>
        <v>10</v>
      </c>
      <c r="X2054" s="7" t="str">
        <f>TEXT(SalesDataTable[[#This Row],[Order Date]],"mmm")</f>
        <v>Oct</v>
      </c>
    </row>
    <row r="2055" spans="1:24" ht="15.75">
      <c r="A2055" s="2">
        <v>4336</v>
      </c>
      <c r="B2055" s="11">
        <v>46300</v>
      </c>
      <c r="C2055" s="4">
        <f>YEAR(SalesDataTable[[#This Row],[Order Date]])</f>
        <v>2026</v>
      </c>
      <c r="D2055" s="4" t="str">
        <f>"Q"&amp;ROUNDUP(MONTH(SalesDataTable[[#This Row],[Order Date]])/3,0)</f>
        <v>Q4</v>
      </c>
      <c r="E2055" s="4">
        <f>MONTH(SalesDataTable[[#This Row],[Order Date]])</f>
        <v>10</v>
      </c>
      <c r="F2055" s="4" t="str">
        <f>TEXT(SalesDataTable[[#This Row],[Order Date]],"MMM")</f>
        <v>Oct</v>
      </c>
      <c r="G2055" s="3" t="s">
        <v>0</v>
      </c>
      <c r="H2055" s="3" t="s">
        <v>50</v>
      </c>
      <c r="I2055" s="3" t="s">
        <v>28</v>
      </c>
      <c r="J2055" s="3" t="s">
        <v>3</v>
      </c>
      <c r="K2055" s="3" t="s">
        <v>9</v>
      </c>
      <c r="L2055" s="3" t="s">
        <v>17</v>
      </c>
      <c r="M2055" s="8">
        <v>1</v>
      </c>
      <c r="N2055" s="5">
        <v>143.16999999999999</v>
      </c>
      <c r="O2055" s="6">
        <v>0.05</v>
      </c>
      <c r="P2055" s="18">
        <v>81.290000000000006</v>
      </c>
      <c r="Q2055" s="18">
        <f t="shared" si="128"/>
        <v>136.01149999999998</v>
      </c>
      <c r="R2055" s="18">
        <f t="shared" si="129"/>
        <v>81.290000000000006</v>
      </c>
      <c r="S2055" s="18">
        <f t="shared" si="130"/>
        <v>54.721499999999978</v>
      </c>
      <c r="T2055" s="7">
        <f t="shared" si="131"/>
        <v>0.40232995004098904</v>
      </c>
      <c r="U2055" s="4">
        <f>YEAR(SalesDataTable[[#This Row],[Order Date]])</f>
        <v>2026</v>
      </c>
      <c r="V2055" s="7" t="str">
        <f>"Q"&amp;ROUNDUP(MONTH(SalesDataTable[[#This Row],[Order Date]])/3,0)</f>
        <v>Q4</v>
      </c>
      <c r="W2055" s="8">
        <f>MONTH(SalesDataTable[[#This Row],[Order Date]])</f>
        <v>10</v>
      </c>
      <c r="X2055" s="7" t="str">
        <f>TEXT(SalesDataTable[[#This Row],[Order Date]],"mmm")</f>
        <v>Oct</v>
      </c>
    </row>
    <row r="2056" spans="1:24" ht="15.75">
      <c r="A2056" s="2">
        <v>4705</v>
      </c>
      <c r="B2056" s="11">
        <v>46300</v>
      </c>
      <c r="C2056" s="4">
        <f>YEAR(SalesDataTable[[#This Row],[Order Date]])</f>
        <v>2026</v>
      </c>
      <c r="D2056" s="4" t="str">
        <f>"Q"&amp;ROUNDUP(MONTH(SalesDataTable[[#This Row],[Order Date]])/3,0)</f>
        <v>Q4</v>
      </c>
      <c r="E2056" s="4">
        <f>MONTH(SalesDataTable[[#This Row],[Order Date]])</f>
        <v>10</v>
      </c>
      <c r="F2056" s="4" t="str">
        <f>TEXT(SalesDataTable[[#This Row],[Order Date]],"MMM")</f>
        <v>Oct</v>
      </c>
      <c r="G2056" s="3" t="s">
        <v>0</v>
      </c>
      <c r="H2056" s="3" t="s">
        <v>1</v>
      </c>
      <c r="I2056" s="3" t="s">
        <v>19</v>
      </c>
      <c r="J2056" s="3" t="s">
        <v>3</v>
      </c>
      <c r="K2056" s="3" t="s">
        <v>23</v>
      </c>
      <c r="L2056" s="3" t="s">
        <v>51</v>
      </c>
      <c r="M2056" s="8">
        <v>1</v>
      </c>
      <c r="N2056" s="5">
        <v>125.88</v>
      </c>
      <c r="O2056" s="6">
        <v>0</v>
      </c>
      <c r="P2056" s="18">
        <v>62.46</v>
      </c>
      <c r="Q2056" s="18">
        <f t="shared" si="128"/>
        <v>125.88</v>
      </c>
      <c r="R2056" s="18">
        <f t="shared" si="129"/>
        <v>62.46</v>
      </c>
      <c r="S2056" s="18">
        <f t="shared" si="130"/>
        <v>63.419999999999995</v>
      </c>
      <c r="T2056" s="7">
        <f t="shared" si="131"/>
        <v>0.50381315538608196</v>
      </c>
      <c r="U2056" s="4">
        <f>YEAR(SalesDataTable[[#This Row],[Order Date]])</f>
        <v>2026</v>
      </c>
      <c r="V2056" s="7" t="str">
        <f>"Q"&amp;ROUNDUP(MONTH(SalesDataTable[[#This Row],[Order Date]])/3,0)</f>
        <v>Q4</v>
      </c>
      <c r="W2056" s="8">
        <f>MONTH(SalesDataTable[[#This Row],[Order Date]])</f>
        <v>10</v>
      </c>
      <c r="X2056" s="7" t="str">
        <f>TEXT(SalesDataTable[[#This Row],[Order Date]],"mmm")</f>
        <v>Oct</v>
      </c>
    </row>
    <row r="2057" spans="1:24" ht="15.75">
      <c r="A2057" s="2">
        <v>1094</v>
      </c>
      <c r="B2057" s="11">
        <v>46301</v>
      </c>
      <c r="C2057" s="4">
        <f>YEAR(SalesDataTable[[#This Row],[Order Date]])</f>
        <v>2026</v>
      </c>
      <c r="D2057" s="4" t="str">
        <f>"Q"&amp;ROUNDUP(MONTH(SalesDataTable[[#This Row],[Order Date]])/3,0)</f>
        <v>Q4</v>
      </c>
      <c r="E2057" s="4">
        <f>MONTH(SalesDataTable[[#This Row],[Order Date]])</f>
        <v>10</v>
      </c>
      <c r="F2057" s="4" t="str">
        <f>TEXT(SalesDataTable[[#This Row],[Order Date]],"MMM")</f>
        <v>Oct</v>
      </c>
      <c r="G2057" s="3" t="s">
        <v>20</v>
      </c>
      <c r="H2057" s="3" t="s">
        <v>21</v>
      </c>
      <c r="I2057" s="3" t="s">
        <v>2</v>
      </c>
      <c r="J2057" s="3" t="s">
        <v>13</v>
      </c>
      <c r="K2057" s="3" t="s">
        <v>34</v>
      </c>
      <c r="L2057" s="3" t="s">
        <v>38</v>
      </c>
      <c r="M2057" s="8">
        <v>2</v>
      </c>
      <c r="N2057" s="5">
        <v>121.81</v>
      </c>
      <c r="O2057" s="6">
        <v>0.05</v>
      </c>
      <c r="P2057" s="18">
        <v>67.72</v>
      </c>
      <c r="Q2057" s="18">
        <f t="shared" si="128"/>
        <v>231.43899999999999</v>
      </c>
      <c r="R2057" s="18">
        <f t="shared" si="129"/>
        <v>135.44</v>
      </c>
      <c r="S2057" s="18">
        <f t="shared" si="130"/>
        <v>95.998999999999995</v>
      </c>
      <c r="T2057" s="7">
        <f t="shared" si="131"/>
        <v>0.41479180259161158</v>
      </c>
      <c r="U2057" s="4">
        <f>YEAR(SalesDataTable[[#This Row],[Order Date]])</f>
        <v>2026</v>
      </c>
      <c r="V2057" s="7" t="str">
        <f>"Q"&amp;ROUNDUP(MONTH(SalesDataTable[[#This Row],[Order Date]])/3,0)</f>
        <v>Q4</v>
      </c>
      <c r="W2057" s="8">
        <f>MONTH(SalesDataTable[[#This Row],[Order Date]])</f>
        <v>10</v>
      </c>
      <c r="X2057" s="7" t="str">
        <f>TEXT(SalesDataTable[[#This Row],[Order Date]],"mmm")</f>
        <v>Oct</v>
      </c>
    </row>
    <row r="2058" spans="1:24" ht="15.75">
      <c r="A2058" s="2">
        <v>3926</v>
      </c>
      <c r="B2058" s="11">
        <v>46301</v>
      </c>
      <c r="C2058" s="4">
        <f>YEAR(SalesDataTable[[#This Row],[Order Date]])</f>
        <v>2026</v>
      </c>
      <c r="D2058" s="4" t="str">
        <f>"Q"&amp;ROUNDUP(MONTH(SalesDataTable[[#This Row],[Order Date]])/3,0)</f>
        <v>Q4</v>
      </c>
      <c r="E2058" s="4">
        <f>MONTH(SalesDataTable[[#This Row],[Order Date]])</f>
        <v>10</v>
      </c>
      <c r="F2058" s="4" t="str">
        <f>TEXT(SalesDataTable[[#This Row],[Order Date]],"MMM")</f>
        <v>Oct</v>
      </c>
      <c r="G2058" s="3" t="s">
        <v>11</v>
      </c>
      <c r="H2058" s="3" t="s">
        <v>25</v>
      </c>
      <c r="I2058" s="3" t="s">
        <v>2</v>
      </c>
      <c r="J2058" s="3" t="s">
        <v>16</v>
      </c>
      <c r="K2058" s="3" t="s">
        <v>9</v>
      </c>
      <c r="L2058" s="3" t="s">
        <v>37</v>
      </c>
      <c r="M2058" s="8">
        <v>6</v>
      </c>
      <c r="N2058" s="5">
        <v>154.93</v>
      </c>
      <c r="O2058" s="6">
        <v>0.05</v>
      </c>
      <c r="P2058" s="18">
        <v>79.430000000000007</v>
      </c>
      <c r="Q2058" s="18">
        <f t="shared" si="128"/>
        <v>883.101</v>
      </c>
      <c r="R2058" s="18">
        <f t="shared" si="129"/>
        <v>476.58000000000004</v>
      </c>
      <c r="S2058" s="18">
        <f t="shared" si="130"/>
        <v>406.52099999999996</v>
      </c>
      <c r="T2058" s="7">
        <f t="shared" si="131"/>
        <v>0.46033352923391546</v>
      </c>
      <c r="U2058" s="4">
        <f>YEAR(SalesDataTable[[#This Row],[Order Date]])</f>
        <v>2026</v>
      </c>
      <c r="V2058" s="7" t="str">
        <f>"Q"&amp;ROUNDUP(MONTH(SalesDataTable[[#This Row],[Order Date]])/3,0)</f>
        <v>Q4</v>
      </c>
      <c r="W2058" s="8">
        <f>MONTH(SalesDataTable[[#This Row],[Order Date]])</f>
        <v>10</v>
      </c>
      <c r="X2058" s="7" t="str">
        <f>TEXT(SalesDataTable[[#This Row],[Order Date]],"mmm")</f>
        <v>Oct</v>
      </c>
    </row>
    <row r="2059" spans="1:24" ht="15.75">
      <c r="A2059" s="2">
        <v>524</v>
      </c>
      <c r="B2059" s="11">
        <v>46302</v>
      </c>
      <c r="C2059" s="4">
        <f>YEAR(SalesDataTable[[#This Row],[Order Date]])</f>
        <v>2026</v>
      </c>
      <c r="D2059" s="4" t="str">
        <f>"Q"&amp;ROUNDUP(MONTH(SalesDataTable[[#This Row],[Order Date]])/3,0)</f>
        <v>Q4</v>
      </c>
      <c r="E2059" s="4">
        <f>MONTH(SalesDataTable[[#This Row],[Order Date]])</f>
        <v>10</v>
      </c>
      <c r="F2059" s="4" t="str">
        <f>TEXT(SalesDataTable[[#This Row],[Order Date]],"MMM")</f>
        <v>Oct</v>
      </c>
      <c r="G2059" s="3" t="s">
        <v>20</v>
      </c>
      <c r="H2059" s="3" t="s">
        <v>33</v>
      </c>
      <c r="I2059" s="3" t="s">
        <v>19</v>
      </c>
      <c r="J2059" s="3" t="s">
        <v>13</v>
      </c>
      <c r="K2059" s="3" t="s">
        <v>4</v>
      </c>
      <c r="L2059" s="3" t="s">
        <v>30</v>
      </c>
      <c r="M2059" s="8">
        <v>2</v>
      </c>
      <c r="N2059" s="5">
        <v>101.1</v>
      </c>
      <c r="O2059" s="6">
        <v>0.15</v>
      </c>
      <c r="P2059" s="18">
        <v>51.61</v>
      </c>
      <c r="Q2059" s="18">
        <f t="shared" si="128"/>
        <v>171.86999999999998</v>
      </c>
      <c r="R2059" s="18">
        <f t="shared" si="129"/>
        <v>103.22</v>
      </c>
      <c r="S2059" s="18">
        <f t="shared" si="130"/>
        <v>68.649999999999977</v>
      </c>
      <c r="T2059" s="7">
        <f t="shared" si="131"/>
        <v>0.39942980159422814</v>
      </c>
      <c r="U2059" s="4">
        <f>YEAR(SalesDataTable[[#This Row],[Order Date]])</f>
        <v>2026</v>
      </c>
      <c r="V2059" s="7" t="str">
        <f>"Q"&amp;ROUNDUP(MONTH(SalesDataTable[[#This Row],[Order Date]])/3,0)</f>
        <v>Q4</v>
      </c>
      <c r="W2059" s="8">
        <f>MONTH(SalesDataTable[[#This Row],[Order Date]])</f>
        <v>10</v>
      </c>
      <c r="X2059" s="7" t="str">
        <f>TEXT(SalesDataTable[[#This Row],[Order Date]],"mmm")</f>
        <v>Oct</v>
      </c>
    </row>
    <row r="2060" spans="1:24" ht="15.75">
      <c r="A2060" s="2">
        <v>2277</v>
      </c>
      <c r="B2060" s="11">
        <v>46302</v>
      </c>
      <c r="C2060" s="4">
        <f>YEAR(SalesDataTable[[#This Row],[Order Date]])</f>
        <v>2026</v>
      </c>
      <c r="D2060" s="4" t="str">
        <f>"Q"&amp;ROUNDUP(MONTH(SalesDataTable[[#This Row],[Order Date]])/3,0)</f>
        <v>Q4</v>
      </c>
      <c r="E2060" s="4">
        <f>MONTH(SalesDataTable[[#This Row],[Order Date]])</f>
        <v>10</v>
      </c>
      <c r="F2060" s="4" t="str">
        <f>TEXT(SalesDataTable[[#This Row],[Order Date]],"MMM")</f>
        <v>Oct</v>
      </c>
      <c r="G2060" s="3" t="s">
        <v>0</v>
      </c>
      <c r="H2060" s="3" t="s">
        <v>1</v>
      </c>
      <c r="I2060" s="3" t="s">
        <v>2</v>
      </c>
      <c r="J2060" s="3" t="s">
        <v>13</v>
      </c>
      <c r="K2060" s="3" t="s">
        <v>4</v>
      </c>
      <c r="L2060" s="3" t="s">
        <v>30</v>
      </c>
      <c r="M2060" s="8">
        <v>2</v>
      </c>
      <c r="N2060" s="5">
        <v>105</v>
      </c>
      <c r="O2060" s="6">
        <v>0</v>
      </c>
      <c r="P2060" s="18">
        <v>50.3</v>
      </c>
      <c r="Q2060" s="18">
        <f t="shared" si="128"/>
        <v>210</v>
      </c>
      <c r="R2060" s="18">
        <f t="shared" si="129"/>
        <v>100.6</v>
      </c>
      <c r="S2060" s="18">
        <f t="shared" si="130"/>
        <v>109.4</v>
      </c>
      <c r="T2060" s="7">
        <f t="shared" si="131"/>
        <v>0.52095238095238094</v>
      </c>
      <c r="U2060" s="4">
        <f>YEAR(SalesDataTable[[#This Row],[Order Date]])</f>
        <v>2026</v>
      </c>
      <c r="V2060" s="7" t="str">
        <f>"Q"&amp;ROUNDUP(MONTH(SalesDataTable[[#This Row],[Order Date]])/3,0)</f>
        <v>Q4</v>
      </c>
      <c r="W2060" s="8">
        <f>MONTH(SalesDataTable[[#This Row],[Order Date]])</f>
        <v>10</v>
      </c>
      <c r="X2060" s="7" t="str">
        <f>TEXT(SalesDataTable[[#This Row],[Order Date]],"mmm")</f>
        <v>Oct</v>
      </c>
    </row>
    <row r="2061" spans="1:24" ht="15.75">
      <c r="A2061" s="2">
        <v>2442</v>
      </c>
      <c r="B2061" s="11">
        <v>46302</v>
      </c>
      <c r="C2061" s="4">
        <f>YEAR(SalesDataTable[[#This Row],[Order Date]])</f>
        <v>2026</v>
      </c>
      <c r="D2061" s="4" t="str">
        <f>"Q"&amp;ROUNDUP(MONTH(SalesDataTable[[#This Row],[Order Date]])/3,0)</f>
        <v>Q4</v>
      </c>
      <c r="E2061" s="4">
        <f>MONTH(SalesDataTable[[#This Row],[Order Date]])</f>
        <v>10</v>
      </c>
      <c r="F2061" s="4" t="str">
        <f>TEXT(SalesDataTable[[#This Row],[Order Date]],"MMM")</f>
        <v>Oct</v>
      </c>
      <c r="G2061" s="3" t="s">
        <v>11</v>
      </c>
      <c r="H2061" s="3" t="s">
        <v>12</v>
      </c>
      <c r="I2061" s="3" t="s">
        <v>8</v>
      </c>
      <c r="J2061" s="3" t="s">
        <v>16</v>
      </c>
      <c r="K2061" s="3" t="s">
        <v>9</v>
      </c>
      <c r="L2061" s="3" t="s">
        <v>37</v>
      </c>
      <c r="M2061" s="8">
        <v>4</v>
      </c>
      <c r="N2061" s="5">
        <v>157.12</v>
      </c>
      <c r="O2061" s="6">
        <v>0.15</v>
      </c>
      <c r="P2061" s="18">
        <v>77.98</v>
      </c>
      <c r="Q2061" s="18">
        <f t="shared" si="128"/>
        <v>534.20799999999997</v>
      </c>
      <c r="R2061" s="18">
        <f t="shared" si="129"/>
        <v>311.92</v>
      </c>
      <c r="S2061" s="18">
        <f t="shared" si="130"/>
        <v>222.28799999999995</v>
      </c>
      <c r="T2061" s="7">
        <f t="shared" si="131"/>
        <v>0.41610758356295668</v>
      </c>
      <c r="U2061" s="4">
        <f>YEAR(SalesDataTable[[#This Row],[Order Date]])</f>
        <v>2026</v>
      </c>
      <c r="V2061" s="7" t="str">
        <f>"Q"&amp;ROUNDUP(MONTH(SalesDataTable[[#This Row],[Order Date]])/3,0)</f>
        <v>Q4</v>
      </c>
      <c r="W2061" s="8">
        <f>MONTH(SalesDataTable[[#This Row],[Order Date]])</f>
        <v>10</v>
      </c>
      <c r="X2061" s="7" t="str">
        <f>TEXT(SalesDataTable[[#This Row],[Order Date]],"mmm")</f>
        <v>Oct</v>
      </c>
    </row>
    <row r="2062" spans="1:24" ht="15.75">
      <c r="A2062" s="2">
        <v>2809</v>
      </c>
      <c r="B2062" s="11">
        <v>46302</v>
      </c>
      <c r="C2062" s="4">
        <f>YEAR(SalesDataTable[[#This Row],[Order Date]])</f>
        <v>2026</v>
      </c>
      <c r="D2062" s="4" t="str">
        <f>"Q"&amp;ROUNDUP(MONTH(SalesDataTable[[#This Row],[Order Date]])/3,0)</f>
        <v>Q4</v>
      </c>
      <c r="E2062" s="4">
        <f>MONTH(SalesDataTable[[#This Row],[Order Date]])</f>
        <v>10</v>
      </c>
      <c r="F2062" s="4" t="str">
        <f>TEXT(SalesDataTable[[#This Row],[Order Date]],"MMM")</f>
        <v>Oct</v>
      </c>
      <c r="G2062" s="3" t="s">
        <v>20</v>
      </c>
      <c r="H2062" s="3" t="s">
        <v>33</v>
      </c>
      <c r="I2062" s="3" t="s">
        <v>2</v>
      </c>
      <c r="J2062" s="3" t="s">
        <v>3</v>
      </c>
      <c r="K2062" s="3" t="s">
        <v>9</v>
      </c>
      <c r="L2062" s="3" t="s">
        <v>46</v>
      </c>
      <c r="M2062" s="8">
        <v>3</v>
      </c>
      <c r="N2062" s="5">
        <v>70.239999999999995</v>
      </c>
      <c r="O2062" s="6">
        <v>0.05</v>
      </c>
      <c r="P2062" s="18">
        <v>31.96</v>
      </c>
      <c r="Q2062" s="18">
        <f t="shared" si="128"/>
        <v>200.18399999999997</v>
      </c>
      <c r="R2062" s="18">
        <f t="shared" si="129"/>
        <v>95.88</v>
      </c>
      <c r="S2062" s="18">
        <f t="shared" si="130"/>
        <v>104.30399999999997</v>
      </c>
      <c r="T2062" s="7">
        <f t="shared" si="131"/>
        <v>0.5210406426087999</v>
      </c>
      <c r="U2062" s="4">
        <f>YEAR(SalesDataTable[[#This Row],[Order Date]])</f>
        <v>2026</v>
      </c>
      <c r="V2062" s="7" t="str">
        <f>"Q"&amp;ROUNDUP(MONTH(SalesDataTable[[#This Row],[Order Date]])/3,0)</f>
        <v>Q4</v>
      </c>
      <c r="W2062" s="8">
        <f>MONTH(SalesDataTable[[#This Row],[Order Date]])</f>
        <v>10</v>
      </c>
      <c r="X2062" s="7" t="str">
        <f>TEXT(SalesDataTable[[#This Row],[Order Date]],"mmm")</f>
        <v>Oct</v>
      </c>
    </row>
    <row r="2063" spans="1:24" ht="15.75">
      <c r="A2063" s="2">
        <v>2946</v>
      </c>
      <c r="B2063" s="11">
        <v>46302</v>
      </c>
      <c r="C2063" s="4">
        <f>YEAR(SalesDataTable[[#This Row],[Order Date]])</f>
        <v>2026</v>
      </c>
      <c r="D2063" s="4" t="str">
        <f>"Q"&amp;ROUNDUP(MONTH(SalesDataTable[[#This Row],[Order Date]])/3,0)</f>
        <v>Q4</v>
      </c>
      <c r="E2063" s="4">
        <f>MONTH(SalesDataTable[[#This Row],[Order Date]])</f>
        <v>10</v>
      </c>
      <c r="F2063" s="4" t="str">
        <f>TEXT(SalesDataTable[[#This Row],[Order Date]],"MMM")</f>
        <v>Oct</v>
      </c>
      <c r="G2063" s="3" t="s">
        <v>11</v>
      </c>
      <c r="H2063" s="3" t="s">
        <v>52</v>
      </c>
      <c r="I2063" s="3" t="s">
        <v>2</v>
      </c>
      <c r="J2063" s="3" t="s">
        <v>3</v>
      </c>
      <c r="K2063" s="3" t="s">
        <v>4</v>
      </c>
      <c r="L2063" s="3" t="s">
        <v>30</v>
      </c>
      <c r="M2063" s="8">
        <v>1</v>
      </c>
      <c r="N2063" s="5">
        <v>103.48</v>
      </c>
      <c r="O2063" s="6">
        <v>0.1</v>
      </c>
      <c r="P2063" s="18">
        <v>51.33</v>
      </c>
      <c r="Q2063" s="18">
        <f t="shared" si="128"/>
        <v>93.132000000000005</v>
      </c>
      <c r="R2063" s="18">
        <f t="shared" si="129"/>
        <v>51.33</v>
      </c>
      <c r="S2063" s="18">
        <f t="shared" si="130"/>
        <v>41.802000000000007</v>
      </c>
      <c r="T2063" s="7">
        <f t="shared" si="131"/>
        <v>0.4488467980930293</v>
      </c>
      <c r="U2063" s="4">
        <f>YEAR(SalesDataTable[[#This Row],[Order Date]])</f>
        <v>2026</v>
      </c>
      <c r="V2063" s="7" t="str">
        <f>"Q"&amp;ROUNDUP(MONTH(SalesDataTable[[#This Row],[Order Date]])/3,0)</f>
        <v>Q4</v>
      </c>
      <c r="W2063" s="8">
        <f>MONTH(SalesDataTable[[#This Row],[Order Date]])</f>
        <v>10</v>
      </c>
      <c r="X2063" s="7" t="str">
        <f>TEXT(SalesDataTable[[#This Row],[Order Date]],"mmm")</f>
        <v>Oct</v>
      </c>
    </row>
    <row r="2064" spans="1:24" ht="15.75">
      <c r="A2064" s="2">
        <v>4147</v>
      </c>
      <c r="B2064" s="11">
        <v>46302</v>
      </c>
      <c r="C2064" s="4">
        <f>YEAR(SalesDataTable[[#This Row],[Order Date]])</f>
        <v>2026</v>
      </c>
      <c r="D2064" s="4" t="str">
        <f>"Q"&amp;ROUNDUP(MONTH(SalesDataTable[[#This Row],[Order Date]])/3,0)</f>
        <v>Q4</v>
      </c>
      <c r="E2064" s="4">
        <f>MONTH(SalesDataTable[[#This Row],[Order Date]])</f>
        <v>10</v>
      </c>
      <c r="F2064" s="4" t="str">
        <f>TEXT(SalesDataTable[[#This Row],[Order Date]],"MMM")</f>
        <v>Oct</v>
      </c>
      <c r="G2064" s="3" t="s">
        <v>6</v>
      </c>
      <c r="H2064" s="3" t="s">
        <v>43</v>
      </c>
      <c r="I2064" s="3" t="s">
        <v>19</v>
      </c>
      <c r="J2064" s="3" t="s">
        <v>3</v>
      </c>
      <c r="K2064" s="3" t="s">
        <v>4</v>
      </c>
      <c r="L2064" s="3" t="s">
        <v>26</v>
      </c>
      <c r="M2064" s="8">
        <v>3</v>
      </c>
      <c r="N2064" s="5">
        <v>40.770000000000003</v>
      </c>
      <c r="O2064" s="6">
        <v>0.05</v>
      </c>
      <c r="P2064" s="18">
        <v>16.68</v>
      </c>
      <c r="Q2064" s="18">
        <f t="shared" si="128"/>
        <v>116.19449999999999</v>
      </c>
      <c r="R2064" s="18">
        <f t="shared" si="129"/>
        <v>50.04</v>
      </c>
      <c r="S2064" s="18">
        <f t="shared" si="130"/>
        <v>66.154499999999985</v>
      </c>
      <c r="T2064" s="7">
        <f t="shared" si="131"/>
        <v>0.56934278300608021</v>
      </c>
      <c r="U2064" s="4">
        <f>YEAR(SalesDataTable[[#This Row],[Order Date]])</f>
        <v>2026</v>
      </c>
      <c r="V2064" s="7" t="str">
        <f>"Q"&amp;ROUNDUP(MONTH(SalesDataTable[[#This Row],[Order Date]])/3,0)</f>
        <v>Q4</v>
      </c>
      <c r="W2064" s="8">
        <f>MONTH(SalesDataTable[[#This Row],[Order Date]])</f>
        <v>10</v>
      </c>
      <c r="X2064" s="7" t="str">
        <f>TEXT(SalesDataTable[[#This Row],[Order Date]],"mmm")</f>
        <v>Oct</v>
      </c>
    </row>
    <row r="2065" spans="1:24" ht="15.75">
      <c r="A2065" s="2">
        <v>4164</v>
      </c>
      <c r="B2065" s="11">
        <v>46302</v>
      </c>
      <c r="C2065" s="4">
        <f>YEAR(SalesDataTable[[#This Row],[Order Date]])</f>
        <v>2026</v>
      </c>
      <c r="D2065" s="4" t="str">
        <f>"Q"&amp;ROUNDUP(MONTH(SalesDataTable[[#This Row],[Order Date]])/3,0)</f>
        <v>Q4</v>
      </c>
      <c r="E2065" s="4">
        <f>MONTH(SalesDataTable[[#This Row],[Order Date]])</f>
        <v>10</v>
      </c>
      <c r="F2065" s="4" t="str">
        <f>TEXT(SalesDataTable[[#This Row],[Order Date]],"MMM")</f>
        <v>Oct</v>
      </c>
      <c r="G2065" s="3" t="s">
        <v>0</v>
      </c>
      <c r="H2065" s="3" t="s">
        <v>36</v>
      </c>
      <c r="I2065" s="3" t="s">
        <v>19</v>
      </c>
      <c r="J2065" s="3" t="s">
        <v>13</v>
      </c>
      <c r="K2065" s="3" t="s">
        <v>9</v>
      </c>
      <c r="L2065" s="3" t="s">
        <v>17</v>
      </c>
      <c r="M2065" s="8">
        <v>2</v>
      </c>
      <c r="N2065" s="5">
        <v>143.41999999999999</v>
      </c>
      <c r="O2065" s="6">
        <v>0</v>
      </c>
      <c r="P2065" s="18">
        <v>81.44</v>
      </c>
      <c r="Q2065" s="18">
        <f t="shared" si="128"/>
        <v>286.83999999999997</v>
      </c>
      <c r="R2065" s="18">
        <f t="shared" si="129"/>
        <v>162.88</v>
      </c>
      <c r="S2065" s="18">
        <f t="shared" si="130"/>
        <v>123.95999999999998</v>
      </c>
      <c r="T2065" s="7">
        <f t="shared" si="131"/>
        <v>0.43215730023706594</v>
      </c>
      <c r="U2065" s="4">
        <f>YEAR(SalesDataTable[[#This Row],[Order Date]])</f>
        <v>2026</v>
      </c>
      <c r="V2065" s="7" t="str">
        <f>"Q"&amp;ROUNDUP(MONTH(SalesDataTable[[#This Row],[Order Date]])/3,0)</f>
        <v>Q4</v>
      </c>
      <c r="W2065" s="8">
        <f>MONTH(SalesDataTable[[#This Row],[Order Date]])</f>
        <v>10</v>
      </c>
      <c r="X2065" s="7" t="str">
        <f>TEXT(SalesDataTable[[#This Row],[Order Date]],"mmm")</f>
        <v>Oct</v>
      </c>
    </row>
    <row r="2066" spans="1:24" ht="15.75">
      <c r="A2066" s="2">
        <v>4275</v>
      </c>
      <c r="B2066" s="11">
        <v>46302</v>
      </c>
      <c r="C2066" s="4">
        <f>YEAR(SalesDataTable[[#This Row],[Order Date]])</f>
        <v>2026</v>
      </c>
      <c r="D2066" s="4" t="str">
        <f>"Q"&amp;ROUNDUP(MONTH(SalesDataTable[[#This Row],[Order Date]])/3,0)</f>
        <v>Q4</v>
      </c>
      <c r="E2066" s="4">
        <f>MONTH(SalesDataTable[[#This Row],[Order Date]])</f>
        <v>10</v>
      </c>
      <c r="F2066" s="4" t="str">
        <f>TEXT(SalesDataTable[[#This Row],[Order Date]],"MMM")</f>
        <v>Oct</v>
      </c>
      <c r="G2066" s="3" t="s">
        <v>20</v>
      </c>
      <c r="H2066" s="3" t="s">
        <v>31</v>
      </c>
      <c r="I2066" s="3" t="s">
        <v>28</v>
      </c>
      <c r="J2066" s="3" t="s">
        <v>3</v>
      </c>
      <c r="K2066" s="3" t="s">
        <v>4</v>
      </c>
      <c r="L2066" s="3" t="s">
        <v>22</v>
      </c>
      <c r="M2066" s="8">
        <v>1</v>
      </c>
      <c r="N2066" s="5">
        <v>49.56</v>
      </c>
      <c r="O2066" s="6">
        <v>0.05</v>
      </c>
      <c r="P2066" s="18">
        <v>22.88</v>
      </c>
      <c r="Q2066" s="18">
        <f t="shared" si="128"/>
        <v>47.082000000000001</v>
      </c>
      <c r="R2066" s="18">
        <f t="shared" si="129"/>
        <v>22.88</v>
      </c>
      <c r="S2066" s="18">
        <f t="shared" si="130"/>
        <v>24.202000000000002</v>
      </c>
      <c r="T2066" s="7">
        <f t="shared" si="131"/>
        <v>0.51403933562720361</v>
      </c>
      <c r="U2066" s="4">
        <f>YEAR(SalesDataTable[[#This Row],[Order Date]])</f>
        <v>2026</v>
      </c>
      <c r="V2066" s="7" t="str">
        <f>"Q"&amp;ROUNDUP(MONTH(SalesDataTable[[#This Row],[Order Date]])/3,0)</f>
        <v>Q4</v>
      </c>
      <c r="W2066" s="8">
        <f>MONTH(SalesDataTable[[#This Row],[Order Date]])</f>
        <v>10</v>
      </c>
      <c r="X2066" s="7" t="str">
        <f>TEXT(SalesDataTable[[#This Row],[Order Date]],"mmm")</f>
        <v>Oct</v>
      </c>
    </row>
    <row r="2067" spans="1:24" ht="15.75">
      <c r="A2067" s="2">
        <v>5062</v>
      </c>
      <c r="B2067" s="11">
        <v>46302</v>
      </c>
      <c r="C2067" s="4">
        <f>YEAR(SalesDataTable[[#This Row],[Order Date]])</f>
        <v>2026</v>
      </c>
      <c r="D2067" s="4" t="str">
        <f>"Q"&amp;ROUNDUP(MONTH(SalesDataTable[[#This Row],[Order Date]])/3,0)</f>
        <v>Q4</v>
      </c>
      <c r="E2067" s="4">
        <f>MONTH(SalesDataTable[[#This Row],[Order Date]])</f>
        <v>10</v>
      </c>
      <c r="F2067" s="4" t="str">
        <f>TEXT(SalesDataTable[[#This Row],[Order Date]],"MMM")</f>
        <v>Oct</v>
      </c>
      <c r="G2067" s="3" t="s">
        <v>6</v>
      </c>
      <c r="H2067" s="3" t="s">
        <v>43</v>
      </c>
      <c r="I2067" s="3" t="s">
        <v>2</v>
      </c>
      <c r="J2067" s="3" t="s">
        <v>3</v>
      </c>
      <c r="K2067" s="3" t="s">
        <v>14</v>
      </c>
      <c r="L2067" s="3" t="s">
        <v>44</v>
      </c>
      <c r="M2067" s="8">
        <v>4</v>
      </c>
      <c r="N2067" s="5">
        <v>131.05000000000001</v>
      </c>
      <c r="O2067" s="6">
        <v>0</v>
      </c>
      <c r="P2067" s="18">
        <v>67.37</v>
      </c>
      <c r="Q2067" s="18">
        <f t="shared" si="128"/>
        <v>524.20000000000005</v>
      </c>
      <c r="R2067" s="18">
        <f t="shared" si="129"/>
        <v>269.48</v>
      </c>
      <c r="S2067" s="18">
        <f t="shared" si="130"/>
        <v>254.72000000000003</v>
      </c>
      <c r="T2067" s="7">
        <f t="shared" si="131"/>
        <v>0.48592140404425793</v>
      </c>
      <c r="U2067" s="4">
        <f>YEAR(SalesDataTable[[#This Row],[Order Date]])</f>
        <v>2026</v>
      </c>
      <c r="V2067" s="7" t="str">
        <f>"Q"&amp;ROUNDUP(MONTH(SalesDataTable[[#This Row],[Order Date]])/3,0)</f>
        <v>Q4</v>
      </c>
      <c r="W2067" s="8">
        <f>MONTH(SalesDataTable[[#This Row],[Order Date]])</f>
        <v>10</v>
      </c>
      <c r="X2067" s="7" t="str">
        <f>TEXT(SalesDataTable[[#This Row],[Order Date]],"mmm")</f>
        <v>Oct</v>
      </c>
    </row>
    <row r="2068" spans="1:24" ht="15.75">
      <c r="A2068" s="2">
        <v>1126</v>
      </c>
      <c r="B2068" s="11">
        <v>46303</v>
      </c>
      <c r="C2068" s="4">
        <f>YEAR(SalesDataTable[[#This Row],[Order Date]])</f>
        <v>2026</v>
      </c>
      <c r="D2068" s="4" t="str">
        <f>"Q"&amp;ROUNDUP(MONTH(SalesDataTable[[#This Row],[Order Date]])/3,0)</f>
        <v>Q4</v>
      </c>
      <c r="E2068" s="4">
        <f>MONTH(SalesDataTable[[#This Row],[Order Date]])</f>
        <v>10</v>
      </c>
      <c r="F2068" s="4" t="str">
        <f>TEXT(SalesDataTable[[#This Row],[Order Date]],"MMM")</f>
        <v>Oct</v>
      </c>
      <c r="G2068" s="3" t="s">
        <v>0</v>
      </c>
      <c r="H2068" s="3" t="s">
        <v>36</v>
      </c>
      <c r="I2068" s="3" t="s">
        <v>2</v>
      </c>
      <c r="J2068" s="3" t="s">
        <v>16</v>
      </c>
      <c r="K2068" s="3" t="s">
        <v>4</v>
      </c>
      <c r="L2068" s="3" t="s">
        <v>22</v>
      </c>
      <c r="M2068" s="8">
        <v>1</v>
      </c>
      <c r="N2068" s="5">
        <v>51.35</v>
      </c>
      <c r="O2068" s="6">
        <v>0</v>
      </c>
      <c r="P2068" s="18">
        <v>22.98</v>
      </c>
      <c r="Q2068" s="18">
        <f t="shared" si="128"/>
        <v>51.35</v>
      </c>
      <c r="R2068" s="18">
        <f t="shared" si="129"/>
        <v>22.98</v>
      </c>
      <c r="S2068" s="18">
        <f t="shared" si="130"/>
        <v>28.37</v>
      </c>
      <c r="T2068" s="7">
        <f t="shared" si="131"/>
        <v>0.55248296007789677</v>
      </c>
      <c r="U2068" s="4">
        <f>YEAR(SalesDataTable[[#This Row],[Order Date]])</f>
        <v>2026</v>
      </c>
      <c r="V2068" s="7" t="str">
        <f>"Q"&amp;ROUNDUP(MONTH(SalesDataTable[[#This Row],[Order Date]])/3,0)</f>
        <v>Q4</v>
      </c>
      <c r="W2068" s="8">
        <f>MONTH(SalesDataTable[[#This Row],[Order Date]])</f>
        <v>10</v>
      </c>
      <c r="X2068" s="7" t="str">
        <f>TEXT(SalesDataTable[[#This Row],[Order Date]],"mmm")</f>
        <v>Oct</v>
      </c>
    </row>
    <row r="2069" spans="1:24" ht="15.75">
      <c r="A2069" s="2">
        <v>1865</v>
      </c>
      <c r="B2069" s="11">
        <v>46303</v>
      </c>
      <c r="C2069" s="4">
        <f>YEAR(SalesDataTable[[#This Row],[Order Date]])</f>
        <v>2026</v>
      </c>
      <c r="D2069" s="4" t="str">
        <f>"Q"&amp;ROUNDUP(MONTH(SalesDataTable[[#This Row],[Order Date]])/3,0)</f>
        <v>Q4</v>
      </c>
      <c r="E2069" s="4">
        <f>MONTH(SalesDataTable[[#This Row],[Order Date]])</f>
        <v>10</v>
      </c>
      <c r="F2069" s="4" t="str">
        <f>TEXT(SalesDataTable[[#This Row],[Order Date]],"MMM")</f>
        <v>Oct</v>
      </c>
      <c r="G2069" s="3" t="s">
        <v>20</v>
      </c>
      <c r="H2069" s="3" t="s">
        <v>33</v>
      </c>
      <c r="I2069" s="3" t="s">
        <v>2</v>
      </c>
      <c r="J2069" s="3" t="s">
        <v>3</v>
      </c>
      <c r="K2069" s="3" t="s">
        <v>34</v>
      </c>
      <c r="L2069" s="3" t="s">
        <v>35</v>
      </c>
      <c r="M2069" s="8">
        <v>1</v>
      </c>
      <c r="N2069" s="5">
        <v>39.659999999999997</v>
      </c>
      <c r="O2069" s="6">
        <v>0</v>
      </c>
      <c r="P2069" s="18">
        <v>14.39</v>
      </c>
      <c r="Q2069" s="18">
        <f t="shared" si="128"/>
        <v>39.659999999999997</v>
      </c>
      <c r="R2069" s="18">
        <f t="shared" si="129"/>
        <v>14.39</v>
      </c>
      <c r="S2069" s="18">
        <f t="shared" si="130"/>
        <v>25.269999999999996</v>
      </c>
      <c r="T2069" s="7">
        <f t="shared" si="131"/>
        <v>0.63716591023701463</v>
      </c>
      <c r="U2069" s="4">
        <f>YEAR(SalesDataTable[[#This Row],[Order Date]])</f>
        <v>2026</v>
      </c>
      <c r="V2069" s="7" t="str">
        <f>"Q"&amp;ROUNDUP(MONTH(SalesDataTable[[#This Row],[Order Date]])/3,0)</f>
        <v>Q4</v>
      </c>
      <c r="W2069" s="8">
        <f>MONTH(SalesDataTable[[#This Row],[Order Date]])</f>
        <v>10</v>
      </c>
      <c r="X2069" s="7" t="str">
        <f>TEXT(SalesDataTable[[#This Row],[Order Date]],"mmm")</f>
        <v>Oct</v>
      </c>
    </row>
    <row r="2070" spans="1:24" ht="15.75">
      <c r="A2070" s="2">
        <v>2471</v>
      </c>
      <c r="B2070" s="11">
        <v>46303</v>
      </c>
      <c r="C2070" s="4">
        <f>YEAR(SalesDataTable[[#This Row],[Order Date]])</f>
        <v>2026</v>
      </c>
      <c r="D2070" s="4" t="str">
        <f>"Q"&amp;ROUNDUP(MONTH(SalesDataTable[[#This Row],[Order Date]])/3,0)</f>
        <v>Q4</v>
      </c>
      <c r="E2070" s="4">
        <f>MONTH(SalesDataTable[[#This Row],[Order Date]])</f>
        <v>10</v>
      </c>
      <c r="F2070" s="4" t="str">
        <f>TEXT(SalesDataTable[[#This Row],[Order Date]],"MMM")</f>
        <v>Oct</v>
      </c>
      <c r="G2070" s="3" t="s">
        <v>20</v>
      </c>
      <c r="H2070" s="3" t="s">
        <v>47</v>
      </c>
      <c r="I2070" s="3" t="s">
        <v>19</v>
      </c>
      <c r="J2070" s="3" t="s">
        <v>13</v>
      </c>
      <c r="K2070" s="3" t="s">
        <v>34</v>
      </c>
      <c r="L2070" s="3" t="s">
        <v>35</v>
      </c>
      <c r="M2070" s="8">
        <v>1</v>
      </c>
      <c r="N2070" s="5">
        <v>39.79</v>
      </c>
      <c r="O2070" s="6">
        <v>0</v>
      </c>
      <c r="P2070" s="18">
        <v>14.76</v>
      </c>
      <c r="Q2070" s="18">
        <f t="shared" si="128"/>
        <v>39.79</v>
      </c>
      <c r="R2070" s="18">
        <f t="shared" si="129"/>
        <v>14.76</v>
      </c>
      <c r="S2070" s="18">
        <f t="shared" si="130"/>
        <v>25.03</v>
      </c>
      <c r="T2070" s="7">
        <f t="shared" si="131"/>
        <v>0.62905252576024129</v>
      </c>
      <c r="U2070" s="4">
        <f>YEAR(SalesDataTable[[#This Row],[Order Date]])</f>
        <v>2026</v>
      </c>
      <c r="V2070" s="7" t="str">
        <f>"Q"&amp;ROUNDUP(MONTH(SalesDataTable[[#This Row],[Order Date]])/3,0)</f>
        <v>Q4</v>
      </c>
      <c r="W2070" s="8">
        <f>MONTH(SalesDataTable[[#This Row],[Order Date]])</f>
        <v>10</v>
      </c>
      <c r="X2070" s="7" t="str">
        <f>TEXT(SalesDataTable[[#This Row],[Order Date]],"mmm")</f>
        <v>Oct</v>
      </c>
    </row>
    <row r="2071" spans="1:24" ht="15.75">
      <c r="A2071" s="2">
        <v>3208</v>
      </c>
      <c r="B2071" s="11">
        <v>46303</v>
      </c>
      <c r="C2071" s="4">
        <f>YEAR(SalesDataTable[[#This Row],[Order Date]])</f>
        <v>2026</v>
      </c>
      <c r="D2071" s="4" t="str">
        <f>"Q"&amp;ROUNDUP(MONTH(SalesDataTable[[#This Row],[Order Date]])/3,0)</f>
        <v>Q4</v>
      </c>
      <c r="E2071" s="4">
        <f>MONTH(SalesDataTable[[#This Row],[Order Date]])</f>
        <v>10</v>
      </c>
      <c r="F2071" s="4" t="str">
        <f>TEXT(SalesDataTable[[#This Row],[Order Date]],"MMM")</f>
        <v>Oct</v>
      </c>
      <c r="G2071" s="3" t="s">
        <v>11</v>
      </c>
      <c r="H2071" s="3" t="s">
        <v>39</v>
      </c>
      <c r="I2071" s="3" t="s">
        <v>8</v>
      </c>
      <c r="J2071" s="3" t="s">
        <v>13</v>
      </c>
      <c r="K2071" s="3" t="s">
        <v>4</v>
      </c>
      <c r="L2071" s="3" t="s">
        <v>26</v>
      </c>
      <c r="M2071" s="8">
        <v>6</v>
      </c>
      <c r="N2071" s="5">
        <v>41.27</v>
      </c>
      <c r="O2071" s="6">
        <v>0.1</v>
      </c>
      <c r="P2071" s="18">
        <v>16.61</v>
      </c>
      <c r="Q2071" s="18">
        <f t="shared" si="128"/>
        <v>222.858</v>
      </c>
      <c r="R2071" s="18">
        <f t="shared" si="129"/>
        <v>99.66</v>
      </c>
      <c r="S2071" s="18">
        <f t="shared" si="130"/>
        <v>123.19800000000001</v>
      </c>
      <c r="T2071" s="7">
        <f t="shared" si="131"/>
        <v>0.55280941227149127</v>
      </c>
      <c r="U2071" s="4">
        <f>YEAR(SalesDataTable[[#This Row],[Order Date]])</f>
        <v>2026</v>
      </c>
      <c r="V2071" s="7" t="str">
        <f>"Q"&amp;ROUNDUP(MONTH(SalesDataTable[[#This Row],[Order Date]])/3,0)</f>
        <v>Q4</v>
      </c>
      <c r="W2071" s="8">
        <f>MONTH(SalesDataTable[[#This Row],[Order Date]])</f>
        <v>10</v>
      </c>
      <c r="X2071" s="7" t="str">
        <f>TEXT(SalesDataTable[[#This Row],[Order Date]],"mmm")</f>
        <v>Oct</v>
      </c>
    </row>
    <row r="2072" spans="1:24" ht="15.75">
      <c r="A2072" s="2">
        <v>4285</v>
      </c>
      <c r="B2072" s="11">
        <v>46303</v>
      </c>
      <c r="C2072" s="4">
        <f>YEAR(SalesDataTable[[#This Row],[Order Date]])</f>
        <v>2026</v>
      </c>
      <c r="D2072" s="4" t="str">
        <f>"Q"&amp;ROUNDUP(MONTH(SalesDataTable[[#This Row],[Order Date]])/3,0)</f>
        <v>Q4</v>
      </c>
      <c r="E2072" s="4">
        <f>MONTH(SalesDataTable[[#This Row],[Order Date]])</f>
        <v>10</v>
      </c>
      <c r="F2072" s="4" t="str">
        <f>TEXT(SalesDataTable[[#This Row],[Order Date]],"MMM")</f>
        <v>Oct</v>
      </c>
      <c r="G2072" s="3" t="s">
        <v>20</v>
      </c>
      <c r="H2072" s="3" t="s">
        <v>21</v>
      </c>
      <c r="I2072" s="3" t="s">
        <v>2</v>
      </c>
      <c r="J2072" s="3" t="s">
        <v>3</v>
      </c>
      <c r="K2072" s="3" t="s">
        <v>9</v>
      </c>
      <c r="L2072" s="3" t="s">
        <v>10</v>
      </c>
      <c r="M2072" s="8">
        <v>1</v>
      </c>
      <c r="N2072" s="5">
        <v>93.39</v>
      </c>
      <c r="O2072" s="6">
        <v>0</v>
      </c>
      <c r="P2072" s="18">
        <v>45.98</v>
      </c>
      <c r="Q2072" s="18">
        <f t="shared" si="128"/>
        <v>93.39</v>
      </c>
      <c r="R2072" s="18">
        <f t="shared" si="129"/>
        <v>45.98</v>
      </c>
      <c r="S2072" s="18">
        <f t="shared" si="130"/>
        <v>47.410000000000004</v>
      </c>
      <c r="T2072" s="7">
        <f t="shared" si="131"/>
        <v>0.50765606595995294</v>
      </c>
      <c r="U2072" s="4">
        <f>YEAR(SalesDataTable[[#This Row],[Order Date]])</f>
        <v>2026</v>
      </c>
      <c r="V2072" s="7" t="str">
        <f>"Q"&amp;ROUNDUP(MONTH(SalesDataTable[[#This Row],[Order Date]])/3,0)</f>
        <v>Q4</v>
      </c>
      <c r="W2072" s="8">
        <f>MONTH(SalesDataTable[[#This Row],[Order Date]])</f>
        <v>10</v>
      </c>
      <c r="X2072" s="7" t="str">
        <f>TEXT(SalesDataTable[[#This Row],[Order Date]],"mmm")</f>
        <v>Oct</v>
      </c>
    </row>
    <row r="2073" spans="1:24" ht="15.75">
      <c r="A2073" s="2">
        <v>261</v>
      </c>
      <c r="B2073" s="11">
        <v>46304</v>
      </c>
      <c r="C2073" s="4">
        <f>YEAR(SalesDataTable[[#This Row],[Order Date]])</f>
        <v>2026</v>
      </c>
      <c r="D2073" s="4" t="str">
        <f>"Q"&amp;ROUNDUP(MONTH(SalesDataTable[[#This Row],[Order Date]])/3,0)</f>
        <v>Q4</v>
      </c>
      <c r="E2073" s="4">
        <f>MONTH(SalesDataTable[[#This Row],[Order Date]])</f>
        <v>10</v>
      </c>
      <c r="F2073" s="4" t="str">
        <f>TEXT(SalesDataTable[[#This Row],[Order Date]],"MMM")</f>
        <v>Oct</v>
      </c>
      <c r="G2073" s="3" t="s">
        <v>11</v>
      </c>
      <c r="H2073" s="3" t="s">
        <v>18</v>
      </c>
      <c r="I2073" s="3" t="s">
        <v>2</v>
      </c>
      <c r="J2073" s="3" t="s">
        <v>16</v>
      </c>
      <c r="K2073" s="3" t="s">
        <v>23</v>
      </c>
      <c r="L2073" s="3" t="s">
        <v>24</v>
      </c>
      <c r="M2073" s="8">
        <v>1</v>
      </c>
      <c r="N2073" s="5">
        <v>336.56</v>
      </c>
      <c r="O2073" s="6">
        <v>0</v>
      </c>
      <c r="P2073" s="18">
        <v>189.74</v>
      </c>
      <c r="Q2073" s="18">
        <f t="shared" si="128"/>
        <v>336.56</v>
      </c>
      <c r="R2073" s="18">
        <f t="shared" si="129"/>
        <v>189.74</v>
      </c>
      <c r="S2073" s="18">
        <f t="shared" si="130"/>
        <v>146.82</v>
      </c>
      <c r="T2073" s="7">
        <f t="shared" si="131"/>
        <v>0.43623722367482765</v>
      </c>
      <c r="U2073" s="4">
        <f>YEAR(SalesDataTable[[#This Row],[Order Date]])</f>
        <v>2026</v>
      </c>
      <c r="V2073" s="7" t="str">
        <f>"Q"&amp;ROUNDUP(MONTH(SalesDataTable[[#This Row],[Order Date]])/3,0)</f>
        <v>Q4</v>
      </c>
      <c r="W2073" s="8">
        <f>MONTH(SalesDataTable[[#This Row],[Order Date]])</f>
        <v>10</v>
      </c>
      <c r="X2073" s="7" t="str">
        <f>TEXT(SalesDataTable[[#This Row],[Order Date]],"mmm")</f>
        <v>Oct</v>
      </c>
    </row>
    <row r="2074" spans="1:24" ht="15.75">
      <c r="A2074" s="2">
        <v>291</v>
      </c>
      <c r="B2074" s="11">
        <v>46304</v>
      </c>
      <c r="C2074" s="4">
        <f>YEAR(SalesDataTable[[#This Row],[Order Date]])</f>
        <v>2026</v>
      </c>
      <c r="D2074" s="4" t="str">
        <f>"Q"&amp;ROUNDUP(MONTH(SalesDataTable[[#This Row],[Order Date]])/3,0)</f>
        <v>Q4</v>
      </c>
      <c r="E2074" s="4">
        <f>MONTH(SalesDataTable[[#This Row],[Order Date]])</f>
        <v>10</v>
      </c>
      <c r="F2074" s="4" t="str">
        <f>TEXT(SalesDataTable[[#This Row],[Order Date]],"MMM")</f>
        <v>Oct</v>
      </c>
      <c r="G2074" s="3" t="s">
        <v>11</v>
      </c>
      <c r="H2074" s="3" t="s">
        <v>12</v>
      </c>
      <c r="I2074" s="3" t="s">
        <v>2</v>
      </c>
      <c r="J2074" s="3" t="s">
        <v>13</v>
      </c>
      <c r="K2074" s="3" t="s">
        <v>14</v>
      </c>
      <c r="L2074" s="3" t="s">
        <v>44</v>
      </c>
      <c r="M2074" s="8">
        <v>2</v>
      </c>
      <c r="N2074" s="5">
        <v>132.47999999999999</v>
      </c>
      <c r="O2074" s="6">
        <v>0.1</v>
      </c>
      <c r="P2074" s="18">
        <v>67.48</v>
      </c>
      <c r="Q2074" s="18">
        <f t="shared" si="128"/>
        <v>238.464</v>
      </c>
      <c r="R2074" s="18">
        <f t="shared" si="129"/>
        <v>134.96</v>
      </c>
      <c r="S2074" s="18">
        <f t="shared" si="130"/>
        <v>103.50399999999999</v>
      </c>
      <c r="T2074" s="7">
        <f t="shared" si="131"/>
        <v>0.43404455179817497</v>
      </c>
      <c r="U2074" s="4">
        <f>YEAR(SalesDataTable[[#This Row],[Order Date]])</f>
        <v>2026</v>
      </c>
      <c r="V2074" s="7" t="str">
        <f>"Q"&amp;ROUNDUP(MONTH(SalesDataTable[[#This Row],[Order Date]])/3,0)</f>
        <v>Q4</v>
      </c>
      <c r="W2074" s="8">
        <f>MONTH(SalesDataTable[[#This Row],[Order Date]])</f>
        <v>10</v>
      </c>
      <c r="X2074" s="7" t="str">
        <f>TEXT(SalesDataTable[[#This Row],[Order Date]],"mmm")</f>
        <v>Oct</v>
      </c>
    </row>
    <row r="2075" spans="1:24" ht="15.75">
      <c r="A2075" s="2">
        <v>670</v>
      </c>
      <c r="B2075" s="11">
        <v>46304</v>
      </c>
      <c r="C2075" s="4">
        <f>YEAR(SalesDataTable[[#This Row],[Order Date]])</f>
        <v>2026</v>
      </c>
      <c r="D2075" s="4" t="str">
        <f>"Q"&amp;ROUNDUP(MONTH(SalesDataTable[[#This Row],[Order Date]])/3,0)</f>
        <v>Q4</v>
      </c>
      <c r="E2075" s="4">
        <f>MONTH(SalesDataTable[[#This Row],[Order Date]])</f>
        <v>10</v>
      </c>
      <c r="F2075" s="4" t="str">
        <f>TEXT(SalesDataTable[[#This Row],[Order Date]],"MMM")</f>
        <v>Oct</v>
      </c>
      <c r="G2075" s="3" t="s">
        <v>6</v>
      </c>
      <c r="H2075" s="3" t="s">
        <v>49</v>
      </c>
      <c r="I2075" s="3" t="s">
        <v>19</v>
      </c>
      <c r="J2075" s="3" t="s">
        <v>3</v>
      </c>
      <c r="K2075" s="3" t="s">
        <v>9</v>
      </c>
      <c r="L2075" s="3" t="s">
        <v>10</v>
      </c>
      <c r="M2075" s="8">
        <v>1</v>
      </c>
      <c r="N2075" s="5">
        <v>92.59</v>
      </c>
      <c r="O2075" s="6">
        <v>0</v>
      </c>
      <c r="P2075" s="18">
        <v>44.46</v>
      </c>
      <c r="Q2075" s="18">
        <f t="shared" si="128"/>
        <v>92.59</v>
      </c>
      <c r="R2075" s="18">
        <f t="shared" si="129"/>
        <v>44.46</v>
      </c>
      <c r="S2075" s="18">
        <f t="shared" si="130"/>
        <v>48.13</v>
      </c>
      <c r="T2075" s="7">
        <f t="shared" si="131"/>
        <v>0.51981855491953777</v>
      </c>
      <c r="U2075" s="4">
        <f>YEAR(SalesDataTable[[#This Row],[Order Date]])</f>
        <v>2026</v>
      </c>
      <c r="V2075" s="7" t="str">
        <f>"Q"&amp;ROUNDUP(MONTH(SalesDataTable[[#This Row],[Order Date]])/3,0)</f>
        <v>Q4</v>
      </c>
      <c r="W2075" s="8">
        <f>MONTH(SalesDataTable[[#This Row],[Order Date]])</f>
        <v>10</v>
      </c>
      <c r="X2075" s="7" t="str">
        <f>TEXT(SalesDataTable[[#This Row],[Order Date]],"mmm")</f>
        <v>Oct</v>
      </c>
    </row>
    <row r="2076" spans="1:24" ht="15.75">
      <c r="A2076" s="2">
        <v>1306</v>
      </c>
      <c r="B2076" s="11">
        <v>46304</v>
      </c>
      <c r="C2076" s="4">
        <f>YEAR(SalesDataTable[[#This Row],[Order Date]])</f>
        <v>2026</v>
      </c>
      <c r="D2076" s="4" t="str">
        <f>"Q"&amp;ROUNDUP(MONTH(SalesDataTable[[#This Row],[Order Date]])/3,0)</f>
        <v>Q4</v>
      </c>
      <c r="E2076" s="4">
        <f>MONTH(SalesDataTable[[#This Row],[Order Date]])</f>
        <v>10</v>
      </c>
      <c r="F2076" s="4" t="str">
        <f>TEXT(SalesDataTable[[#This Row],[Order Date]],"MMM")</f>
        <v>Oct</v>
      </c>
      <c r="G2076" s="3" t="s">
        <v>20</v>
      </c>
      <c r="H2076" s="3" t="s">
        <v>33</v>
      </c>
      <c r="I2076" s="3" t="s">
        <v>19</v>
      </c>
      <c r="J2076" s="3" t="s">
        <v>16</v>
      </c>
      <c r="K2076" s="3" t="s">
        <v>34</v>
      </c>
      <c r="L2076" s="3" t="s">
        <v>42</v>
      </c>
      <c r="M2076" s="8">
        <v>1</v>
      </c>
      <c r="N2076" s="5">
        <v>35.450000000000003</v>
      </c>
      <c r="O2076" s="6">
        <v>0.05</v>
      </c>
      <c r="P2076" s="18">
        <v>14.23</v>
      </c>
      <c r="Q2076" s="18">
        <f t="shared" si="128"/>
        <v>33.677500000000002</v>
      </c>
      <c r="R2076" s="18">
        <f t="shared" si="129"/>
        <v>14.23</v>
      </c>
      <c r="S2076" s="18">
        <f t="shared" si="130"/>
        <v>19.447500000000002</v>
      </c>
      <c r="T2076" s="7">
        <f t="shared" si="131"/>
        <v>0.57746269764679681</v>
      </c>
      <c r="U2076" s="4">
        <f>YEAR(SalesDataTable[[#This Row],[Order Date]])</f>
        <v>2026</v>
      </c>
      <c r="V2076" s="7" t="str">
        <f>"Q"&amp;ROUNDUP(MONTH(SalesDataTable[[#This Row],[Order Date]])/3,0)</f>
        <v>Q4</v>
      </c>
      <c r="W2076" s="8">
        <f>MONTH(SalesDataTable[[#This Row],[Order Date]])</f>
        <v>10</v>
      </c>
      <c r="X2076" s="7" t="str">
        <f>TEXT(SalesDataTable[[#This Row],[Order Date]],"mmm")</f>
        <v>Oct</v>
      </c>
    </row>
    <row r="2077" spans="1:24" ht="15.75">
      <c r="A2077" s="2">
        <v>2400</v>
      </c>
      <c r="B2077" s="11">
        <v>46304</v>
      </c>
      <c r="C2077" s="4">
        <f>YEAR(SalesDataTable[[#This Row],[Order Date]])</f>
        <v>2026</v>
      </c>
      <c r="D2077" s="4" t="str">
        <f>"Q"&amp;ROUNDUP(MONTH(SalesDataTable[[#This Row],[Order Date]])/3,0)</f>
        <v>Q4</v>
      </c>
      <c r="E2077" s="4">
        <f>MONTH(SalesDataTable[[#This Row],[Order Date]])</f>
        <v>10</v>
      </c>
      <c r="F2077" s="4" t="str">
        <f>TEXT(SalesDataTable[[#This Row],[Order Date]],"MMM")</f>
        <v>Oct</v>
      </c>
      <c r="G2077" s="3" t="s">
        <v>11</v>
      </c>
      <c r="H2077" s="3" t="s">
        <v>12</v>
      </c>
      <c r="I2077" s="3" t="s">
        <v>2</v>
      </c>
      <c r="J2077" s="3" t="s">
        <v>13</v>
      </c>
      <c r="K2077" s="3" t="s">
        <v>9</v>
      </c>
      <c r="L2077" s="3" t="s">
        <v>10</v>
      </c>
      <c r="M2077" s="8">
        <v>2</v>
      </c>
      <c r="N2077" s="5">
        <v>93.83</v>
      </c>
      <c r="O2077" s="6">
        <v>0.1</v>
      </c>
      <c r="P2077" s="18">
        <v>44.27</v>
      </c>
      <c r="Q2077" s="18">
        <f t="shared" si="128"/>
        <v>168.89400000000001</v>
      </c>
      <c r="R2077" s="18">
        <f t="shared" si="129"/>
        <v>88.54</v>
      </c>
      <c r="S2077" s="18">
        <f t="shared" si="130"/>
        <v>80.353999999999999</v>
      </c>
      <c r="T2077" s="7">
        <f t="shared" si="131"/>
        <v>0.47576586498040191</v>
      </c>
      <c r="U2077" s="4">
        <f>YEAR(SalesDataTable[[#This Row],[Order Date]])</f>
        <v>2026</v>
      </c>
      <c r="V2077" s="7" t="str">
        <f>"Q"&amp;ROUNDUP(MONTH(SalesDataTable[[#This Row],[Order Date]])/3,0)</f>
        <v>Q4</v>
      </c>
      <c r="W2077" s="8">
        <f>MONTH(SalesDataTable[[#This Row],[Order Date]])</f>
        <v>10</v>
      </c>
      <c r="X2077" s="7" t="str">
        <f>TEXT(SalesDataTable[[#This Row],[Order Date]],"mmm")</f>
        <v>Oct</v>
      </c>
    </row>
    <row r="2078" spans="1:24" ht="15.75">
      <c r="A2078" s="2">
        <v>3816</v>
      </c>
      <c r="B2078" s="11">
        <v>46304</v>
      </c>
      <c r="C2078" s="4">
        <f>YEAR(SalesDataTable[[#This Row],[Order Date]])</f>
        <v>2026</v>
      </c>
      <c r="D2078" s="4" t="str">
        <f>"Q"&amp;ROUNDUP(MONTH(SalesDataTable[[#This Row],[Order Date]])/3,0)</f>
        <v>Q4</v>
      </c>
      <c r="E2078" s="4">
        <f>MONTH(SalesDataTable[[#This Row],[Order Date]])</f>
        <v>10</v>
      </c>
      <c r="F2078" s="4" t="str">
        <f>TEXT(SalesDataTable[[#This Row],[Order Date]],"MMM")</f>
        <v>Oct</v>
      </c>
      <c r="G2078" s="3" t="s">
        <v>6</v>
      </c>
      <c r="H2078" s="3" t="s">
        <v>43</v>
      </c>
      <c r="I2078" s="3" t="s">
        <v>2</v>
      </c>
      <c r="J2078" s="3" t="s">
        <v>13</v>
      </c>
      <c r="K2078" s="3" t="s">
        <v>34</v>
      </c>
      <c r="L2078" s="3" t="s">
        <v>42</v>
      </c>
      <c r="M2078" s="8">
        <v>1</v>
      </c>
      <c r="N2078" s="5">
        <v>36.32</v>
      </c>
      <c r="O2078" s="6">
        <v>0</v>
      </c>
      <c r="P2078" s="18">
        <v>13.6</v>
      </c>
      <c r="Q2078" s="18">
        <f t="shared" si="128"/>
        <v>36.32</v>
      </c>
      <c r="R2078" s="18">
        <f t="shared" si="129"/>
        <v>13.6</v>
      </c>
      <c r="S2078" s="18">
        <f t="shared" si="130"/>
        <v>22.72</v>
      </c>
      <c r="T2078" s="7">
        <f t="shared" si="131"/>
        <v>0.62555066079295152</v>
      </c>
      <c r="U2078" s="4">
        <f>YEAR(SalesDataTable[[#This Row],[Order Date]])</f>
        <v>2026</v>
      </c>
      <c r="V2078" s="7" t="str">
        <f>"Q"&amp;ROUNDUP(MONTH(SalesDataTable[[#This Row],[Order Date]])/3,0)</f>
        <v>Q4</v>
      </c>
      <c r="W2078" s="8">
        <f>MONTH(SalesDataTable[[#This Row],[Order Date]])</f>
        <v>10</v>
      </c>
      <c r="X2078" s="7" t="str">
        <f>TEXT(SalesDataTable[[#This Row],[Order Date]],"mmm")</f>
        <v>Oct</v>
      </c>
    </row>
    <row r="2079" spans="1:24" ht="15.75">
      <c r="A2079" s="2">
        <v>4038</v>
      </c>
      <c r="B2079" s="11">
        <v>46304</v>
      </c>
      <c r="C2079" s="4">
        <f>YEAR(SalesDataTable[[#This Row],[Order Date]])</f>
        <v>2026</v>
      </c>
      <c r="D2079" s="4" t="str">
        <f>"Q"&amp;ROUNDUP(MONTH(SalesDataTable[[#This Row],[Order Date]])/3,0)</f>
        <v>Q4</v>
      </c>
      <c r="E2079" s="4">
        <f>MONTH(SalesDataTable[[#This Row],[Order Date]])</f>
        <v>10</v>
      </c>
      <c r="F2079" s="4" t="str">
        <f>TEXT(SalesDataTable[[#This Row],[Order Date]],"MMM")</f>
        <v>Oct</v>
      </c>
      <c r="G2079" s="3" t="s">
        <v>0</v>
      </c>
      <c r="H2079" s="3" t="s">
        <v>50</v>
      </c>
      <c r="I2079" s="3" t="s">
        <v>2</v>
      </c>
      <c r="J2079" s="3" t="s">
        <v>3</v>
      </c>
      <c r="K2079" s="3" t="s">
        <v>34</v>
      </c>
      <c r="L2079" s="3" t="s">
        <v>38</v>
      </c>
      <c r="M2079" s="8">
        <v>2</v>
      </c>
      <c r="N2079" s="5">
        <v>125.56</v>
      </c>
      <c r="O2079" s="6">
        <v>0.1</v>
      </c>
      <c r="P2079" s="18">
        <v>67.260000000000005</v>
      </c>
      <c r="Q2079" s="18">
        <f t="shared" si="128"/>
        <v>226.00800000000001</v>
      </c>
      <c r="R2079" s="18">
        <f t="shared" si="129"/>
        <v>134.52000000000001</v>
      </c>
      <c r="S2079" s="18">
        <f t="shared" si="130"/>
        <v>91.488</v>
      </c>
      <c r="T2079" s="7">
        <f t="shared" si="131"/>
        <v>0.40479983009450993</v>
      </c>
      <c r="U2079" s="4">
        <f>YEAR(SalesDataTable[[#This Row],[Order Date]])</f>
        <v>2026</v>
      </c>
      <c r="V2079" s="7" t="str">
        <f>"Q"&amp;ROUNDUP(MONTH(SalesDataTable[[#This Row],[Order Date]])/3,0)</f>
        <v>Q4</v>
      </c>
      <c r="W2079" s="8">
        <f>MONTH(SalesDataTable[[#This Row],[Order Date]])</f>
        <v>10</v>
      </c>
      <c r="X2079" s="7" t="str">
        <f>TEXT(SalesDataTable[[#This Row],[Order Date]],"mmm")</f>
        <v>Oct</v>
      </c>
    </row>
    <row r="2080" spans="1:24" ht="15.75">
      <c r="A2080" s="2">
        <v>4686</v>
      </c>
      <c r="B2080" s="11">
        <v>46304</v>
      </c>
      <c r="C2080" s="4">
        <f>YEAR(SalesDataTable[[#This Row],[Order Date]])</f>
        <v>2026</v>
      </c>
      <c r="D2080" s="4" t="str">
        <f>"Q"&amp;ROUNDUP(MONTH(SalesDataTable[[#This Row],[Order Date]])/3,0)</f>
        <v>Q4</v>
      </c>
      <c r="E2080" s="4">
        <f>MONTH(SalesDataTable[[#This Row],[Order Date]])</f>
        <v>10</v>
      </c>
      <c r="F2080" s="4" t="str">
        <f>TEXT(SalesDataTable[[#This Row],[Order Date]],"MMM")</f>
        <v>Oct</v>
      </c>
      <c r="G2080" s="3" t="s">
        <v>0</v>
      </c>
      <c r="H2080" s="3" t="s">
        <v>50</v>
      </c>
      <c r="I2080" s="3" t="s">
        <v>28</v>
      </c>
      <c r="J2080" s="3" t="s">
        <v>13</v>
      </c>
      <c r="K2080" s="3" t="s">
        <v>23</v>
      </c>
      <c r="L2080" s="3" t="s">
        <v>51</v>
      </c>
      <c r="M2080" s="8">
        <v>2</v>
      </c>
      <c r="N2080" s="5">
        <v>124.91</v>
      </c>
      <c r="O2080" s="6">
        <v>0</v>
      </c>
      <c r="P2080" s="18">
        <v>60.33</v>
      </c>
      <c r="Q2080" s="18">
        <f t="shared" si="128"/>
        <v>249.82</v>
      </c>
      <c r="R2080" s="18">
        <f t="shared" si="129"/>
        <v>120.66</v>
      </c>
      <c r="S2080" s="18">
        <f t="shared" si="130"/>
        <v>129.16</v>
      </c>
      <c r="T2080" s="7">
        <f t="shared" si="131"/>
        <v>0.51701224881914976</v>
      </c>
      <c r="U2080" s="4">
        <f>YEAR(SalesDataTable[[#This Row],[Order Date]])</f>
        <v>2026</v>
      </c>
      <c r="V2080" s="7" t="str">
        <f>"Q"&amp;ROUNDUP(MONTH(SalesDataTable[[#This Row],[Order Date]])/3,0)</f>
        <v>Q4</v>
      </c>
      <c r="W2080" s="8">
        <f>MONTH(SalesDataTable[[#This Row],[Order Date]])</f>
        <v>10</v>
      </c>
      <c r="X2080" s="7" t="str">
        <f>TEXT(SalesDataTable[[#This Row],[Order Date]],"mmm")</f>
        <v>Oct</v>
      </c>
    </row>
    <row r="2081" spans="1:24" ht="15.75">
      <c r="A2081" s="2">
        <v>5076</v>
      </c>
      <c r="B2081" s="11">
        <v>46304</v>
      </c>
      <c r="C2081" s="4">
        <f>YEAR(SalesDataTable[[#This Row],[Order Date]])</f>
        <v>2026</v>
      </c>
      <c r="D2081" s="4" t="str">
        <f>"Q"&amp;ROUNDUP(MONTH(SalesDataTable[[#This Row],[Order Date]])/3,0)</f>
        <v>Q4</v>
      </c>
      <c r="E2081" s="4">
        <f>MONTH(SalesDataTable[[#This Row],[Order Date]])</f>
        <v>10</v>
      </c>
      <c r="F2081" s="4" t="str">
        <f>TEXT(SalesDataTable[[#This Row],[Order Date]],"MMM")</f>
        <v>Oct</v>
      </c>
      <c r="G2081" s="3" t="s">
        <v>6</v>
      </c>
      <c r="H2081" s="3" t="s">
        <v>43</v>
      </c>
      <c r="I2081" s="3" t="s">
        <v>2</v>
      </c>
      <c r="J2081" s="3" t="s">
        <v>13</v>
      </c>
      <c r="K2081" s="3" t="s">
        <v>23</v>
      </c>
      <c r="L2081" s="3" t="s">
        <v>29</v>
      </c>
      <c r="M2081" s="8">
        <v>1</v>
      </c>
      <c r="N2081" s="5">
        <v>199.32</v>
      </c>
      <c r="O2081" s="6">
        <v>0</v>
      </c>
      <c r="P2081" s="18">
        <v>103.83</v>
      </c>
      <c r="Q2081" s="18">
        <f t="shared" si="128"/>
        <v>199.32</v>
      </c>
      <c r="R2081" s="18">
        <f t="shared" si="129"/>
        <v>103.83</v>
      </c>
      <c r="S2081" s="18">
        <f t="shared" si="130"/>
        <v>95.49</v>
      </c>
      <c r="T2081" s="7">
        <f t="shared" si="131"/>
        <v>0.4790788681517158</v>
      </c>
      <c r="U2081" s="4">
        <f>YEAR(SalesDataTable[[#This Row],[Order Date]])</f>
        <v>2026</v>
      </c>
      <c r="V2081" s="7" t="str">
        <f>"Q"&amp;ROUNDUP(MONTH(SalesDataTable[[#This Row],[Order Date]])/3,0)</f>
        <v>Q4</v>
      </c>
      <c r="W2081" s="8">
        <f>MONTH(SalesDataTable[[#This Row],[Order Date]])</f>
        <v>10</v>
      </c>
      <c r="X2081" s="7" t="str">
        <f>TEXT(SalesDataTable[[#This Row],[Order Date]],"mmm")</f>
        <v>Oct</v>
      </c>
    </row>
    <row r="2082" spans="1:24" ht="15.75">
      <c r="A2082" s="2">
        <v>1339</v>
      </c>
      <c r="B2082" s="11">
        <v>46305</v>
      </c>
      <c r="C2082" s="4">
        <f>YEAR(SalesDataTable[[#This Row],[Order Date]])</f>
        <v>2026</v>
      </c>
      <c r="D2082" s="4" t="str">
        <f>"Q"&amp;ROUNDUP(MONTH(SalesDataTable[[#This Row],[Order Date]])/3,0)</f>
        <v>Q4</v>
      </c>
      <c r="E2082" s="4">
        <f>MONTH(SalesDataTable[[#This Row],[Order Date]])</f>
        <v>10</v>
      </c>
      <c r="F2082" s="4" t="str">
        <f>TEXT(SalesDataTable[[#This Row],[Order Date]],"MMM")</f>
        <v>Oct</v>
      </c>
      <c r="G2082" s="3" t="s">
        <v>6</v>
      </c>
      <c r="H2082" s="3" t="s">
        <v>41</v>
      </c>
      <c r="I2082" s="3" t="s">
        <v>2</v>
      </c>
      <c r="J2082" s="3" t="s">
        <v>3</v>
      </c>
      <c r="K2082" s="3" t="s">
        <v>23</v>
      </c>
      <c r="L2082" s="3" t="s">
        <v>24</v>
      </c>
      <c r="M2082" s="8">
        <v>4</v>
      </c>
      <c r="N2082" s="5">
        <v>337.38</v>
      </c>
      <c r="O2082" s="6">
        <v>0.05</v>
      </c>
      <c r="P2082" s="18">
        <v>194.94</v>
      </c>
      <c r="Q2082" s="18">
        <f t="shared" si="128"/>
        <v>1282.0439999999999</v>
      </c>
      <c r="R2082" s="18">
        <f t="shared" si="129"/>
        <v>779.76</v>
      </c>
      <c r="S2082" s="18">
        <f t="shared" si="130"/>
        <v>502.28399999999988</v>
      </c>
      <c r="T2082" s="7">
        <f t="shared" si="131"/>
        <v>0.39178374533167343</v>
      </c>
      <c r="U2082" s="4">
        <f>YEAR(SalesDataTable[[#This Row],[Order Date]])</f>
        <v>2026</v>
      </c>
      <c r="V2082" s="7" t="str">
        <f>"Q"&amp;ROUNDUP(MONTH(SalesDataTable[[#This Row],[Order Date]])/3,0)</f>
        <v>Q4</v>
      </c>
      <c r="W2082" s="8">
        <f>MONTH(SalesDataTable[[#This Row],[Order Date]])</f>
        <v>10</v>
      </c>
      <c r="X2082" s="7" t="str">
        <f>TEXT(SalesDataTable[[#This Row],[Order Date]],"mmm")</f>
        <v>Oct</v>
      </c>
    </row>
    <row r="2083" spans="1:24" ht="15.75">
      <c r="A2083" s="2">
        <v>1884</v>
      </c>
      <c r="B2083" s="11">
        <v>46305</v>
      </c>
      <c r="C2083" s="4">
        <f>YEAR(SalesDataTable[[#This Row],[Order Date]])</f>
        <v>2026</v>
      </c>
      <c r="D2083" s="4" t="str">
        <f>"Q"&amp;ROUNDUP(MONTH(SalesDataTable[[#This Row],[Order Date]])/3,0)</f>
        <v>Q4</v>
      </c>
      <c r="E2083" s="4">
        <f>MONTH(SalesDataTable[[#This Row],[Order Date]])</f>
        <v>10</v>
      </c>
      <c r="F2083" s="4" t="str">
        <f>TEXT(SalesDataTable[[#This Row],[Order Date]],"MMM")</f>
        <v>Oct</v>
      </c>
      <c r="G2083" s="3" t="s">
        <v>11</v>
      </c>
      <c r="H2083" s="3" t="s">
        <v>12</v>
      </c>
      <c r="I2083" s="3" t="s">
        <v>2</v>
      </c>
      <c r="J2083" s="3" t="s">
        <v>16</v>
      </c>
      <c r="K2083" s="3" t="s">
        <v>23</v>
      </c>
      <c r="L2083" s="3" t="s">
        <v>40</v>
      </c>
      <c r="M2083" s="8">
        <v>3</v>
      </c>
      <c r="N2083" s="5">
        <v>82.18</v>
      </c>
      <c r="O2083" s="6">
        <v>0.1</v>
      </c>
      <c r="P2083" s="18">
        <v>39.82</v>
      </c>
      <c r="Q2083" s="18">
        <f t="shared" si="128"/>
        <v>221.88600000000002</v>
      </c>
      <c r="R2083" s="18">
        <f t="shared" si="129"/>
        <v>119.46000000000001</v>
      </c>
      <c r="S2083" s="18">
        <f t="shared" si="130"/>
        <v>102.42600000000002</v>
      </c>
      <c r="T2083" s="7">
        <f t="shared" si="131"/>
        <v>0.46161542413671885</v>
      </c>
      <c r="U2083" s="4">
        <f>YEAR(SalesDataTable[[#This Row],[Order Date]])</f>
        <v>2026</v>
      </c>
      <c r="V2083" s="7" t="str">
        <f>"Q"&amp;ROUNDUP(MONTH(SalesDataTable[[#This Row],[Order Date]])/3,0)</f>
        <v>Q4</v>
      </c>
      <c r="W2083" s="8">
        <f>MONTH(SalesDataTable[[#This Row],[Order Date]])</f>
        <v>10</v>
      </c>
      <c r="X2083" s="7" t="str">
        <f>TEXT(SalesDataTable[[#This Row],[Order Date]],"mmm")</f>
        <v>Oct</v>
      </c>
    </row>
    <row r="2084" spans="1:24" ht="15.75">
      <c r="A2084" s="2">
        <v>3568</v>
      </c>
      <c r="B2084" s="11">
        <v>46305</v>
      </c>
      <c r="C2084" s="4">
        <f>YEAR(SalesDataTable[[#This Row],[Order Date]])</f>
        <v>2026</v>
      </c>
      <c r="D2084" s="4" t="str">
        <f>"Q"&amp;ROUNDUP(MONTH(SalesDataTable[[#This Row],[Order Date]])/3,0)</f>
        <v>Q4</v>
      </c>
      <c r="E2084" s="4">
        <f>MONTH(SalesDataTable[[#This Row],[Order Date]])</f>
        <v>10</v>
      </c>
      <c r="F2084" s="4" t="str">
        <f>TEXT(SalesDataTable[[#This Row],[Order Date]],"MMM")</f>
        <v>Oct</v>
      </c>
      <c r="G2084" s="3" t="s">
        <v>0</v>
      </c>
      <c r="H2084" s="3" t="s">
        <v>50</v>
      </c>
      <c r="I2084" s="3" t="s">
        <v>8</v>
      </c>
      <c r="J2084" s="3" t="s">
        <v>13</v>
      </c>
      <c r="K2084" s="3" t="s">
        <v>9</v>
      </c>
      <c r="L2084" s="3" t="s">
        <v>46</v>
      </c>
      <c r="M2084" s="8">
        <v>15</v>
      </c>
      <c r="N2084" s="5">
        <v>70.25</v>
      </c>
      <c r="O2084" s="6">
        <v>0.1</v>
      </c>
      <c r="P2084" s="18">
        <v>32.19</v>
      </c>
      <c r="Q2084" s="18">
        <f t="shared" si="128"/>
        <v>948.375</v>
      </c>
      <c r="R2084" s="18">
        <f t="shared" si="129"/>
        <v>482.84999999999997</v>
      </c>
      <c r="S2084" s="18">
        <f t="shared" si="130"/>
        <v>465.52500000000003</v>
      </c>
      <c r="T2084" s="7">
        <f t="shared" si="131"/>
        <v>0.49086595492289448</v>
      </c>
      <c r="U2084" s="4">
        <f>YEAR(SalesDataTable[[#This Row],[Order Date]])</f>
        <v>2026</v>
      </c>
      <c r="V2084" s="7" t="str">
        <f>"Q"&amp;ROUNDUP(MONTH(SalesDataTable[[#This Row],[Order Date]])/3,0)</f>
        <v>Q4</v>
      </c>
      <c r="W2084" s="8">
        <f>MONTH(SalesDataTable[[#This Row],[Order Date]])</f>
        <v>10</v>
      </c>
      <c r="X2084" s="7" t="str">
        <f>TEXT(SalesDataTable[[#This Row],[Order Date]],"mmm")</f>
        <v>Oct</v>
      </c>
    </row>
    <row r="2085" spans="1:24" ht="15.75">
      <c r="A2085" s="2">
        <v>4171</v>
      </c>
      <c r="B2085" s="11">
        <v>46305</v>
      </c>
      <c r="C2085" s="4">
        <f>YEAR(SalesDataTable[[#This Row],[Order Date]])</f>
        <v>2026</v>
      </c>
      <c r="D2085" s="4" t="str">
        <f>"Q"&amp;ROUNDUP(MONTH(SalesDataTable[[#This Row],[Order Date]])/3,0)</f>
        <v>Q4</v>
      </c>
      <c r="E2085" s="4">
        <f>MONTH(SalesDataTable[[#This Row],[Order Date]])</f>
        <v>10</v>
      </c>
      <c r="F2085" s="4" t="str">
        <f>TEXT(SalesDataTable[[#This Row],[Order Date]],"MMM")</f>
        <v>Oct</v>
      </c>
      <c r="G2085" s="3" t="s">
        <v>20</v>
      </c>
      <c r="H2085" s="3" t="s">
        <v>31</v>
      </c>
      <c r="I2085" s="3" t="s">
        <v>19</v>
      </c>
      <c r="J2085" s="3" t="s">
        <v>13</v>
      </c>
      <c r="K2085" s="3" t="s">
        <v>14</v>
      </c>
      <c r="L2085" s="3" t="s">
        <v>15</v>
      </c>
      <c r="M2085" s="8">
        <v>2</v>
      </c>
      <c r="N2085" s="5">
        <v>35.36</v>
      </c>
      <c r="O2085" s="6">
        <v>0</v>
      </c>
      <c r="P2085" s="18">
        <v>13.49</v>
      </c>
      <c r="Q2085" s="18">
        <f t="shared" si="128"/>
        <v>70.72</v>
      </c>
      <c r="R2085" s="18">
        <f t="shared" si="129"/>
        <v>26.98</v>
      </c>
      <c r="S2085" s="18">
        <f t="shared" si="130"/>
        <v>43.739999999999995</v>
      </c>
      <c r="T2085" s="7">
        <f t="shared" si="131"/>
        <v>0.61849547511312208</v>
      </c>
      <c r="U2085" s="4">
        <f>YEAR(SalesDataTable[[#This Row],[Order Date]])</f>
        <v>2026</v>
      </c>
      <c r="V2085" s="7" t="str">
        <f>"Q"&amp;ROUNDUP(MONTH(SalesDataTable[[#This Row],[Order Date]])/3,0)</f>
        <v>Q4</v>
      </c>
      <c r="W2085" s="8">
        <f>MONTH(SalesDataTable[[#This Row],[Order Date]])</f>
        <v>10</v>
      </c>
      <c r="X2085" s="7" t="str">
        <f>TEXT(SalesDataTable[[#This Row],[Order Date]],"mmm")</f>
        <v>Oct</v>
      </c>
    </row>
    <row r="2086" spans="1:24" ht="15.75">
      <c r="A2086" s="2">
        <v>4477</v>
      </c>
      <c r="B2086" s="11">
        <v>46305</v>
      </c>
      <c r="C2086" s="4">
        <f>YEAR(SalesDataTable[[#This Row],[Order Date]])</f>
        <v>2026</v>
      </c>
      <c r="D2086" s="4" t="str">
        <f>"Q"&amp;ROUNDUP(MONTH(SalesDataTable[[#This Row],[Order Date]])/3,0)</f>
        <v>Q4</v>
      </c>
      <c r="E2086" s="4">
        <f>MONTH(SalesDataTable[[#This Row],[Order Date]])</f>
        <v>10</v>
      </c>
      <c r="F2086" s="4" t="str">
        <f>TEXT(SalesDataTable[[#This Row],[Order Date]],"MMM")</f>
        <v>Oct</v>
      </c>
      <c r="G2086" s="3" t="s">
        <v>11</v>
      </c>
      <c r="H2086" s="3" t="s">
        <v>25</v>
      </c>
      <c r="I2086" s="3" t="s">
        <v>19</v>
      </c>
      <c r="J2086" s="3" t="s">
        <v>13</v>
      </c>
      <c r="K2086" s="3" t="s">
        <v>14</v>
      </c>
      <c r="L2086" s="3" t="s">
        <v>32</v>
      </c>
      <c r="M2086" s="8">
        <v>1</v>
      </c>
      <c r="N2086" s="5">
        <v>46.01</v>
      </c>
      <c r="O2086" s="6">
        <v>0</v>
      </c>
      <c r="P2086" s="18">
        <v>18.239999999999998</v>
      </c>
      <c r="Q2086" s="18">
        <f t="shared" si="128"/>
        <v>46.01</v>
      </c>
      <c r="R2086" s="18">
        <f t="shared" si="129"/>
        <v>18.239999999999998</v>
      </c>
      <c r="S2086" s="18">
        <f t="shared" si="130"/>
        <v>27.77</v>
      </c>
      <c r="T2086" s="7">
        <f t="shared" si="131"/>
        <v>0.6035644425124973</v>
      </c>
      <c r="U2086" s="4">
        <f>YEAR(SalesDataTable[[#This Row],[Order Date]])</f>
        <v>2026</v>
      </c>
      <c r="V2086" s="7" t="str">
        <f>"Q"&amp;ROUNDUP(MONTH(SalesDataTable[[#This Row],[Order Date]])/3,0)</f>
        <v>Q4</v>
      </c>
      <c r="W2086" s="8">
        <f>MONTH(SalesDataTable[[#This Row],[Order Date]])</f>
        <v>10</v>
      </c>
      <c r="X2086" s="7" t="str">
        <f>TEXT(SalesDataTable[[#This Row],[Order Date]],"mmm")</f>
        <v>Oct</v>
      </c>
    </row>
    <row r="2087" spans="1:24" ht="15.75">
      <c r="A2087" s="2">
        <v>3368</v>
      </c>
      <c r="B2087" s="11">
        <v>46306</v>
      </c>
      <c r="C2087" s="4">
        <f>YEAR(SalesDataTable[[#This Row],[Order Date]])</f>
        <v>2026</v>
      </c>
      <c r="D2087" s="4" t="str">
        <f>"Q"&amp;ROUNDUP(MONTH(SalesDataTable[[#This Row],[Order Date]])/3,0)</f>
        <v>Q4</v>
      </c>
      <c r="E2087" s="4">
        <f>MONTH(SalesDataTable[[#This Row],[Order Date]])</f>
        <v>10</v>
      </c>
      <c r="F2087" s="4" t="str">
        <f>TEXT(SalesDataTable[[#This Row],[Order Date]],"MMM")</f>
        <v>Oct</v>
      </c>
      <c r="G2087" s="3" t="s">
        <v>0</v>
      </c>
      <c r="H2087" s="3" t="s">
        <v>36</v>
      </c>
      <c r="I2087" s="3" t="s">
        <v>2</v>
      </c>
      <c r="J2087" s="3" t="s">
        <v>3</v>
      </c>
      <c r="K2087" s="3" t="s">
        <v>9</v>
      </c>
      <c r="L2087" s="3" t="s">
        <v>10</v>
      </c>
      <c r="M2087" s="8">
        <v>1</v>
      </c>
      <c r="N2087" s="5">
        <v>89.88</v>
      </c>
      <c r="O2087" s="6">
        <v>0</v>
      </c>
      <c r="P2087" s="18">
        <v>46.15</v>
      </c>
      <c r="Q2087" s="18">
        <f t="shared" si="128"/>
        <v>89.88</v>
      </c>
      <c r="R2087" s="18">
        <f t="shared" si="129"/>
        <v>46.15</v>
      </c>
      <c r="S2087" s="18">
        <f t="shared" si="130"/>
        <v>43.73</v>
      </c>
      <c r="T2087" s="7">
        <f t="shared" si="131"/>
        <v>0.48653760569648419</v>
      </c>
      <c r="U2087" s="4">
        <f>YEAR(SalesDataTable[[#This Row],[Order Date]])</f>
        <v>2026</v>
      </c>
      <c r="V2087" s="7" t="str">
        <f>"Q"&amp;ROUNDUP(MONTH(SalesDataTable[[#This Row],[Order Date]])/3,0)</f>
        <v>Q4</v>
      </c>
      <c r="W2087" s="8">
        <f>MONTH(SalesDataTable[[#This Row],[Order Date]])</f>
        <v>10</v>
      </c>
      <c r="X2087" s="7" t="str">
        <f>TEXT(SalesDataTable[[#This Row],[Order Date]],"mmm")</f>
        <v>Oct</v>
      </c>
    </row>
    <row r="2088" spans="1:24" ht="15.75">
      <c r="A2088" s="2">
        <v>3566</v>
      </c>
      <c r="B2088" s="11">
        <v>46306</v>
      </c>
      <c r="C2088" s="4">
        <f>YEAR(SalesDataTable[[#This Row],[Order Date]])</f>
        <v>2026</v>
      </c>
      <c r="D2088" s="4" t="str">
        <f>"Q"&amp;ROUNDUP(MONTH(SalesDataTable[[#This Row],[Order Date]])/3,0)</f>
        <v>Q4</v>
      </c>
      <c r="E2088" s="4">
        <f>MONTH(SalesDataTable[[#This Row],[Order Date]])</f>
        <v>10</v>
      </c>
      <c r="F2088" s="4" t="str">
        <f>TEXT(SalesDataTable[[#This Row],[Order Date]],"MMM")</f>
        <v>Oct</v>
      </c>
      <c r="G2088" s="3" t="s">
        <v>6</v>
      </c>
      <c r="H2088" s="3" t="s">
        <v>43</v>
      </c>
      <c r="I2088" s="3" t="s">
        <v>2</v>
      </c>
      <c r="J2088" s="3" t="s">
        <v>13</v>
      </c>
      <c r="K2088" s="3" t="s">
        <v>34</v>
      </c>
      <c r="L2088" s="3" t="s">
        <v>35</v>
      </c>
      <c r="M2088" s="8">
        <v>1</v>
      </c>
      <c r="N2088" s="5">
        <v>41.33</v>
      </c>
      <c r="O2088" s="6">
        <v>0</v>
      </c>
      <c r="P2088" s="18">
        <v>14.47</v>
      </c>
      <c r="Q2088" s="18">
        <f t="shared" si="128"/>
        <v>41.33</v>
      </c>
      <c r="R2088" s="18">
        <f t="shared" si="129"/>
        <v>14.47</v>
      </c>
      <c r="S2088" s="18">
        <f t="shared" si="130"/>
        <v>26.86</v>
      </c>
      <c r="T2088" s="7">
        <f t="shared" si="131"/>
        <v>0.6498911202516332</v>
      </c>
      <c r="U2088" s="4">
        <f>YEAR(SalesDataTable[[#This Row],[Order Date]])</f>
        <v>2026</v>
      </c>
      <c r="V2088" s="7" t="str">
        <f>"Q"&amp;ROUNDUP(MONTH(SalesDataTable[[#This Row],[Order Date]])/3,0)</f>
        <v>Q4</v>
      </c>
      <c r="W2088" s="8">
        <f>MONTH(SalesDataTable[[#This Row],[Order Date]])</f>
        <v>10</v>
      </c>
      <c r="X2088" s="7" t="str">
        <f>TEXT(SalesDataTable[[#This Row],[Order Date]],"mmm")</f>
        <v>Oct</v>
      </c>
    </row>
    <row r="2089" spans="1:24" ht="15.75">
      <c r="A2089" s="2">
        <v>4420</v>
      </c>
      <c r="B2089" s="11">
        <v>46306</v>
      </c>
      <c r="C2089" s="4">
        <f>YEAR(SalesDataTable[[#This Row],[Order Date]])</f>
        <v>2026</v>
      </c>
      <c r="D2089" s="4" t="str">
        <f>"Q"&amp;ROUNDUP(MONTH(SalesDataTable[[#This Row],[Order Date]])/3,0)</f>
        <v>Q4</v>
      </c>
      <c r="E2089" s="4">
        <f>MONTH(SalesDataTable[[#This Row],[Order Date]])</f>
        <v>10</v>
      </c>
      <c r="F2089" s="4" t="str">
        <f>TEXT(SalesDataTable[[#This Row],[Order Date]],"MMM")</f>
        <v>Oct</v>
      </c>
      <c r="G2089" s="3" t="s">
        <v>11</v>
      </c>
      <c r="H2089" s="3" t="s">
        <v>25</v>
      </c>
      <c r="I2089" s="3" t="s">
        <v>8</v>
      </c>
      <c r="J2089" s="3" t="s">
        <v>16</v>
      </c>
      <c r="K2089" s="3" t="s">
        <v>4</v>
      </c>
      <c r="L2089" s="3" t="s">
        <v>26</v>
      </c>
      <c r="M2089" s="8">
        <v>15</v>
      </c>
      <c r="N2089" s="5">
        <v>40.78</v>
      </c>
      <c r="O2089" s="6">
        <v>0.15</v>
      </c>
      <c r="P2089" s="18">
        <v>17.07</v>
      </c>
      <c r="Q2089" s="18">
        <f t="shared" si="128"/>
        <v>519.94500000000005</v>
      </c>
      <c r="R2089" s="18">
        <f t="shared" si="129"/>
        <v>256.05</v>
      </c>
      <c r="S2089" s="18">
        <f t="shared" si="130"/>
        <v>263.89500000000004</v>
      </c>
      <c r="T2089" s="7">
        <f t="shared" si="131"/>
        <v>0.5075440671609498</v>
      </c>
      <c r="U2089" s="4">
        <f>YEAR(SalesDataTable[[#This Row],[Order Date]])</f>
        <v>2026</v>
      </c>
      <c r="V2089" s="7" t="str">
        <f>"Q"&amp;ROUNDUP(MONTH(SalesDataTable[[#This Row],[Order Date]])/3,0)</f>
        <v>Q4</v>
      </c>
      <c r="W2089" s="8">
        <f>MONTH(SalesDataTable[[#This Row],[Order Date]])</f>
        <v>10</v>
      </c>
      <c r="X2089" s="7" t="str">
        <f>TEXT(SalesDataTable[[#This Row],[Order Date]],"mmm")</f>
        <v>Oct</v>
      </c>
    </row>
    <row r="2090" spans="1:24" ht="15.75">
      <c r="A2090" s="2">
        <v>513</v>
      </c>
      <c r="B2090" s="11">
        <v>46307</v>
      </c>
      <c r="C2090" s="4">
        <f>YEAR(SalesDataTable[[#This Row],[Order Date]])</f>
        <v>2026</v>
      </c>
      <c r="D2090" s="4" t="str">
        <f>"Q"&amp;ROUNDUP(MONTH(SalesDataTable[[#This Row],[Order Date]])/3,0)</f>
        <v>Q4</v>
      </c>
      <c r="E2090" s="4">
        <f>MONTH(SalesDataTable[[#This Row],[Order Date]])</f>
        <v>10</v>
      </c>
      <c r="F2090" s="4" t="str">
        <f>TEXT(SalesDataTable[[#This Row],[Order Date]],"MMM")</f>
        <v>Oct</v>
      </c>
      <c r="G2090" s="3" t="s">
        <v>20</v>
      </c>
      <c r="H2090" s="3" t="s">
        <v>31</v>
      </c>
      <c r="I2090" s="3" t="s">
        <v>2</v>
      </c>
      <c r="J2090" s="3" t="s">
        <v>16</v>
      </c>
      <c r="K2090" s="3" t="s">
        <v>14</v>
      </c>
      <c r="L2090" s="3" t="s">
        <v>48</v>
      </c>
      <c r="M2090" s="8">
        <v>1</v>
      </c>
      <c r="N2090" s="5">
        <v>163.87</v>
      </c>
      <c r="O2090" s="6">
        <v>0</v>
      </c>
      <c r="P2090" s="18">
        <v>85.76</v>
      </c>
      <c r="Q2090" s="18">
        <f t="shared" si="128"/>
        <v>163.87</v>
      </c>
      <c r="R2090" s="18">
        <f t="shared" si="129"/>
        <v>85.76</v>
      </c>
      <c r="S2090" s="18">
        <f t="shared" si="130"/>
        <v>78.11</v>
      </c>
      <c r="T2090" s="7">
        <f t="shared" si="131"/>
        <v>0.47665832672240188</v>
      </c>
      <c r="U2090" s="4">
        <f>YEAR(SalesDataTable[[#This Row],[Order Date]])</f>
        <v>2026</v>
      </c>
      <c r="V2090" s="7" t="str">
        <f>"Q"&amp;ROUNDUP(MONTH(SalesDataTable[[#This Row],[Order Date]])/3,0)</f>
        <v>Q4</v>
      </c>
      <c r="W2090" s="8">
        <f>MONTH(SalesDataTable[[#This Row],[Order Date]])</f>
        <v>10</v>
      </c>
      <c r="X2090" s="7" t="str">
        <f>TEXT(SalesDataTable[[#This Row],[Order Date]],"mmm")</f>
        <v>Oct</v>
      </c>
    </row>
    <row r="2091" spans="1:24" ht="15.75">
      <c r="A2091" s="2">
        <v>786</v>
      </c>
      <c r="B2091" s="11">
        <v>46307</v>
      </c>
      <c r="C2091" s="4">
        <f>YEAR(SalesDataTable[[#This Row],[Order Date]])</f>
        <v>2026</v>
      </c>
      <c r="D2091" s="4" t="str">
        <f>"Q"&amp;ROUNDUP(MONTH(SalesDataTable[[#This Row],[Order Date]])/3,0)</f>
        <v>Q4</v>
      </c>
      <c r="E2091" s="4">
        <f>MONTH(SalesDataTable[[#This Row],[Order Date]])</f>
        <v>10</v>
      </c>
      <c r="F2091" s="4" t="str">
        <f>TEXT(SalesDataTable[[#This Row],[Order Date]],"MMM")</f>
        <v>Oct</v>
      </c>
      <c r="G2091" s="3" t="s">
        <v>11</v>
      </c>
      <c r="H2091" s="3" t="s">
        <v>18</v>
      </c>
      <c r="I2091" s="3" t="s">
        <v>2</v>
      </c>
      <c r="J2091" s="3" t="s">
        <v>13</v>
      </c>
      <c r="K2091" s="3" t="s">
        <v>34</v>
      </c>
      <c r="L2091" s="3" t="s">
        <v>42</v>
      </c>
      <c r="M2091" s="8">
        <v>1</v>
      </c>
      <c r="N2091" s="5">
        <v>35.39</v>
      </c>
      <c r="O2091" s="6">
        <v>0.05</v>
      </c>
      <c r="P2091" s="18">
        <v>13.68</v>
      </c>
      <c r="Q2091" s="18">
        <f t="shared" si="128"/>
        <v>33.6205</v>
      </c>
      <c r="R2091" s="18">
        <f t="shared" si="129"/>
        <v>13.68</v>
      </c>
      <c r="S2091" s="18">
        <f t="shared" si="130"/>
        <v>19.9405</v>
      </c>
      <c r="T2091" s="7">
        <f t="shared" si="131"/>
        <v>0.59310539700480358</v>
      </c>
      <c r="U2091" s="4">
        <f>YEAR(SalesDataTable[[#This Row],[Order Date]])</f>
        <v>2026</v>
      </c>
      <c r="V2091" s="7" t="str">
        <f>"Q"&amp;ROUNDUP(MONTH(SalesDataTable[[#This Row],[Order Date]])/3,0)</f>
        <v>Q4</v>
      </c>
      <c r="W2091" s="8">
        <f>MONTH(SalesDataTable[[#This Row],[Order Date]])</f>
        <v>10</v>
      </c>
      <c r="X2091" s="7" t="str">
        <f>TEXT(SalesDataTable[[#This Row],[Order Date]],"mmm")</f>
        <v>Oct</v>
      </c>
    </row>
    <row r="2092" spans="1:24" ht="15.75">
      <c r="A2092" s="2">
        <v>3771</v>
      </c>
      <c r="B2092" s="11">
        <v>46307</v>
      </c>
      <c r="C2092" s="4">
        <f>YEAR(SalesDataTable[[#This Row],[Order Date]])</f>
        <v>2026</v>
      </c>
      <c r="D2092" s="4" t="str">
        <f>"Q"&amp;ROUNDUP(MONTH(SalesDataTable[[#This Row],[Order Date]])/3,0)</f>
        <v>Q4</v>
      </c>
      <c r="E2092" s="4">
        <f>MONTH(SalesDataTable[[#This Row],[Order Date]])</f>
        <v>10</v>
      </c>
      <c r="F2092" s="4" t="str">
        <f>TEXT(SalesDataTable[[#This Row],[Order Date]],"MMM")</f>
        <v>Oct</v>
      </c>
      <c r="G2092" s="3" t="s">
        <v>11</v>
      </c>
      <c r="H2092" s="3" t="s">
        <v>18</v>
      </c>
      <c r="I2092" s="3" t="s">
        <v>2</v>
      </c>
      <c r="J2092" s="3" t="s">
        <v>16</v>
      </c>
      <c r="K2092" s="3" t="s">
        <v>23</v>
      </c>
      <c r="L2092" s="3" t="s">
        <v>40</v>
      </c>
      <c r="M2092" s="8">
        <v>2</v>
      </c>
      <c r="N2092" s="5">
        <v>80.2</v>
      </c>
      <c r="O2092" s="6">
        <v>0</v>
      </c>
      <c r="P2092" s="18">
        <v>39.590000000000003</v>
      </c>
      <c r="Q2092" s="18">
        <f t="shared" si="128"/>
        <v>160.4</v>
      </c>
      <c r="R2092" s="18">
        <f t="shared" si="129"/>
        <v>79.180000000000007</v>
      </c>
      <c r="S2092" s="18">
        <f t="shared" si="130"/>
        <v>81.22</v>
      </c>
      <c r="T2092" s="7">
        <f t="shared" si="131"/>
        <v>0.50635910224438896</v>
      </c>
      <c r="U2092" s="4">
        <f>YEAR(SalesDataTable[[#This Row],[Order Date]])</f>
        <v>2026</v>
      </c>
      <c r="V2092" s="7" t="str">
        <f>"Q"&amp;ROUNDUP(MONTH(SalesDataTable[[#This Row],[Order Date]])/3,0)</f>
        <v>Q4</v>
      </c>
      <c r="W2092" s="8">
        <f>MONTH(SalesDataTable[[#This Row],[Order Date]])</f>
        <v>10</v>
      </c>
      <c r="X2092" s="7" t="str">
        <f>TEXT(SalesDataTable[[#This Row],[Order Date]],"mmm")</f>
        <v>Oct</v>
      </c>
    </row>
    <row r="2093" spans="1:24" ht="15.75">
      <c r="A2093" s="2">
        <v>3910</v>
      </c>
      <c r="B2093" s="11">
        <v>46307</v>
      </c>
      <c r="C2093" s="4">
        <f>YEAR(SalesDataTable[[#This Row],[Order Date]])</f>
        <v>2026</v>
      </c>
      <c r="D2093" s="4" t="str">
        <f>"Q"&amp;ROUNDUP(MONTH(SalesDataTable[[#This Row],[Order Date]])/3,0)</f>
        <v>Q4</v>
      </c>
      <c r="E2093" s="4">
        <f>MONTH(SalesDataTable[[#This Row],[Order Date]])</f>
        <v>10</v>
      </c>
      <c r="F2093" s="4" t="str">
        <f>TEXT(SalesDataTable[[#This Row],[Order Date]],"MMM")</f>
        <v>Oct</v>
      </c>
      <c r="G2093" s="3" t="s">
        <v>11</v>
      </c>
      <c r="H2093" s="3" t="s">
        <v>12</v>
      </c>
      <c r="I2093" s="3" t="s">
        <v>2</v>
      </c>
      <c r="J2093" s="3" t="s">
        <v>16</v>
      </c>
      <c r="K2093" s="3" t="s">
        <v>4</v>
      </c>
      <c r="L2093" s="3" t="s">
        <v>26</v>
      </c>
      <c r="M2093" s="8">
        <v>3</v>
      </c>
      <c r="N2093" s="5">
        <v>41.09</v>
      </c>
      <c r="O2093" s="6">
        <v>0</v>
      </c>
      <c r="P2093" s="18">
        <v>17.18</v>
      </c>
      <c r="Q2093" s="18">
        <f t="shared" si="128"/>
        <v>123.27000000000001</v>
      </c>
      <c r="R2093" s="18">
        <f t="shared" si="129"/>
        <v>51.54</v>
      </c>
      <c r="S2093" s="18">
        <f t="shared" si="130"/>
        <v>71.730000000000018</v>
      </c>
      <c r="T2093" s="7">
        <f t="shared" si="131"/>
        <v>0.58189340472134354</v>
      </c>
      <c r="U2093" s="4">
        <f>YEAR(SalesDataTable[[#This Row],[Order Date]])</f>
        <v>2026</v>
      </c>
      <c r="V2093" s="7" t="str">
        <f>"Q"&amp;ROUNDUP(MONTH(SalesDataTable[[#This Row],[Order Date]])/3,0)</f>
        <v>Q4</v>
      </c>
      <c r="W2093" s="8">
        <f>MONTH(SalesDataTable[[#This Row],[Order Date]])</f>
        <v>10</v>
      </c>
      <c r="X2093" s="7" t="str">
        <f>TEXT(SalesDataTable[[#This Row],[Order Date]],"mmm")</f>
        <v>Oct</v>
      </c>
    </row>
    <row r="2094" spans="1:24" ht="15.75">
      <c r="A2094" s="2">
        <v>330</v>
      </c>
      <c r="B2094" s="11">
        <v>46308</v>
      </c>
      <c r="C2094" s="4">
        <f>YEAR(SalesDataTable[[#This Row],[Order Date]])</f>
        <v>2026</v>
      </c>
      <c r="D2094" s="4" t="str">
        <f>"Q"&amp;ROUNDUP(MONTH(SalesDataTable[[#This Row],[Order Date]])/3,0)</f>
        <v>Q4</v>
      </c>
      <c r="E2094" s="4">
        <f>MONTH(SalesDataTable[[#This Row],[Order Date]])</f>
        <v>10</v>
      </c>
      <c r="F2094" s="4" t="str">
        <f>TEXT(SalesDataTable[[#This Row],[Order Date]],"MMM")</f>
        <v>Oct</v>
      </c>
      <c r="G2094" s="3" t="s">
        <v>6</v>
      </c>
      <c r="H2094" s="3" t="s">
        <v>43</v>
      </c>
      <c r="I2094" s="3" t="s">
        <v>8</v>
      </c>
      <c r="J2094" s="3" t="s">
        <v>16</v>
      </c>
      <c r="K2094" s="3" t="s">
        <v>14</v>
      </c>
      <c r="L2094" s="3" t="s">
        <v>15</v>
      </c>
      <c r="M2094" s="8">
        <v>5</v>
      </c>
      <c r="N2094" s="5">
        <v>36.97</v>
      </c>
      <c r="O2094" s="6">
        <v>0.15</v>
      </c>
      <c r="P2094" s="18">
        <v>13.93</v>
      </c>
      <c r="Q2094" s="18">
        <f t="shared" si="128"/>
        <v>157.1225</v>
      </c>
      <c r="R2094" s="18">
        <f t="shared" si="129"/>
        <v>69.650000000000006</v>
      </c>
      <c r="S2094" s="18">
        <f t="shared" si="130"/>
        <v>87.472499999999997</v>
      </c>
      <c r="T2094" s="7">
        <f t="shared" si="131"/>
        <v>0.55671530175500006</v>
      </c>
      <c r="U2094" s="4">
        <f>YEAR(SalesDataTable[[#This Row],[Order Date]])</f>
        <v>2026</v>
      </c>
      <c r="V2094" s="7" t="str">
        <f>"Q"&amp;ROUNDUP(MONTH(SalesDataTable[[#This Row],[Order Date]])/3,0)</f>
        <v>Q4</v>
      </c>
      <c r="W2094" s="8">
        <f>MONTH(SalesDataTable[[#This Row],[Order Date]])</f>
        <v>10</v>
      </c>
      <c r="X2094" s="7" t="str">
        <f>TEXT(SalesDataTable[[#This Row],[Order Date]],"mmm")</f>
        <v>Oct</v>
      </c>
    </row>
    <row r="2095" spans="1:24" ht="15.75">
      <c r="A2095" s="2">
        <v>707</v>
      </c>
      <c r="B2095" s="11">
        <v>46308</v>
      </c>
      <c r="C2095" s="4">
        <f>YEAR(SalesDataTable[[#This Row],[Order Date]])</f>
        <v>2026</v>
      </c>
      <c r="D2095" s="4" t="str">
        <f>"Q"&amp;ROUNDUP(MONTH(SalesDataTable[[#This Row],[Order Date]])/3,0)</f>
        <v>Q4</v>
      </c>
      <c r="E2095" s="4">
        <f>MONTH(SalesDataTable[[#This Row],[Order Date]])</f>
        <v>10</v>
      </c>
      <c r="F2095" s="4" t="str">
        <f>TEXT(SalesDataTable[[#This Row],[Order Date]],"MMM")</f>
        <v>Oct</v>
      </c>
      <c r="G2095" s="3" t="s">
        <v>11</v>
      </c>
      <c r="H2095" s="3" t="s">
        <v>25</v>
      </c>
      <c r="I2095" s="3" t="s">
        <v>19</v>
      </c>
      <c r="J2095" s="3" t="s">
        <v>13</v>
      </c>
      <c r="K2095" s="3" t="s">
        <v>14</v>
      </c>
      <c r="L2095" s="3" t="s">
        <v>15</v>
      </c>
      <c r="M2095" s="8">
        <v>4</v>
      </c>
      <c r="N2095" s="5">
        <v>35.880000000000003</v>
      </c>
      <c r="O2095" s="6">
        <v>0.05</v>
      </c>
      <c r="P2095" s="18">
        <v>13.45</v>
      </c>
      <c r="Q2095" s="18">
        <f t="shared" si="128"/>
        <v>136.34399999999999</v>
      </c>
      <c r="R2095" s="18">
        <f t="shared" si="129"/>
        <v>53.8</v>
      </c>
      <c r="S2095" s="18">
        <f t="shared" si="130"/>
        <v>82.543999999999997</v>
      </c>
      <c r="T2095" s="7">
        <f t="shared" si="131"/>
        <v>0.60540984568444522</v>
      </c>
      <c r="U2095" s="4">
        <f>YEAR(SalesDataTable[[#This Row],[Order Date]])</f>
        <v>2026</v>
      </c>
      <c r="V2095" s="7" t="str">
        <f>"Q"&amp;ROUNDUP(MONTH(SalesDataTable[[#This Row],[Order Date]])/3,0)</f>
        <v>Q4</v>
      </c>
      <c r="W2095" s="8">
        <f>MONTH(SalesDataTable[[#This Row],[Order Date]])</f>
        <v>10</v>
      </c>
      <c r="X2095" s="7" t="str">
        <f>TEXT(SalesDataTable[[#This Row],[Order Date]],"mmm")</f>
        <v>Oct</v>
      </c>
    </row>
    <row r="2096" spans="1:24" ht="15.75">
      <c r="A2096" s="2">
        <v>989</v>
      </c>
      <c r="B2096" s="11">
        <v>46308</v>
      </c>
      <c r="C2096" s="4">
        <f>YEAR(SalesDataTable[[#This Row],[Order Date]])</f>
        <v>2026</v>
      </c>
      <c r="D2096" s="4" t="str">
        <f>"Q"&amp;ROUNDUP(MONTH(SalesDataTable[[#This Row],[Order Date]])/3,0)</f>
        <v>Q4</v>
      </c>
      <c r="E2096" s="4">
        <f>MONTH(SalesDataTable[[#This Row],[Order Date]])</f>
        <v>10</v>
      </c>
      <c r="F2096" s="4" t="str">
        <f>TEXT(SalesDataTable[[#This Row],[Order Date]],"MMM")</f>
        <v>Oct</v>
      </c>
      <c r="G2096" s="3" t="s">
        <v>6</v>
      </c>
      <c r="H2096" s="3" t="s">
        <v>41</v>
      </c>
      <c r="I2096" s="3" t="s">
        <v>2</v>
      </c>
      <c r="J2096" s="3" t="s">
        <v>3</v>
      </c>
      <c r="K2096" s="3" t="s">
        <v>4</v>
      </c>
      <c r="L2096" s="3" t="s">
        <v>26</v>
      </c>
      <c r="M2096" s="8">
        <v>3</v>
      </c>
      <c r="N2096" s="5">
        <v>40.42</v>
      </c>
      <c r="O2096" s="6">
        <v>0</v>
      </c>
      <c r="P2096" s="18">
        <v>16.79</v>
      </c>
      <c r="Q2096" s="18">
        <f t="shared" si="128"/>
        <v>121.26</v>
      </c>
      <c r="R2096" s="18">
        <f t="shared" si="129"/>
        <v>50.37</v>
      </c>
      <c r="S2096" s="18">
        <f t="shared" si="130"/>
        <v>70.890000000000015</v>
      </c>
      <c r="T2096" s="7">
        <f t="shared" si="131"/>
        <v>0.58461157842652167</v>
      </c>
      <c r="U2096" s="4">
        <f>YEAR(SalesDataTable[[#This Row],[Order Date]])</f>
        <v>2026</v>
      </c>
      <c r="V2096" s="7" t="str">
        <f>"Q"&amp;ROUNDUP(MONTH(SalesDataTable[[#This Row],[Order Date]])/3,0)</f>
        <v>Q4</v>
      </c>
      <c r="W2096" s="8">
        <f>MONTH(SalesDataTable[[#This Row],[Order Date]])</f>
        <v>10</v>
      </c>
      <c r="X2096" s="7" t="str">
        <f>TEXT(SalesDataTable[[#This Row],[Order Date]],"mmm")</f>
        <v>Oct</v>
      </c>
    </row>
    <row r="2097" spans="1:24" ht="15.75">
      <c r="A2097" s="2">
        <v>1904</v>
      </c>
      <c r="B2097" s="11">
        <v>46308</v>
      </c>
      <c r="C2097" s="4">
        <f>YEAR(SalesDataTable[[#This Row],[Order Date]])</f>
        <v>2026</v>
      </c>
      <c r="D2097" s="4" t="str">
        <f>"Q"&amp;ROUNDUP(MONTH(SalesDataTable[[#This Row],[Order Date]])/3,0)</f>
        <v>Q4</v>
      </c>
      <c r="E2097" s="4">
        <f>MONTH(SalesDataTable[[#This Row],[Order Date]])</f>
        <v>10</v>
      </c>
      <c r="F2097" s="4" t="str">
        <f>TEXT(SalesDataTable[[#This Row],[Order Date]],"MMM")</f>
        <v>Oct</v>
      </c>
      <c r="G2097" s="3" t="s">
        <v>20</v>
      </c>
      <c r="H2097" s="3" t="s">
        <v>33</v>
      </c>
      <c r="I2097" s="3" t="s">
        <v>19</v>
      </c>
      <c r="J2097" s="3" t="s">
        <v>3</v>
      </c>
      <c r="K2097" s="3" t="s">
        <v>4</v>
      </c>
      <c r="L2097" s="3" t="s">
        <v>22</v>
      </c>
      <c r="M2097" s="8">
        <v>1</v>
      </c>
      <c r="N2097" s="5">
        <v>50.34</v>
      </c>
      <c r="O2097" s="6">
        <v>0.15</v>
      </c>
      <c r="P2097" s="18">
        <v>22.56</v>
      </c>
      <c r="Q2097" s="18">
        <f t="shared" si="128"/>
        <v>42.789000000000001</v>
      </c>
      <c r="R2097" s="18">
        <f t="shared" si="129"/>
        <v>22.56</v>
      </c>
      <c r="S2097" s="18">
        <f t="shared" si="130"/>
        <v>20.229000000000003</v>
      </c>
      <c r="T2097" s="7">
        <f t="shared" si="131"/>
        <v>0.47276169108883132</v>
      </c>
      <c r="U2097" s="4">
        <f>YEAR(SalesDataTable[[#This Row],[Order Date]])</f>
        <v>2026</v>
      </c>
      <c r="V2097" s="7" t="str">
        <f>"Q"&amp;ROUNDUP(MONTH(SalesDataTable[[#This Row],[Order Date]])/3,0)</f>
        <v>Q4</v>
      </c>
      <c r="W2097" s="8">
        <f>MONTH(SalesDataTable[[#This Row],[Order Date]])</f>
        <v>10</v>
      </c>
      <c r="X2097" s="7" t="str">
        <f>TEXT(SalesDataTable[[#This Row],[Order Date]],"mmm")</f>
        <v>Oct</v>
      </c>
    </row>
    <row r="2098" spans="1:24" ht="15.75">
      <c r="A2098" s="2">
        <v>2854</v>
      </c>
      <c r="B2098" s="11">
        <v>46308</v>
      </c>
      <c r="C2098" s="4">
        <f>YEAR(SalesDataTable[[#This Row],[Order Date]])</f>
        <v>2026</v>
      </c>
      <c r="D2098" s="4" t="str">
        <f>"Q"&amp;ROUNDUP(MONTH(SalesDataTable[[#This Row],[Order Date]])/3,0)</f>
        <v>Q4</v>
      </c>
      <c r="E2098" s="4">
        <f>MONTH(SalesDataTable[[#This Row],[Order Date]])</f>
        <v>10</v>
      </c>
      <c r="F2098" s="4" t="str">
        <f>TEXT(SalesDataTable[[#This Row],[Order Date]],"MMM")</f>
        <v>Oct</v>
      </c>
      <c r="G2098" s="3" t="s">
        <v>0</v>
      </c>
      <c r="H2098" s="3" t="s">
        <v>50</v>
      </c>
      <c r="I2098" s="3" t="s">
        <v>19</v>
      </c>
      <c r="J2098" s="3" t="s">
        <v>13</v>
      </c>
      <c r="K2098" s="3" t="s">
        <v>14</v>
      </c>
      <c r="L2098" s="3" t="s">
        <v>15</v>
      </c>
      <c r="M2098" s="8">
        <v>3</v>
      </c>
      <c r="N2098" s="5">
        <v>36.049999999999997</v>
      </c>
      <c r="O2098" s="6">
        <v>0.1</v>
      </c>
      <c r="P2098" s="18">
        <v>13.87</v>
      </c>
      <c r="Q2098" s="18">
        <f t="shared" si="128"/>
        <v>97.334999999999994</v>
      </c>
      <c r="R2098" s="18">
        <f t="shared" si="129"/>
        <v>41.61</v>
      </c>
      <c r="S2098" s="18">
        <f t="shared" si="130"/>
        <v>55.724999999999994</v>
      </c>
      <c r="T2098" s="7">
        <f t="shared" si="131"/>
        <v>0.57250732008013561</v>
      </c>
      <c r="U2098" s="4">
        <f>YEAR(SalesDataTable[[#This Row],[Order Date]])</f>
        <v>2026</v>
      </c>
      <c r="V2098" s="7" t="str">
        <f>"Q"&amp;ROUNDUP(MONTH(SalesDataTable[[#This Row],[Order Date]])/3,0)</f>
        <v>Q4</v>
      </c>
      <c r="W2098" s="8">
        <f>MONTH(SalesDataTable[[#This Row],[Order Date]])</f>
        <v>10</v>
      </c>
      <c r="X2098" s="7" t="str">
        <f>TEXT(SalesDataTable[[#This Row],[Order Date]],"mmm")</f>
        <v>Oct</v>
      </c>
    </row>
    <row r="2099" spans="1:24" ht="15.75">
      <c r="A2099" s="2">
        <v>3212</v>
      </c>
      <c r="B2099" s="11">
        <v>46308</v>
      </c>
      <c r="C2099" s="4">
        <f>YEAR(SalesDataTable[[#This Row],[Order Date]])</f>
        <v>2026</v>
      </c>
      <c r="D2099" s="4" t="str">
        <f>"Q"&amp;ROUNDUP(MONTH(SalesDataTable[[#This Row],[Order Date]])/3,0)</f>
        <v>Q4</v>
      </c>
      <c r="E2099" s="4">
        <f>MONTH(SalesDataTable[[#This Row],[Order Date]])</f>
        <v>10</v>
      </c>
      <c r="F2099" s="4" t="str">
        <f>TEXT(SalesDataTable[[#This Row],[Order Date]],"MMM")</f>
        <v>Oct</v>
      </c>
      <c r="G2099" s="3" t="s">
        <v>11</v>
      </c>
      <c r="H2099" s="3" t="s">
        <v>12</v>
      </c>
      <c r="I2099" s="3" t="s">
        <v>8</v>
      </c>
      <c r="J2099" s="3" t="s">
        <v>3</v>
      </c>
      <c r="K2099" s="3" t="s">
        <v>4</v>
      </c>
      <c r="L2099" s="3" t="s">
        <v>26</v>
      </c>
      <c r="M2099" s="8">
        <v>15</v>
      </c>
      <c r="N2099" s="5">
        <v>40</v>
      </c>
      <c r="O2099" s="6">
        <v>0.1</v>
      </c>
      <c r="P2099" s="18">
        <v>16.420000000000002</v>
      </c>
      <c r="Q2099" s="18">
        <f t="shared" si="128"/>
        <v>540</v>
      </c>
      <c r="R2099" s="18">
        <f t="shared" si="129"/>
        <v>246.3</v>
      </c>
      <c r="S2099" s="18">
        <f t="shared" si="130"/>
        <v>293.7</v>
      </c>
      <c r="T2099" s="7">
        <f t="shared" si="131"/>
        <v>0.54388888888888887</v>
      </c>
      <c r="U2099" s="4">
        <f>YEAR(SalesDataTable[[#This Row],[Order Date]])</f>
        <v>2026</v>
      </c>
      <c r="V2099" s="7" t="str">
        <f>"Q"&amp;ROUNDUP(MONTH(SalesDataTable[[#This Row],[Order Date]])/3,0)</f>
        <v>Q4</v>
      </c>
      <c r="W2099" s="8">
        <f>MONTH(SalesDataTable[[#This Row],[Order Date]])</f>
        <v>10</v>
      </c>
      <c r="X2099" s="7" t="str">
        <f>TEXT(SalesDataTable[[#This Row],[Order Date]],"mmm")</f>
        <v>Oct</v>
      </c>
    </row>
    <row r="2100" spans="1:24" ht="15.75">
      <c r="A2100" s="2">
        <v>4479</v>
      </c>
      <c r="B2100" s="11">
        <v>46308</v>
      </c>
      <c r="C2100" s="4">
        <f>YEAR(SalesDataTable[[#This Row],[Order Date]])</f>
        <v>2026</v>
      </c>
      <c r="D2100" s="4" t="str">
        <f>"Q"&amp;ROUNDUP(MONTH(SalesDataTable[[#This Row],[Order Date]])/3,0)</f>
        <v>Q4</v>
      </c>
      <c r="E2100" s="4">
        <f>MONTH(SalesDataTable[[#This Row],[Order Date]])</f>
        <v>10</v>
      </c>
      <c r="F2100" s="4" t="str">
        <f>TEXT(SalesDataTable[[#This Row],[Order Date]],"MMM")</f>
        <v>Oct</v>
      </c>
      <c r="G2100" s="3" t="s">
        <v>20</v>
      </c>
      <c r="H2100" s="3" t="s">
        <v>31</v>
      </c>
      <c r="I2100" s="3" t="s">
        <v>19</v>
      </c>
      <c r="J2100" s="3" t="s">
        <v>3</v>
      </c>
      <c r="K2100" s="3" t="s">
        <v>9</v>
      </c>
      <c r="L2100" s="3" t="s">
        <v>37</v>
      </c>
      <c r="M2100" s="8">
        <v>1</v>
      </c>
      <c r="N2100" s="5">
        <v>151.68</v>
      </c>
      <c r="O2100" s="6">
        <v>0.05</v>
      </c>
      <c r="P2100" s="18">
        <v>78.98</v>
      </c>
      <c r="Q2100" s="18">
        <f t="shared" si="128"/>
        <v>144.096</v>
      </c>
      <c r="R2100" s="18">
        <f t="shared" si="129"/>
        <v>78.98</v>
      </c>
      <c r="S2100" s="18">
        <f t="shared" si="130"/>
        <v>65.116</v>
      </c>
      <c r="T2100" s="7">
        <f t="shared" si="131"/>
        <v>0.45189318232289583</v>
      </c>
      <c r="U2100" s="4">
        <f>YEAR(SalesDataTable[[#This Row],[Order Date]])</f>
        <v>2026</v>
      </c>
      <c r="V2100" s="7" t="str">
        <f>"Q"&amp;ROUNDUP(MONTH(SalesDataTable[[#This Row],[Order Date]])/3,0)</f>
        <v>Q4</v>
      </c>
      <c r="W2100" s="8">
        <f>MONTH(SalesDataTable[[#This Row],[Order Date]])</f>
        <v>10</v>
      </c>
      <c r="X2100" s="7" t="str">
        <f>TEXT(SalesDataTable[[#This Row],[Order Date]],"mmm")</f>
        <v>Oct</v>
      </c>
    </row>
    <row r="2101" spans="1:24" ht="15.75">
      <c r="A2101" s="2">
        <v>4574</v>
      </c>
      <c r="B2101" s="11">
        <v>46308</v>
      </c>
      <c r="C2101" s="4">
        <f>YEAR(SalesDataTable[[#This Row],[Order Date]])</f>
        <v>2026</v>
      </c>
      <c r="D2101" s="4" t="str">
        <f>"Q"&amp;ROUNDUP(MONTH(SalesDataTable[[#This Row],[Order Date]])/3,0)</f>
        <v>Q4</v>
      </c>
      <c r="E2101" s="4">
        <f>MONTH(SalesDataTable[[#This Row],[Order Date]])</f>
        <v>10</v>
      </c>
      <c r="F2101" s="4" t="str">
        <f>TEXT(SalesDataTable[[#This Row],[Order Date]],"MMM")</f>
        <v>Oct</v>
      </c>
      <c r="G2101" s="3" t="s">
        <v>6</v>
      </c>
      <c r="H2101" s="3" t="s">
        <v>49</v>
      </c>
      <c r="I2101" s="3" t="s">
        <v>2</v>
      </c>
      <c r="J2101" s="3" t="s">
        <v>16</v>
      </c>
      <c r="K2101" s="3" t="s">
        <v>34</v>
      </c>
      <c r="L2101" s="3" t="s">
        <v>42</v>
      </c>
      <c r="M2101" s="8">
        <v>1</v>
      </c>
      <c r="N2101" s="5">
        <v>36.53</v>
      </c>
      <c r="O2101" s="6">
        <v>0</v>
      </c>
      <c r="P2101" s="18">
        <v>14.01</v>
      </c>
      <c r="Q2101" s="18">
        <f t="shared" si="128"/>
        <v>36.53</v>
      </c>
      <c r="R2101" s="18">
        <f t="shared" si="129"/>
        <v>14.01</v>
      </c>
      <c r="S2101" s="18">
        <f t="shared" si="130"/>
        <v>22.520000000000003</v>
      </c>
      <c r="T2101" s="7">
        <f t="shared" si="131"/>
        <v>0.61647960580344929</v>
      </c>
      <c r="U2101" s="4">
        <f>YEAR(SalesDataTable[[#This Row],[Order Date]])</f>
        <v>2026</v>
      </c>
      <c r="V2101" s="7" t="str">
        <f>"Q"&amp;ROUNDUP(MONTH(SalesDataTable[[#This Row],[Order Date]])/3,0)</f>
        <v>Q4</v>
      </c>
      <c r="W2101" s="8">
        <f>MONTH(SalesDataTable[[#This Row],[Order Date]])</f>
        <v>10</v>
      </c>
      <c r="X2101" s="7" t="str">
        <f>TEXT(SalesDataTable[[#This Row],[Order Date]],"mmm")</f>
        <v>Oct</v>
      </c>
    </row>
    <row r="2102" spans="1:24" ht="15.75">
      <c r="A2102" s="2">
        <v>4815</v>
      </c>
      <c r="B2102" s="11">
        <v>46308</v>
      </c>
      <c r="C2102" s="4">
        <f>YEAR(SalesDataTable[[#This Row],[Order Date]])</f>
        <v>2026</v>
      </c>
      <c r="D2102" s="4" t="str">
        <f>"Q"&amp;ROUNDUP(MONTH(SalesDataTable[[#This Row],[Order Date]])/3,0)</f>
        <v>Q4</v>
      </c>
      <c r="E2102" s="4">
        <f>MONTH(SalesDataTable[[#This Row],[Order Date]])</f>
        <v>10</v>
      </c>
      <c r="F2102" s="4" t="str">
        <f>TEXT(SalesDataTable[[#This Row],[Order Date]],"MMM")</f>
        <v>Oct</v>
      </c>
      <c r="G2102" s="3" t="s">
        <v>0</v>
      </c>
      <c r="H2102" s="3" t="s">
        <v>1</v>
      </c>
      <c r="I2102" s="3" t="s">
        <v>19</v>
      </c>
      <c r="J2102" s="3" t="s">
        <v>16</v>
      </c>
      <c r="K2102" s="3" t="s">
        <v>4</v>
      </c>
      <c r="L2102" s="3" t="s">
        <v>26</v>
      </c>
      <c r="M2102" s="8">
        <v>1</v>
      </c>
      <c r="N2102" s="5">
        <v>39.89</v>
      </c>
      <c r="O2102" s="6">
        <v>0.05</v>
      </c>
      <c r="P2102" s="18">
        <v>16.91</v>
      </c>
      <c r="Q2102" s="18">
        <f t="shared" si="128"/>
        <v>37.895499999999998</v>
      </c>
      <c r="R2102" s="18">
        <f t="shared" si="129"/>
        <v>16.91</v>
      </c>
      <c r="S2102" s="18">
        <f t="shared" si="130"/>
        <v>20.985499999999998</v>
      </c>
      <c r="T2102" s="7">
        <f t="shared" si="131"/>
        <v>0.55377287540737019</v>
      </c>
      <c r="U2102" s="4">
        <f>YEAR(SalesDataTable[[#This Row],[Order Date]])</f>
        <v>2026</v>
      </c>
      <c r="V2102" s="7" t="str">
        <f>"Q"&amp;ROUNDUP(MONTH(SalesDataTable[[#This Row],[Order Date]])/3,0)</f>
        <v>Q4</v>
      </c>
      <c r="W2102" s="8">
        <f>MONTH(SalesDataTable[[#This Row],[Order Date]])</f>
        <v>10</v>
      </c>
      <c r="X2102" s="7" t="str">
        <f>TEXT(SalesDataTable[[#This Row],[Order Date]],"mmm")</f>
        <v>Oct</v>
      </c>
    </row>
    <row r="2103" spans="1:24" ht="15.75">
      <c r="A2103" s="2">
        <v>5027</v>
      </c>
      <c r="B2103" s="11">
        <v>46308</v>
      </c>
      <c r="C2103" s="4">
        <f>YEAR(SalesDataTable[[#This Row],[Order Date]])</f>
        <v>2026</v>
      </c>
      <c r="D2103" s="4" t="str">
        <f>"Q"&amp;ROUNDUP(MONTH(SalesDataTable[[#This Row],[Order Date]])/3,0)</f>
        <v>Q4</v>
      </c>
      <c r="E2103" s="4">
        <f>MONTH(SalesDataTable[[#This Row],[Order Date]])</f>
        <v>10</v>
      </c>
      <c r="F2103" s="4" t="str">
        <f>TEXT(SalesDataTable[[#This Row],[Order Date]],"MMM")</f>
        <v>Oct</v>
      </c>
      <c r="G2103" s="3" t="s">
        <v>11</v>
      </c>
      <c r="H2103" s="3" t="s">
        <v>39</v>
      </c>
      <c r="I2103" s="3" t="s">
        <v>2</v>
      </c>
      <c r="J2103" s="3" t="s">
        <v>13</v>
      </c>
      <c r="K2103" s="3" t="s">
        <v>9</v>
      </c>
      <c r="L2103" s="3" t="s">
        <v>37</v>
      </c>
      <c r="M2103" s="8">
        <v>1</v>
      </c>
      <c r="N2103" s="5">
        <v>154.53</v>
      </c>
      <c r="O2103" s="6">
        <v>0</v>
      </c>
      <c r="P2103" s="18">
        <v>77.930000000000007</v>
      </c>
      <c r="Q2103" s="18">
        <f t="shared" si="128"/>
        <v>154.53</v>
      </c>
      <c r="R2103" s="18">
        <f t="shared" si="129"/>
        <v>77.930000000000007</v>
      </c>
      <c r="S2103" s="18">
        <f t="shared" si="130"/>
        <v>76.599999999999994</v>
      </c>
      <c r="T2103" s="7">
        <f t="shared" si="131"/>
        <v>0.49569662848637802</v>
      </c>
      <c r="U2103" s="4">
        <f>YEAR(SalesDataTable[[#This Row],[Order Date]])</f>
        <v>2026</v>
      </c>
      <c r="V2103" s="7" t="str">
        <f>"Q"&amp;ROUNDUP(MONTH(SalesDataTable[[#This Row],[Order Date]])/3,0)</f>
        <v>Q4</v>
      </c>
      <c r="W2103" s="8">
        <f>MONTH(SalesDataTable[[#This Row],[Order Date]])</f>
        <v>10</v>
      </c>
      <c r="X2103" s="7" t="str">
        <f>TEXT(SalesDataTable[[#This Row],[Order Date]],"mmm")</f>
        <v>Oct</v>
      </c>
    </row>
    <row r="2104" spans="1:24" ht="15.75">
      <c r="A2104" s="2">
        <v>1794</v>
      </c>
      <c r="B2104" s="11">
        <v>46309</v>
      </c>
      <c r="C2104" s="4">
        <f>YEAR(SalesDataTable[[#This Row],[Order Date]])</f>
        <v>2026</v>
      </c>
      <c r="D2104" s="4" t="str">
        <f>"Q"&amp;ROUNDUP(MONTH(SalesDataTable[[#This Row],[Order Date]])/3,0)</f>
        <v>Q4</v>
      </c>
      <c r="E2104" s="4">
        <f>MONTH(SalesDataTable[[#This Row],[Order Date]])</f>
        <v>10</v>
      </c>
      <c r="F2104" s="4" t="str">
        <f>TEXT(SalesDataTable[[#This Row],[Order Date]],"MMM")</f>
        <v>Oct</v>
      </c>
      <c r="G2104" s="3" t="s">
        <v>20</v>
      </c>
      <c r="H2104" s="3" t="s">
        <v>33</v>
      </c>
      <c r="I2104" s="3" t="s">
        <v>28</v>
      </c>
      <c r="J2104" s="3" t="s">
        <v>16</v>
      </c>
      <c r="K2104" s="3" t="s">
        <v>4</v>
      </c>
      <c r="L2104" s="3" t="s">
        <v>22</v>
      </c>
      <c r="M2104" s="8">
        <v>2</v>
      </c>
      <c r="N2104" s="5">
        <v>50.64</v>
      </c>
      <c r="O2104" s="6">
        <v>0.05</v>
      </c>
      <c r="P2104" s="18">
        <v>22.28</v>
      </c>
      <c r="Q2104" s="18">
        <f t="shared" si="128"/>
        <v>96.215999999999994</v>
      </c>
      <c r="R2104" s="18">
        <f t="shared" si="129"/>
        <v>44.56</v>
      </c>
      <c r="S2104" s="18">
        <f t="shared" si="130"/>
        <v>51.655999999999992</v>
      </c>
      <c r="T2104" s="7">
        <f t="shared" si="131"/>
        <v>0.53687536376486233</v>
      </c>
      <c r="U2104" s="4">
        <f>YEAR(SalesDataTable[[#This Row],[Order Date]])</f>
        <v>2026</v>
      </c>
      <c r="V2104" s="7" t="str">
        <f>"Q"&amp;ROUNDUP(MONTH(SalesDataTable[[#This Row],[Order Date]])/3,0)</f>
        <v>Q4</v>
      </c>
      <c r="W2104" s="8">
        <f>MONTH(SalesDataTable[[#This Row],[Order Date]])</f>
        <v>10</v>
      </c>
      <c r="X2104" s="7" t="str">
        <f>TEXT(SalesDataTable[[#This Row],[Order Date]],"mmm")</f>
        <v>Oct</v>
      </c>
    </row>
    <row r="2105" spans="1:24" ht="15.75">
      <c r="A2105" s="2">
        <v>1867</v>
      </c>
      <c r="B2105" s="11">
        <v>46309</v>
      </c>
      <c r="C2105" s="4">
        <f>YEAR(SalesDataTable[[#This Row],[Order Date]])</f>
        <v>2026</v>
      </c>
      <c r="D2105" s="4" t="str">
        <f>"Q"&amp;ROUNDUP(MONTH(SalesDataTable[[#This Row],[Order Date]])/3,0)</f>
        <v>Q4</v>
      </c>
      <c r="E2105" s="4">
        <f>MONTH(SalesDataTable[[#This Row],[Order Date]])</f>
        <v>10</v>
      </c>
      <c r="F2105" s="4" t="str">
        <f>TEXT(SalesDataTable[[#This Row],[Order Date]],"MMM")</f>
        <v>Oct</v>
      </c>
      <c r="G2105" s="3" t="s">
        <v>0</v>
      </c>
      <c r="H2105" s="3" t="s">
        <v>1</v>
      </c>
      <c r="I2105" s="3" t="s">
        <v>2</v>
      </c>
      <c r="J2105" s="3" t="s">
        <v>13</v>
      </c>
      <c r="K2105" s="3" t="s">
        <v>34</v>
      </c>
      <c r="L2105" s="3" t="s">
        <v>35</v>
      </c>
      <c r="M2105" s="8">
        <v>3</v>
      </c>
      <c r="N2105" s="5">
        <v>40.880000000000003</v>
      </c>
      <c r="O2105" s="6">
        <v>0.05</v>
      </c>
      <c r="P2105" s="18">
        <v>14.59</v>
      </c>
      <c r="Q2105" s="18">
        <f t="shared" si="128"/>
        <v>116.50800000000001</v>
      </c>
      <c r="R2105" s="18">
        <f t="shared" si="129"/>
        <v>43.769999999999996</v>
      </c>
      <c r="S2105" s="18">
        <f t="shared" si="130"/>
        <v>72.738000000000014</v>
      </c>
      <c r="T2105" s="7">
        <f t="shared" si="131"/>
        <v>0.62431764342362761</v>
      </c>
      <c r="U2105" s="4">
        <f>YEAR(SalesDataTable[[#This Row],[Order Date]])</f>
        <v>2026</v>
      </c>
      <c r="V2105" s="7" t="str">
        <f>"Q"&amp;ROUNDUP(MONTH(SalesDataTable[[#This Row],[Order Date]])/3,0)</f>
        <v>Q4</v>
      </c>
      <c r="W2105" s="8">
        <f>MONTH(SalesDataTable[[#This Row],[Order Date]])</f>
        <v>10</v>
      </c>
      <c r="X2105" s="7" t="str">
        <f>TEXT(SalesDataTable[[#This Row],[Order Date]],"mmm")</f>
        <v>Oct</v>
      </c>
    </row>
    <row r="2106" spans="1:24" ht="15.75">
      <c r="A2106" s="2">
        <v>2088</v>
      </c>
      <c r="B2106" s="11">
        <v>46309</v>
      </c>
      <c r="C2106" s="4">
        <f>YEAR(SalesDataTable[[#This Row],[Order Date]])</f>
        <v>2026</v>
      </c>
      <c r="D2106" s="4" t="str">
        <f>"Q"&amp;ROUNDUP(MONTH(SalesDataTable[[#This Row],[Order Date]])/3,0)</f>
        <v>Q4</v>
      </c>
      <c r="E2106" s="4">
        <f>MONTH(SalesDataTable[[#This Row],[Order Date]])</f>
        <v>10</v>
      </c>
      <c r="F2106" s="4" t="str">
        <f>TEXT(SalesDataTable[[#This Row],[Order Date]],"MMM")</f>
        <v>Oct</v>
      </c>
      <c r="G2106" s="3" t="s">
        <v>20</v>
      </c>
      <c r="H2106" s="3" t="s">
        <v>21</v>
      </c>
      <c r="I2106" s="3" t="s">
        <v>19</v>
      </c>
      <c r="J2106" s="3" t="s">
        <v>3</v>
      </c>
      <c r="K2106" s="3" t="s">
        <v>9</v>
      </c>
      <c r="L2106" s="3" t="s">
        <v>17</v>
      </c>
      <c r="M2106" s="8">
        <v>1</v>
      </c>
      <c r="N2106" s="5">
        <v>141.77000000000001</v>
      </c>
      <c r="O2106" s="6">
        <v>0</v>
      </c>
      <c r="P2106" s="18">
        <v>78.48</v>
      </c>
      <c r="Q2106" s="18">
        <f t="shared" si="128"/>
        <v>141.77000000000001</v>
      </c>
      <c r="R2106" s="18">
        <f t="shared" si="129"/>
        <v>78.48</v>
      </c>
      <c r="S2106" s="18">
        <f t="shared" si="130"/>
        <v>63.290000000000006</v>
      </c>
      <c r="T2106" s="7">
        <f t="shared" si="131"/>
        <v>0.44642731184312623</v>
      </c>
      <c r="U2106" s="4">
        <f>YEAR(SalesDataTable[[#This Row],[Order Date]])</f>
        <v>2026</v>
      </c>
      <c r="V2106" s="7" t="str">
        <f>"Q"&amp;ROUNDUP(MONTH(SalesDataTable[[#This Row],[Order Date]])/3,0)</f>
        <v>Q4</v>
      </c>
      <c r="W2106" s="8">
        <f>MONTH(SalesDataTable[[#This Row],[Order Date]])</f>
        <v>10</v>
      </c>
      <c r="X2106" s="7" t="str">
        <f>TEXT(SalesDataTable[[#This Row],[Order Date]],"mmm")</f>
        <v>Oct</v>
      </c>
    </row>
    <row r="2107" spans="1:24" ht="15.75">
      <c r="A2107" s="2">
        <v>2270</v>
      </c>
      <c r="B2107" s="11">
        <v>46309</v>
      </c>
      <c r="C2107" s="4">
        <f>YEAR(SalesDataTable[[#This Row],[Order Date]])</f>
        <v>2026</v>
      </c>
      <c r="D2107" s="4" t="str">
        <f>"Q"&amp;ROUNDUP(MONTH(SalesDataTable[[#This Row],[Order Date]])/3,0)</f>
        <v>Q4</v>
      </c>
      <c r="E2107" s="4">
        <f>MONTH(SalesDataTable[[#This Row],[Order Date]])</f>
        <v>10</v>
      </c>
      <c r="F2107" s="4" t="str">
        <f>TEXT(SalesDataTable[[#This Row],[Order Date]],"MMM")</f>
        <v>Oct</v>
      </c>
      <c r="G2107" s="3" t="s">
        <v>20</v>
      </c>
      <c r="H2107" s="3" t="s">
        <v>31</v>
      </c>
      <c r="I2107" s="3" t="s">
        <v>2</v>
      </c>
      <c r="J2107" s="3" t="s">
        <v>13</v>
      </c>
      <c r="K2107" s="3" t="s">
        <v>23</v>
      </c>
      <c r="L2107" s="3" t="s">
        <v>29</v>
      </c>
      <c r="M2107" s="8">
        <v>3</v>
      </c>
      <c r="N2107" s="5">
        <v>199.99</v>
      </c>
      <c r="O2107" s="6">
        <v>0.15</v>
      </c>
      <c r="P2107" s="18">
        <v>101.86</v>
      </c>
      <c r="Q2107" s="18">
        <f t="shared" si="128"/>
        <v>509.97450000000003</v>
      </c>
      <c r="R2107" s="18">
        <f t="shared" si="129"/>
        <v>305.58</v>
      </c>
      <c r="S2107" s="18">
        <f t="shared" si="130"/>
        <v>204.39450000000005</v>
      </c>
      <c r="T2107" s="7">
        <f t="shared" si="131"/>
        <v>0.40079356909021929</v>
      </c>
      <c r="U2107" s="4">
        <f>YEAR(SalesDataTable[[#This Row],[Order Date]])</f>
        <v>2026</v>
      </c>
      <c r="V2107" s="7" t="str">
        <f>"Q"&amp;ROUNDUP(MONTH(SalesDataTable[[#This Row],[Order Date]])/3,0)</f>
        <v>Q4</v>
      </c>
      <c r="W2107" s="8">
        <f>MONTH(SalesDataTable[[#This Row],[Order Date]])</f>
        <v>10</v>
      </c>
      <c r="X2107" s="7" t="str">
        <f>TEXT(SalesDataTable[[#This Row],[Order Date]],"mmm")</f>
        <v>Oct</v>
      </c>
    </row>
    <row r="2108" spans="1:24" ht="15.75">
      <c r="A2108" s="2">
        <v>3789</v>
      </c>
      <c r="B2108" s="11">
        <v>46309</v>
      </c>
      <c r="C2108" s="4">
        <f>YEAR(SalesDataTable[[#This Row],[Order Date]])</f>
        <v>2026</v>
      </c>
      <c r="D2108" s="4" t="str">
        <f>"Q"&amp;ROUNDUP(MONTH(SalesDataTable[[#This Row],[Order Date]])/3,0)</f>
        <v>Q4</v>
      </c>
      <c r="E2108" s="4">
        <f>MONTH(SalesDataTable[[#This Row],[Order Date]])</f>
        <v>10</v>
      </c>
      <c r="F2108" s="4" t="str">
        <f>TEXT(SalesDataTable[[#This Row],[Order Date]],"MMM")</f>
        <v>Oct</v>
      </c>
      <c r="G2108" s="3" t="s">
        <v>20</v>
      </c>
      <c r="H2108" s="3" t="s">
        <v>21</v>
      </c>
      <c r="I2108" s="3" t="s">
        <v>28</v>
      </c>
      <c r="J2108" s="3" t="s">
        <v>13</v>
      </c>
      <c r="K2108" s="3" t="s">
        <v>4</v>
      </c>
      <c r="L2108" s="3" t="s">
        <v>22</v>
      </c>
      <c r="M2108" s="8">
        <v>2</v>
      </c>
      <c r="N2108" s="5">
        <v>50.56</v>
      </c>
      <c r="O2108" s="6">
        <v>0</v>
      </c>
      <c r="P2108" s="18">
        <v>23.04</v>
      </c>
      <c r="Q2108" s="18">
        <f t="shared" si="128"/>
        <v>101.12</v>
      </c>
      <c r="R2108" s="18">
        <f t="shared" si="129"/>
        <v>46.08</v>
      </c>
      <c r="S2108" s="18">
        <f t="shared" si="130"/>
        <v>55.040000000000006</v>
      </c>
      <c r="T2108" s="7">
        <f t="shared" si="131"/>
        <v>0.54430379746835444</v>
      </c>
      <c r="U2108" s="4">
        <f>YEAR(SalesDataTable[[#This Row],[Order Date]])</f>
        <v>2026</v>
      </c>
      <c r="V2108" s="7" t="str">
        <f>"Q"&amp;ROUNDUP(MONTH(SalesDataTable[[#This Row],[Order Date]])/3,0)</f>
        <v>Q4</v>
      </c>
      <c r="W2108" s="8">
        <f>MONTH(SalesDataTable[[#This Row],[Order Date]])</f>
        <v>10</v>
      </c>
      <c r="X2108" s="7" t="str">
        <f>TEXT(SalesDataTable[[#This Row],[Order Date]],"mmm")</f>
        <v>Oct</v>
      </c>
    </row>
    <row r="2109" spans="1:24" ht="15.75">
      <c r="A2109" s="2">
        <v>4323</v>
      </c>
      <c r="B2109" s="11">
        <v>46309</v>
      </c>
      <c r="C2109" s="4">
        <f>YEAR(SalesDataTable[[#This Row],[Order Date]])</f>
        <v>2026</v>
      </c>
      <c r="D2109" s="4" t="str">
        <f>"Q"&amp;ROUNDUP(MONTH(SalesDataTable[[#This Row],[Order Date]])/3,0)</f>
        <v>Q4</v>
      </c>
      <c r="E2109" s="4">
        <f>MONTH(SalesDataTable[[#This Row],[Order Date]])</f>
        <v>10</v>
      </c>
      <c r="F2109" s="4" t="str">
        <f>TEXT(SalesDataTable[[#This Row],[Order Date]],"MMM")</f>
        <v>Oct</v>
      </c>
      <c r="G2109" s="3" t="s">
        <v>20</v>
      </c>
      <c r="H2109" s="3" t="s">
        <v>31</v>
      </c>
      <c r="I2109" s="3" t="s">
        <v>2</v>
      </c>
      <c r="J2109" s="3" t="s">
        <v>13</v>
      </c>
      <c r="K2109" s="3" t="s">
        <v>14</v>
      </c>
      <c r="L2109" s="3" t="s">
        <v>32</v>
      </c>
      <c r="M2109" s="8">
        <v>1</v>
      </c>
      <c r="N2109" s="5">
        <v>47.38</v>
      </c>
      <c r="O2109" s="6">
        <v>0</v>
      </c>
      <c r="P2109" s="18">
        <v>17.86</v>
      </c>
      <c r="Q2109" s="18">
        <f t="shared" si="128"/>
        <v>47.38</v>
      </c>
      <c r="R2109" s="18">
        <f t="shared" si="129"/>
        <v>17.86</v>
      </c>
      <c r="S2109" s="18">
        <f t="shared" si="130"/>
        <v>29.520000000000003</v>
      </c>
      <c r="T2109" s="7">
        <f t="shared" si="131"/>
        <v>0.62304769945124527</v>
      </c>
      <c r="U2109" s="4">
        <f>YEAR(SalesDataTable[[#This Row],[Order Date]])</f>
        <v>2026</v>
      </c>
      <c r="V2109" s="7" t="str">
        <f>"Q"&amp;ROUNDUP(MONTH(SalesDataTable[[#This Row],[Order Date]])/3,0)</f>
        <v>Q4</v>
      </c>
      <c r="W2109" s="8">
        <f>MONTH(SalesDataTable[[#This Row],[Order Date]])</f>
        <v>10</v>
      </c>
      <c r="X2109" s="7" t="str">
        <f>TEXT(SalesDataTable[[#This Row],[Order Date]],"mmm")</f>
        <v>Oct</v>
      </c>
    </row>
    <row r="2110" spans="1:24" ht="15.75">
      <c r="A2110" s="2">
        <v>276</v>
      </c>
      <c r="B2110" s="11">
        <v>46310</v>
      </c>
      <c r="C2110" s="4">
        <f>YEAR(SalesDataTable[[#This Row],[Order Date]])</f>
        <v>2026</v>
      </c>
      <c r="D2110" s="4" t="str">
        <f>"Q"&amp;ROUNDUP(MONTH(SalesDataTable[[#This Row],[Order Date]])/3,0)</f>
        <v>Q4</v>
      </c>
      <c r="E2110" s="4">
        <f>MONTH(SalesDataTable[[#This Row],[Order Date]])</f>
        <v>10</v>
      </c>
      <c r="F2110" s="4" t="str">
        <f>TEXT(SalesDataTable[[#This Row],[Order Date]],"MMM")</f>
        <v>Oct</v>
      </c>
      <c r="G2110" s="3" t="s">
        <v>11</v>
      </c>
      <c r="H2110" s="3" t="s">
        <v>12</v>
      </c>
      <c r="I2110" s="3" t="s">
        <v>2</v>
      </c>
      <c r="J2110" s="3" t="s">
        <v>16</v>
      </c>
      <c r="K2110" s="3" t="s">
        <v>9</v>
      </c>
      <c r="L2110" s="3" t="s">
        <v>10</v>
      </c>
      <c r="M2110" s="8">
        <v>1</v>
      </c>
      <c r="N2110" s="5">
        <v>92.74</v>
      </c>
      <c r="O2110" s="6">
        <v>0.15</v>
      </c>
      <c r="P2110" s="18">
        <v>44.52</v>
      </c>
      <c r="Q2110" s="18">
        <f t="shared" si="128"/>
        <v>78.828999999999994</v>
      </c>
      <c r="R2110" s="18">
        <f t="shared" si="129"/>
        <v>44.52</v>
      </c>
      <c r="S2110" s="18">
        <f t="shared" si="130"/>
        <v>34.30899999999999</v>
      </c>
      <c r="T2110" s="7">
        <f t="shared" si="131"/>
        <v>0.43523322635070844</v>
      </c>
      <c r="U2110" s="4">
        <f>YEAR(SalesDataTable[[#This Row],[Order Date]])</f>
        <v>2026</v>
      </c>
      <c r="V2110" s="7" t="str">
        <f>"Q"&amp;ROUNDUP(MONTH(SalesDataTable[[#This Row],[Order Date]])/3,0)</f>
        <v>Q4</v>
      </c>
      <c r="W2110" s="8">
        <f>MONTH(SalesDataTable[[#This Row],[Order Date]])</f>
        <v>10</v>
      </c>
      <c r="X2110" s="7" t="str">
        <f>TEXT(SalesDataTable[[#This Row],[Order Date]],"mmm")</f>
        <v>Oct</v>
      </c>
    </row>
    <row r="2111" spans="1:24" ht="15.75">
      <c r="A2111" s="2">
        <v>791</v>
      </c>
      <c r="B2111" s="11">
        <v>46310</v>
      </c>
      <c r="C2111" s="4">
        <f>YEAR(SalesDataTable[[#This Row],[Order Date]])</f>
        <v>2026</v>
      </c>
      <c r="D2111" s="4" t="str">
        <f>"Q"&amp;ROUNDUP(MONTH(SalesDataTable[[#This Row],[Order Date]])/3,0)</f>
        <v>Q4</v>
      </c>
      <c r="E2111" s="4">
        <f>MONTH(SalesDataTable[[#This Row],[Order Date]])</f>
        <v>10</v>
      </c>
      <c r="F2111" s="4" t="str">
        <f>TEXT(SalesDataTable[[#This Row],[Order Date]],"MMM")</f>
        <v>Oct</v>
      </c>
      <c r="G2111" s="3" t="s">
        <v>20</v>
      </c>
      <c r="H2111" s="3" t="s">
        <v>47</v>
      </c>
      <c r="I2111" s="3" t="s">
        <v>19</v>
      </c>
      <c r="J2111" s="3" t="s">
        <v>3</v>
      </c>
      <c r="K2111" s="3" t="s">
        <v>4</v>
      </c>
      <c r="L2111" s="3" t="s">
        <v>22</v>
      </c>
      <c r="M2111" s="8">
        <v>3</v>
      </c>
      <c r="N2111" s="5">
        <v>51.57</v>
      </c>
      <c r="O2111" s="6">
        <v>0.1</v>
      </c>
      <c r="P2111" s="18">
        <v>21.82</v>
      </c>
      <c r="Q2111" s="18">
        <f t="shared" si="128"/>
        <v>139.239</v>
      </c>
      <c r="R2111" s="18">
        <f t="shared" si="129"/>
        <v>65.460000000000008</v>
      </c>
      <c r="S2111" s="18">
        <f t="shared" si="130"/>
        <v>73.778999999999996</v>
      </c>
      <c r="T2111" s="7">
        <f t="shared" si="131"/>
        <v>0.52987309589985565</v>
      </c>
      <c r="U2111" s="4">
        <f>YEAR(SalesDataTable[[#This Row],[Order Date]])</f>
        <v>2026</v>
      </c>
      <c r="V2111" s="7" t="str">
        <f>"Q"&amp;ROUNDUP(MONTH(SalesDataTable[[#This Row],[Order Date]])/3,0)</f>
        <v>Q4</v>
      </c>
      <c r="W2111" s="8">
        <f>MONTH(SalesDataTable[[#This Row],[Order Date]])</f>
        <v>10</v>
      </c>
      <c r="X2111" s="7" t="str">
        <f>TEXT(SalesDataTable[[#This Row],[Order Date]],"mmm")</f>
        <v>Oct</v>
      </c>
    </row>
    <row r="2112" spans="1:24" ht="15.75">
      <c r="A2112" s="2">
        <v>1033</v>
      </c>
      <c r="B2112" s="11">
        <v>46310</v>
      </c>
      <c r="C2112" s="4">
        <f>YEAR(SalesDataTable[[#This Row],[Order Date]])</f>
        <v>2026</v>
      </c>
      <c r="D2112" s="4" t="str">
        <f>"Q"&amp;ROUNDUP(MONTH(SalesDataTable[[#This Row],[Order Date]])/3,0)</f>
        <v>Q4</v>
      </c>
      <c r="E2112" s="4">
        <f>MONTH(SalesDataTable[[#This Row],[Order Date]])</f>
        <v>10</v>
      </c>
      <c r="F2112" s="4" t="str">
        <f>TEXT(SalesDataTable[[#This Row],[Order Date]],"MMM")</f>
        <v>Oct</v>
      </c>
      <c r="G2112" s="3" t="s">
        <v>6</v>
      </c>
      <c r="H2112" s="3" t="s">
        <v>43</v>
      </c>
      <c r="I2112" s="3" t="s">
        <v>2</v>
      </c>
      <c r="J2112" s="3" t="s">
        <v>13</v>
      </c>
      <c r="K2112" s="3" t="s">
        <v>9</v>
      </c>
      <c r="L2112" s="3" t="s">
        <v>46</v>
      </c>
      <c r="M2112" s="8">
        <v>1</v>
      </c>
      <c r="N2112" s="5">
        <v>70.47</v>
      </c>
      <c r="O2112" s="6">
        <v>0.1</v>
      </c>
      <c r="P2112" s="18">
        <v>31.52</v>
      </c>
      <c r="Q2112" s="18">
        <f t="shared" si="128"/>
        <v>63.423000000000002</v>
      </c>
      <c r="R2112" s="18">
        <f t="shared" si="129"/>
        <v>31.52</v>
      </c>
      <c r="S2112" s="18">
        <f t="shared" si="130"/>
        <v>31.903000000000002</v>
      </c>
      <c r="T2112" s="7">
        <f t="shared" si="131"/>
        <v>0.50301940936253409</v>
      </c>
      <c r="U2112" s="4">
        <f>YEAR(SalesDataTable[[#This Row],[Order Date]])</f>
        <v>2026</v>
      </c>
      <c r="V2112" s="7" t="str">
        <f>"Q"&amp;ROUNDUP(MONTH(SalesDataTable[[#This Row],[Order Date]])/3,0)</f>
        <v>Q4</v>
      </c>
      <c r="W2112" s="8">
        <f>MONTH(SalesDataTable[[#This Row],[Order Date]])</f>
        <v>10</v>
      </c>
      <c r="X2112" s="7" t="str">
        <f>TEXT(SalesDataTable[[#This Row],[Order Date]],"mmm")</f>
        <v>Oct</v>
      </c>
    </row>
    <row r="2113" spans="1:24" ht="15.75">
      <c r="A2113" s="2">
        <v>1247</v>
      </c>
      <c r="B2113" s="11">
        <v>46310</v>
      </c>
      <c r="C2113" s="4">
        <f>YEAR(SalesDataTable[[#This Row],[Order Date]])</f>
        <v>2026</v>
      </c>
      <c r="D2113" s="4" t="str">
        <f>"Q"&amp;ROUNDUP(MONTH(SalesDataTable[[#This Row],[Order Date]])/3,0)</f>
        <v>Q4</v>
      </c>
      <c r="E2113" s="4">
        <f>MONTH(SalesDataTable[[#This Row],[Order Date]])</f>
        <v>10</v>
      </c>
      <c r="F2113" s="4" t="str">
        <f>TEXT(SalesDataTable[[#This Row],[Order Date]],"MMM")</f>
        <v>Oct</v>
      </c>
      <c r="G2113" s="3" t="s">
        <v>0</v>
      </c>
      <c r="H2113" s="3" t="s">
        <v>1</v>
      </c>
      <c r="I2113" s="3" t="s">
        <v>2</v>
      </c>
      <c r="J2113" s="3" t="s">
        <v>13</v>
      </c>
      <c r="K2113" s="3" t="s">
        <v>9</v>
      </c>
      <c r="L2113" s="3" t="s">
        <v>46</v>
      </c>
      <c r="M2113" s="8">
        <v>1</v>
      </c>
      <c r="N2113" s="5">
        <v>71.05</v>
      </c>
      <c r="O2113" s="6">
        <v>0</v>
      </c>
      <c r="P2113" s="18">
        <v>33.32</v>
      </c>
      <c r="Q2113" s="18">
        <f t="shared" si="128"/>
        <v>71.05</v>
      </c>
      <c r="R2113" s="18">
        <f t="shared" si="129"/>
        <v>33.32</v>
      </c>
      <c r="S2113" s="18">
        <f t="shared" si="130"/>
        <v>37.729999999999997</v>
      </c>
      <c r="T2113" s="7">
        <f t="shared" si="131"/>
        <v>0.53103448275862064</v>
      </c>
      <c r="U2113" s="4">
        <f>YEAR(SalesDataTable[[#This Row],[Order Date]])</f>
        <v>2026</v>
      </c>
      <c r="V2113" s="7" t="str">
        <f>"Q"&amp;ROUNDUP(MONTH(SalesDataTable[[#This Row],[Order Date]])/3,0)</f>
        <v>Q4</v>
      </c>
      <c r="W2113" s="8">
        <f>MONTH(SalesDataTable[[#This Row],[Order Date]])</f>
        <v>10</v>
      </c>
      <c r="X2113" s="7" t="str">
        <f>TEXT(SalesDataTable[[#This Row],[Order Date]],"mmm")</f>
        <v>Oct</v>
      </c>
    </row>
    <row r="2114" spans="1:24" ht="15.75">
      <c r="A2114" s="2">
        <v>1321</v>
      </c>
      <c r="B2114" s="11">
        <v>46310</v>
      </c>
      <c r="C2114" s="4">
        <f>YEAR(SalesDataTable[[#This Row],[Order Date]])</f>
        <v>2026</v>
      </c>
      <c r="D2114" s="4" t="str">
        <f>"Q"&amp;ROUNDUP(MONTH(SalesDataTable[[#This Row],[Order Date]])/3,0)</f>
        <v>Q4</v>
      </c>
      <c r="E2114" s="4">
        <f>MONTH(SalesDataTable[[#This Row],[Order Date]])</f>
        <v>10</v>
      </c>
      <c r="F2114" s="4" t="str">
        <f>TEXT(SalesDataTable[[#This Row],[Order Date]],"MMM")</f>
        <v>Oct</v>
      </c>
      <c r="G2114" s="3" t="s">
        <v>20</v>
      </c>
      <c r="H2114" s="3" t="s">
        <v>47</v>
      </c>
      <c r="I2114" s="3" t="s">
        <v>19</v>
      </c>
      <c r="J2114" s="3" t="s">
        <v>3</v>
      </c>
      <c r="K2114" s="3" t="s">
        <v>4</v>
      </c>
      <c r="L2114" s="3" t="s">
        <v>26</v>
      </c>
      <c r="M2114" s="8">
        <v>3</v>
      </c>
      <c r="N2114" s="5">
        <v>39.83</v>
      </c>
      <c r="O2114" s="6">
        <v>0.1</v>
      </c>
      <c r="P2114" s="18">
        <v>16.93</v>
      </c>
      <c r="Q2114" s="18">
        <f t="shared" ref="Q2114:Q2177" si="132">M2114*N2114*(1-O2114)</f>
        <v>107.541</v>
      </c>
      <c r="R2114" s="18">
        <f t="shared" ref="R2114:R2177" si="133">M2114*P2114</f>
        <v>50.79</v>
      </c>
      <c r="S2114" s="18">
        <f t="shared" ref="S2114:S2177" si="134">Q2114-R2114</f>
        <v>56.750999999999998</v>
      </c>
      <c r="T2114" s="7">
        <f t="shared" ref="T2114:T2177" si="135">IFERROR(S2114/Q2114,0)</f>
        <v>0.52771501101905316</v>
      </c>
      <c r="U2114" s="4">
        <f>YEAR(SalesDataTable[[#This Row],[Order Date]])</f>
        <v>2026</v>
      </c>
      <c r="V2114" s="7" t="str">
        <f>"Q"&amp;ROUNDUP(MONTH(SalesDataTable[[#This Row],[Order Date]])/3,0)</f>
        <v>Q4</v>
      </c>
      <c r="W2114" s="8">
        <f>MONTH(SalesDataTable[[#This Row],[Order Date]])</f>
        <v>10</v>
      </c>
      <c r="X2114" s="7" t="str">
        <f>TEXT(SalesDataTable[[#This Row],[Order Date]],"mmm")</f>
        <v>Oct</v>
      </c>
    </row>
    <row r="2115" spans="1:24" ht="15.75">
      <c r="A2115" s="2">
        <v>2048</v>
      </c>
      <c r="B2115" s="11">
        <v>46310</v>
      </c>
      <c r="C2115" s="4">
        <f>YEAR(SalesDataTable[[#This Row],[Order Date]])</f>
        <v>2026</v>
      </c>
      <c r="D2115" s="4" t="str">
        <f>"Q"&amp;ROUNDUP(MONTH(SalesDataTable[[#This Row],[Order Date]])/3,0)</f>
        <v>Q4</v>
      </c>
      <c r="E2115" s="4">
        <f>MONTH(SalesDataTable[[#This Row],[Order Date]])</f>
        <v>10</v>
      </c>
      <c r="F2115" s="4" t="str">
        <f>TEXT(SalesDataTable[[#This Row],[Order Date]],"MMM")</f>
        <v>Oct</v>
      </c>
      <c r="G2115" s="3" t="s">
        <v>20</v>
      </c>
      <c r="H2115" s="3" t="s">
        <v>31</v>
      </c>
      <c r="I2115" s="3" t="s">
        <v>2</v>
      </c>
      <c r="J2115" s="3" t="s">
        <v>13</v>
      </c>
      <c r="K2115" s="3" t="s">
        <v>34</v>
      </c>
      <c r="L2115" s="3" t="s">
        <v>45</v>
      </c>
      <c r="M2115" s="8">
        <v>3</v>
      </c>
      <c r="N2115" s="5">
        <v>49.5</v>
      </c>
      <c r="O2115" s="6">
        <v>0.05</v>
      </c>
      <c r="P2115" s="18">
        <v>22</v>
      </c>
      <c r="Q2115" s="18">
        <f t="shared" si="132"/>
        <v>141.07499999999999</v>
      </c>
      <c r="R2115" s="18">
        <f t="shared" si="133"/>
        <v>66</v>
      </c>
      <c r="S2115" s="18">
        <f t="shared" si="134"/>
        <v>75.074999999999989</v>
      </c>
      <c r="T2115" s="7">
        <f t="shared" si="135"/>
        <v>0.53216374269005839</v>
      </c>
      <c r="U2115" s="4">
        <f>YEAR(SalesDataTable[[#This Row],[Order Date]])</f>
        <v>2026</v>
      </c>
      <c r="V2115" s="7" t="str">
        <f>"Q"&amp;ROUNDUP(MONTH(SalesDataTable[[#This Row],[Order Date]])/3,0)</f>
        <v>Q4</v>
      </c>
      <c r="W2115" s="8">
        <f>MONTH(SalesDataTable[[#This Row],[Order Date]])</f>
        <v>10</v>
      </c>
      <c r="X2115" s="7" t="str">
        <f>TEXT(SalesDataTable[[#This Row],[Order Date]],"mmm")</f>
        <v>Oct</v>
      </c>
    </row>
    <row r="2116" spans="1:24" ht="15.75">
      <c r="A2116" s="2">
        <v>2082</v>
      </c>
      <c r="B2116" s="11">
        <v>46310</v>
      </c>
      <c r="C2116" s="4">
        <f>YEAR(SalesDataTable[[#This Row],[Order Date]])</f>
        <v>2026</v>
      </c>
      <c r="D2116" s="4" t="str">
        <f>"Q"&amp;ROUNDUP(MONTH(SalesDataTable[[#This Row],[Order Date]])/3,0)</f>
        <v>Q4</v>
      </c>
      <c r="E2116" s="4">
        <f>MONTH(SalesDataTable[[#This Row],[Order Date]])</f>
        <v>10</v>
      </c>
      <c r="F2116" s="4" t="str">
        <f>TEXT(SalesDataTable[[#This Row],[Order Date]],"MMM")</f>
        <v>Oct</v>
      </c>
      <c r="G2116" s="3" t="s">
        <v>6</v>
      </c>
      <c r="H2116" s="3" t="s">
        <v>27</v>
      </c>
      <c r="I2116" s="3" t="s">
        <v>28</v>
      </c>
      <c r="J2116" s="3" t="s">
        <v>13</v>
      </c>
      <c r="K2116" s="3" t="s">
        <v>9</v>
      </c>
      <c r="L2116" s="3" t="s">
        <v>10</v>
      </c>
      <c r="M2116" s="8">
        <v>1</v>
      </c>
      <c r="N2116" s="5">
        <v>91.99</v>
      </c>
      <c r="O2116" s="6">
        <v>0</v>
      </c>
      <c r="P2116" s="18">
        <v>44.86</v>
      </c>
      <c r="Q2116" s="18">
        <f t="shared" si="132"/>
        <v>91.99</v>
      </c>
      <c r="R2116" s="18">
        <f t="shared" si="133"/>
        <v>44.86</v>
      </c>
      <c r="S2116" s="18">
        <f t="shared" si="134"/>
        <v>47.129999999999995</v>
      </c>
      <c r="T2116" s="7">
        <f t="shared" si="135"/>
        <v>0.51233829764104788</v>
      </c>
      <c r="U2116" s="4">
        <f>YEAR(SalesDataTable[[#This Row],[Order Date]])</f>
        <v>2026</v>
      </c>
      <c r="V2116" s="7" t="str">
        <f>"Q"&amp;ROUNDUP(MONTH(SalesDataTable[[#This Row],[Order Date]])/3,0)</f>
        <v>Q4</v>
      </c>
      <c r="W2116" s="8">
        <f>MONTH(SalesDataTable[[#This Row],[Order Date]])</f>
        <v>10</v>
      </c>
      <c r="X2116" s="7" t="str">
        <f>TEXT(SalesDataTable[[#This Row],[Order Date]],"mmm")</f>
        <v>Oct</v>
      </c>
    </row>
    <row r="2117" spans="1:24" ht="15.75">
      <c r="A2117" s="2">
        <v>2177</v>
      </c>
      <c r="B2117" s="11">
        <v>46310</v>
      </c>
      <c r="C2117" s="4">
        <f>YEAR(SalesDataTable[[#This Row],[Order Date]])</f>
        <v>2026</v>
      </c>
      <c r="D2117" s="4" t="str">
        <f>"Q"&amp;ROUNDUP(MONTH(SalesDataTable[[#This Row],[Order Date]])/3,0)</f>
        <v>Q4</v>
      </c>
      <c r="E2117" s="4">
        <f>MONTH(SalesDataTable[[#This Row],[Order Date]])</f>
        <v>10</v>
      </c>
      <c r="F2117" s="4" t="str">
        <f>TEXT(SalesDataTable[[#This Row],[Order Date]],"MMM")</f>
        <v>Oct</v>
      </c>
      <c r="G2117" s="3" t="s">
        <v>0</v>
      </c>
      <c r="H2117" s="3" t="s">
        <v>50</v>
      </c>
      <c r="I2117" s="3" t="s">
        <v>28</v>
      </c>
      <c r="J2117" s="3" t="s">
        <v>3</v>
      </c>
      <c r="K2117" s="3" t="s">
        <v>4</v>
      </c>
      <c r="L2117" s="3" t="s">
        <v>5</v>
      </c>
      <c r="M2117" s="8">
        <v>1</v>
      </c>
      <c r="N2117" s="5">
        <v>79.78</v>
      </c>
      <c r="O2117" s="6">
        <v>0.05</v>
      </c>
      <c r="P2117" s="18">
        <v>41.59</v>
      </c>
      <c r="Q2117" s="18">
        <f t="shared" si="132"/>
        <v>75.790999999999997</v>
      </c>
      <c r="R2117" s="18">
        <f t="shared" si="133"/>
        <v>41.59</v>
      </c>
      <c r="S2117" s="18">
        <f t="shared" si="134"/>
        <v>34.200999999999993</v>
      </c>
      <c r="T2117" s="7">
        <f t="shared" si="135"/>
        <v>0.45125410668812915</v>
      </c>
      <c r="U2117" s="4">
        <f>YEAR(SalesDataTable[[#This Row],[Order Date]])</f>
        <v>2026</v>
      </c>
      <c r="V2117" s="7" t="str">
        <f>"Q"&amp;ROUNDUP(MONTH(SalesDataTable[[#This Row],[Order Date]])/3,0)</f>
        <v>Q4</v>
      </c>
      <c r="W2117" s="8">
        <f>MONTH(SalesDataTable[[#This Row],[Order Date]])</f>
        <v>10</v>
      </c>
      <c r="X2117" s="7" t="str">
        <f>TEXT(SalesDataTable[[#This Row],[Order Date]],"mmm")</f>
        <v>Oct</v>
      </c>
    </row>
    <row r="2118" spans="1:24" ht="15.75">
      <c r="A2118" s="2">
        <v>3776</v>
      </c>
      <c r="B2118" s="11">
        <v>46310</v>
      </c>
      <c r="C2118" s="4">
        <f>YEAR(SalesDataTable[[#This Row],[Order Date]])</f>
        <v>2026</v>
      </c>
      <c r="D2118" s="4" t="str">
        <f>"Q"&amp;ROUNDUP(MONTH(SalesDataTable[[#This Row],[Order Date]])/3,0)</f>
        <v>Q4</v>
      </c>
      <c r="E2118" s="4">
        <f>MONTH(SalesDataTable[[#This Row],[Order Date]])</f>
        <v>10</v>
      </c>
      <c r="F2118" s="4" t="str">
        <f>TEXT(SalesDataTable[[#This Row],[Order Date]],"MMM")</f>
        <v>Oct</v>
      </c>
      <c r="G2118" s="3" t="s">
        <v>20</v>
      </c>
      <c r="H2118" s="3" t="s">
        <v>33</v>
      </c>
      <c r="I2118" s="3" t="s">
        <v>2</v>
      </c>
      <c r="J2118" s="3" t="s">
        <v>3</v>
      </c>
      <c r="K2118" s="3" t="s">
        <v>4</v>
      </c>
      <c r="L2118" s="3" t="s">
        <v>5</v>
      </c>
      <c r="M2118" s="8">
        <v>1</v>
      </c>
      <c r="N2118" s="5">
        <v>82.97</v>
      </c>
      <c r="O2118" s="6">
        <v>0</v>
      </c>
      <c r="P2118" s="18">
        <v>43.09</v>
      </c>
      <c r="Q2118" s="18">
        <f t="shared" si="132"/>
        <v>82.97</v>
      </c>
      <c r="R2118" s="18">
        <f t="shared" si="133"/>
        <v>43.09</v>
      </c>
      <c r="S2118" s="18">
        <f t="shared" si="134"/>
        <v>39.879999999999995</v>
      </c>
      <c r="T2118" s="7">
        <f t="shared" si="135"/>
        <v>0.48065565867180904</v>
      </c>
      <c r="U2118" s="4">
        <f>YEAR(SalesDataTable[[#This Row],[Order Date]])</f>
        <v>2026</v>
      </c>
      <c r="V2118" s="7" t="str">
        <f>"Q"&amp;ROUNDUP(MONTH(SalesDataTable[[#This Row],[Order Date]])/3,0)</f>
        <v>Q4</v>
      </c>
      <c r="W2118" s="8">
        <f>MONTH(SalesDataTable[[#This Row],[Order Date]])</f>
        <v>10</v>
      </c>
      <c r="X2118" s="7" t="str">
        <f>TEXT(SalesDataTable[[#This Row],[Order Date]],"mmm")</f>
        <v>Oct</v>
      </c>
    </row>
    <row r="2119" spans="1:24" ht="15.75">
      <c r="A2119" s="2">
        <v>4542</v>
      </c>
      <c r="B2119" s="11">
        <v>46310</v>
      </c>
      <c r="C2119" s="4">
        <f>YEAR(SalesDataTable[[#This Row],[Order Date]])</f>
        <v>2026</v>
      </c>
      <c r="D2119" s="4" t="str">
        <f>"Q"&amp;ROUNDUP(MONTH(SalesDataTable[[#This Row],[Order Date]])/3,0)</f>
        <v>Q4</v>
      </c>
      <c r="E2119" s="4">
        <f>MONTH(SalesDataTable[[#This Row],[Order Date]])</f>
        <v>10</v>
      </c>
      <c r="F2119" s="4" t="str">
        <f>TEXT(SalesDataTable[[#This Row],[Order Date]],"MMM")</f>
        <v>Oct</v>
      </c>
      <c r="G2119" s="3" t="s">
        <v>0</v>
      </c>
      <c r="H2119" s="3" t="s">
        <v>36</v>
      </c>
      <c r="I2119" s="3" t="s">
        <v>2</v>
      </c>
      <c r="J2119" s="3" t="s">
        <v>16</v>
      </c>
      <c r="K2119" s="3" t="s">
        <v>4</v>
      </c>
      <c r="L2119" s="3" t="s">
        <v>30</v>
      </c>
      <c r="M2119" s="8">
        <v>1</v>
      </c>
      <c r="N2119" s="5">
        <v>103.33</v>
      </c>
      <c r="O2119" s="6">
        <v>0</v>
      </c>
      <c r="P2119" s="18">
        <v>50.85</v>
      </c>
      <c r="Q2119" s="18">
        <f t="shared" si="132"/>
        <v>103.33</v>
      </c>
      <c r="R2119" s="18">
        <f t="shared" si="133"/>
        <v>50.85</v>
      </c>
      <c r="S2119" s="18">
        <f t="shared" si="134"/>
        <v>52.48</v>
      </c>
      <c r="T2119" s="7">
        <f t="shared" si="135"/>
        <v>0.5078873512048776</v>
      </c>
      <c r="U2119" s="4">
        <f>YEAR(SalesDataTable[[#This Row],[Order Date]])</f>
        <v>2026</v>
      </c>
      <c r="V2119" s="7" t="str">
        <f>"Q"&amp;ROUNDUP(MONTH(SalesDataTable[[#This Row],[Order Date]])/3,0)</f>
        <v>Q4</v>
      </c>
      <c r="W2119" s="8">
        <f>MONTH(SalesDataTable[[#This Row],[Order Date]])</f>
        <v>10</v>
      </c>
      <c r="X2119" s="7" t="str">
        <f>TEXT(SalesDataTable[[#This Row],[Order Date]],"mmm")</f>
        <v>Oct</v>
      </c>
    </row>
    <row r="2120" spans="1:24" ht="15.75">
      <c r="A2120" s="2">
        <v>36</v>
      </c>
      <c r="B2120" s="11">
        <v>46311</v>
      </c>
      <c r="C2120" s="4">
        <f>YEAR(SalesDataTable[[#This Row],[Order Date]])</f>
        <v>2026</v>
      </c>
      <c r="D2120" s="4" t="str">
        <f>"Q"&amp;ROUNDUP(MONTH(SalesDataTable[[#This Row],[Order Date]])/3,0)</f>
        <v>Q4</v>
      </c>
      <c r="E2120" s="4">
        <f>MONTH(SalesDataTable[[#This Row],[Order Date]])</f>
        <v>10</v>
      </c>
      <c r="F2120" s="4" t="str">
        <f>TEXT(SalesDataTable[[#This Row],[Order Date]],"MMM")</f>
        <v>Oct</v>
      </c>
      <c r="G2120" s="3" t="s">
        <v>0</v>
      </c>
      <c r="H2120" s="3" t="s">
        <v>36</v>
      </c>
      <c r="I2120" s="3" t="s">
        <v>2</v>
      </c>
      <c r="J2120" s="3" t="s">
        <v>13</v>
      </c>
      <c r="K2120" s="3" t="s">
        <v>9</v>
      </c>
      <c r="L2120" s="3" t="s">
        <v>17</v>
      </c>
      <c r="M2120" s="8">
        <v>3</v>
      </c>
      <c r="N2120" s="5">
        <v>142.54</v>
      </c>
      <c r="O2120" s="6">
        <v>0.05</v>
      </c>
      <c r="P2120" s="18">
        <v>81.599999999999994</v>
      </c>
      <c r="Q2120" s="18">
        <f t="shared" si="132"/>
        <v>406.23899999999998</v>
      </c>
      <c r="R2120" s="18">
        <f t="shared" si="133"/>
        <v>244.79999999999998</v>
      </c>
      <c r="S2120" s="18">
        <f t="shared" si="134"/>
        <v>161.43899999999999</v>
      </c>
      <c r="T2120" s="7">
        <f t="shared" si="135"/>
        <v>0.39739906803630376</v>
      </c>
      <c r="U2120" s="4">
        <f>YEAR(SalesDataTable[[#This Row],[Order Date]])</f>
        <v>2026</v>
      </c>
      <c r="V2120" s="7" t="str">
        <f>"Q"&amp;ROUNDUP(MONTH(SalesDataTable[[#This Row],[Order Date]])/3,0)</f>
        <v>Q4</v>
      </c>
      <c r="W2120" s="8">
        <f>MONTH(SalesDataTable[[#This Row],[Order Date]])</f>
        <v>10</v>
      </c>
      <c r="X2120" s="7" t="str">
        <f>TEXT(SalesDataTable[[#This Row],[Order Date]],"mmm")</f>
        <v>Oct</v>
      </c>
    </row>
    <row r="2121" spans="1:24" ht="15.75">
      <c r="A2121" s="2">
        <v>64</v>
      </c>
      <c r="B2121" s="11">
        <v>46311</v>
      </c>
      <c r="C2121" s="4">
        <f>YEAR(SalesDataTable[[#This Row],[Order Date]])</f>
        <v>2026</v>
      </c>
      <c r="D2121" s="4" t="str">
        <f>"Q"&amp;ROUNDUP(MONTH(SalesDataTable[[#This Row],[Order Date]])/3,0)</f>
        <v>Q4</v>
      </c>
      <c r="E2121" s="4">
        <f>MONTH(SalesDataTable[[#This Row],[Order Date]])</f>
        <v>10</v>
      </c>
      <c r="F2121" s="4" t="str">
        <f>TEXT(SalesDataTable[[#This Row],[Order Date]],"MMM")</f>
        <v>Oct</v>
      </c>
      <c r="G2121" s="3" t="s">
        <v>11</v>
      </c>
      <c r="H2121" s="3" t="s">
        <v>52</v>
      </c>
      <c r="I2121" s="3" t="s">
        <v>2</v>
      </c>
      <c r="J2121" s="3" t="s">
        <v>13</v>
      </c>
      <c r="K2121" s="3" t="s">
        <v>9</v>
      </c>
      <c r="L2121" s="3" t="s">
        <v>10</v>
      </c>
      <c r="M2121" s="8">
        <v>3</v>
      </c>
      <c r="N2121" s="5">
        <v>92.14</v>
      </c>
      <c r="O2121" s="6">
        <v>0.1</v>
      </c>
      <c r="P2121" s="18">
        <v>46.43</v>
      </c>
      <c r="Q2121" s="18">
        <f t="shared" si="132"/>
        <v>248.77800000000002</v>
      </c>
      <c r="R2121" s="18">
        <f t="shared" si="133"/>
        <v>139.29</v>
      </c>
      <c r="S2121" s="18">
        <f t="shared" si="134"/>
        <v>109.48800000000003</v>
      </c>
      <c r="T2121" s="7">
        <f t="shared" si="135"/>
        <v>0.44010322456165746</v>
      </c>
      <c r="U2121" s="4">
        <f>YEAR(SalesDataTable[[#This Row],[Order Date]])</f>
        <v>2026</v>
      </c>
      <c r="V2121" s="7" t="str">
        <f>"Q"&amp;ROUNDUP(MONTH(SalesDataTable[[#This Row],[Order Date]])/3,0)</f>
        <v>Q4</v>
      </c>
      <c r="W2121" s="8">
        <f>MONTH(SalesDataTable[[#This Row],[Order Date]])</f>
        <v>10</v>
      </c>
      <c r="X2121" s="7" t="str">
        <f>TEXT(SalesDataTable[[#This Row],[Order Date]],"mmm")</f>
        <v>Oct</v>
      </c>
    </row>
    <row r="2122" spans="1:24" ht="15.75">
      <c r="A2122" s="2">
        <v>529</v>
      </c>
      <c r="B2122" s="11">
        <v>46311</v>
      </c>
      <c r="C2122" s="4">
        <f>YEAR(SalesDataTable[[#This Row],[Order Date]])</f>
        <v>2026</v>
      </c>
      <c r="D2122" s="4" t="str">
        <f>"Q"&amp;ROUNDUP(MONTH(SalesDataTable[[#This Row],[Order Date]])/3,0)</f>
        <v>Q4</v>
      </c>
      <c r="E2122" s="4">
        <f>MONTH(SalesDataTable[[#This Row],[Order Date]])</f>
        <v>10</v>
      </c>
      <c r="F2122" s="4" t="str">
        <f>TEXT(SalesDataTable[[#This Row],[Order Date]],"MMM")</f>
        <v>Oct</v>
      </c>
      <c r="G2122" s="3" t="s">
        <v>20</v>
      </c>
      <c r="H2122" s="3" t="s">
        <v>31</v>
      </c>
      <c r="I2122" s="3" t="s">
        <v>19</v>
      </c>
      <c r="J2122" s="3" t="s">
        <v>16</v>
      </c>
      <c r="K2122" s="3" t="s">
        <v>14</v>
      </c>
      <c r="L2122" s="3" t="s">
        <v>48</v>
      </c>
      <c r="M2122" s="8">
        <v>2</v>
      </c>
      <c r="N2122" s="5">
        <v>165.23</v>
      </c>
      <c r="O2122" s="6">
        <v>0</v>
      </c>
      <c r="P2122" s="18">
        <v>88.87</v>
      </c>
      <c r="Q2122" s="18">
        <f t="shared" si="132"/>
        <v>330.46</v>
      </c>
      <c r="R2122" s="18">
        <f t="shared" si="133"/>
        <v>177.74</v>
      </c>
      <c r="S2122" s="18">
        <f t="shared" si="134"/>
        <v>152.71999999999997</v>
      </c>
      <c r="T2122" s="7">
        <f t="shared" si="135"/>
        <v>0.46214367850874533</v>
      </c>
      <c r="U2122" s="4">
        <f>YEAR(SalesDataTable[[#This Row],[Order Date]])</f>
        <v>2026</v>
      </c>
      <c r="V2122" s="7" t="str">
        <f>"Q"&amp;ROUNDUP(MONTH(SalesDataTable[[#This Row],[Order Date]])/3,0)</f>
        <v>Q4</v>
      </c>
      <c r="W2122" s="8">
        <f>MONTH(SalesDataTable[[#This Row],[Order Date]])</f>
        <v>10</v>
      </c>
      <c r="X2122" s="7" t="str">
        <f>TEXT(SalesDataTable[[#This Row],[Order Date]],"mmm")</f>
        <v>Oct</v>
      </c>
    </row>
    <row r="2123" spans="1:24" ht="15.75">
      <c r="A2123" s="2">
        <v>1815</v>
      </c>
      <c r="B2123" s="11">
        <v>46311</v>
      </c>
      <c r="C2123" s="4">
        <f>YEAR(SalesDataTable[[#This Row],[Order Date]])</f>
        <v>2026</v>
      </c>
      <c r="D2123" s="4" t="str">
        <f>"Q"&amp;ROUNDUP(MONTH(SalesDataTable[[#This Row],[Order Date]])/3,0)</f>
        <v>Q4</v>
      </c>
      <c r="E2123" s="4">
        <f>MONTH(SalesDataTable[[#This Row],[Order Date]])</f>
        <v>10</v>
      </c>
      <c r="F2123" s="4" t="str">
        <f>TEXT(SalesDataTable[[#This Row],[Order Date]],"MMM")</f>
        <v>Oct</v>
      </c>
      <c r="G2123" s="3" t="s">
        <v>20</v>
      </c>
      <c r="H2123" s="3" t="s">
        <v>21</v>
      </c>
      <c r="I2123" s="3" t="s">
        <v>2</v>
      </c>
      <c r="J2123" s="3" t="s">
        <v>16</v>
      </c>
      <c r="K2123" s="3" t="s">
        <v>34</v>
      </c>
      <c r="L2123" s="3" t="s">
        <v>38</v>
      </c>
      <c r="M2123" s="8">
        <v>1</v>
      </c>
      <c r="N2123" s="5">
        <v>121.92</v>
      </c>
      <c r="O2123" s="6">
        <v>0</v>
      </c>
      <c r="P2123" s="18">
        <v>71.02</v>
      </c>
      <c r="Q2123" s="18">
        <f t="shared" si="132"/>
        <v>121.92</v>
      </c>
      <c r="R2123" s="18">
        <f t="shared" si="133"/>
        <v>71.02</v>
      </c>
      <c r="S2123" s="18">
        <f t="shared" si="134"/>
        <v>50.900000000000006</v>
      </c>
      <c r="T2123" s="7">
        <f t="shared" si="135"/>
        <v>0.41748687664042</v>
      </c>
      <c r="U2123" s="4">
        <f>YEAR(SalesDataTable[[#This Row],[Order Date]])</f>
        <v>2026</v>
      </c>
      <c r="V2123" s="7" t="str">
        <f>"Q"&amp;ROUNDUP(MONTH(SalesDataTable[[#This Row],[Order Date]])/3,0)</f>
        <v>Q4</v>
      </c>
      <c r="W2123" s="8">
        <f>MONTH(SalesDataTable[[#This Row],[Order Date]])</f>
        <v>10</v>
      </c>
      <c r="X2123" s="7" t="str">
        <f>TEXT(SalesDataTable[[#This Row],[Order Date]],"mmm")</f>
        <v>Oct</v>
      </c>
    </row>
    <row r="2124" spans="1:24" ht="15.75">
      <c r="A2124" s="2">
        <v>1820</v>
      </c>
      <c r="B2124" s="11">
        <v>46311</v>
      </c>
      <c r="C2124" s="4">
        <f>YEAR(SalesDataTable[[#This Row],[Order Date]])</f>
        <v>2026</v>
      </c>
      <c r="D2124" s="4" t="str">
        <f>"Q"&amp;ROUNDUP(MONTH(SalesDataTable[[#This Row],[Order Date]])/3,0)</f>
        <v>Q4</v>
      </c>
      <c r="E2124" s="4">
        <f>MONTH(SalesDataTable[[#This Row],[Order Date]])</f>
        <v>10</v>
      </c>
      <c r="F2124" s="4" t="str">
        <f>TEXT(SalesDataTable[[#This Row],[Order Date]],"MMM")</f>
        <v>Oct</v>
      </c>
      <c r="G2124" s="3" t="s">
        <v>6</v>
      </c>
      <c r="H2124" s="3" t="s">
        <v>7</v>
      </c>
      <c r="I2124" s="3" t="s">
        <v>2</v>
      </c>
      <c r="J2124" s="3" t="s">
        <v>3</v>
      </c>
      <c r="K2124" s="3" t="s">
        <v>14</v>
      </c>
      <c r="L2124" s="3" t="s">
        <v>15</v>
      </c>
      <c r="M2124" s="8">
        <v>3</v>
      </c>
      <c r="N2124" s="5">
        <v>36.46</v>
      </c>
      <c r="O2124" s="6">
        <v>0.05</v>
      </c>
      <c r="P2124" s="18">
        <v>13.9</v>
      </c>
      <c r="Q2124" s="18">
        <f t="shared" si="132"/>
        <v>103.91099999999999</v>
      </c>
      <c r="R2124" s="18">
        <f t="shared" si="133"/>
        <v>41.7</v>
      </c>
      <c r="S2124" s="18">
        <f t="shared" si="134"/>
        <v>62.210999999999984</v>
      </c>
      <c r="T2124" s="7">
        <f t="shared" si="135"/>
        <v>0.5986950370990558</v>
      </c>
      <c r="U2124" s="4">
        <f>YEAR(SalesDataTable[[#This Row],[Order Date]])</f>
        <v>2026</v>
      </c>
      <c r="V2124" s="7" t="str">
        <f>"Q"&amp;ROUNDUP(MONTH(SalesDataTable[[#This Row],[Order Date]])/3,0)</f>
        <v>Q4</v>
      </c>
      <c r="W2124" s="8">
        <f>MONTH(SalesDataTable[[#This Row],[Order Date]])</f>
        <v>10</v>
      </c>
      <c r="X2124" s="7" t="str">
        <f>TEXT(SalesDataTable[[#This Row],[Order Date]],"mmm")</f>
        <v>Oct</v>
      </c>
    </row>
    <row r="2125" spans="1:24" ht="15.75">
      <c r="A2125" s="2">
        <v>2028</v>
      </c>
      <c r="B2125" s="11">
        <v>46311</v>
      </c>
      <c r="C2125" s="4">
        <f>YEAR(SalesDataTable[[#This Row],[Order Date]])</f>
        <v>2026</v>
      </c>
      <c r="D2125" s="4" t="str">
        <f>"Q"&amp;ROUNDUP(MONTH(SalesDataTable[[#This Row],[Order Date]])/3,0)</f>
        <v>Q4</v>
      </c>
      <c r="E2125" s="4">
        <f>MONTH(SalesDataTable[[#This Row],[Order Date]])</f>
        <v>10</v>
      </c>
      <c r="F2125" s="4" t="str">
        <f>TEXT(SalesDataTable[[#This Row],[Order Date]],"MMM")</f>
        <v>Oct</v>
      </c>
      <c r="G2125" s="3" t="s">
        <v>20</v>
      </c>
      <c r="H2125" s="3" t="s">
        <v>21</v>
      </c>
      <c r="I2125" s="3" t="s">
        <v>19</v>
      </c>
      <c r="J2125" s="3" t="s">
        <v>16</v>
      </c>
      <c r="K2125" s="3" t="s">
        <v>34</v>
      </c>
      <c r="L2125" s="3" t="s">
        <v>45</v>
      </c>
      <c r="M2125" s="8">
        <v>3</v>
      </c>
      <c r="N2125" s="5">
        <v>51.89</v>
      </c>
      <c r="O2125" s="6">
        <v>0.1</v>
      </c>
      <c r="P2125" s="18">
        <v>21.56</v>
      </c>
      <c r="Q2125" s="18">
        <f t="shared" si="132"/>
        <v>140.10300000000001</v>
      </c>
      <c r="R2125" s="18">
        <f t="shared" si="133"/>
        <v>64.679999999999993</v>
      </c>
      <c r="S2125" s="18">
        <f t="shared" si="134"/>
        <v>75.423000000000016</v>
      </c>
      <c r="T2125" s="7">
        <f t="shared" si="135"/>
        <v>0.53833965011455864</v>
      </c>
      <c r="U2125" s="4">
        <f>YEAR(SalesDataTable[[#This Row],[Order Date]])</f>
        <v>2026</v>
      </c>
      <c r="V2125" s="7" t="str">
        <f>"Q"&amp;ROUNDUP(MONTH(SalesDataTable[[#This Row],[Order Date]])/3,0)</f>
        <v>Q4</v>
      </c>
      <c r="W2125" s="8">
        <f>MONTH(SalesDataTable[[#This Row],[Order Date]])</f>
        <v>10</v>
      </c>
      <c r="X2125" s="7" t="str">
        <f>TEXT(SalesDataTable[[#This Row],[Order Date]],"mmm")</f>
        <v>Oct</v>
      </c>
    </row>
    <row r="2126" spans="1:24" ht="15.75">
      <c r="A2126" s="2">
        <v>2741</v>
      </c>
      <c r="B2126" s="11">
        <v>46311</v>
      </c>
      <c r="C2126" s="4">
        <f>YEAR(SalesDataTable[[#This Row],[Order Date]])</f>
        <v>2026</v>
      </c>
      <c r="D2126" s="4" t="str">
        <f>"Q"&amp;ROUNDUP(MONTH(SalesDataTable[[#This Row],[Order Date]])/3,0)</f>
        <v>Q4</v>
      </c>
      <c r="E2126" s="4">
        <f>MONTH(SalesDataTable[[#This Row],[Order Date]])</f>
        <v>10</v>
      </c>
      <c r="F2126" s="4" t="str">
        <f>TEXT(SalesDataTable[[#This Row],[Order Date]],"MMM")</f>
        <v>Oct</v>
      </c>
      <c r="G2126" s="3" t="s">
        <v>20</v>
      </c>
      <c r="H2126" s="3" t="s">
        <v>21</v>
      </c>
      <c r="I2126" s="3" t="s">
        <v>2</v>
      </c>
      <c r="J2126" s="3" t="s">
        <v>3</v>
      </c>
      <c r="K2126" s="3" t="s">
        <v>34</v>
      </c>
      <c r="L2126" s="3" t="s">
        <v>35</v>
      </c>
      <c r="M2126" s="8">
        <v>1</v>
      </c>
      <c r="N2126" s="5">
        <v>40.75</v>
      </c>
      <c r="O2126" s="6">
        <v>0</v>
      </c>
      <c r="P2126" s="18">
        <v>14.7</v>
      </c>
      <c r="Q2126" s="18">
        <f t="shared" si="132"/>
        <v>40.75</v>
      </c>
      <c r="R2126" s="18">
        <f t="shared" si="133"/>
        <v>14.7</v>
      </c>
      <c r="S2126" s="18">
        <f t="shared" si="134"/>
        <v>26.05</v>
      </c>
      <c r="T2126" s="7">
        <f t="shared" si="135"/>
        <v>0.63926380368098157</v>
      </c>
      <c r="U2126" s="4">
        <f>YEAR(SalesDataTable[[#This Row],[Order Date]])</f>
        <v>2026</v>
      </c>
      <c r="V2126" s="7" t="str">
        <f>"Q"&amp;ROUNDUP(MONTH(SalesDataTable[[#This Row],[Order Date]])/3,0)</f>
        <v>Q4</v>
      </c>
      <c r="W2126" s="8">
        <f>MONTH(SalesDataTable[[#This Row],[Order Date]])</f>
        <v>10</v>
      </c>
      <c r="X2126" s="7" t="str">
        <f>TEXT(SalesDataTable[[#This Row],[Order Date]],"mmm")</f>
        <v>Oct</v>
      </c>
    </row>
    <row r="2127" spans="1:24" ht="15.75">
      <c r="A2127" s="2">
        <v>3602</v>
      </c>
      <c r="B2127" s="11">
        <v>46311</v>
      </c>
      <c r="C2127" s="4">
        <f>YEAR(SalesDataTable[[#This Row],[Order Date]])</f>
        <v>2026</v>
      </c>
      <c r="D2127" s="4" t="str">
        <f>"Q"&amp;ROUNDUP(MONTH(SalesDataTable[[#This Row],[Order Date]])/3,0)</f>
        <v>Q4</v>
      </c>
      <c r="E2127" s="4">
        <f>MONTH(SalesDataTable[[#This Row],[Order Date]])</f>
        <v>10</v>
      </c>
      <c r="F2127" s="4" t="str">
        <f>TEXT(SalesDataTable[[#This Row],[Order Date]],"MMM")</f>
        <v>Oct</v>
      </c>
      <c r="G2127" s="3" t="s">
        <v>11</v>
      </c>
      <c r="H2127" s="3" t="s">
        <v>25</v>
      </c>
      <c r="I2127" s="3" t="s">
        <v>8</v>
      </c>
      <c r="J2127" s="3" t="s">
        <v>16</v>
      </c>
      <c r="K2127" s="3" t="s">
        <v>23</v>
      </c>
      <c r="L2127" s="3" t="s">
        <v>24</v>
      </c>
      <c r="M2127" s="8">
        <v>4</v>
      </c>
      <c r="N2127" s="5">
        <v>345.13</v>
      </c>
      <c r="O2127" s="6">
        <v>0.05</v>
      </c>
      <c r="P2127" s="18">
        <v>200.02</v>
      </c>
      <c r="Q2127" s="18">
        <f t="shared" si="132"/>
        <v>1311.4939999999999</v>
      </c>
      <c r="R2127" s="18">
        <f t="shared" si="133"/>
        <v>800.08</v>
      </c>
      <c r="S2127" s="18">
        <f t="shared" si="134"/>
        <v>511.41399999999987</v>
      </c>
      <c r="T2127" s="7">
        <f t="shared" si="135"/>
        <v>0.38994764749209671</v>
      </c>
      <c r="U2127" s="4">
        <f>YEAR(SalesDataTable[[#This Row],[Order Date]])</f>
        <v>2026</v>
      </c>
      <c r="V2127" s="7" t="str">
        <f>"Q"&amp;ROUNDUP(MONTH(SalesDataTable[[#This Row],[Order Date]])/3,0)</f>
        <v>Q4</v>
      </c>
      <c r="W2127" s="8">
        <f>MONTH(SalesDataTable[[#This Row],[Order Date]])</f>
        <v>10</v>
      </c>
      <c r="X2127" s="7" t="str">
        <f>TEXT(SalesDataTable[[#This Row],[Order Date]],"mmm")</f>
        <v>Oct</v>
      </c>
    </row>
    <row r="2128" spans="1:24" ht="15.75">
      <c r="A2128" s="2">
        <v>4116</v>
      </c>
      <c r="B2128" s="11">
        <v>46311</v>
      </c>
      <c r="C2128" s="4">
        <f>YEAR(SalesDataTable[[#This Row],[Order Date]])</f>
        <v>2026</v>
      </c>
      <c r="D2128" s="4" t="str">
        <f>"Q"&amp;ROUNDUP(MONTH(SalesDataTable[[#This Row],[Order Date]])/3,0)</f>
        <v>Q4</v>
      </c>
      <c r="E2128" s="4">
        <f>MONTH(SalesDataTable[[#This Row],[Order Date]])</f>
        <v>10</v>
      </c>
      <c r="F2128" s="4" t="str">
        <f>TEXT(SalesDataTable[[#This Row],[Order Date]],"MMM")</f>
        <v>Oct</v>
      </c>
      <c r="G2128" s="3" t="s">
        <v>6</v>
      </c>
      <c r="H2128" s="3" t="s">
        <v>27</v>
      </c>
      <c r="I2128" s="3" t="s">
        <v>19</v>
      </c>
      <c r="J2128" s="3" t="s">
        <v>13</v>
      </c>
      <c r="K2128" s="3" t="s">
        <v>14</v>
      </c>
      <c r="L2128" s="3" t="s">
        <v>15</v>
      </c>
      <c r="M2128" s="8">
        <v>2</v>
      </c>
      <c r="N2128" s="5">
        <v>37.1</v>
      </c>
      <c r="O2128" s="6">
        <v>0</v>
      </c>
      <c r="P2128" s="18">
        <v>13.31</v>
      </c>
      <c r="Q2128" s="18">
        <f t="shared" si="132"/>
        <v>74.2</v>
      </c>
      <c r="R2128" s="18">
        <f t="shared" si="133"/>
        <v>26.62</v>
      </c>
      <c r="S2128" s="18">
        <f t="shared" si="134"/>
        <v>47.58</v>
      </c>
      <c r="T2128" s="7">
        <f t="shared" si="135"/>
        <v>0.64123989218328836</v>
      </c>
      <c r="U2128" s="4">
        <f>YEAR(SalesDataTable[[#This Row],[Order Date]])</f>
        <v>2026</v>
      </c>
      <c r="V2128" s="7" t="str">
        <f>"Q"&amp;ROUNDUP(MONTH(SalesDataTable[[#This Row],[Order Date]])/3,0)</f>
        <v>Q4</v>
      </c>
      <c r="W2128" s="8">
        <f>MONTH(SalesDataTable[[#This Row],[Order Date]])</f>
        <v>10</v>
      </c>
      <c r="X2128" s="7" t="str">
        <f>TEXT(SalesDataTable[[#This Row],[Order Date]],"mmm")</f>
        <v>Oct</v>
      </c>
    </row>
    <row r="2129" spans="1:24" ht="15.75">
      <c r="A2129" s="2">
        <v>4197</v>
      </c>
      <c r="B2129" s="11">
        <v>46311</v>
      </c>
      <c r="C2129" s="4">
        <f>YEAR(SalesDataTable[[#This Row],[Order Date]])</f>
        <v>2026</v>
      </c>
      <c r="D2129" s="4" t="str">
        <f>"Q"&amp;ROUNDUP(MONTH(SalesDataTable[[#This Row],[Order Date]])/3,0)</f>
        <v>Q4</v>
      </c>
      <c r="E2129" s="4">
        <f>MONTH(SalesDataTable[[#This Row],[Order Date]])</f>
        <v>10</v>
      </c>
      <c r="F2129" s="4" t="str">
        <f>TEXT(SalesDataTable[[#This Row],[Order Date]],"MMM")</f>
        <v>Oct</v>
      </c>
      <c r="G2129" s="3" t="s">
        <v>20</v>
      </c>
      <c r="H2129" s="3" t="s">
        <v>31</v>
      </c>
      <c r="I2129" s="3" t="s">
        <v>28</v>
      </c>
      <c r="J2129" s="3" t="s">
        <v>13</v>
      </c>
      <c r="K2129" s="3" t="s">
        <v>9</v>
      </c>
      <c r="L2129" s="3" t="s">
        <v>10</v>
      </c>
      <c r="M2129" s="8">
        <v>3</v>
      </c>
      <c r="N2129" s="5">
        <v>94.19</v>
      </c>
      <c r="O2129" s="6">
        <v>0</v>
      </c>
      <c r="P2129" s="18">
        <v>44.89</v>
      </c>
      <c r="Q2129" s="18">
        <f t="shared" si="132"/>
        <v>282.57</v>
      </c>
      <c r="R2129" s="18">
        <f t="shared" si="133"/>
        <v>134.67000000000002</v>
      </c>
      <c r="S2129" s="18">
        <f t="shared" si="134"/>
        <v>147.89999999999998</v>
      </c>
      <c r="T2129" s="7">
        <f t="shared" si="135"/>
        <v>0.52341012846374346</v>
      </c>
      <c r="U2129" s="4">
        <f>YEAR(SalesDataTable[[#This Row],[Order Date]])</f>
        <v>2026</v>
      </c>
      <c r="V2129" s="7" t="str">
        <f>"Q"&amp;ROUNDUP(MONTH(SalesDataTable[[#This Row],[Order Date]])/3,0)</f>
        <v>Q4</v>
      </c>
      <c r="W2129" s="8">
        <f>MONTH(SalesDataTable[[#This Row],[Order Date]])</f>
        <v>10</v>
      </c>
      <c r="X2129" s="7" t="str">
        <f>TEXT(SalesDataTable[[#This Row],[Order Date]],"mmm")</f>
        <v>Oct</v>
      </c>
    </row>
    <row r="2130" spans="1:24" ht="15.75">
      <c r="A2130" s="2">
        <v>360</v>
      </c>
      <c r="B2130" s="11">
        <v>46312</v>
      </c>
      <c r="C2130" s="4">
        <f>YEAR(SalesDataTable[[#This Row],[Order Date]])</f>
        <v>2026</v>
      </c>
      <c r="D2130" s="4" t="str">
        <f>"Q"&amp;ROUNDUP(MONTH(SalesDataTable[[#This Row],[Order Date]])/3,0)</f>
        <v>Q4</v>
      </c>
      <c r="E2130" s="4">
        <f>MONTH(SalesDataTable[[#This Row],[Order Date]])</f>
        <v>10</v>
      </c>
      <c r="F2130" s="4" t="str">
        <f>TEXT(SalesDataTable[[#This Row],[Order Date]],"MMM")</f>
        <v>Oct</v>
      </c>
      <c r="G2130" s="3" t="s">
        <v>20</v>
      </c>
      <c r="H2130" s="3" t="s">
        <v>33</v>
      </c>
      <c r="I2130" s="3" t="s">
        <v>2</v>
      </c>
      <c r="J2130" s="3" t="s">
        <v>3</v>
      </c>
      <c r="K2130" s="3" t="s">
        <v>23</v>
      </c>
      <c r="L2130" s="3" t="s">
        <v>40</v>
      </c>
      <c r="M2130" s="8">
        <v>2</v>
      </c>
      <c r="N2130" s="5">
        <v>82.52</v>
      </c>
      <c r="O2130" s="6">
        <v>0.05</v>
      </c>
      <c r="P2130" s="18">
        <v>38.61</v>
      </c>
      <c r="Q2130" s="18">
        <f t="shared" si="132"/>
        <v>156.78799999999998</v>
      </c>
      <c r="R2130" s="18">
        <f t="shared" si="133"/>
        <v>77.22</v>
      </c>
      <c r="S2130" s="18">
        <f t="shared" si="134"/>
        <v>79.567999999999984</v>
      </c>
      <c r="T2130" s="7">
        <f t="shared" si="135"/>
        <v>0.50748781794525089</v>
      </c>
      <c r="U2130" s="4">
        <f>YEAR(SalesDataTable[[#This Row],[Order Date]])</f>
        <v>2026</v>
      </c>
      <c r="V2130" s="7" t="str">
        <f>"Q"&amp;ROUNDUP(MONTH(SalesDataTable[[#This Row],[Order Date]])/3,0)</f>
        <v>Q4</v>
      </c>
      <c r="W2130" s="8">
        <f>MONTH(SalesDataTable[[#This Row],[Order Date]])</f>
        <v>10</v>
      </c>
      <c r="X2130" s="7" t="str">
        <f>TEXT(SalesDataTable[[#This Row],[Order Date]],"mmm")</f>
        <v>Oct</v>
      </c>
    </row>
    <row r="2131" spans="1:24" ht="15.75">
      <c r="A2131" s="2">
        <v>427</v>
      </c>
      <c r="B2131" s="11">
        <v>46312</v>
      </c>
      <c r="C2131" s="4">
        <f>YEAR(SalesDataTable[[#This Row],[Order Date]])</f>
        <v>2026</v>
      </c>
      <c r="D2131" s="4" t="str">
        <f>"Q"&amp;ROUNDUP(MONTH(SalesDataTable[[#This Row],[Order Date]])/3,0)</f>
        <v>Q4</v>
      </c>
      <c r="E2131" s="4">
        <f>MONTH(SalesDataTable[[#This Row],[Order Date]])</f>
        <v>10</v>
      </c>
      <c r="F2131" s="4" t="str">
        <f>TEXT(SalesDataTable[[#This Row],[Order Date]],"MMM")</f>
        <v>Oct</v>
      </c>
      <c r="G2131" s="3" t="s">
        <v>20</v>
      </c>
      <c r="H2131" s="3" t="s">
        <v>47</v>
      </c>
      <c r="I2131" s="3" t="s">
        <v>2</v>
      </c>
      <c r="J2131" s="3" t="s">
        <v>16</v>
      </c>
      <c r="K2131" s="3" t="s">
        <v>9</v>
      </c>
      <c r="L2131" s="3" t="s">
        <v>37</v>
      </c>
      <c r="M2131" s="8">
        <v>1</v>
      </c>
      <c r="N2131" s="5">
        <v>155.16</v>
      </c>
      <c r="O2131" s="6">
        <v>0</v>
      </c>
      <c r="P2131" s="18">
        <v>78.84</v>
      </c>
      <c r="Q2131" s="18">
        <f t="shared" si="132"/>
        <v>155.16</v>
      </c>
      <c r="R2131" s="18">
        <f t="shared" si="133"/>
        <v>78.84</v>
      </c>
      <c r="S2131" s="18">
        <f t="shared" si="134"/>
        <v>76.319999999999993</v>
      </c>
      <c r="T2131" s="7">
        <f t="shared" si="135"/>
        <v>0.49187935034802782</v>
      </c>
      <c r="U2131" s="4">
        <f>YEAR(SalesDataTable[[#This Row],[Order Date]])</f>
        <v>2026</v>
      </c>
      <c r="V2131" s="7" t="str">
        <f>"Q"&amp;ROUNDUP(MONTH(SalesDataTable[[#This Row],[Order Date]])/3,0)</f>
        <v>Q4</v>
      </c>
      <c r="W2131" s="8">
        <f>MONTH(SalesDataTable[[#This Row],[Order Date]])</f>
        <v>10</v>
      </c>
      <c r="X2131" s="7" t="str">
        <f>TEXT(SalesDataTable[[#This Row],[Order Date]],"mmm")</f>
        <v>Oct</v>
      </c>
    </row>
    <row r="2132" spans="1:24" ht="15.75">
      <c r="A2132" s="2">
        <v>1018</v>
      </c>
      <c r="B2132" s="11">
        <v>46312</v>
      </c>
      <c r="C2132" s="4">
        <f>YEAR(SalesDataTable[[#This Row],[Order Date]])</f>
        <v>2026</v>
      </c>
      <c r="D2132" s="4" t="str">
        <f>"Q"&amp;ROUNDUP(MONTH(SalesDataTable[[#This Row],[Order Date]])/3,0)</f>
        <v>Q4</v>
      </c>
      <c r="E2132" s="4">
        <f>MONTH(SalesDataTable[[#This Row],[Order Date]])</f>
        <v>10</v>
      </c>
      <c r="F2132" s="4" t="str">
        <f>TEXT(SalesDataTable[[#This Row],[Order Date]],"MMM")</f>
        <v>Oct</v>
      </c>
      <c r="G2132" s="3" t="s">
        <v>20</v>
      </c>
      <c r="H2132" s="3" t="s">
        <v>47</v>
      </c>
      <c r="I2132" s="3" t="s">
        <v>28</v>
      </c>
      <c r="J2132" s="3" t="s">
        <v>3</v>
      </c>
      <c r="K2132" s="3" t="s">
        <v>14</v>
      </c>
      <c r="L2132" s="3" t="s">
        <v>32</v>
      </c>
      <c r="M2132" s="8">
        <v>1</v>
      </c>
      <c r="N2132" s="5">
        <v>46.36</v>
      </c>
      <c r="O2132" s="6">
        <v>0.05</v>
      </c>
      <c r="P2132" s="18">
        <v>18.399999999999999</v>
      </c>
      <c r="Q2132" s="18">
        <f t="shared" si="132"/>
        <v>44.041999999999994</v>
      </c>
      <c r="R2132" s="18">
        <f t="shared" si="133"/>
        <v>18.399999999999999</v>
      </c>
      <c r="S2132" s="18">
        <f t="shared" si="134"/>
        <v>25.641999999999996</v>
      </c>
      <c r="T2132" s="7">
        <f t="shared" si="135"/>
        <v>0.58221697470596245</v>
      </c>
      <c r="U2132" s="4">
        <f>YEAR(SalesDataTable[[#This Row],[Order Date]])</f>
        <v>2026</v>
      </c>
      <c r="V2132" s="7" t="str">
        <f>"Q"&amp;ROUNDUP(MONTH(SalesDataTable[[#This Row],[Order Date]])/3,0)</f>
        <v>Q4</v>
      </c>
      <c r="W2132" s="8">
        <f>MONTH(SalesDataTable[[#This Row],[Order Date]])</f>
        <v>10</v>
      </c>
      <c r="X2132" s="7" t="str">
        <f>TEXT(SalesDataTable[[#This Row],[Order Date]],"mmm")</f>
        <v>Oct</v>
      </c>
    </row>
    <row r="2133" spans="1:24" ht="15.75">
      <c r="A2133" s="2">
        <v>1179</v>
      </c>
      <c r="B2133" s="11">
        <v>46312</v>
      </c>
      <c r="C2133" s="4">
        <f>YEAR(SalesDataTable[[#This Row],[Order Date]])</f>
        <v>2026</v>
      </c>
      <c r="D2133" s="4" t="str">
        <f>"Q"&amp;ROUNDUP(MONTH(SalesDataTable[[#This Row],[Order Date]])/3,0)</f>
        <v>Q4</v>
      </c>
      <c r="E2133" s="4">
        <f>MONTH(SalesDataTable[[#This Row],[Order Date]])</f>
        <v>10</v>
      </c>
      <c r="F2133" s="4" t="str">
        <f>TEXT(SalesDataTable[[#This Row],[Order Date]],"MMM")</f>
        <v>Oct</v>
      </c>
      <c r="G2133" s="3" t="s">
        <v>11</v>
      </c>
      <c r="H2133" s="3" t="s">
        <v>52</v>
      </c>
      <c r="I2133" s="3" t="s">
        <v>2</v>
      </c>
      <c r="J2133" s="3" t="s">
        <v>16</v>
      </c>
      <c r="K2133" s="3" t="s">
        <v>4</v>
      </c>
      <c r="L2133" s="3" t="s">
        <v>5</v>
      </c>
      <c r="M2133" s="8">
        <v>1</v>
      </c>
      <c r="N2133" s="5">
        <v>81.47</v>
      </c>
      <c r="O2133" s="6">
        <v>0</v>
      </c>
      <c r="P2133" s="18">
        <v>43.67</v>
      </c>
      <c r="Q2133" s="18">
        <f t="shared" si="132"/>
        <v>81.47</v>
      </c>
      <c r="R2133" s="18">
        <f t="shared" si="133"/>
        <v>43.67</v>
      </c>
      <c r="S2133" s="18">
        <f t="shared" si="134"/>
        <v>37.799999999999997</v>
      </c>
      <c r="T2133" s="7">
        <f t="shared" si="135"/>
        <v>0.463974469129741</v>
      </c>
      <c r="U2133" s="4">
        <f>YEAR(SalesDataTable[[#This Row],[Order Date]])</f>
        <v>2026</v>
      </c>
      <c r="V2133" s="7" t="str">
        <f>"Q"&amp;ROUNDUP(MONTH(SalesDataTable[[#This Row],[Order Date]])/3,0)</f>
        <v>Q4</v>
      </c>
      <c r="W2133" s="8">
        <f>MONTH(SalesDataTable[[#This Row],[Order Date]])</f>
        <v>10</v>
      </c>
      <c r="X2133" s="7" t="str">
        <f>TEXT(SalesDataTable[[#This Row],[Order Date]],"mmm")</f>
        <v>Oct</v>
      </c>
    </row>
    <row r="2134" spans="1:24" ht="15.75">
      <c r="A2134" s="2">
        <v>2267</v>
      </c>
      <c r="B2134" s="11">
        <v>46312</v>
      </c>
      <c r="C2134" s="4">
        <f>YEAR(SalesDataTable[[#This Row],[Order Date]])</f>
        <v>2026</v>
      </c>
      <c r="D2134" s="4" t="str">
        <f>"Q"&amp;ROUNDUP(MONTH(SalesDataTable[[#This Row],[Order Date]])/3,0)</f>
        <v>Q4</v>
      </c>
      <c r="E2134" s="4">
        <f>MONTH(SalesDataTable[[#This Row],[Order Date]])</f>
        <v>10</v>
      </c>
      <c r="F2134" s="4" t="str">
        <f>TEXT(SalesDataTable[[#This Row],[Order Date]],"MMM")</f>
        <v>Oct</v>
      </c>
      <c r="G2134" s="3" t="s">
        <v>0</v>
      </c>
      <c r="H2134" s="3" t="s">
        <v>50</v>
      </c>
      <c r="I2134" s="3" t="s">
        <v>2</v>
      </c>
      <c r="J2134" s="3" t="s">
        <v>3</v>
      </c>
      <c r="K2134" s="3" t="s">
        <v>14</v>
      </c>
      <c r="L2134" s="3" t="s">
        <v>44</v>
      </c>
      <c r="M2134" s="8">
        <v>1</v>
      </c>
      <c r="N2134" s="5">
        <v>134.31</v>
      </c>
      <c r="O2134" s="6">
        <v>0.05</v>
      </c>
      <c r="P2134" s="18">
        <v>67.239999999999995</v>
      </c>
      <c r="Q2134" s="18">
        <f t="shared" si="132"/>
        <v>127.5945</v>
      </c>
      <c r="R2134" s="18">
        <f t="shared" si="133"/>
        <v>67.239999999999995</v>
      </c>
      <c r="S2134" s="18">
        <f t="shared" si="134"/>
        <v>60.354500000000002</v>
      </c>
      <c r="T2134" s="7">
        <f t="shared" si="135"/>
        <v>0.47301803761133909</v>
      </c>
      <c r="U2134" s="4">
        <f>YEAR(SalesDataTable[[#This Row],[Order Date]])</f>
        <v>2026</v>
      </c>
      <c r="V2134" s="7" t="str">
        <f>"Q"&amp;ROUNDUP(MONTH(SalesDataTable[[#This Row],[Order Date]])/3,0)</f>
        <v>Q4</v>
      </c>
      <c r="W2134" s="8">
        <f>MONTH(SalesDataTable[[#This Row],[Order Date]])</f>
        <v>10</v>
      </c>
      <c r="X2134" s="7" t="str">
        <f>TEXT(SalesDataTable[[#This Row],[Order Date]],"mmm")</f>
        <v>Oct</v>
      </c>
    </row>
    <row r="2135" spans="1:24" ht="15.75">
      <c r="A2135" s="2">
        <v>2656</v>
      </c>
      <c r="B2135" s="11">
        <v>46312</v>
      </c>
      <c r="C2135" s="4">
        <f>YEAR(SalesDataTable[[#This Row],[Order Date]])</f>
        <v>2026</v>
      </c>
      <c r="D2135" s="4" t="str">
        <f>"Q"&amp;ROUNDUP(MONTH(SalesDataTable[[#This Row],[Order Date]])/3,0)</f>
        <v>Q4</v>
      </c>
      <c r="E2135" s="4">
        <f>MONTH(SalesDataTable[[#This Row],[Order Date]])</f>
        <v>10</v>
      </c>
      <c r="F2135" s="4" t="str">
        <f>TEXT(SalesDataTable[[#This Row],[Order Date]],"MMM")</f>
        <v>Oct</v>
      </c>
      <c r="G2135" s="3" t="s">
        <v>11</v>
      </c>
      <c r="H2135" s="3" t="s">
        <v>52</v>
      </c>
      <c r="I2135" s="3" t="s">
        <v>2</v>
      </c>
      <c r="J2135" s="3" t="s">
        <v>13</v>
      </c>
      <c r="K2135" s="3" t="s">
        <v>23</v>
      </c>
      <c r="L2135" s="3" t="s">
        <v>51</v>
      </c>
      <c r="M2135" s="8">
        <v>1</v>
      </c>
      <c r="N2135" s="5">
        <v>123.11</v>
      </c>
      <c r="O2135" s="6">
        <v>0</v>
      </c>
      <c r="P2135" s="18">
        <v>58.99</v>
      </c>
      <c r="Q2135" s="18">
        <f t="shared" si="132"/>
        <v>123.11</v>
      </c>
      <c r="R2135" s="18">
        <f t="shared" si="133"/>
        <v>58.99</v>
      </c>
      <c r="S2135" s="18">
        <f t="shared" si="134"/>
        <v>64.12</v>
      </c>
      <c r="T2135" s="7">
        <f t="shared" si="135"/>
        <v>0.52083502558687356</v>
      </c>
      <c r="U2135" s="4">
        <f>YEAR(SalesDataTable[[#This Row],[Order Date]])</f>
        <v>2026</v>
      </c>
      <c r="V2135" s="7" t="str">
        <f>"Q"&amp;ROUNDUP(MONTH(SalesDataTable[[#This Row],[Order Date]])/3,0)</f>
        <v>Q4</v>
      </c>
      <c r="W2135" s="8">
        <f>MONTH(SalesDataTable[[#This Row],[Order Date]])</f>
        <v>10</v>
      </c>
      <c r="X2135" s="7" t="str">
        <f>TEXT(SalesDataTable[[#This Row],[Order Date]],"mmm")</f>
        <v>Oct</v>
      </c>
    </row>
    <row r="2136" spans="1:24" ht="15.75">
      <c r="A2136" s="2">
        <v>2867</v>
      </c>
      <c r="B2136" s="11">
        <v>46312</v>
      </c>
      <c r="C2136" s="4">
        <f>YEAR(SalesDataTable[[#This Row],[Order Date]])</f>
        <v>2026</v>
      </c>
      <c r="D2136" s="4" t="str">
        <f>"Q"&amp;ROUNDUP(MONTH(SalesDataTable[[#This Row],[Order Date]])/3,0)</f>
        <v>Q4</v>
      </c>
      <c r="E2136" s="4">
        <f>MONTH(SalesDataTable[[#This Row],[Order Date]])</f>
        <v>10</v>
      </c>
      <c r="F2136" s="4" t="str">
        <f>TEXT(SalesDataTable[[#This Row],[Order Date]],"MMM")</f>
        <v>Oct</v>
      </c>
      <c r="G2136" s="3" t="s">
        <v>6</v>
      </c>
      <c r="H2136" s="3" t="s">
        <v>27</v>
      </c>
      <c r="I2136" s="3" t="s">
        <v>2</v>
      </c>
      <c r="J2136" s="3" t="s">
        <v>13</v>
      </c>
      <c r="K2136" s="3" t="s">
        <v>23</v>
      </c>
      <c r="L2136" s="3" t="s">
        <v>40</v>
      </c>
      <c r="M2136" s="8">
        <v>1</v>
      </c>
      <c r="N2136" s="5">
        <v>81.239999999999995</v>
      </c>
      <c r="O2136" s="6">
        <v>0</v>
      </c>
      <c r="P2136" s="18">
        <v>38.65</v>
      </c>
      <c r="Q2136" s="18">
        <f t="shared" si="132"/>
        <v>81.239999999999995</v>
      </c>
      <c r="R2136" s="18">
        <f t="shared" si="133"/>
        <v>38.65</v>
      </c>
      <c r="S2136" s="18">
        <f t="shared" si="134"/>
        <v>42.589999999999996</v>
      </c>
      <c r="T2136" s="7">
        <f t="shared" si="135"/>
        <v>0.52424913835548992</v>
      </c>
      <c r="U2136" s="4">
        <f>YEAR(SalesDataTable[[#This Row],[Order Date]])</f>
        <v>2026</v>
      </c>
      <c r="V2136" s="7" t="str">
        <f>"Q"&amp;ROUNDUP(MONTH(SalesDataTable[[#This Row],[Order Date]])/3,0)</f>
        <v>Q4</v>
      </c>
      <c r="W2136" s="8">
        <f>MONTH(SalesDataTable[[#This Row],[Order Date]])</f>
        <v>10</v>
      </c>
      <c r="X2136" s="7" t="str">
        <f>TEXT(SalesDataTable[[#This Row],[Order Date]],"mmm")</f>
        <v>Oct</v>
      </c>
    </row>
    <row r="2137" spans="1:24" ht="15.75">
      <c r="A2137" s="2">
        <v>3335</v>
      </c>
      <c r="B2137" s="11">
        <v>46312</v>
      </c>
      <c r="C2137" s="4">
        <f>YEAR(SalesDataTable[[#This Row],[Order Date]])</f>
        <v>2026</v>
      </c>
      <c r="D2137" s="4" t="str">
        <f>"Q"&amp;ROUNDUP(MONTH(SalesDataTable[[#This Row],[Order Date]])/3,0)</f>
        <v>Q4</v>
      </c>
      <c r="E2137" s="4">
        <f>MONTH(SalesDataTable[[#This Row],[Order Date]])</f>
        <v>10</v>
      </c>
      <c r="F2137" s="4" t="str">
        <f>TEXT(SalesDataTable[[#This Row],[Order Date]],"MMM")</f>
        <v>Oct</v>
      </c>
      <c r="G2137" s="3" t="s">
        <v>0</v>
      </c>
      <c r="H2137" s="3" t="s">
        <v>36</v>
      </c>
      <c r="I2137" s="3" t="s">
        <v>28</v>
      </c>
      <c r="J2137" s="3" t="s">
        <v>3</v>
      </c>
      <c r="K2137" s="3" t="s">
        <v>9</v>
      </c>
      <c r="L2137" s="3" t="s">
        <v>46</v>
      </c>
      <c r="M2137" s="8">
        <v>1</v>
      </c>
      <c r="N2137" s="5">
        <v>70.81</v>
      </c>
      <c r="O2137" s="6">
        <v>0.15</v>
      </c>
      <c r="P2137" s="18">
        <v>32.93</v>
      </c>
      <c r="Q2137" s="18">
        <f t="shared" si="132"/>
        <v>60.188499999999998</v>
      </c>
      <c r="R2137" s="18">
        <f t="shared" si="133"/>
        <v>32.93</v>
      </c>
      <c r="S2137" s="18">
        <f t="shared" si="134"/>
        <v>27.258499999999998</v>
      </c>
      <c r="T2137" s="7">
        <f t="shared" si="135"/>
        <v>0.45288551799762411</v>
      </c>
      <c r="U2137" s="4">
        <f>YEAR(SalesDataTable[[#This Row],[Order Date]])</f>
        <v>2026</v>
      </c>
      <c r="V2137" s="7" t="str">
        <f>"Q"&amp;ROUNDUP(MONTH(SalesDataTable[[#This Row],[Order Date]])/3,0)</f>
        <v>Q4</v>
      </c>
      <c r="W2137" s="8">
        <f>MONTH(SalesDataTable[[#This Row],[Order Date]])</f>
        <v>10</v>
      </c>
      <c r="X2137" s="7" t="str">
        <f>TEXT(SalesDataTable[[#This Row],[Order Date]],"mmm")</f>
        <v>Oct</v>
      </c>
    </row>
    <row r="2138" spans="1:24" ht="15.75">
      <c r="A2138" s="2">
        <v>3770</v>
      </c>
      <c r="B2138" s="11">
        <v>46312</v>
      </c>
      <c r="C2138" s="4">
        <f>YEAR(SalesDataTable[[#This Row],[Order Date]])</f>
        <v>2026</v>
      </c>
      <c r="D2138" s="4" t="str">
        <f>"Q"&amp;ROUNDUP(MONTH(SalesDataTable[[#This Row],[Order Date]])/3,0)</f>
        <v>Q4</v>
      </c>
      <c r="E2138" s="4">
        <f>MONTH(SalesDataTable[[#This Row],[Order Date]])</f>
        <v>10</v>
      </c>
      <c r="F2138" s="4" t="str">
        <f>TEXT(SalesDataTable[[#This Row],[Order Date]],"MMM")</f>
        <v>Oct</v>
      </c>
      <c r="G2138" s="3" t="s">
        <v>20</v>
      </c>
      <c r="H2138" s="3" t="s">
        <v>47</v>
      </c>
      <c r="I2138" s="3" t="s">
        <v>2</v>
      </c>
      <c r="J2138" s="3" t="s">
        <v>16</v>
      </c>
      <c r="K2138" s="3" t="s">
        <v>23</v>
      </c>
      <c r="L2138" s="3" t="s">
        <v>29</v>
      </c>
      <c r="M2138" s="8">
        <v>6</v>
      </c>
      <c r="N2138" s="5">
        <v>200.26</v>
      </c>
      <c r="O2138" s="6">
        <v>0</v>
      </c>
      <c r="P2138" s="18">
        <v>106.71</v>
      </c>
      <c r="Q2138" s="18">
        <f t="shared" si="132"/>
        <v>1201.56</v>
      </c>
      <c r="R2138" s="18">
        <f t="shared" si="133"/>
        <v>640.26</v>
      </c>
      <c r="S2138" s="18">
        <f t="shared" si="134"/>
        <v>561.29999999999995</v>
      </c>
      <c r="T2138" s="7">
        <f t="shared" si="135"/>
        <v>0.46714271447118744</v>
      </c>
      <c r="U2138" s="4">
        <f>YEAR(SalesDataTable[[#This Row],[Order Date]])</f>
        <v>2026</v>
      </c>
      <c r="V2138" s="7" t="str">
        <f>"Q"&amp;ROUNDUP(MONTH(SalesDataTable[[#This Row],[Order Date]])/3,0)</f>
        <v>Q4</v>
      </c>
      <c r="W2138" s="8">
        <f>MONTH(SalesDataTable[[#This Row],[Order Date]])</f>
        <v>10</v>
      </c>
      <c r="X2138" s="7" t="str">
        <f>TEXT(SalesDataTable[[#This Row],[Order Date]],"mmm")</f>
        <v>Oct</v>
      </c>
    </row>
    <row r="2139" spans="1:24" ht="15.75">
      <c r="A2139" s="2">
        <v>4065</v>
      </c>
      <c r="B2139" s="11">
        <v>46312</v>
      </c>
      <c r="C2139" s="4">
        <f>YEAR(SalesDataTable[[#This Row],[Order Date]])</f>
        <v>2026</v>
      </c>
      <c r="D2139" s="4" t="str">
        <f>"Q"&amp;ROUNDUP(MONTH(SalesDataTable[[#This Row],[Order Date]])/3,0)</f>
        <v>Q4</v>
      </c>
      <c r="E2139" s="4">
        <f>MONTH(SalesDataTable[[#This Row],[Order Date]])</f>
        <v>10</v>
      </c>
      <c r="F2139" s="4" t="str">
        <f>TEXT(SalesDataTable[[#This Row],[Order Date]],"MMM")</f>
        <v>Oct</v>
      </c>
      <c r="G2139" s="3" t="s">
        <v>20</v>
      </c>
      <c r="H2139" s="3" t="s">
        <v>21</v>
      </c>
      <c r="I2139" s="3" t="s">
        <v>2</v>
      </c>
      <c r="J2139" s="3" t="s">
        <v>13</v>
      </c>
      <c r="K2139" s="3" t="s">
        <v>34</v>
      </c>
      <c r="L2139" s="3" t="s">
        <v>42</v>
      </c>
      <c r="M2139" s="8">
        <v>3</v>
      </c>
      <c r="N2139" s="5">
        <v>36.75</v>
      </c>
      <c r="O2139" s="6">
        <v>0.05</v>
      </c>
      <c r="P2139" s="18">
        <v>13.71</v>
      </c>
      <c r="Q2139" s="18">
        <f t="shared" si="132"/>
        <v>104.7375</v>
      </c>
      <c r="R2139" s="18">
        <f t="shared" si="133"/>
        <v>41.13</v>
      </c>
      <c r="S2139" s="18">
        <f t="shared" si="134"/>
        <v>63.607499999999995</v>
      </c>
      <c r="T2139" s="7">
        <f t="shared" si="135"/>
        <v>0.60730397422126747</v>
      </c>
      <c r="U2139" s="4">
        <f>YEAR(SalesDataTable[[#This Row],[Order Date]])</f>
        <v>2026</v>
      </c>
      <c r="V2139" s="7" t="str">
        <f>"Q"&amp;ROUNDUP(MONTH(SalesDataTable[[#This Row],[Order Date]])/3,0)</f>
        <v>Q4</v>
      </c>
      <c r="W2139" s="8">
        <f>MONTH(SalesDataTable[[#This Row],[Order Date]])</f>
        <v>10</v>
      </c>
      <c r="X2139" s="7" t="str">
        <f>TEXT(SalesDataTable[[#This Row],[Order Date]],"mmm")</f>
        <v>Oct</v>
      </c>
    </row>
    <row r="2140" spans="1:24" ht="15.75">
      <c r="A2140" s="2">
        <v>4222</v>
      </c>
      <c r="B2140" s="11">
        <v>46312</v>
      </c>
      <c r="C2140" s="4">
        <f>YEAR(SalesDataTable[[#This Row],[Order Date]])</f>
        <v>2026</v>
      </c>
      <c r="D2140" s="4" t="str">
        <f>"Q"&amp;ROUNDUP(MONTH(SalesDataTable[[#This Row],[Order Date]])/3,0)</f>
        <v>Q4</v>
      </c>
      <c r="E2140" s="4">
        <f>MONTH(SalesDataTable[[#This Row],[Order Date]])</f>
        <v>10</v>
      </c>
      <c r="F2140" s="4" t="str">
        <f>TEXT(SalesDataTable[[#This Row],[Order Date]],"MMM")</f>
        <v>Oct</v>
      </c>
      <c r="G2140" s="3" t="s">
        <v>11</v>
      </c>
      <c r="H2140" s="3" t="s">
        <v>52</v>
      </c>
      <c r="I2140" s="3" t="s">
        <v>2</v>
      </c>
      <c r="J2140" s="3" t="s">
        <v>3</v>
      </c>
      <c r="K2140" s="3" t="s">
        <v>9</v>
      </c>
      <c r="L2140" s="3" t="s">
        <v>10</v>
      </c>
      <c r="M2140" s="8">
        <v>2</v>
      </c>
      <c r="N2140" s="5">
        <v>92.41</v>
      </c>
      <c r="O2140" s="6">
        <v>0.1</v>
      </c>
      <c r="P2140" s="18">
        <v>45.42</v>
      </c>
      <c r="Q2140" s="18">
        <f t="shared" si="132"/>
        <v>166.33799999999999</v>
      </c>
      <c r="R2140" s="18">
        <f t="shared" si="133"/>
        <v>90.84</v>
      </c>
      <c r="S2140" s="18">
        <f t="shared" si="134"/>
        <v>75.49799999999999</v>
      </c>
      <c r="T2140" s="7">
        <f t="shared" si="135"/>
        <v>0.4538830573891714</v>
      </c>
      <c r="U2140" s="4">
        <f>YEAR(SalesDataTable[[#This Row],[Order Date]])</f>
        <v>2026</v>
      </c>
      <c r="V2140" s="7" t="str">
        <f>"Q"&amp;ROUNDUP(MONTH(SalesDataTable[[#This Row],[Order Date]])/3,0)</f>
        <v>Q4</v>
      </c>
      <c r="W2140" s="8">
        <f>MONTH(SalesDataTable[[#This Row],[Order Date]])</f>
        <v>10</v>
      </c>
      <c r="X2140" s="7" t="str">
        <f>TEXT(SalesDataTable[[#This Row],[Order Date]],"mmm")</f>
        <v>Oct</v>
      </c>
    </row>
    <row r="2141" spans="1:24" ht="15.75">
      <c r="A2141" s="2">
        <v>4304</v>
      </c>
      <c r="B2141" s="11">
        <v>46312</v>
      </c>
      <c r="C2141" s="4">
        <f>YEAR(SalesDataTable[[#This Row],[Order Date]])</f>
        <v>2026</v>
      </c>
      <c r="D2141" s="4" t="str">
        <f>"Q"&amp;ROUNDUP(MONTH(SalesDataTable[[#This Row],[Order Date]])/3,0)</f>
        <v>Q4</v>
      </c>
      <c r="E2141" s="4">
        <f>MONTH(SalesDataTable[[#This Row],[Order Date]])</f>
        <v>10</v>
      </c>
      <c r="F2141" s="4" t="str">
        <f>TEXT(SalesDataTable[[#This Row],[Order Date]],"MMM")</f>
        <v>Oct</v>
      </c>
      <c r="G2141" s="3" t="s">
        <v>6</v>
      </c>
      <c r="H2141" s="3" t="s">
        <v>49</v>
      </c>
      <c r="I2141" s="3" t="s">
        <v>19</v>
      </c>
      <c r="J2141" s="3" t="s">
        <v>13</v>
      </c>
      <c r="K2141" s="3" t="s">
        <v>34</v>
      </c>
      <c r="L2141" s="3" t="s">
        <v>35</v>
      </c>
      <c r="M2141" s="8">
        <v>1</v>
      </c>
      <c r="N2141" s="5">
        <v>40.67</v>
      </c>
      <c r="O2141" s="6">
        <v>0</v>
      </c>
      <c r="P2141" s="18">
        <v>15.09</v>
      </c>
      <c r="Q2141" s="18">
        <f t="shared" si="132"/>
        <v>40.67</v>
      </c>
      <c r="R2141" s="18">
        <f t="shared" si="133"/>
        <v>15.09</v>
      </c>
      <c r="S2141" s="18">
        <f t="shared" si="134"/>
        <v>25.580000000000002</v>
      </c>
      <c r="T2141" s="7">
        <f t="shared" si="135"/>
        <v>0.62896483894762722</v>
      </c>
      <c r="U2141" s="4">
        <f>YEAR(SalesDataTable[[#This Row],[Order Date]])</f>
        <v>2026</v>
      </c>
      <c r="V2141" s="7" t="str">
        <f>"Q"&amp;ROUNDUP(MONTH(SalesDataTable[[#This Row],[Order Date]])/3,0)</f>
        <v>Q4</v>
      </c>
      <c r="W2141" s="8">
        <f>MONTH(SalesDataTable[[#This Row],[Order Date]])</f>
        <v>10</v>
      </c>
      <c r="X2141" s="7" t="str">
        <f>TEXT(SalesDataTable[[#This Row],[Order Date]],"mmm")</f>
        <v>Oct</v>
      </c>
    </row>
    <row r="2142" spans="1:24" ht="15.75">
      <c r="A2142" s="2">
        <v>109</v>
      </c>
      <c r="B2142" s="11">
        <v>46313</v>
      </c>
      <c r="C2142" s="4">
        <f>YEAR(SalesDataTable[[#This Row],[Order Date]])</f>
        <v>2026</v>
      </c>
      <c r="D2142" s="4" t="str">
        <f>"Q"&amp;ROUNDUP(MONTH(SalesDataTable[[#This Row],[Order Date]])/3,0)</f>
        <v>Q4</v>
      </c>
      <c r="E2142" s="4">
        <f>MONTH(SalesDataTable[[#This Row],[Order Date]])</f>
        <v>10</v>
      </c>
      <c r="F2142" s="4" t="str">
        <f>TEXT(SalesDataTable[[#This Row],[Order Date]],"MMM")</f>
        <v>Oct</v>
      </c>
      <c r="G2142" s="3" t="s">
        <v>6</v>
      </c>
      <c r="H2142" s="3" t="s">
        <v>7</v>
      </c>
      <c r="I2142" s="3" t="s">
        <v>2</v>
      </c>
      <c r="J2142" s="3" t="s">
        <v>3</v>
      </c>
      <c r="K2142" s="3" t="s">
        <v>9</v>
      </c>
      <c r="L2142" s="3" t="s">
        <v>10</v>
      </c>
      <c r="M2142" s="8">
        <v>1</v>
      </c>
      <c r="N2142" s="5">
        <v>90.09</v>
      </c>
      <c r="O2142" s="6">
        <v>0</v>
      </c>
      <c r="P2142" s="18">
        <v>45.17</v>
      </c>
      <c r="Q2142" s="18">
        <f t="shared" si="132"/>
        <v>90.09</v>
      </c>
      <c r="R2142" s="18">
        <f t="shared" si="133"/>
        <v>45.17</v>
      </c>
      <c r="S2142" s="18">
        <f t="shared" si="134"/>
        <v>44.92</v>
      </c>
      <c r="T2142" s="7">
        <f t="shared" si="135"/>
        <v>0.49861249861249862</v>
      </c>
      <c r="U2142" s="4">
        <f>YEAR(SalesDataTable[[#This Row],[Order Date]])</f>
        <v>2026</v>
      </c>
      <c r="V2142" s="7" t="str">
        <f>"Q"&amp;ROUNDUP(MONTH(SalesDataTable[[#This Row],[Order Date]])/3,0)</f>
        <v>Q4</v>
      </c>
      <c r="W2142" s="8">
        <f>MONTH(SalesDataTable[[#This Row],[Order Date]])</f>
        <v>10</v>
      </c>
      <c r="X2142" s="7" t="str">
        <f>TEXT(SalesDataTable[[#This Row],[Order Date]],"mmm")</f>
        <v>Oct</v>
      </c>
    </row>
    <row r="2143" spans="1:24" ht="15.75">
      <c r="A2143" s="2">
        <v>744</v>
      </c>
      <c r="B2143" s="11">
        <v>46313</v>
      </c>
      <c r="C2143" s="4">
        <f>YEAR(SalesDataTable[[#This Row],[Order Date]])</f>
        <v>2026</v>
      </c>
      <c r="D2143" s="4" t="str">
        <f>"Q"&amp;ROUNDUP(MONTH(SalesDataTable[[#This Row],[Order Date]])/3,0)</f>
        <v>Q4</v>
      </c>
      <c r="E2143" s="4">
        <f>MONTH(SalesDataTable[[#This Row],[Order Date]])</f>
        <v>10</v>
      </c>
      <c r="F2143" s="4" t="str">
        <f>TEXT(SalesDataTable[[#This Row],[Order Date]],"MMM")</f>
        <v>Oct</v>
      </c>
      <c r="G2143" s="3" t="s">
        <v>11</v>
      </c>
      <c r="H2143" s="3" t="s">
        <v>39</v>
      </c>
      <c r="I2143" s="3" t="s">
        <v>2</v>
      </c>
      <c r="J2143" s="3" t="s">
        <v>3</v>
      </c>
      <c r="K2143" s="3" t="s">
        <v>14</v>
      </c>
      <c r="L2143" s="3" t="s">
        <v>15</v>
      </c>
      <c r="M2143" s="8">
        <v>1</v>
      </c>
      <c r="N2143" s="5">
        <v>36.83</v>
      </c>
      <c r="O2143" s="6">
        <v>0</v>
      </c>
      <c r="P2143" s="18">
        <v>13.64</v>
      </c>
      <c r="Q2143" s="18">
        <f t="shared" si="132"/>
        <v>36.83</v>
      </c>
      <c r="R2143" s="18">
        <f t="shared" si="133"/>
        <v>13.64</v>
      </c>
      <c r="S2143" s="18">
        <f t="shared" si="134"/>
        <v>23.189999999999998</v>
      </c>
      <c r="T2143" s="7">
        <f t="shared" si="135"/>
        <v>0.62964974205810476</v>
      </c>
      <c r="U2143" s="4">
        <f>YEAR(SalesDataTable[[#This Row],[Order Date]])</f>
        <v>2026</v>
      </c>
      <c r="V2143" s="7" t="str">
        <f>"Q"&amp;ROUNDUP(MONTH(SalesDataTable[[#This Row],[Order Date]])/3,0)</f>
        <v>Q4</v>
      </c>
      <c r="W2143" s="8">
        <f>MONTH(SalesDataTable[[#This Row],[Order Date]])</f>
        <v>10</v>
      </c>
      <c r="X2143" s="7" t="str">
        <f>TEXT(SalesDataTable[[#This Row],[Order Date]],"mmm")</f>
        <v>Oct</v>
      </c>
    </row>
    <row r="2144" spans="1:24" ht="15.75">
      <c r="A2144" s="2">
        <v>960</v>
      </c>
      <c r="B2144" s="11">
        <v>46313</v>
      </c>
      <c r="C2144" s="4">
        <f>YEAR(SalesDataTable[[#This Row],[Order Date]])</f>
        <v>2026</v>
      </c>
      <c r="D2144" s="4" t="str">
        <f>"Q"&amp;ROUNDUP(MONTH(SalesDataTable[[#This Row],[Order Date]])/3,0)</f>
        <v>Q4</v>
      </c>
      <c r="E2144" s="4">
        <f>MONTH(SalesDataTable[[#This Row],[Order Date]])</f>
        <v>10</v>
      </c>
      <c r="F2144" s="4" t="str">
        <f>TEXT(SalesDataTable[[#This Row],[Order Date]],"MMM")</f>
        <v>Oct</v>
      </c>
      <c r="G2144" s="3" t="s">
        <v>6</v>
      </c>
      <c r="H2144" s="3" t="s">
        <v>43</v>
      </c>
      <c r="I2144" s="3" t="s">
        <v>28</v>
      </c>
      <c r="J2144" s="3" t="s">
        <v>3</v>
      </c>
      <c r="K2144" s="3" t="s">
        <v>23</v>
      </c>
      <c r="L2144" s="3" t="s">
        <v>29</v>
      </c>
      <c r="M2144" s="8">
        <v>5</v>
      </c>
      <c r="N2144" s="5">
        <v>196.37</v>
      </c>
      <c r="O2144" s="6">
        <v>0.05</v>
      </c>
      <c r="P2144" s="18">
        <v>103.51</v>
      </c>
      <c r="Q2144" s="18">
        <f t="shared" si="132"/>
        <v>932.75749999999994</v>
      </c>
      <c r="R2144" s="18">
        <f t="shared" si="133"/>
        <v>517.55000000000007</v>
      </c>
      <c r="S2144" s="18">
        <f t="shared" si="134"/>
        <v>415.20749999999987</v>
      </c>
      <c r="T2144" s="7">
        <f t="shared" si="135"/>
        <v>0.44513981393877816</v>
      </c>
      <c r="U2144" s="4">
        <f>YEAR(SalesDataTable[[#This Row],[Order Date]])</f>
        <v>2026</v>
      </c>
      <c r="V2144" s="7" t="str">
        <f>"Q"&amp;ROUNDUP(MONTH(SalesDataTable[[#This Row],[Order Date]])/3,0)</f>
        <v>Q4</v>
      </c>
      <c r="W2144" s="8">
        <f>MONTH(SalesDataTable[[#This Row],[Order Date]])</f>
        <v>10</v>
      </c>
      <c r="X2144" s="7" t="str">
        <f>TEXT(SalesDataTable[[#This Row],[Order Date]],"mmm")</f>
        <v>Oct</v>
      </c>
    </row>
    <row r="2145" spans="1:24" ht="15.75">
      <c r="A2145" s="2">
        <v>1389</v>
      </c>
      <c r="B2145" s="11">
        <v>46313</v>
      </c>
      <c r="C2145" s="4">
        <f>YEAR(SalesDataTable[[#This Row],[Order Date]])</f>
        <v>2026</v>
      </c>
      <c r="D2145" s="4" t="str">
        <f>"Q"&amp;ROUNDUP(MONTH(SalesDataTable[[#This Row],[Order Date]])/3,0)</f>
        <v>Q4</v>
      </c>
      <c r="E2145" s="4">
        <f>MONTH(SalesDataTable[[#This Row],[Order Date]])</f>
        <v>10</v>
      </c>
      <c r="F2145" s="4" t="str">
        <f>TEXT(SalesDataTable[[#This Row],[Order Date]],"MMM")</f>
        <v>Oct</v>
      </c>
      <c r="G2145" s="3" t="s">
        <v>0</v>
      </c>
      <c r="H2145" s="3" t="s">
        <v>50</v>
      </c>
      <c r="I2145" s="3" t="s">
        <v>2</v>
      </c>
      <c r="J2145" s="3" t="s">
        <v>13</v>
      </c>
      <c r="K2145" s="3" t="s">
        <v>9</v>
      </c>
      <c r="L2145" s="3" t="s">
        <v>10</v>
      </c>
      <c r="M2145" s="8">
        <v>2</v>
      </c>
      <c r="N2145" s="5">
        <v>93.73</v>
      </c>
      <c r="O2145" s="6">
        <v>0</v>
      </c>
      <c r="P2145" s="18">
        <v>44.79</v>
      </c>
      <c r="Q2145" s="18">
        <f t="shared" si="132"/>
        <v>187.46</v>
      </c>
      <c r="R2145" s="18">
        <f t="shared" si="133"/>
        <v>89.58</v>
      </c>
      <c r="S2145" s="18">
        <f t="shared" si="134"/>
        <v>97.88000000000001</v>
      </c>
      <c r="T2145" s="7">
        <f t="shared" si="135"/>
        <v>0.52213805611863873</v>
      </c>
      <c r="U2145" s="4">
        <f>YEAR(SalesDataTable[[#This Row],[Order Date]])</f>
        <v>2026</v>
      </c>
      <c r="V2145" s="7" t="str">
        <f>"Q"&amp;ROUNDUP(MONTH(SalesDataTable[[#This Row],[Order Date]])/3,0)</f>
        <v>Q4</v>
      </c>
      <c r="W2145" s="8">
        <f>MONTH(SalesDataTable[[#This Row],[Order Date]])</f>
        <v>10</v>
      </c>
      <c r="X2145" s="7" t="str">
        <f>TEXT(SalesDataTable[[#This Row],[Order Date]],"mmm")</f>
        <v>Oct</v>
      </c>
    </row>
    <row r="2146" spans="1:24" ht="15.75">
      <c r="A2146" s="2">
        <v>1493</v>
      </c>
      <c r="B2146" s="11">
        <v>46313</v>
      </c>
      <c r="C2146" s="4">
        <f>YEAR(SalesDataTable[[#This Row],[Order Date]])</f>
        <v>2026</v>
      </c>
      <c r="D2146" s="4" t="str">
        <f>"Q"&amp;ROUNDUP(MONTH(SalesDataTable[[#This Row],[Order Date]])/3,0)</f>
        <v>Q4</v>
      </c>
      <c r="E2146" s="4">
        <f>MONTH(SalesDataTable[[#This Row],[Order Date]])</f>
        <v>10</v>
      </c>
      <c r="F2146" s="4" t="str">
        <f>TEXT(SalesDataTable[[#This Row],[Order Date]],"MMM")</f>
        <v>Oct</v>
      </c>
      <c r="G2146" s="3" t="s">
        <v>11</v>
      </c>
      <c r="H2146" s="3" t="s">
        <v>39</v>
      </c>
      <c r="I2146" s="3" t="s">
        <v>2</v>
      </c>
      <c r="J2146" s="3" t="s">
        <v>16</v>
      </c>
      <c r="K2146" s="3" t="s">
        <v>14</v>
      </c>
      <c r="L2146" s="3" t="s">
        <v>15</v>
      </c>
      <c r="M2146" s="8">
        <v>1</v>
      </c>
      <c r="N2146" s="5">
        <v>36.46</v>
      </c>
      <c r="O2146" s="6">
        <v>0.05</v>
      </c>
      <c r="P2146" s="18">
        <v>13.35</v>
      </c>
      <c r="Q2146" s="18">
        <f t="shared" si="132"/>
        <v>34.637</v>
      </c>
      <c r="R2146" s="18">
        <f t="shared" si="133"/>
        <v>13.35</v>
      </c>
      <c r="S2146" s="18">
        <f t="shared" si="134"/>
        <v>21.286999999999999</v>
      </c>
      <c r="T2146" s="7">
        <f t="shared" si="135"/>
        <v>0.61457401045125148</v>
      </c>
      <c r="U2146" s="4">
        <f>YEAR(SalesDataTable[[#This Row],[Order Date]])</f>
        <v>2026</v>
      </c>
      <c r="V2146" s="7" t="str">
        <f>"Q"&amp;ROUNDUP(MONTH(SalesDataTable[[#This Row],[Order Date]])/3,0)</f>
        <v>Q4</v>
      </c>
      <c r="W2146" s="8">
        <f>MONTH(SalesDataTable[[#This Row],[Order Date]])</f>
        <v>10</v>
      </c>
      <c r="X2146" s="7" t="str">
        <f>TEXT(SalesDataTable[[#This Row],[Order Date]],"mmm")</f>
        <v>Oct</v>
      </c>
    </row>
    <row r="2147" spans="1:24" ht="15.75">
      <c r="A2147" s="2">
        <v>1967</v>
      </c>
      <c r="B2147" s="11">
        <v>46313</v>
      </c>
      <c r="C2147" s="4">
        <f>YEAR(SalesDataTable[[#This Row],[Order Date]])</f>
        <v>2026</v>
      </c>
      <c r="D2147" s="4" t="str">
        <f>"Q"&amp;ROUNDUP(MONTH(SalesDataTable[[#This Row],[Order Date]])/3,0)</f>
        <v>Q4</v>
      </c>
      <c r="E2147" s="4">
        <f>MONTH(SalesDataTable[[#This Row],[Order Date]])</f>
        <v>10</v>
      </c>
      <c r="F2147" s="4" t="str">
        <f>TEXT(SalesDataTable[[#This Row],[Order Date]],"MMM")</f>
        <v>Oct</v>
      </c>
      <c r="G2147" s="3" t="s">
        <v>6</v>
      </c>
      <c r="H2147" s="3" t="s">
        <v>49</v>
      </c>
      <c r="I2147" s="3" t="s">
        <v>2</v>
      </c>
      <c r="J2147" s="3" t="s">
        <v>3</v>
      </c>
      <c r="K2147" s="3" t="s">
        <v>23</v>
      </c>
      <c r="L2147" s="3" t="s">
        <v>51</v>
      </c>
      <c r="M2147" s="8">
        <v>2</v>
      </c>
      <c r="N2147" s="5">
        <v>125.91</v>
      </c>
      <c r="O2147" s="6">
        <v>0</v>
      </c>
      <c r="P2147" s="18">
        <v>61.95</v>
      </c>
      <c r="Q2147" s="18">
        <f t="shared" si="132"/>
        <v>251.82</v>
      </c>
      <c r="R2147" s="18">
        <f t="shared" si="133"/>
        <v>123.9</v>
      </c>
      <c r="S2147" s="18">
        <f t="shared" si="134"/>
        <v>127.91999999999999</v>
      </c>
      <c r="T2147" s="7">
        <f t="shared" si="135"/>
        <v>0.50798189182749576</v>
      </c>
      <c r="U2147" s="4">
        <f>YEAR(SalesDataTable[[#This Row],[Order Date]])</f>
        <v>2026</v>
      </c>
      <c r="V2147" s="7" t="str">
        <f>"Q"&amp;ROUNDUP(MONTH(SalesDataTable[[#This Row],[Order Date]])/3,0)</f>
        <v>Q4</v>
      </c>
      <c r="W2147" s="8">
        <f>MONTH(SalesDataTable[[#This Row],[Order Date]])</f>
        <v>10</v>
      </c>
      <c r="X2147" s="7" t="str">
        <f>TEXT(SalesDataTable[[#This Row],[Order Date]],"mmm")</f>
        <v>Oct</v>
      </c>
    </row>
    <row r="2148" spans="1:24" ht="15.75">
      <c r="A2148" s="2">
        <v>2132</v>
      </c>
      <c r="B2148" s="11">
        <v>46313</v>
      </c>
      <c r="C2148" s="4">
        <f>YEAR(SalesDataTable[[#This Row],[Order Date]])</f>
        <v>2026</v>
      </c>
      <c r="D2148" s="4" t="str">
        <f>"Q"&amp;ROUNDUP(MONTH(SalesDataTable[[#This Row],[Order Date]])/3,0)</f>
        <v>Q4</v>
      </c>
      <c r="E2148" s="4">
        <f>MONTH(SalesDataTable[[#This Row],[Order Date]])</f>
        <v>10</v>
      </c>
      <c r="F2148" s="4" t="str">
        <f>TEXT(SalesDataTable[[#This Row],[Order Date]],"MMM")</f>
        <v>Oct</v>
      </c>
      <c r="G2148" s="3" t="s">
        <v>20</v>
      </c>
      <c r="H2148" s="3" t="s">
        <v>33</v>
      </c>
      <c r="I2148" s="3" t="s">
        <v>19</v>
      </c>
      <c r="J2148" s="3" t="s">
        <v>13</v>
      </c>
      <c r="K2148" s="3" t="s">
        <v>9</v>
      </c>
      <c r="L2148" s="3" t="s">
        <v>10</v>
      </c>
      <c r="M2148" s="8">
        <v>1</v>
      </c>
      <c r="N2148" s="5">
        <v>92.56</v>
      </c>
      <c r="O2148" s="6">
        <v>0.1</v>
      </c>
      <c r="P2148" s="18">
        <v>44.23</v>
      </c>
      <c r="Q2148" s="18">
        <f t="shared" si="132"/>
        <v>83.304000000000002</v>
      </c>
      <c r="R2148" s="18">
        <f t="shared" si="133"/>
        <v>44.23</v>
      </c>
      <c r="S2148" s="18">
        <f t="shared" si="134"/>
        <v>39.074000000000005</v>
      </c>
      <c r="T2148" s="7">
        <f t="shared" si="135"/>
        <v>0.46905310669355621</v>
      </c>
      <c r="U2148" s="4">
        <f>YEAR(SalesDataTable[[#This Row],[Order Date]])</f>
        <v>2026</v>
      </c>
      <c r="V2148" s="7" t="str">
        <f>"Q"&amp;ROUNDUP(MONTH(SalesDataTable[[#This Row],[Order Date]])/3,0)</f>
        <v>Q4</v>
      </c>
      <c r="W2148" s="8">
        <f>MONTH(SalesDataTable[[#This Row],[Order Date]])</f>
        <v>10</v>
      </c>
      <c r="X2148" s="7" t="str">
        <f>TEXT(SalesDataTable[[#This Row],[Order Date]],"mmm")</f>
        <v>Oct</v>
      </c>
    </row>
    <row r="2149" spans="1:24" ht="15.75">
      <c r="A2149" s="2">
        <v>2882</v>
      </c>
      <c r="B2149" s="11">
        <v>46313</v>
      </c>
      <c r="C2149" s="4">
        <f>YEAR(SalesDataTable[[#This Row],[Order Date]])</f>
        <v>2026</v>
      </c>
      <c r="D2149" s="4" t="str">
        <f>"Q"&amp;ROUNDUP(MONTH(SalesDataTable[[#This Row],[Order Date]])/3,0)</f>
        <v>Q4</v>
      </c>
      <c r="E2149" s="4">
        <f>MONTH(SalesDataTable[[#This Row],[Order Date]])</f>
        <v>10</v>
      </c>
      <c r="F2149" s="4" t="str">
        <f>TEXT(SalesDataTable[[#This Row],[Order Date]],"MMM")</f>
        <v>Oct</v>
      </c>
      <c r="G2149" s="3" t="s">
        <v>20</v>
      </c>
      <c r="H2149" s="3" t="s">
        <v>33</v>
      </c>
      <c r="I2149" s="3" t="s">
        <v>28</v>
      </c>
      <c r="J2149" s="3" t="s">
        <v>13</v>
      </c>
      <c r="K2149" s="3" t="s">
        <v>9</v>
      </c>
      <c r="L2149" s="3" t="s">
        <v>46</v>
      </c>
      <c r="M2149" s="8">
        <v>4</v>
      </c>
      <c r="N2149" s="5">
        <v>70.02</v>
      </c>
      <c r="O2149" s="6">
        <v>0</v>
      </c>
      <c r="P2149" s="18">
        <v>32.86</v>
      </c>
      <c r="Q2149" s="18">
        <f t="shared" si="132"/>
        <v>280.08</v>
      </c>
      <c r="R2149" s="18">
        <f t="shared" si="133"/>
        <v>131.44</v>
      </c>
      <c r="S2149" s="18">
        <f t="shared" si="134"/>
        <v>148.63999999999999</v>
      </c>
      <c r="T2149" s="7">
        <f t="shared" si="135"/>
        <v>0.53070551271065403</v>
      </c>
      <c r="U2149" s="4">
        <f>YEAR(SalesDataTable[[#This Row],[Order Date]])</f>
        <v>2026</v>
      </c>
      <c r="V2149" s="7" t="str">
        <f>"Q"&amp;ROUNDUP(MONTH(SalesDataTable[[#This Row],[Order Date]])/3,0)</f>
        <v>Q4</v>
      </c>
      <c r="W2149" s="8">
        <f>MONTH(SalesDataTable[[#This Row],[Order Date]])</f>
        <v>10</v>
      </c>
      <c r="X2149" s="7" t="str">
        <f>TEXT(SalesDataTable[[#This Row],[Order Date]],"mmm")</f>
        <v>Oct</v>
      </c>
    </row>
    <row r="2150" spans="1:24" ht="15.75">
      <c r="A2150" s="2">
        <v>3345</v>
      </c>
      <c r="B2150" s="11">
        <v>46313</v>
      </c>
      <c r="C2150" s="4">
        <f>YEAR(SalesDataTable[[#This Row],[Order Date]])</f>
        <v>2026</v>
      </c>
      <c r="D2150" s="4" t="str">
        <f>"Q"&amp;ROUNDUP(MONTH(SalesDataTable[[#This Row],[Order Date]])/3,0)</f>
        <v>Q4</v>
      </c>
      <c r="E2150" s="4">
        <f>MONTH(SalesDataTable[[#This Row],[Order Date]])</f>
        <v>10</v>
      </c>
      <c r="F2150" s="4" t="str">
        <f>TEXT(SalesDataTable[[#This Row],[Order Date]],"MMM")</f>
        <v>Oct</v>
      </c>
      <c r="G2150" s="3" t="s">
        <v>0</v>
      </c>
      <c r="H2150" s="3" t="s">
        <v>50</v>
      </c>
      <c r="I2150" s="3" t="s">
        <v>2</v>
      </c>
      <c r="J2150" s="3" t="s">
        <v>3</v>
      </c>
      <c r="K2150" s="3" t="s">
        <v>4</v>
      </c>
      <c r="L2150" s="3" t="s">
        <v>22</v>
      </c>
      <c r="M2150" s="8">
        <v>3</v>
      </c>
      <c r="N2150" s="5">
        <v>51.62</v>
      </c>
      <c r="O2150" s="6">
        <v>0.1</v>
      </c>
      <c r="P2150" s="18">
        <v>22.94</v>
      </c>
      <c r="Q2150" s="18">
        <f t="shared" si="132"/>
        <v>139.374</v>
      </c>
      <c r="R2150" s="18">
        <f t="shared" si="133"/>
        <v>68.820000000000007</v>
      </c>
      <c r="S2150" s="18">
        <f t="shared" si="134"/>
        <v>70.553999999999988</v>
      </c>
      <c r="T2150" s="7">
        <f t="shared" si="135"/>
        <v>0.50622067243531788</v>
      </c>
      <c r="U2150" s="4">
        <f>YEAR(SalesDataTable[[#This Row],[Order Date]])</f>
        <v>2026</v>
      </c>
      <c r="V2150" s="7" t="str">
        <f>"Q"&amp;ROUNDUP(MONTH(SalesDataTable[[#This Row],[Order Date]])/3,0)</f>
        <v>Q4</v>
      </c>
      <c r="W2150" s="8">
        <f>MONTH(SalesDataTable[[#This Row],[Order Date]])</f>
        <v>10</v>
      </c>
      <c r="X2150" s="7" t="str">
        <f>TEXT(SalesDataTable[[#This Row],[Order Date]],"mmm")</f>
        <v>Oct</v>
      </c>
    </row>
    <row r="2151" spans="1:24" ht="15.75">
      <c r="A2151" s="2">
        <v>4089</v>
      </c>
      <c r="B2151" s="11">
        <v>46313</v>
      </c>
      <c r="C2151" s="4">
        <f>YEAR(SalesDataTable[[#This Row],[Order Date]])</f>
        <v>2026</v>
      </c>
      <c r="D2151" s="4" t="str">
        <f>"Q"&amp;ROUNDUP(MONTH(SalesDataTable[[#This Row],[Order Date]])/3,0)</f>
        <v>Q4</v>
      </c>
      <c r="E2151" s="4">
        <f>MONTH(SalesDataTable[[#This Row],[Order Date]])</f>
        <v>10</v>
      </c>
      <c r="F2151" s="4" t="str">
        <f>TEXT(SalesDataTable[[#This Row],[Order Date]],"MMM")</f>
        <v>Oct</v>
      </c>
      <c r="G2151" s="3" t="s">
        <v>11</v>
      </c>
      <c r="H2151" s="3" t="s">
        <v>12</v>
      </c>
      <c r="I2151" s="3" t="s">
        <v>2</v>
      </c>
      <c r="J2151" s="3" t="s">
        <v>13</v>
      </c>
      <c r="K2151" s="3" t="s">
        <v>23</v>
      </c>
      <c r="L2151" s="3" t="s">
        <v>29</v>
      </c>
      <c r="M2151" s="8">
        <v>1</v>
      </c>
      <c r="N2151" s="5">
        <v>196.39</v>
      </c>
      <c r="O2151" s="6">
        <v>0</v>
      </c>
      <c r="P2151" s="18">
        <v>104.66</v>
      </c>
      <c r="Q2151" s="18">
        <f t="shared" si="132"/>
        <v>196.39</v>
      </c>
      <c r="R2151" s="18">
        <f t="shared" si="133"/>
        <v>104.66</v>
      </c>
      <c r="S2151" s="18">
        <f t="shared" si="134"/>
        <v>91.72999999999999</v>
      </c>
      <c r="T2151" s="7">
        <f t="shared" si="135"/>
        <v>0.46708080859514228</v>
      </c>
      <c r="U2151" s="4">
        <f>YEAR(SalesDataTable[[#This Row],[Order Date]])</f>
        <v>2026</v>
      </c>
      <c r="V2151" s="7" t="str">
        <f>"Q"&amp;ROUNDUP(MONTH(SalesDataTable[[#This Row],[Order Date]])/3,0)</f>
        <v>Q4</v>
      </c>
      <c r="W2151" s="8">
        <f>MONTH(SalesDataTable[[#This Row],[Order Date]])</f>
        <v>10</v>
      </c>
      <c r="X2151" s="7" t="str">
        <f>TEXT(SalesDataTable[[#This Row],[Order Date]],"mmm")</f>
        <v>Oct</v>
      </c>
    </row>
    <row r="2152" spans="1:24" ht="15.75">
      <c r="A2152" s="2">
        <v>4119</v>
      </c>
      <c r="B2152" s="11">
        <v>46313</v>
      </c>
      <c r="C2152" s="4">
        <f>YEAR(SalesDataTable[[#This Row],[Order Date]])</f>
        <v>2026</v>
      </c>
      <c r="D2152" s="4" t="str">
        <f>"Q"&amp;ROUNDUP(MONTH(SalesDataTable[[#This Row],[Order Date]])/3,0)</f>
        <v>Q4</v>
      </c>
      <c r="E2152" s="4">
        <f>MONTH(SalesDataTable[[#This Row],[Order Date]])</f>
        <v>10</v>
      </c>
      <c r="F2152" s="4" t="str">
        <f>TEXT(SalesDataTable[[#This Row],[Order Date]],"MMM")</f>
        <v>Oct</v>
      </c>
      <c r="G2152" s="3" t="s">
        <v>20</v>
      </c>
      <c r="H2152" s="3" t="s">
        <v>33</v>
      </c>
      <c r="I2152" s="3" t="s">
        <v>8</v>
      </c>
      <c r="J2152" s="3" t="s">
        <v>16</v>
      </c>
      <c r="K2152" s="3" t="s">
        <v>34</v>
      </c>
      <c r="L2152" s="3" t="s">
        <v>35</v>
      </c>
      <c r="M2152" s="8">
        <v>10</v>
      </c>
      <c r="N2152" s="5">
        <v>41.26</v>
      </c>
      <c r="O2152" s="6">
        <v>0.1</v>
      </c>
      <c r="P2152" s="18">
        <v>15.06</v>
      </c>
      <c r="Q2152" s="18">
        <f t="shared" si="132"/>
        <v>371.34</v>
      </c>
      <c r="R2152" s="18">
        <f t="shared" si="133"/>
        <v>150.6</v>
      </c>
      <c r="S2152" s="18">
        <f t="shared" si="134"/>
        <v>220.73999999999998</v>
      </c>
      <c r="T2152" s="7">
        <f t="shared" si="135"/>
        <v>0.59444175149458711</v>
      </c>
      <c r="U2152" s="4">
        <f>YEAR(SalesDataTable[[#This Row],[Order Date]])</f>
        <v>2026</v>
      </c>
      <c r="V2152" s="7" t="str">
        <f>"Q"&amp;ROUNDUP(MONTH(SalesDataTable[[#This Row],[Order Date]])/3,0)</f>
        <v>Q4</v>
      </c>
      <c r="W2152" s="8">
        <f>MONTH(SalesDataTable[[#This Row],[Order Date]])</f>
        <v>10</v>
      </c>
      <c r="X2152" s="7" t="str">
        <f>TEXT(SalesDataTable[[#This Row],[Order Date]],"mmm")</f>
        <v>Oct</v>
      </c>
    </row>
    <row r="2153" spans="1:24" ht="15.75">
      <c r="A2153" s="2">
        <v>4968</v>
      </c>
      <c r="B2153" s="11">
        <v>46313</v>
      </c>
      <c r="C2153" s="4">
        <f>YEAR(SalesDataTable[[#This Row],[Order Date]])</f>
        <v>2026</v>
      </c>
      <c r="D2153" s="4" t="str">
        <f>"Q"&amp;ROUNDUP(MONTH(SalesDataTable[[#This Row],[Order Date]])/3,0)</f>
        <v>Q4</v>
      </c>
      <c r="E2153" s="4">
        <f>MONTH(SalesDataTable[[#This Row],[Order Date]])</f>
        <v>10</v>
      </c>
      <c r="F2153" s="4" t="str">
        <f>TEXT(SalesDataTable[[#This Row],[Order Date]],"MMM")</f>
        <v>Oct</v>
      </c>
      <c r="G2153" s="3" t="s">
        <v>11</v>
      </c>
      <c r="H2153" s="3" t="s">
        <v>18</v>
      </c>
      <c r="I2153" s="3" t="s">
        <v>28</v>
      </c>
      <c r="J2153" s="3" t="s">
        <v>13</v>
      </c>
      <c r="K2153" s="3" t="s">
        <v>14</v>
      </c>
      <c r="L2153" s="3" t="s">
        <v>15</v>
      </c>
      <c r="M2153" s="8">
        <v>1</v>
      </c>
      <c r="N2153" s="5">
        <v>35.549999999999997</v>
      </c>
      <c r="O2153" s="6">
        <v>0.05</v>
      </c>
      <c r="P2153" s="18">
        <v>13.44</v>
      </c>
      <c r="Q2153" s="18">
        <f t="shared" si="132"/>
        <v>33.772499999999994</v>
      </c>
      <c r="R2153" s="18">
        <f t="shared" si="133"/>
        <v>13.44</v>
      </c>
      <c r="S2153" s="18">
        <f t="shared" si="134"/>
        <v>20.332499999999996</v>
      </c>
      <c r="T2153" s="7">
        <f t="shared" si="135"/>
        <v>0.60204308238951809</v>
      </c>
      <c r="U2153" s="4">
        <f>YEAR(SalesDataTable[[#This Row],[Order Date]])</f>
        <v>2026</v>
      </c>
      <c r="V2153" s="7" t="str">
        <f>"Q"&amp;ROUNDUP(MONTH(SalesDataTable[[#This Row],[Order Date]])/3,0)</f>
        <v>Q4</v>
      </c>
      <c r="W2153" s="8">
        <f>MONTH(SalesDataTable[[#This Row],[Order Date]])</f>
        <v>10</v>
      </c>
      <c r="X2153" s="7" t="str">
        <f>TEXT(SalesDataTable[[#This Row],[Order Date]],"mmm")</f>
        <v>Oct</v>
      </c>
    </row>
    <row r="2154" spans="1:24" ht="15.75">
      <c r="A2154" s="2">
        <v>5197</v>
      </c>
      <c r="B2154" s="11">
        <v>46313</v>
      </c>
      <c r="C2154" s="4">
        <f>YEAR(SalesDataTable[[#This Row],[Order Date]])</f>
        <v>2026</v>
      </c>
      <c r="D2154" s="4" t="str">
        <f>"Q"&amp;ROUNDUP(MONTH(SalesDataTable[[#This Row],[Order Date]])/3,0)</f>
        <v>Q4</v>
      </c>
      <c r="E2154" s="4">
        <f>MONTH(SalesDataTable[[#This Row],[Order Date]])</f>
        <v>10</v>
      </c>
      <c r="F2154" s="4" t="str">
        <f>TEXT(SalesDataTable[[#This Row],[Order Date]],"MMM")</f>
        <v>Oct</v>
      </c>
      <c r="G2154" s="3" t="s">
        <v>20</v>
      </c>
      <c r="H2154" s="3" t="s">
        <v>33</v>
      </c>
      <c r="I2154" s="3" t="s">
        <v>2</v>
      </c>
      <c r="J2154" s="3" t="s">
        <v>13</v>
      </c>
      <c r="K2154" s="3" t="s">
        <v>4</v>
      </c>
      <c r="L2154" s="3" t="s">
        <v>22</v>
      </c>
      <c r="M2154" s="8">
        <v>1</v>
      </c>
      <c r="N2154" s="5">
        <v>49.5</v>
      </c>
      <c r="O2154" s="6">
        <v>0</v>
      </c>
      <c r="P2154" s="18">
        <v>22.36</v>
      </c>
      <c r="Q2154" s="18">
        <f t="shared" si="132"/>
        <v>49.5</v>
      </c>
      <c r="R2154" s="18">
        <f t="shared" si="133"/>
        <v>22.36</v>
      </c>
      <c r="S2154" s="18">
        <f t="shared" si="134"/>
        <v>27.14</v>
      </c>
      <c r="T2154" s="7">
        <f t="shared" si="135"/>
        <v>0.54828282828282826</v>
      </c>
      <c r="U2154" s="4">
        <f>YEAR(SalesDataTable[[#This Row],[Order Date]])</f>
        <v>2026</v>
      </c>
      <c r="V2154" s="7" t="str">
        <f>"Q"&amp;ROUNDUP(MONTH(SalesDataTable[[#This Row],[Order Date]])/3,0)</f>
        <v>Q4</v>
      </c>
      <c r="W2154" s="8">
        <f>MONTH(SalesDataTable[[#This Row],[Order Date]])</f>
        <v>10</v>
      </c>
      <c r="X2154" s="7" t="str">
        <f>TEXT(SalesDataTable[[#This Row],[Order Date]],"mmm")</f>
        <v>Oct</v>
      </c>
    </row>
    <row r="2155" spans="1:24" ht="15.75">
      <c r="A2155" s="2">
        <v>66</v>
      </c>
      <c r="B2155" s="11">
        <v>46314</v>
      </c>
      <c r="C2155" s="4">
        <f>YEAR(SalesDataTable[[#This Row],[Order Date]])</f>
        <v>2026</v>
      </c>
      <c r="D2155" s="4" t="str">
        <f>"Q"&amp;ROUNDUP(MONTH(SalesDataTable[[#This Row],[Order Date]])/3,0)</f>
        <v>Q4</v>
      </c>
      <c r="E2155" s="4">
        <f>MONTH(SalesDataTable[[#This Row],[Order Date]])</f>
        <v>10</v>
      </c>
      <c r="F2155" s="4" t="str">
        <f>TEXT(SalesDataTable[[#This Row],[Order Date]],"MMM")</f>
        <v>Oct</v>
      </c>
      <c r="G2155" s="3" t="s">
        <v>0</v>
      </c>
      <c r="H2155" s="3" t="s">
        <v>50</v>
      </c>
      <c r="I2155" s="3" t="s">
        <v>2</v>
      </c>
      <c r="J2155" s="3" t="s">
        <v>16</v>
      </c>
      <c r="K2155" s="3" t="s">
        <v>23</v>
      </c>
      <c r="L2155" s="3" t="s">
        <v>40</v>
      </c>
      <c r="M2155" s="8">
        <v>1</v>
      </c>
      <c r="N2155" s="5">
        <v>80.58</v>
      </c>
      <c r="O2155" s="6">
        <v>0</v>
      </c>
      <c r="P2155" s="18">
        <v>40.43</v>
      </c>
      <c r="Q2155" s="18">
        <f t="shared" si="132"/>
        <v>80.58</v>
      </c>
      <c r="R2155" s="18">
        <f t="shared" si="133"/>
        <v>40.43</v>
      </c>
      <c r="S2155" s="18">
        <f t="shared" si="134"/>
        <v>40.15</v>
      </c>
      <c r="T2155" s="7">
        <f t="shared" si="135"/>
        <v>0.49826259617771157</v>
      </c>
      <c r="U2155" s="4">
        <f>YEAR(SalesDataTable[[#This Row],[Order Date]])</f>
        <v>2026</v>
      </c>
      <c r="V2155" s="7" t="str">
        <f>"Q"&amp;ROUNDUP(MONTH(SalesDataTable[[#This Row],[Order Date]])/3,0)</f>
        <v>Q4</v>
      </c>
      <c r="W2155" s="8">
        <f>MONTH(SalesDataTable[[#This Row],[Order Date]])</f>
        <v>10</v>
      </c>
      <c r="X2155" s="7" t="str">
        <f>TEXT(SalesDataTable[[#This Row],[Order Date]],"mmm")</f>
        <v>Oct</v>
      </c>
    </row>
    <row r="2156" spans="1:24" ht="15.75">
      <c r="A2156" s="2">
        <v>585</v>
      </c>
      <c r="B2156" s="11">
        <v>46314</v>
      </c>
      <c r="C2156" s="4">
        <f>YEAR(SalesDataTable[[#This Row],[Order Date]])</f>
        <v>2026</v>
      </c>
      <c r="D2156" s="4" t="str">
        <f>"Q"&amp;ROUNDUP(MONTH(SalesDataTable[[#This Row],[Order Date]])/3,0)</f>
        <v>Q4</v>
      </c>
      <c r="E2156" s="4">
        <f>MONTH(SalesDataTable[[#This Row],[Order Date]])</f>
        <v>10</v>
      </c>
      <c r="F2156" s="4" t="str">
        <f>TEXT(SalesDataTable[[#This Row],[Order Date]],"MMM")</f>
        <v>Oct</v>
      </c>
      <c r="G2156" s="3" t="s">
        <v>11</v>
      </c>
      <c r="H2156" s="3" t="s">
        <v>25</v>
      </c>
      <c r="I2156" s="3" t="s">
        <v>19</v>
      </c>
      <c r="J2156" s="3" t="s">
        <v>16</v>
      </c>
      <c r="K2156" s="3" t="s">
        <v>14</v>
      </c>
      <c r="L2156" s="3" t="s">
        <v>48</v>
      </c>
      <c r="M2156" s="8">
        <v>2</v>
      </c>
      <c r="N2156" s="5">
        <v>161.59</v>
      </c>
      <c r="O2156" s="6">
        <v>0.05</v>
      </c>
      <c r="P2156" s="18">
        <v>89.57</v>
      </c>
      <c r="Q2156" s="18">
        <f t="shared" si="132"/>
        <v>307.02100000000002</v>
      </c>
      <c r="R2156" s="18">
        <f t="shared" si="133"/>
        <v>179.14</v>
      </c>
      <c r="S2156" s="18">
        <f t="shared" si="134"/>
        <v>127.88100000000003</v>
      </c>
      <c r="T2156" s="7">
        <f t="shared" si="135"/>
        <v>0.41652199686666391</v>
      </c>
      <c r="U2156" s="4">
        <f>YEAR(SalesDataTable[[#This Row],[Order Date]])</f>
        <v>2026</v>
      </c>
      <c r="V2156" s="7" t="str">
        <f>"Q"&amp;ROUNDUP(MONTH(SalesDataTable[[#This Row],[Order Date]])/3,0)</f>
        <v>Q4</v>
      </c>
      <c r="W2156" s="8">
        <f>MONTH(SalesDataTable[[#This Row],[Order Date]])</f>
        <v>10</v>
      </c>
      <c r="X2156" s="7" t="str">
        <f>TEXT(SalesDataTable[[#This Row],[Order Date]],"mmm")</f>
        <v>Oct</v>
      </c>
    </row>
    <row r="2157" spans="1:24" ht="15.75">
      <c r="A2157" s="2">
        <v>856</v>
      </c>
      <c r="B2157" s="11">
        <v>46314</v>
      </c>
      <c r="C2157" s="4">
        <f>YEAR(SalesDataTable[[#This Row],[Order Date]])</f>
        <v>2026</v>
      </c>
      <c r="D2157" s="4" t="str">
        <f>"Q"&amp;ROUNDUP(MONTH(SalesDataTable[[#This Row],[Order Date]])/3,0)</f>
        <v>Q4</v>
      </c>
      <c r="E2157" s="4">
        <f>MONTH(SalesDataTable[[#This Row],[Order Date]])</f>
        <v>10</v>
      </c>
      <c r="F2157" s="4" t="str">
        <f>TEXT(SalesDataTable[[#This Row],[Order Date]],"MMM")</f>
        <v>Oct</v>
      </c>
      <c r="G2157" s="3" t="s">
        <v>20</v>
      </c>
      <c r="H2157" s="3" t="s">
        <v>33</v>
      </c>
      <c r="I2157" s="3" t="s">
        <v>2</v>
      </c>
      <c r="J2157" s="3" t="s">
        <v>16</v>
      </c>
      <c r="K2157" s="3" t="s">
        <v>23</v>
      </c>
      <c r="L2157" s="3" t="s">
        <v>40</v>
      </c>
      <c r="M2157" s="8">
        <v>1</v>
      </c>
      <c r="N2157" s="5">
        <v>80.319999999999993</v>
      </c>
      <c r="O2157" s="6">
        <v>0</v>
      </c>
      <c r="P2157" s="18">
        <v>39.729999999999997</v>
      </c>
      <c r="Q2157" s="18">
        <f t="shared" si="132"/>
        <v>80.319999999999993</v>
      </c>
      <c r="R2157" s="18">
        <f t="shared" si="133"/>
        <v>39.729999999999997</v>
      </c>
      <c r="S2157" s="18">
        <f t="shared" si="134"/>
        <v>40.589999999999996</v>
      </c>
      <c r="T2157" s="7">
        <f t="shared" si="135"/>
        <v>0.50535358565737054</v>
      </c>
      <c r="U2157" s="4">
        <f>YEAR(SalesDataTable[[#This Row],[Order Date]])</f>
        <v>2026</v>
      </c>
      <c r="V2157" s="7" t="str">
        <f>"Q"&amp;ROUNDUP(MONTH(SalesDataTable[[#This Row],[Order Date]])/3,0)</f>
        <v>Q4</v>
      </c>
      <c r="W2157" s="8">
        <f>MONTH(SalesDataTable[[#This Row],[Order Date]])</f>
        <v>10</v>
      </c>
      <c r="X2157" s="7" t="str">
        <f>TEXT(SalesDataTable[[#This Row],[Order Date]],"mmm")</f>
        <v>Oct</v>
      </c>
    </row>
    <row r="2158" spans="1:24" ht="15.75">
      <c r="A2158" s="2">
        <v>1793</v>
      </c>
      <c r="B2158" s="11">
        <v>46314</v>
      </c>
      <c r="C2158" s="4">
        <f>YEAR(SalesDataTable[[#This Row],[Order Date]])</f>
        <v>2026</v>
      </c>
      <c r="D2158" s="4" t="str">
        <f>"Q"&amp;ROUNDUP(MONTH(SalesDataTable[[#This Row],[Order Date]])/3,0)</f>
        <v>Q4</v>
      </c>
      <c r="E2158" s="4">
        <f>MONTH(SalesDataTable[[#This Row],[Order Date]])</f>
        <v>10</v>
      </c>
      <c r="F2158" s="4" t="str">
        <f>TEXT(SalesDataTable[[#This Row],[Order Date]],"MMM")</f>
        <v>Oct</v>
      </c>
      <c r="G2158" s="3" t="s">
        <v>0</v>
      </c>
      <c r="H2158" s="3" t="s">
        <v>36</v>
      </c>
      <c r="I2158" s="3" t="s">
        <v>28</v>
      </c>
      <c r="J2158" s="3" t="s">
        <v>13</v>
      </c>
      <c r="K2158" s="3" t="s">
        <v>14</v>
      </c>
      <c r="L2158" s="3" t="s">
        <v>48</v>
      </c>
      <c r="M2158" s="8">
        <v>1</v>
      </c>
      <c r="N2158" s="5">
        <v>164.25</v>
      </c>
      <c r="O2158" s="6">
        <v>0</v>
      </c>
      <c r="P2158" s="18">
        <v>86.6</v>
      </c>
      <c r="Q2158" s="18">
        <f t="shared" si="132"/>
        <v>164.25</v>
      </c>
      <c r="R2158" s="18">
        <f t="shared" si="133"/>
        <v>86.6</v>
      </c>
      <c r="S2158" s="18">
        <f t="shared" si="134"/>
        <v>77.650000000000006</v>
      </c>
      <c r="T2158" s="7">
        <f t="shared" si="135"/>
        <v>0.47275494672754947</v>
      </c>
      <c r="U2158" s="4">
        <f>YEAR(SalesDataTable[[#This Row],[Order Date]])</f>
        <v>2026</v>
      </c>
      <c r="V2158" s="7" t="str">
        <f>"Q"&amp;ROUNDUP(MONTH(SalesDataTable[[#This Row],[Order Date]])/3,0)</f>
        <v>Q4</v>
      </c>
      <c r="W2158" s="8">
        <f>MONTH(SalesDataTable[[#This Row],[Order Date]])</f>
        <v>10</v>
      </c>
      <c r="X2158" s="7" t="str">
        <f>TEXT(SalesDataTable[[#This Row],[Order Date]],"mmm")</f>
        <v>Oct</v>
      </c>
    </row>
    <row r="2159" spans="1:24" ht="15.75">
      <c r="A2159" s="2">
        <v>4763</v>
      </c>
      <c r="B2159" s="11">
        <v>46314</v>
      </c>
      <c r="C2159" s="4">
        <f>YEAR(SalesDataTable[[#This Row],[Order Date]])</f>
        <v>2026</v>
      </c>
      <c r="D2159" s="4" t="str">
        <f>"Q"&amp;ROUNDUP(MONTH(SalesDataTable[[#This Row],[Order Date]])/3,0)</f>
        <v>Q4</v>
      </c>
      <c r="E2159" s="4">
        <f>MONTH(SalesDataTable[[#This Row],[Order Date]])</f>
        <v>10</v>
      </c>
      <c r="F2159" s="4" t="str">
        <f>TEXT(SalesDataTable[[#This Row],[Order Date]],"MMM")</f>
        <v>Oct</v>
      </c>
      <c r="G2159" s="3" t="s">
        <v>20</v>
      </c>
      <c r="H2159" s="3" t="s">
        <v>33</v>
      </c>
      <c r="I2159" s="3" t="s">
        <v>28</v>
      </c>
      <c r="J2159" s="3" t="s">
        <v>13</v>
      </c>
      <c r="K2159" s="3" t="s">
        <v>4</v>
      </c>
      <c r="L2159" s="3" t="s">
        <v>30</v>
      </c>
      <c r="M2159" s="8">
        <v>6</v>
      </c>
      <c r="N2159" s="5">
        <v>101.6</v>
      </c>
      <c r="O2159" s="6">
        <v>0</v>
      </c>
      <c r="P2159" s="18">
        <v>50.17</v>
      </c>
      <c r="Q2159" s="18">
        <f t="shared" si="132"/>
        <v>609.59999999999991</v>
      </c>
      <c r="R2159" s="18">
        <f t="shared" si="133"/>
        <v>301.02</v>
      </c>
      <c r="S2159" s="18">
        <f t="shared" si="134"/>
        <v>308.57999999999993</v>
      </c>
      <c r="T2159" s="7">
        <f t="shared" si="135"/>
        <v>0.50620078740157481</v>
      </c>
      <c r="U2159" s="4">
        <f>YEAR(SalesDataTable[[#This Row],[Order Date]])</f>
        <v>2026</v>
      </c>
      <c r="V2159" s="7" t="str">
        <f>"Q"&amp;ROUNDUP(MONTH(SalesDataTable[[#This Row],[Order Date]])/3,0)</f>
        <v>Q4</v>
      </c>
      <c r="W2159" s="8">
        <f>MONTH(SalesDataTable[[#This Row],[Order Date]])</f>
        <v>10</v>
      </c>
      <c r="X2159" s="7" t="str">
        <f>TEXT(SalesDataTable[[#This Row],[Order Date]],"mmm")</f>
        <v>Oct</v>
      </c>
    </row>
    <row r="2160" spans="1:24" ht="15.75">
      <c r="A2160" s="2">
        <v>1716</v>
      </c>
      <c r="B2160" s="11">
        <v>46315</v>
      </c>
      <c r="C2160" s="4">
        <f>YEAR(SalesDataTable[[#This Row],[Order Date]])</f>
        <v>2026</v>
      </c>
      <c r="D2160" s="4" t="str">
        <f>"Q"&amp;ROUNDUP(MONTH(SalesDataTable[[#This Row],[Order Date]])/3,0)</f>
        <v>Q4</v>
      </c>
      <c r="E2160" s="4">
        <f>MONTH(SalesDataTable[[#This Row],[Order Date]])</f>
        <v>10</v>
      </c>
      <c r="F2160" s="4" t="str">
        <f>TEXT(SalesDataTable[[#This Row],[Order Date]],"MMM")</f>
        <v>Oct</v>
      </c>
      <c r="G2160" s="3" t="s">
        <v>0</v>
      </c>
      <c r="H2160" s="3" t="s">
        <v>1</v>
      </c>
      <c r="I2160" s="3" t="s">
        <v>19</v>
      </c>
      <c r="J2160" s="3" t="s">
        <v>3</v>
      </c>
      <c r="K2160" s="3" t="s">
        <v>34</v>
      </c>
      <c r="L2160" s="3" t="s">
        <v>42</v>
      </c>
      <c r="M2160" s="8">
        <v>5</v>
      </c>
      <c r="N2160" s="5">
        <v>35.99</v>
      </c>
      <c r="O2160" s="6">
        <v>0</v>
      </c>
      <c r="P2160" s="18">
        <v>14.19</v>
      </c>
      <c r="Q2160" s="18">
        <f t="shared" si="132"/>
        <v>179.95000000000002</v>
      </c>
      <c r="R2160" s="18">
        <f t="shared" si="133"/>
        <v>70.95</v>
      </c>
      <c r="S2160" s="18">
        <f t="shared" si="134"/>
        <v>109.00000000000001</v>
      </c>
      <c r="T2160" s="7">
        <f t="shared" si="135"/>
        <v>0.60572381217004723</v>
      </c>
      <c r="U2160" s="4">
        <f>YEAR(SalesDataTable[[#This Row],[Order Date]])</f>
        <v>2026</v>
      </c>
      <c r="V2160" s="7" t="str">
        <f>"Q"&amp;ROUNDUP(MONTH(SalesDataTable[[#This Row],[Order Date]])/3,0)</f>
        <v>Q4</v>
      </c>
      <c r="W2160" s="8">
        <f>MONTH(SalesDataTable[[#This Row],[Order Date]])</f>
        <v>10</v>
      </c>
      <c r="X2160" s="7" t="str">
        <f>TEXT(SalesDataTable[[#This Row],[Order Date]],"mmm")</f>
        <v>Oct</v>
      </c>
    </row>
    <row r="2161" spans="1:24" ht="15.75">
      <c r="A2161" s="2">
        <v>1759</v>
      </c>
      <c r="B2161" s="11">
        <v>46315</v>
      </c>
      <c r="C2161" s="4">
        <f>YEAR(SalesDataTable[[#This Row],[Order Date]])</f>
        <v>2026</v>
      </c>
      <c r="D2161" s="4" t="str">
        <f>"Q"&amp;ROUNDUP(MONTH(SalesDataTable[[#This Row],[Order Date]])/3,0)</f>
        <v>Q4</v>
      </c>
      <c r="E2161" s="4">
        <f>MONTH(SalesDataTable[[#This Row],[Order Date]])</f>
        <v>10</v>
      </c>
      <c r="F2161" s="4" t="str">
        <f>TEXT(SalesDataTable[[#This Row],[Order Date]],"MMM")</f>
        <v>Oct</v>
      </c>
      <c r="G2161" s="3" t="s">
        <v>20</v>
      </c>
      <c r="H2161" s="3" t="s">
        <v>33</v>
      </c>
      <c r="I2161" s="3" t="s">
        <v>2</v>
      </c>
      <c r="J2161" s="3" t="s">
        <v>3</v>
      </c>
      <c r="K2161" s="3" t="s">
        <v>34</v>
      </c>
      <c r="L2161" s="3" t="s">
        <v>42</v>
      </c>
      <c r="M2161" s="8">
        <v>2</v>
      </c>
      <c r="N2161" s="5">
        <v>36.57</v>
      </c>
      <c r="O2161" s="6">
        <v>0.1</v>
      </c>
      <c r="P2161" s="18">
        <v>13.79</v>
      </c>
      <c r="Q2161" s="18">
        <f t="shared" si="132"/>
        <v>65.826000000000008</v>
      </c>
      <c r="R2161" s="18">
        <f t="shared" si="133"/>
        <v>27.58</v>
      </c>
      <c r="S2161" s="18">
        <f t="shared" si="134"/>
        <v>38.246000000000009</v>
      </c>
      <c r="T2161" s="7">
        <f t="shared" si="135"/>
        <v>0.58101661957281325</v>
      </c>
      <c r="U2161" s="4">
        <f>YEAR(SalesDataTable[[#This Row],[Order Date]])</f>
        <v>2026</v>
      </c>
      <c r="V2161" s="7" t="str">
        <f>"Q"&amp;ROUNDUP(MONTH(SalesDataTable[[#This Row],[Order Date]])/3,0)</f>
        <v>Q4</v>
      </c>
      <c r="W2161" s="8">
        <f>MONTH(SalesDataTable[[#This Row],[Order Date]])</f>
        <v>10</v>
      </c>
      <c r="X2161" s="7" t="str">
        <f>TEXT(SalesDataTable[[#This Row],[Order Date]],"mmm")</f>
        <v>Oct</v>
      </c>
    </row>
    <row r="2162" spans="1:24" ht="15.75">
      <c r="A2162" s="2">
        <v>1811</v>
      </c>
      <c r="B2162" s="11">
        <v>46315</v>
      </c>
      <c r="C2162" s="4">
        <f>YEAR(SalesDataTable[[#This Row],[Order Date]])</f>
        <v>2026</v>
      </c>
      <c r="D2162" s="4" t="str">
        <f>"Q"&amp;ROUNDUP(MONTH(SalesDataTable[[#This Row],[Order Date]])/3,0)</f>
        <v>Q4</v>
      </c>
      <c r="E2162" s="4">
        <f>MONTH(SalesDataTable[[#This Row],[Order Date]])</f>
        <v>10</v>
      </c>
      <c r="F2162" s="4" t="str">
        <f>TEXT(SalesDataTable[[#This Row],[Order Date]],"MMM")</f>
        <v>Oct</v>
      </c>
      <c r="G2162" s="3" t="s">
        <v>6</v>
      </c>
      <c r="H2162" s="3" t="s">
        <v>27</v>
      </c>
      <c r="I2162" s="3" t="s">
        <v>2</v>
      </c>
      <c r="J2162" s="3" t="s">
        <v>13</v>
      </c>
      <c r="K2162" s="3" t="s">
        <v>4</v>
      </c>
      <c r="L2162" s="3" t="s">
        <v>26</v>
      </c>
      <c r="M2162" s="8">
        <v>1</v>
      </c>
      <c r="N2162" s="5">
        <v>40.99</v>
      </c>
      <c r="O2162" s="6">
        <v>0.1</v>
      </c>
      <c r="P2162" s="18">
        <v>17.16</v>
      </c>
      <c r="Q2162" s="18">
        <f t="shared" si="132"/>
        <v>36.891000000000005</v>
      </c>
      <c r="R2162" s="18">
        <f t="shared" si="133"/>
        <v>17.16</v>
      </c>
      <c r="S2162" s="18">
        <f t="shared" si="134"/>
        <v>19.731000000000005</v>
      </c>
      <c r="T2162" s="7">
        <f t="shared" si="135"/>
        <v>0.5348458973733432</v>
      </c>
      <c r="U2162" s="4">
        <f>YEAR(SalesDataTable[[#This Row],[Order Date]])</f>
        <v>2026</v>
      </c>
      <c r="V2162" s="7" t="str">
        <f>"Q"&amp;ROUNDUP(MONTH(SalesDataTable[[#This Row],[Order Date]])/3,0)</f>
        <v>Q4</v>
      </c>
      <c r="W2162" s="8">
        <f>MONTH(SalesDataTable[[#This Row],[Order Date]])</f>
        <v>10</v>
      </c>
      <c r="X2162" s="7" t="str">
        <f>TEXT(SalesDataTable[[#This Row],[Order Date]],"mmm")</f>
        <v>Oct</v>
      </c>
    </row>
    <row r="2163" spans="1:24" ht="15.75">
      <c r="A2163" s="2">
        <v>2918</v>
      </c>
      <c r="B2163" s="11">
        <v>46315</v>
      </c>
      <c r="C2163" s="4">
        <f>YEAR(SalesDataTable[[#This Row],[Order Date]])</f>
        <v>2026</v>
      </c>
      <c r="D2163" s="4" t="str">
        <f>"Q"&amp;ROUNDUP(MONTH(SalesDataTable[[#This Row],[Order Date]])/3,0)</f>
        <v>Q4</v>
      </c>
      <c r="E2163" s="4">
        <f>MONTH(SalesDataTable[[#This Row],[Order Date]])</f>
        <v>10</v>
      </c>
      <c r="F2163" s="4" t="str">
        <f>TEXT(SalesDataTable[[#This Row],[Order Date]],"MMM")</f>
        <v>Oct</v>
      </c>
      <c r="G2163" s="3" t="s">
        <v>20</v>
      </c>
      <c r="H2163" s="3" t="s">
        <v>33</v>
      </c>
      <c r="I2163" s="3" t="s">
        <v>19</v>
      </c>
      <c r="J2163" s="3" t="s">
        <v>3</v>
      </c>
      <c r="K2163" s="3" t="s">
        <v>23</v>
      </c>
      <c r="L2163" s="3" t="s">
        <v>40</v>
      </c>
      <c r="M2163" s="8">
        <v>3</v>
      </c>
      <c r="N2163" s="5">
        <v>80.47</v>
      </c>
      <c r="O2163" s="6">
        <v>0</v>
      </c>
      <c r="P2163" s="18">
        <v>40.090000000000003</v>
      </c>
      <c r="Q2163" s="18">
        <f t="shared" si="132"/>
        <v>241.41</v>
      </c>
      <c r="R2163" s="18">
        <f t="shared" si="133"/>
        <v>120.27000000000001</v>
      </c>
      <c r="S2163" s="18">
        <f t="shared" si="134"/>
        <v>121.13999999999999</v>
      </c>
      <c r="T2163" s="7">
        <f t="shared" si="135"/>
        <v>0.50180191375667949</v>
      </c>
      <c r="U2163" s="4">
        <f>YEAR(SalesDataTable[[#This Row],[Order Date]])</f>
        <v>2026</v>
      </c>
      <c r="V2163" s="7" t="str">
        <f>"Q"&amp;ROUNDUP(MONTH(SalesDataTable[[#This Row],[Order Date]])/3,0)</f>
        <v>Q4</v>
      </c>
      <c r="W2163" s="8">
        <f>MONTH(SalesDataTable[[#This Row],[Order Date]])</f>
        <v>10</v>
      </c>
      <c r="X2163" s="7" t="str">
        <f>TEXT(SalesDataTable[[#This Row],[Order Date]],"mmm")</f>
        <v>Oct</v>
      </c>
    </row>
    <row r="2164" spans="1:24" ht="15.75">
      <c r="A2164" s="2">
        <v>4150</v>
      </c>
      <c r="B2164" s="11">
        <v>46315</v>
      </c>
      <c r="C2164" s="4">
        <f>YEAR(SalesDataTable[[#This Row],[Order Date]])</f>
        <v>2026</v>
      </c>
      <c r="D2164" s="4" t="str">
        <f>"Q"&amp;ROUNDUP(MONTH(SalesDataTable[[#This Row],[Order Date]])/3,0)</f>
        <v>Q4</v>
      </c>
      <c r="E2164" s="4">
        <f>MONTH(SalesDataTable[[#This Row],[Order Date]])</f>
        <v>10</v>
      </c>
      <c r="F2164" s="4" t="str">
        <f>TEXT(SalesDataTable[[#This Row],[Order Date]],"MMM")</f>
        <v>Oct</v>
      </c>
      <c r="G2164" s="3" t="s">
        <v>20</v>
      </c>
      <c r="H2164" s="3" t="s">
        <v>47</v>
      </c>
      <c r="I2164" s="3" t="s">
        <v>19</v>
      </c>
      <c r="J2164" s="3" t="s">
        <v>16</v>
      </c>
      <c r="K2164" s="3" t="s">
        <v>9</v>
      </c>
      <c r="L2164" s="3" t="s">
        <v>17</v>
      </c>
      <c r="M2164" s="8">
        <v>5</v>
      </c>
      <c r="N2164" s="5">
        <v>140.32</v>
      </c>
      <c r="O2164" s="6">
        <v>0</v>
      </c>
      <c r="P2164" s="18">
        <v>80.08</v>
      </c>
      <c r="Q2164" s="18">
        <f t="shared" si="132"/>
        <v>701.59999999999991</v>
      </c>
      <c r="R2164" s="18">
        <f t="shared" si="133"/>
        <v>400.4</v>
      </c>
      <c r="S2164" s="18">
        <f t="shared" si="134"/>
        <v>301.19999999999993</v>
      </c>
      <c r="T2164" s="7">
        <f t="shared" si="135"/>
        <v>0.4293044469783352</v>
      </c>
      <c r="U2164" s="4">
        <f>YEAR(SalesDataTable[[#This Row],[Order Date]])</f>
        <v>2026</v>
      </c>
      <c r="V2164" s="7" t="str">
        <f>"Q"&amp;ROUNDUP(MONTH(SalesDataTable[[#This Row],[Order Date]])/3,0)</f>
        <v>Q4</v>
      </c>
      <c r="W2164" s="8">
        <f>MONTH(SalesDataTable[[#This Row],[Order Date]])</f>
        <v>10</v>
      </c>
      <c r="X2164" s="7" t="str">
        <f>TEXT(SalesDataTable[[#This Row],[Order Date]],"mmm")</f>
        <v>Oct</v>
      </c>
    </row>
    <row r="2165" spans="1:24" ht="15.75">
      <c r="A2165" s="2">
        <v>4830</v>
      </c>
      <c r="B2165" s="11">
        <v>46315</v>
      </c>
      <c r="C2165" s="4">
        <f>YEAR(SalesDataTable[[#This Row],[Order Date]])</f>
        <v>2026</v>
      </c>
      <c r="D2165" s="4" t="str">
        <f>"Q"&amp;ROUNDUP(MONTH(SalesDataTable[[#This Row],[Order Date]])/3,0)</f>
        <v>Q4</v>
      </c>
      <c r="E2165" s="4">
        <f>MONTH(SalesDataTable[[#This Row],[Order Date]])</f>
        <v>10</v>
      </c>
      <c r="F2165" s="4" t="str">
        <f>TEXT(SalesDataTable[[#This Row],[Order Date]],"MMM")</f>
        <v>Oct</v>
      </c>
      <c r="G2165" s="3" t="s">
        <v>6</v>
      </c>
      <c r="H2165" s="3" t="s">
        <v>41</v>
      </c>
      <c r="I2165" s="3" t="s">
        <v>2</v>
      </c>
      <c r="J2165" s="3" t="s">
        <v>13</v>
      </c>
      <c r="K2165" s="3" t="s">
        <v>34</v>
      </c>
      <c r="L2165" s="3" t="s">
        <v>38</v>
      </c>
      <c r="M2165" s="8">
        <v>3</v>
      </c>
      <c r="N2165" s="5">
        <v>125.93</v>
      </c>
      <c r="O2165" s="6">
        <v>0.1</v>
      </c>
      <c r="P2165" s="18">
        <v>68.45</v>
      </c>
      <c r="Q2165" s="18">
        <f t="shared" si="132"/>
        <v>340.01100000000002</v>
      </c>
      <c r="R2165" s="18">
        <f t="shared" si="133"/>
        <v>205.35000000000002</v>
      </c>
      <c r="S2165" s="18">
        <f t="shared" si="134"/>
        <v>134.661</v>
      </c>
      <c r="T2165" s="7">
        <f t="shared" si="135"/>
        <v>0.39604895135745605</v>
      </c>
      <c r="U2165" s="4">
        <f>YEAR(SalesDataTable[[#This Row],[Order Date]])</f>
        <v>2026</v>
      </c>
      <c r="V2165" s="7" t="str">
        <f>"Q"&amp;ROUNDUP(MONTH(SalesDataTable[[#This Row],[Order Date]])/3,0)</f>
        <v>Q4</v>
      </c>
      <c r="W2165" s="8">
        <f>MONTH(SalesDataTable[[#This Row],[Order Date]])</f>
        <v>10</v>
      </c>
      <c r="X2165" s="7" t="str">
        <f>TEXT(SalesDataTable[[#This Row],[Order Date]],"mmm")</f>
        <v>Oct</v>
      </c>
    </row>
    <row r="2166" spans="1:24" ht="15.75">
      <c r="A2166" s="2">
        <v>4698</v>
      </c>
      <c r="B2166" s="11">
        <v>46316</v>
      </c>
      <c r="C2166" s="4">
        <f>YEAR(SalesDataTable[[#This Row],[Order Date]])</f>
        <v>2026</v>
      </c>
      <c r="D2166" s="4" t="str">
        <f>"Q"&amp;ROUNDUP(MONTH(SalesDataTable[[#This Row],[Order Date]])/3,0)</f>
        <v>Q4</v>
      </c>
      <c r="E2166" s="4">
        <f>MONTH(SalesDataTable[[#This Row],[Order Date]])</f>
        <v>10</v>
      </c>
      <c r="F2166" s="4" t="str">
        <f>TEXT(SalesDataTable[[#This Row],[Order Date]],"MMM")</f>
        <v>Oct</v>
      </c>
      <c r="G2166" s="3" t="s">
        <v>20</v>
      </c>
      <c r="H2166" s="3" t="s">
        <v>33</v>
      </c>
      <c r="I2166" s="3" t="s">
        <v>2</v>
      </c>
      <c r="J2166" s="3" t="s">
        <v>3</v>
      </c>
      <c r="K2166" s="3" t="s">
        <v>9</v>
      </c>
      <c r="L2166" s="3" t="s">
        <v>17</v>
      </c>
      <c r="M2166" s="8">
        <v>2</v>
      </c>
      <c r="N2166" s="5">
        <v>141.4</v>
      </c>
      <c r="O2166" s="6">
        <v>0.05</v>
      </c>
      <c r="P2166" s="18">
        <v>77.48</v>
      </c>
      <c r="Q2166" s="18">
        <f t="shared" si="132"/>
        <v>268.66000000000003</v>
      </c>
      <c r="R2166" s="18">
        <f t="shared" si="133"/>
        <v>154.96</v>
      </c>
      <c r="S2166" s="18">
        <f t="shared" si="134"/>
        <v>113.70000000000002</v>
      </c>
      <c r="T2166" s="7">
        <f t="shared" si="135"/>
        <v>0.42321149408173903</v>
      </c>
      <c r="U2166" s="4">
        <f>YEAR(SalesDataTable[[#This Row],[Order Date]])</f>
        <v>2026</v>
      </c>
      <c r="V2166" s="7" t="str">
        <f>"Q"&amp;ROUNDUP(MONTH(SalesDataTable[[#This Row],[Order Date]])/3,0)</f>
        <v>Q4</v>
      </c>
      <c r="W2166" s="8">
        <f>MONTH(SalesDataTable[[#This Row],[Order Date]])</f>
        <v>10</v>
      </c>
      <c r="X2166" s="7" t="str">
        <f>TEXT(SalesDataTable[[#This Row],[Order Date]],"mmm")</f>
        <v>Oct</v>
      </c>
    </row>
    <row r="2167" spans="1:24" ht="15.75">
      <c r="A2167" s="2">
        <v>4846</v>
      </c>
      <c r="B2167" s="11">
        <v>46316</v>
      </c>
      <c r="C2167" s="4">
        <f>YEAR(SalesDataTable[[#This Row],[Order Date]])</f>
        <v>2026</v>
      </c>
      <c r="D2167" s="4" t="str">
        <f>"Q"&amp;ROUNDUP(MONTH(SalesDataTable[[#This Row],[Order Date]])/3,0)</f>
        <v>Q4</v>
      </c>
      <c r="E2167" s="4">
        <f>MONTH(SalesDataTable[[#This Row],[Order Date]])</f>
        <v>10</v>
      </c>
      <c r="F2167" s="4" t="str">
        <f>TEXT(SalesDataTable[[#This Row],[Order Date]],"MMM")</f>
        <v>Oct</v>
      </c>
      <c r="G2167" s="3" t="s">
        <v>0</v>
      </c>
      <c r="H2167" s="3" t="s">
        <v>1</v>
      </c>
      <c r="I2167" s="3" t="s">
        <v>8</v>
      </c>
      <c r="J2167" s="3" t="s">
        <v>16</v>
      </c>
      <c r="K2167" s="3" t="s">
        <v>4</v>
      </c>
      <c r="L2167" s="3" t="s">
        <v>22</v>
      </c>
      <c r="M2167" s="8">
        <v>8</v>
      </c>
      <c r="N2167" s="5">
        <v>51.91</v>
      </c>
      <c r="O2167" s="6">
        <v>0.05</v>
      </c>
      <c r="P2167" s="18">
        <v>22.99</v>
      </c>
      <c r="Q2167" s="18">
        <f t="shared" si="132"/>
        <v>394.51599999999996</v>
      </c>
      <c r="R2167" s="18">
        <f t="shared" si="133"/>
        <v>183.92</v>
      </c>
      <c r="S2167" s="18">
        <f t="shared" si="134"/>
        <v>210.59599999999998</v>
      </c>
      <c r="T2167" s="7">
        <f t="shared" si="135"/>
        <v>0.53380851473704483</v>
      </c>
      <c r="U2167" s="4">
        <f>YEAR(SalesDataTable[[#This Row],[Order Date]])</f>
        <v>2026</v>
      </c>
      <c r="V2167" s="7" t="str">
        <f>"Q"&amp;ROUNDUP(MONTH(SalesDataTable[[#This Row],[Order Date]])/3,0)</f>
        <v>Q4</v>
      </c>
      <c r="W2167" s="8">
        <f>MONTH(SalesDataTable[[#This Row],[Order Date]])</f>
        <v>10</v>
      </c>
      <c r="X2167" s="7" t="str">
        <f>TEXT(SalesDataTable[[#This Row],[Order Date]],"mmm")</f>
        <v>Oct</v>
      </c>
    </row>
    <row r="2168" spans="1:24" ht="15.75">
      <c r="A2168" s="2">
        <v>5024</v>
      </c>
      <c r="B2168" s="11">
        <v>46316</v>
      </c>
      <c r="C2168" s="4">
        <f>YEAR(SalesDataTable[[#This Row],[Order Date]])</f>
        <v>2026</v>
      </c>
      <c r="D2168" s="4" t="str">
        <f>"Q"&amp;ROUNDUP(MONTH(SalesDataTable[[#This Row],[Order Date]])/3,0)</f>
        <v>Q4</v>
      </c>
      <c r="E2168" s="4">
        <f>MONTH(SalesDataTable[[#This Row],[Order Date]])</f>
        <v>10</v>
      </c>
      <c r="F2168" s="4" t="str">
        <f>TEXT(SalesDataTable[[#This Row],[Order Date]],"MMM")</f>
        <v>Oct</v>
      </c>
      <c r="G2168" s="3" t="s">
        <v>20</v>
      </c>
      <c r="H2168" s="3" t="s">
        <v>31</v>
      </c>
      <c r="I2168" s="3" t="s">
        <v>28</v>
      </c>
      <c r="J2168" s="3" t="s">
        <v>3</v>
      </c>
      <c r="K2168" s="3" t="s">
        <v>23</v>
      </c>
      <c r="L2168" s="3" t="s">
        <v>29</v>
      </c>
      <c r="M2168" s="8">
        <v>1</v>
      </c>
      <c r="N2168" s="5">
        <v>192.62</v>
      </c>
      <c r="O2168" s="6">
        <v>0</v>
      </c>
      <c r="P2168" s="18">
        <v>102.51</v>
      </c>
      <c r="Q2168" s="18">
        <f t="shared" si="132"/>
        <v>192.62</v>
      </c>
      <c r="R2168" s="18">
        <f t="shared" si="133"/>
        <v>102.51</v>
      </c>
      <c r="S2168" s="18">
        <f t="shared" si="134"/>
        <v>90.11</v>
      </c>
      <c r="T2168" s="7">
        <f t="shared" si="135"/>
        <v>0.46781227286886096</v>
      </c>
      <c r="U2168" s="4">
        <f>YEAR(SalesDataTable[[#This Row],[Order Date]])</f>
        <v>2026</v>
      </c>
      <c r="V2168" s="7" t="str">
        <f>"Q"&amp;ROUNDUP(MONTH(SalesDataTable[[#This Row],[Order Date]])/3,0)</f>
        <v>Q4</v>
      </c>
      <c r="W2168" s="8">
        <f>MONTH(SalesDataTable[[#This Row],[Order Date]])</f>
        <v>10</v>
      </c>
      <c r="X2168" s="7" t="str">
        <f>TEXT(SalesDataTable[[#This Row],[Order Date]],"mmm")</f>
        <v>Oct</v>
      </c>
    </row>
    <row r="2169" spans="1:24" ht="15.75">
      <c r="A2169" s="2">
        <v>1157</v>
      </c>
      <c r="B2169" s="11">
        <v>46317</v>
      </c>
      <c r="C2169" s="4">
        <f>YEAR(SalesDataTable[[#This Row],[Order Date]])</f>
        <v>2026</v>
      </c>
      <c r="D2169" s="4" t="str">
        <f>"Q"&amp;ROUNDUP(MONTH(SalesDataTable[[#This Row],[Order Date]])/3,0)</f>
        <v>Q4</v>
      </c>
      <c r="E2169" s="4">
        <f>MONTH(SalesDataTable[[#This Row],[Order Date]])</f>
        <v>10</v>
      </c>
      <c r="F2169" s="4" t="str">
        <f>TEXT(SalesDataTable[[#This Row],[Order Date]],"MMM")</f>
        <v>Oct</v>
      </c>
      <c r="G2169" s="3" t="s">
        <v>20</v>
      </c>
      <c r="H2169" s="3" t="s">
        <v>21</v>
      </c>
      <c r="I2169" s="3" t="s">
        <v>2</v>
      </c>
      <c r="J2169" s="3" t="s">
        <v>13</v>
      </c>
      <c r="K2169" s="3" t="s">
        <v>4</v>
      </c>
      <c r="L2169" s="3" t="s">
        <v>22</v>
      </c>
      <c r="M2169" s="8">
        <v>1</v>
      </c>
      <c r="N2169" s="5">
        <v>51.25</v>
      </c>
      <c r="O2169" s="6">
        <v>0</v>
      </c>
      <c r="P2169" s="18">
        <v>22.58</v>
      </c>
      <c r="Q2169" s="18">
        <f t="shared" si="132"/>
        <v>51.25</v>
      </c>
      <c r="R2169" s="18">
        <f t="shared" si="133"/>
        <v>22.58</v>
      </c>
      <c r="S2169" s="18">
        <f t="shared" si="134"/>
        <v>28.67</v>
      </c>
      <c r="T2169" s="7">
        <f t="shared" si="135"/>
        <v>0.55941463414634152</v>
      </c>
      <c r="U2169" s="4">
        <f>YEAR(SalesDataTable[[#This Row],[Order Date]])</f>
        <v>2026</v>
      </c>
      <c r="V2169" s="7" t="str">
        <f>"Q"&amp;ROUNDUP(MONTH(SalesDataTable[[#This Row],[Order Date]])/3,0)</f>
        <v>Q4</v>
      </c>
      <c r="W2169" s="8">
        <f>MONTH(SalesDataTable[[#This Row],[Order Date]])</f>
        <v>10</v>
      </c>
      <c r="X2169" s="7" t="str">
        <f>TEXT(SalesDataTable[[#This Row],[Order Date]],"mmm")</f>
        <v>Oct</v>
      </c>
    </row>
    <row r="2170" spans="1:24" ht="15.75">
      <c r="A2170" s="2">
        <v>1427</v>
      </c>
      <c r="B2170" s="11">
        <v>46317</v>
      </c>
      <c r="C2170" s="4">
        <f>YEAR(SalesDataTable[[#This Row],[Order Date]])</f>
        <v>2026</v>
      </c>
      <c r="D2170" s="4" t="str">
        <f>"Q"&amp;ROUNDUP(MONTH(SalesDataTable[[#This Row],[Order Date]])/3,0)</f>
        <v>Q4</v>
      </c>
      <c r="E2170" s="4">
        <f>MONTH(SalesDataTable[[#This Row],[Order Date]])</f>
        <v>10</v>
      </c>
      <c r="F2170" s="4" t="str">
        <f>TEXT(SalesDataTable[[#This Row],[Order Date]],"MMM")</f>
        <v>Oct</v>
      </c>
      <c r="G2170" s="3" t="s">
        <v>20</v>
      </c>
      <c r="H2170" s="3" t="s">
        <v>21</v>
      </c>
      <c r="I2170" s="3" t="s">
        <v>19</v>
      </c>
      <c r="J2170" s="3" t="s">
        <v>13</v>
      </c>
      <c r="K2170" s="3" t="s">
        <v>14</v>
      </c>
      <c r="L2170" s="3" t="s">
        <v>32</v>
      </c>
      <c r="M2170" s="8">
        <v>1</v>
      </c>
      <c r="N2170" s="5">
        <v>45.97</v>
      </c>
      <c r="O2170" s="6">
        <v>0.05</v>
      </c>
      <c r="P2170" s="18">
        <v>18.760000000000002</v>
      </c>
      <c r="Q2170" s="18">
        <f t="shared" si="132"/>
        <v>43.671499999999995</v>
      </c>
      <c r="R2170" s="18">
        <f t="shared" si="133"/>
        <v>18.760000000000002</v>
      </c>
      <c r="S2170" s="18">
        <f t="shared" si="134"/>
        <v>24.911499999999993</v>
      </c>
      <c r="T2170" s="7">
        <f t="shared" si="135"/>
        <v>0.57042922729926826</v>
      </c>
      <c r="U2170" s="4">
        <f>YEAR(SalesDataTable[[#This Row],[Order Date]])</f>
        <v>2026</v>
      </c>
      <c r="V2170" s="7" t="str">
        <f>"Q"&amp;ROUNDUP(MONTH(SalesDataTable[[#This Row],[Order Date]])/3,0)</f>
        <v>Q4</v>
      </c>
      <c r="W2170" s="8">
        <f>MONTH(SalesDataTable[[#This Row],[Order Date]])</f>
        <v>10</v>
      </c>
      <c r="X2170" s="7" t="str">
        <f>TEXT(SalesDataTable[[#This Row],[Order Date]],"mmm")</f>
        <v>Oct</v>
      </c>
    </row>
    <row r="2171" spans="1:24" ht="15.75">
      <c r="A2171" s="2">
        <v>1622</v>
      </c>
      <c r="B2171" s="11">
        <v>46317</v>
      </c>
      <c r="C2171" s="4">
        <f>YEAR(SalesDataTable[[#This Row],[Order Date]])</f>
        <v>2026</v>
      </c>
      <c r="D2171" s="4" t="str">
        <f>"Q"&amp;ROUNDUP(MONTH(SalesDataTable[[#This Row],[Order Date]])/3,0)</f>
        <v>Q4</v>
      </c>
      <c r="E2171" s="4">
        <f>MONTH(SalesDataTable[[#This Row],[Order Date]])</f>
        <v>10</v>
      </c>
      <c r="F2171" s="4" t="str">
        <f>TEXT(SalesDataTable[[#This Row],[Order Date]],"MMM")</f>
        <v>Oct</v>
      </c>
      <c r="G2171" s="3" t="s">
        <v>11</v>
      </c>
      <c r="H2171" s="3" t="s">
        <v>12</v>
      </c>
      <c r="I2171" s="3" t="s">
        <v>28</v>
      </c>
      <c r="J2171" s="3" t="s">
        <v>3</v>
      </c>
      <c r="K2171" s="3" t="s">
        <v>23</v>
      </c>
      <c r="L2171" s="3" t="s">
        <v>51</v>
      </c>
      <c r="M2171" s="8">
        <v>1</v>
      </c>
      <c r="N2171" s="5">
        <v>123.29</v>
      </c>
      <c r="O2171" s="6">
        <v>0</v>
      </c>
      <c r="P2171" s="18">
        <v>59.48</v>
      </c>
      <c r="Q2171" s="18">
        <f t="shared" si="132"/>
        <v>123.29</v>
      </c>
      <c r="R2171" s="18">
        <f t="shared" si="133"/>
        <v>59.48</v>
      </c>
      <c r="S2171" s="18">
        <f t="shared" si="134"/>
        <v>63.810000000000009</v>
      </c>
      <c r="T2171" s="7">
        <f t="shared" si="135"/>
        <v>0.51756022386243816</v>
      </c>
      <c r="U2171" s="4">
        <f>YEAR(SalesDataTable[[#This Row],[Order Date]])</f>
        <v>2026</v>
      </c>
      <c r="V2171" s="7" t="str">
        <f>"Q"&amp;ROUNDUP(MONTH(SalesDataTable[[#This Row],[Order Date]])/3,0)</f>
        <v>Q4</v>
      </c>
      <c r="W2171" s="8">
        <f>MONTH(SalesDataTable[[#This Row],[Order Date]])</f>
        <v>10</v>
      </c>
      <c r="X2171" s="7" t="str">
        <f>TEXT(SalesDataTable[[#This Row],[Order Date]],"mmm")</f>
        <v>Oct</v>
      </c>
    </row>
    <row r="2172" spans="1:24" ht="15.75">
      <c r="A2172" s="2">
        <v>1879</v>
      </c>
      <c r="B2172" s="11">
        <v>46317</v>
      </c>
      <c r="C2172" s="4">
        <f>YEAR(SalesDataTable[[#This Row],[Order Date]])</f>
        <v>2026</v>
      </c>
      <c r="D2172" s="4" t="str">
        <f>"Q"&amp;ROUNDUP(MONTH(SalesDataTable[[#This Row],[Order Date]])/3,0)</f>
        <v>Q4</v>
      </c>
      <c r="E2172" s="4">
        <f>MONTH(SalesDataTable[[#This Row],[Order Date]])</f>
        <v>10</v>
      </c>
      <c r="F2172" s="4" t="str">
        <f>TEXT(SalesDataTable[[#This Row],[Order Date]],"MMM")</f>
        <v>Oct</v>
      </c>
      <c r="G2172" s="3" t="s">
        <v>20</v>
      </c>
      <c r="H2172" s="3" t="s">
        <v>33</v>
      </c>
      <c r="I2172" s="3" t="s">
        <v>8</v>
      </c>
      <c r="J2172" s="3" t="s">
        <v>16</v>
      </c>
      <c r="K2172" s="3" t="s">
        <v>14</v>
      </c>
      <c r="L2172" s="3" t="s">
        <v>15</v>
      </c>
      <c r="M2172" s="8">
        <v>8</v>
      </c>
      <c r="N2172" s="5">
        <v>35.83</v>
      </c>
      <c r="O2172" s="6">
        <v>0.05</v>
      </c>
      <c r="P2172" s="18">
        <v>13.89</v>
      </c>
      <c r="Q2172" s="18">
        <f t="shared" si="132"/>
        <v>272.30799999999999</v>
      </c>
      <c r="R2172" s="18">
        <f t="shared" si="133"/>
        <v>111.12</v>
      </c>
      <c r="S2172" s="18">
        <f t="shared" si="134"/>
        <v>161.18799999999999</v>
      </c>
      <c r="T2172" s="7">
        <f t="shared" si="135"/>
        <v>0.59193266448286497</v>
      </c>
      <c r="U2172" s="4">
        <f>YEAR(SalesDataTable[[#This Row],[Order Date]])</f>
        <v>2026</v>
      </c>
      <c r="V2172" s="7" t="str">
        <f>"Q"&amp;ROUNDUP(MONTH(SalesDataTable[[#This Row],[Order Date]])/3,0)</f>
        <v>Q4</v>
      </c>
      <c r="W2172" s="8">
        <f>MONTH(SalesDataTable[[#This Row],[Order Date]])</f>
        <v>10</v>
      </c>
      <c r="X2172" s="7" t="str">
        <f>TEXT(SalesDataTable[[#This Row],[Order Date]],"mmm")</f>
        <v>Oct</v>
      </c>
    </row>
    <row r="2173" spans="1:24" ht="15.75">
      <c r="A2173" s="2">
        <v>2483</v>
      </c>
      <c r="B2173" s="11">
        <v>46317</v>
      </c>
      <c r="C2173" s="4">
        <f>YEAR(SalesDataTable[[#This Row],[Order Date]])</f>
        <v>2026</v>
      </c>
      <c r="D2173" s="4" t="str">
        <f>"Q"&amp;ROUNDUP(MONTH(SalesDataTable[[#This Row],[Order Date]])/3,0)</f>
        <v>Q4</v>
      </c>
      <c r="E2173" s="4">
        <f>MONTH(SalesDataTable[[#This Row],[Order Date]])</f>
        <v>10</v>
      </c>
      <c r="F2173" s="4" t="str">
        <f>TEXT(SalesDataTable[[#This Row],[Order Date]],"MMM")</f>
        <v>Oct</v>
      </c>
      <c r="G2173" s="3" t="s">
        <v>0</v>
      </c>
      <c r="H2173" s="3" t="s">
        <v>1</v>
      </c>
      <c r="I2173" s="3" t="s">
        <v>2</v>
      </c>
      <c r="J2173" s="3" t="s">
        <v>13</v>
      </c>
      <c r="K2173" s="3" t="s">
        <v>23</v>
      </c>
      <c r="L2173" s="3" t="s">
        <v>40</v>
      </c>
      <c r="M2173" s="8">
        <v>1</v>
      </c>
      <c r="N2173" s="5">
        <v>80.56</v>
      </c>
      <c r="O2173" s="6">
        <v>0</v>
      </c>
      <c r="P2173" s="18">
        <v>39.53</v>
      </c>
      <c r="Q2173" s="18">
        <f t="shared" si="132"/>
        <v>80.56</v>
      </c>
      <c r="R2173" s="18">
        <f t="shared" si="133"/>
        <v>39.53</v>
      </c>
      <c r="S2173" s="18">
        <f t="shared" si="134"/>
        <v>41.03</v>
      </c>
      <c r="T2173" s="7">
        <f t="shared" si="135"/>
        <v>0.5093098311817279</v>
      </c>
      <c r="U2173" s="4">
        <f>YEAR(SalesDataTable[[#This Row],[Order Date]])</f>
        <v>2026</v>
      </c>
      <c r="V2173" s="7" t="str">
        <f>"Q"&amp;ROUNDUP(MONTH(SalesDataTable[[#This Row],[Order Date]])/3,0)</f>
        <v>Q4</v>
      </c>
      <c r="W2173" s="8">
        <f>MONTH(SalesDataTable[[#This Row],[Order Date]])</f>
        <v>10</v>
      </c>
      <c r="X2173" s="7" t="str">
        <f>TEXT(SalesDataTable[[#This Row],[Order Date]],"mmm")</f>
        <v>Oct</v>
      </c>
    </row>
    <row r="2174" spans="1:24" ht="15.75">
      <c r="A2174" s="2">
        <v>4451</v>
      </c>
      <c r="B2174" s="11">
        <v>46317</v>
      </c>
      <c r="C2174" s="4">
        <f>YEAR(SalesDataTable[[#This Row],[Order Date]])</f>
        <v>2026</v>
      </c>
      <c r="D2174" s="4" t="str">
        <f>"Q"&amp;ROUNDUP(MONTH(SalesDataTable[[#This Row],[Order Date]])/3,0)</f>
        <v>Q4</v>
      </c>
      <c r="E2174" s="4">
        <f>MONTH(SalesDataTable[[#This Row],[Order Date]])</f>
        <v>10</v>
      </c>
      <c r="F2174" s="4" t="str">
        <f>TEXT(SalesDataTable[[#This Row],[Order Date]],"MMM")</f>
        <v>Oct</v>
      </c>
      <c r="G2174" s="3" t="s">
        <v>20</v>
      </c>
      <c r="H2174" s="3" t="s">
        <v>31</v>
      </c>
      <c r="I2174" s="3" t="s">
        <v>2</v>
      </c>
      <c r="J2174" s="3" t="s">
        <v>13</v>
      </c>
      <c r="K2174" s="3" t="s">
        <v>4</v>
      </c>
      <c r="L2174" s="3" t="s">
        <v>26</v>
      </c>
      <c r="M2174" s="8">
        <v>1</v>
      </c>
      <c r="N2174" s="5">
        <v>40.47</v>
      </c>
      <c r="O2174" s="6">
        <v>0.05</v>
      </c>
      <c r="P2174" s="18">
        <v>16.73</v>
      </c>
      <c r="Q2174" s="18">
        <f t="shared" si="132"/>
        <v>38.4465</v>
      </c>
      <c r="R2174" s="18">
        <f t="shared" si="133"/>
        <v>16.73</v>
      </c>
      <c r="S2174" s="18">
        <f t="shared" si="134"/>
        <v>21.7165</v>
      </c>
      <c r="T2174" s="7">
        <f t="shared" si="135"/>
        <v>0.5648498562938109</v>
      </c>
      <c r="U2174" s="4">
        <f>YEAR(SalesDataTable[[#This Row],[Order Date]])</f>
        <v>2026</v>
      </c>
      <c r="V2174" s="7" t="str">
        <f>"Q"&amp;ROUNDUP(MONTH(SalesDataTable[[#This Row],[Order Date]])/3,0)</f>
        <v>Q4</v>
      </c>
      <c r="W2174" s="8">
        <f>MONTH(SalesDataTable[[#This Row],[Order Date]])</f>
        <v>10</v>
      </c>
      <c r="X2174" s="7" t="str">
        <f>TEXT(SalesDataTable[[#This Row],[Order Date]],"mmm")</f>
        <v>Oct</v>
      </c>
    </row>
    <row r="2175" spans="1:24" ht="15.75">
      <c r="A2175" s="2">
        <v>93</v>
      </c>
      <c r="B2175" s="11">
        <v>46318</v>
      </c>
      <c r="C2175" s="4">
        <f>YEAR(SalesDataTable[[#This Row],[Order Date]])</f>
        <v>2026</v>
      </c>
      <c r="D2175" s="4" t="str">
        <f>"Q"&amp;ROUNDUP(MONTH(SalesDataTable[[#This Row],[Order Date]])/3,0)</f>
        <v>Q4</v>
      </c>
      <c r="E2175" s="4">
        <f>MONTH(SalesDataTable[[#This Row],[Order Date]])</f>
        <v>10</v>
      </c>
      <c r="F2175" s="4" t="str">
        <f>TEXT(SalesDataTable[[#This Row],[Order Date]],"MMM")</f>
        <v>Oct</v>
      </c>
      <c r="G2175" s="3" t="s">
        <v>6</v>
      </c>
      <c r="H2175" s="3" t="s">
        <v>43</v>
      </c>
      <c r="I2175" s="3" t="s">
        <v>8</v>
      </c>
      <c r="J2175" s="3" t="s">
        <v>16</v>
      </c>
      <c r="K2175" s="3" t="s">
        <v>14</v>
      </c>
      <c r="L2175" s="3" t="s">
        <v>44</v>
      </c>
      <c r="M2175" s="8">
        <v>15</v>
      </c>
      <c r="N2175" s="5">
        <v>133.52000000000001</v>
      </c>
      <c r="O2175" s="6">
        <v>0.2</v>
      </c>
      <c r="P2175" s="18">
        <v>66</v>
      </c>
      <c r="Q2175" s="18">
        <f t="shared" si="132"/>
        <v>1602.2400000000002</v>
      </c>
      <c r="R2175" s="18">
        <f t="shared" si="133"/>
        <v>990</v>
      </c>
      <c r="S2175" s="18">
        <f t="shared" si="134"/>
        <v>612.24000000000024</v>
      </c>
      <c r="T2175" s="7">
        <f t="shared" si="135"/>
        <v>0.38211503894547644</v>
      </c>
      <c r="U2175" s="4">
        <f>YEAR(SalesDataTable[[#This Row],[Order Date]])</f>
        <v>2026</v>
      </c>
      <c r="V2175" s="7" t="str">
        <f>"Q"&amp;ROUNDUP(MONTH(SalesDataTable[[#This Row],[Order Date]])/3,0)</f>
        <v>Q4</v>
      </c>
      <c r="W2175" s="8">
        <f>MONTH(SalesDataTable[[#This Row],[Order Date]])</f>
        <v>10</v>
      </c>
      <c r="X2175" s="7" t="str">
        <f>TEXT(SalesDataTable[[#This Row],[Order Date]],"mmm")</f>
        <v>Oct</v>
      </c>
    </row>
    <row r="2176" spans="1:24" ht="15.75">
      <c r="A2176" s="2">
        <v>265</v>
      </c>
      <c r="B2176" s="11">
        <v>46318</v>
      </c>
      <c r="C2176" s="4">
        <f>YEAR(SalesDataTable[[#This Row],[Order Date]])</f>
        <v>2026</v>
      </c>
      <c r="D2176" s="4" t="str">
        <f>"Q"&amp;ROUNDUP(MONTH(SalesDataTable[[#This Row],[Order Date]])/3,0)</f>
        <v>Q4</v>
      </c>
      <c r="E2176" s="4">
        <f>MONTH(SalesDataTable[[#This Row],[Order Date]])</f>
        <v>10</v>
      </c>
      <c r="F2176" s="4" t="str">
        <f>TEXT(SalesDataTable[[#This Row],[Order Date]],"MMM")</f>
        <v>Oct</v>
      </c>
      <c r="G2176" s="3" t="s">
        <v>6</v>
      </c>
      <c r="H2176" s="3" t="s">
        <v>27</v>
      </c>
      <c r="I2176" s="3" t="s">
        <v>2</v>
      </c>
      <c r="J2176" s="3" t="s">
        <v>3</v>
      </c>
      <c r="K2176" s="3" t="s">
        <v>4</v>
      </c>
      <c r="L2176" s="3" t="s">
        <v>5</v>
      </c>
      <c r="M2176" s="8">
        <v>1</v>
      </c>
      <c r="N2176" s="5">
        <v>82.28</v>
      </c>
      <c r="O2176" s="6">
        <v>0</v>
      </c>
      <c r="P2176" s="18">
        <v>42.08</v>
      </c>
      <c r="Q2176" s="18">
        <f t="shared" si="132"/>
        <v>82.28</v>
      </c>
      <c r="R2176" s="18">
        <f t="shared" si="133"/>
        <v>42.08</v>
      </c>
      <c r="S2176" s="18">
        <f t="shared" si="134"/>
        <v>40.200000000000003</v>
      </c>
      <c r="T2176" s="7">
        <f t="shared" si="135"/>
        <v>0.48857559552746721</v>
      </c>
      <c r="U2176" s="4">
        <f>YEAR(SalesDataTable[[#This Row],[Order Date]])</f>
        <v>2026</v>
      </c>
      <c r="V2176" s="7" t="str">
        <f>"Q"&amp;ROUNDUP(MONTH(SalesDataTable[[#This Row],[Order Date]])/3,0)</f>
        <v>Q4</v>
      </c>
      <c r="W2176" s="8">
        <f>MONTH(SalesDataTable[[#This Row],[Order Date]])</f>
        <v>10</v>
      </c>
      <c r="X2176" s="7" t="str">
        <f>TEXT(SalesDataTable[[#This Row],[Order Date]],"mmm")</f>
        <v>Oct</v>
      </c>
    </row>
    <row r="2177" spans="1:24" ht="15.75">
      <c r="A2177" s="2">
        <v>555</v>
      </c>
      <c r="B2177" s="11">
        <v>46318</v>
      </c>
      <c r="C2177" s="4">
        <f>YEAR(SalesDataTable[[#This Row],[Order Date]])</f>
        <v>2026</v>
      </c>
      <c r="D2177" s="4" t="str">
        <f>"Q"&amp;ROUNDUP(MONTH(SalesDataTable[[#This Row],[Order Date]])/3,0)</f>
        <v>Q4</v>
      </c>
      <c r="E2177" s="4">
        <f>MONTH(SalesDataTable[[#This Row],[Order Date]])</f>
        <v>10</v>
      </c>
      <c r="F2177" s="4" t="str">
        <f>TEXT(SalesDataTable[[#This Row],[Order Date]],"MMM")</f>
        <v>Oct</v>
      </c>
      <c r="G2177" s="3" t="s">
        <v>6</v>
      </c>
      <c r="H2177" s="3" t="s">
        <v>41</v>
      </c>
      <c r="I2177" s="3" t="s">
        <v>2</v>
      </c>
      <c r="J2177" s="3" t="s">
        <v>13</v>
      </c>
      <c r="K2177" s="3" t="s">
        <v>14</v>
      </c>
      <c r="L2177" s="3" t="s">
        <v>15</v>
      </c>
      <c r="M2177" s="8">
        <v>6</v>
      </c>
      <c r="N2177" s="5">
        <v>35.479999999999997</v>
      </c>
      <c r="O2177" s="6">
        <v>0</v>
      </c>
      <c r="P2177" s="18">
        <v>13.37</v>
      </c>
      <c r="Q2177" s="18">
        <f t="shared" si="132"/>
        <v>212.88</v>
      </c>
      <c r="R2177" s="18">
        <f t="shared" si="133"/>
        <v>80.22</v>
      </c>
      <c r="S2177" s="18">
        <f t="shared" si="134"/>
        <v>132.66</v>
      </c>
      <c r="T2177" s="7">
        <f t="shared" si="135"/>
        <v>0.62316798196166856</v>
      </c>
      <c r="U2177" s="4">
        <f>YEAR(SalesDataTable[[#This Row],[Order Date]])</f>
        <v>2026</v>
      </c>
      <c r="V2177" s="7" t="str">
        <f>"Q"&amp;ROUNDUP(MONTH(SalesDataTable[[#This Row],[Order Date]])/3,0)</f>
        <v>Q4</v>
      </c>
      <c r="W2177" s="8">
        <f>MONTH(SalesDataTable[[#This Row],[Order Date]])</f>
        <v>10</v>
      </c>
      <c r="X2177" s="7" t="str">
        <f>TEXT(SalesDataTable[[#This Row],[Order Date]],"mmm")</f>
        <v>Oct</v>
      </c>
    </row>
    <row r="2178" spans="1:24" ht="15.75">
      <c r="A2178" s="2">
        <v>1993</v>
      </c>
      <c r="B2178" s="11">
        <v>46318</v>
      </c>
      <c r="C2178" s="4">
        <f>YEAR(SalesDataTable[[#This Row],[Order Date]])</f>
        <v>2026</v>
      </c>
      <c r="D2178" s="4" t="str">
        <f>"Q"&amp;ROUNDUP(MONTH(SalesDataTable[[#This Row],[Order Date]])/3,0)</f>
        <v>Q4</v>
      </c>
      <c r="E2178" s="4">
        <f>MONTH(SalesDataTable[[#This Row],[Order Date]])</f>
        <v>10</v>
      </c>
      <c r="F2178" s="4" t="str">
        <f>TEXT(SalesDataTable[[#This Row],[Order Date]],"MMM")</f>
        <v>Oct</v>
      </c>
      <c r="G2178" s="3" t="s">
        <v>11</v>
      </c>
      <c r="H2178" s="3" t="s">
        <v>18</v>
      </c>
      <c r="I2178" s="3" t="s">
        <v>19</v>
      </c>
      <c r="J2178" s="3" t="s">
        <v>13</v>
      </c>
      <c r="K2178" s="3" t="s">
        <v>9</v>
      </c>
      <c r="L2178" s="3" t="s">
        <v>37</v>
      </c>
      <c r="M2178" s="8">
        <v>1</v>
      </c>
      <c r="N2178" s="5">
        <v>152.38</v>
      </c>
      <c r="O2178" s="6">
        <v>0.15</v>
      </c>
      <c r="P2178" s="18">
        <v>78.92</v>
      </c>
      <c r="Q2178" s="18">
        <f t="shared" ref="Q2178:Q2241" si="136">M2178*N2178*(1-O2178)</f>
        <v>129.523</v>
      </c>
      <c r="R2178" s="18">
        <f t="shared" ref="R2178:R2241" si="137">M2178*P2178</f>
        <v>78.92</v>
      </c>
      <c r="S2178" s="18">
        <f t="shared" ref="S2178:S2241" si="138">Q2178-R2178</f>
        <v>50.602999999999994</v>
      </c>
      <c r="T2178" s="7">
        <f t="shared" ref="T2178:T2241" si="139">IFERROR(S2178/Q2178,0)</f>
        <v>0.39068736826663986</v>
      </c>
      <c r="U2178" s="4">
        <f>YEAR(SalesDataTable[[#This Row],[Order Date]])</f>
        <v>2026</v>
      </c>
      <c r="V2178" s="7" t="str">
        <f>"Q"&amp;ROUNDUP(MONTH(SalesDataTable[[#This Row],[Order Date]])/3,0)</f>
        <v>Q4</v>
      </c>
      <c r="W2178" s="8">
        <f>MONTH(SalesDataTable[[#This Row],[Order Date]])</f>
        <v>10</v>
      </c>
      <c r="X2178" s="7" t="str">
        <f>TEXT(SalesDataTable[[#This Row],[Order Date]],"mmm")</f>
        <v>Oct</v>
      </c>
    </row>
    <row r="2179" spans="1:24" ht="15.75">
      <c r="A2179" s="2">
        <v>3116</v>
      </c>
      <c r="B2179" s="11">
        <v>46318</v>
      </c>
      <c r="C2179" s="4">
        <f>YEAR(SalesDataTable[[#This Row],[Order Date]])</f>
        <v>2026</v>
      </c>
      <c r="D2179" s="4" t="str">
        <f>"Q"&amp;ROUNDUP(MONTH(SalesDataTable[[#This Row],[Order Date]])/3,0)</f>
        <v>Q4</v>
      </c>
      <c r="E2179" s="4">
        <f>MONTH(SalesDataTable[[#This Row],[Order Date]])</f>
        <v>10</v>
      </c>
      <c r="F2179" s="4" t="str">
        <f>TEXT(SalesDataTable[[#This Row],[Order Date]],"MMM")</f>
        <v>Oct</v>
      </c>
      <c r="G2179" s="3" t="s">
        <v>6</v>
      </c>
      <c r="H2179" s="3" t="s">
        <v>7</v>
      </c>
      <c r="I2179" s="3" t="s">
        <v>28</v>
      </c>
      <c r="J2179" s="3" t="s">
        <v>13</v>
      </c>
      <c r="K2179" s="3" t="s">
        <v>9</v>
      </c>
      <c r="L2179" s="3" t="s">
        <v>10</v>
      </c>
      <c r="M2179" s="8">
        <v>1</v>
      </c>
      <c r="N2179" s="5">
        <v>93.64</v>
      </c>
      <c r="O2179" s="6">
        <v>0</v>
      </c>
      <c r="P2179" s="18">
        <v>44.34</v>
      </c>
      <c r="Q2179" s="18">
        <f t="shared" si="136"/>
        <v>93.64</v>
      </c>
      <c r="R2179" s="18">
        <f t="shared" si="137"/>
        <v>44.34</v>
      </c>
      <c r="S2179" s="18">
        <f t="shared" si="138"/>
        <v>49.3</v>
      </c>
      <c r="T2179" s="7">
        <f t="shared" si="139"/>
        <v>0.52648440837249033</v>
      </c>
      <c r="U2179" s="4">
        <f>YEAR(SalesDataTable[[#This Row],[Order Date]])</f>
        <v>2026</v>
      </c>
      <c r="V2179" s="7" t="str">
        <f>"Q"&amp;ROUNDUP(MONTH(SalesDataTable[[#This Row],[Order Date]])/3,0)</f>
        <v>Q4</v>
      </c>
      <c r="W2179" s="8">
        <f>MONTH(SalesDataTable[[#This Row],[Order Date]])</f>
        <v>10</v>
      </c>
      <c r="X2179" s="7" t="str">
        <f>TEXT(SalesDataTable[[#This Row],[Order Date]],"mmm")</f>
        <v>Oct</v>
      </c>
    </row>
    <row r="2180" spans="1:24" ht="15.75">
      <c r="A2180" s="2">
        <v>3631</v>
      </c>
      <c r="B2180" s="11">
        <v>46318</v>
      </c>
      <c r="C2180" s="4">
        <f>YEAR(SalesDataTable[[#This Row],[Order Date]])</f>
        <v>2026</v>
      </c>
      <c r="D2180" s="4" t="str">
        <f>"Q"&amp;ROUNDUP(MONTH(SalesDataTable[[#This Row],[Order Date]])/3,0)</f>
        <v>Q4</v>
      </c>
      <c r="E2180" s="4">
        <f>MONTH(SalesDataTable[[#This Row],[Order Date]])</f>
        <v>10</v>
      </c>
      <c r="F2180" s="4" t="str">
        <f>TEXT(SalesDataTable[[#This Row],[Order Date]],"MMM")</f>
        <v>Oct</v>
      </c>
      <c r="G2180" s="3" t="s">
        <v>20</v>
      </c>
      <c r="H2180" s="3" t="s">
        <v>31</v>
      </c>
      <c r="I2180" s="3" t="s">
        <v>19</v>
      </c>
      <c r="J2180" s="3" t="s">
        <v>3</v>
      </c>
      <c r="K2180" s="3" t="s">
        <v>34</v>
      </c>
      <c r="L2180" s="3" t="s">
        <v>38</v>
      </c>
      <c r="M2180" s="8">
        <v>1</v>
      </c>
      <c r="N2180" s="5">
        <v>123.6</v>
      </c>
      <c r="O2180" s="6">
        <v>0</v>
      </c>
      <c r="P2180" s="18">
        <v>67.3</v>
      </c>
      <c r="Q2180" s="18">
        <f t="shared" si="136"/>
        <v>123.6</v>
      </c>
      <c r="R2180" s="18">
        <f t="shared" si="137"/>
        <v>67.3</v>
      </c>
      <c r="S2180" s="18">
        <f t="shared" si="138"/>
        <v>56.3</v>
      </c>
      <c r="T2180" s="7">
        <f t="shared" si="139"/>
        <v>0.45550161812297735</v>
      </c>
      <c r="U2180" s="4">
        <f>YEAR(SalesDataTable[[#This Row],[Order Date]])</f>
        <v>2026</v>
      </c>
      <c r="V2180" s="7" t="str">
        <f>"Q"&amp;ROUNDUP(MONTH(SalesDataTable[[#This Row],[Order Date]])/3,0)</f>
        <v>Q4</v>
      </c>
      <c r="W2180" s="8">
        <f>MONTH(SalesDataTable[[#This Row],[Order Date]])</f>
        <v>10</v>
      </c>
      <c r="X2180" s="7" t="str">
        <f>TEXT(SalesDataTable[[#This Row],[Order Date]],"mmm")</f>
        <v>Oct</v>
      </c>
    </row>
    <row r="2181" spans="1:24" ht="15.75">
      <c r="A2181" s="2">
        <v>4216</v>
      </c>
      <c r="B2181" s="11">
        <v>46318</v>
      </c>
      <c r="C2181" s="4">
        <f>YEAR(SalesDataTable[[#This Row],[Order Date]])</f>
        <v>2026</v>
      </c>
      <c r="D2181" s="4" t="str">
        <f>"Q"&amp;ROUNDUP(MONTH(SalesDataTable[[#This Row],[Order Date]])/3,0)</f>
        <v>Q4</v>
      </c>
      <c r="E2181" s="4">
        <f>MONTH(SalesDataTable[[#This Row],[Order Date]])</f>
        <v>10</v>
      </c>
      <c r="F2181" s="4" t="str">
        <f>TEXT(SalesDataTable[[#This Row],[Order Date]],"MMM")</f>
        <v>Oct</v>
      </c>
      <c r="G2181" s="3" t="s">
        <v>6</v>
      </c>
      <c r="H2181" s="3" t="s">
        <v>7</v>
      </c>
      <c r="I2181" s="3" t="s">
        <v>2</v>
      </c>
      <c r="J2181" s="3" t="s">
        <v>13</v>
      </c>
      <c r="K2181" s="3" t="s">
        <v>34</v>
      </c>
      <c r="L2181" s="3" t="s">
        <v>38</v>
      </c>
      <c r="M2181" s="8">
        <v>3</v>
      </c>
      <c r="N2181" s="5">
        <v>124.6</v>
      </c>
      <c r="O2181" s="6">
        <v>0.05</v>
      </c>
      <c r="P2181" s="18">
        <v>69.12</v>
      </c>
      <c r="Q2181" s="18">
        <f t="shared" si="136"/>
        <v>355.10999999999996</v>
      </c>
      <c r="R2181" s="18">
        <f t="shared" si="137"/>
        <v>207.36</v>
      </c>
      <c r="S2181" s="18">
        <f t="shared" si="138"/>
        <v>147.74999999999994</v>
      </c>
      <c r="T2181" s="7">
        <f t="shared" si="139"/>
        <v>0.41606826053898782</v>
      </c>
      <c r="U2181" s="4">
        <f>YEAR(SalesDataTable[[#This Row],[Order Date]])</f>
        <v>2026</v>
      </c>
      <c r="V2181" s="7" t="str">
        <f>"Q"&amp;ROUNDUP(MONTH(SalesDataTable[[#This Row],[Order Date]])/3,0)</f>
        <v>Q4</v>
      </c>
      <c r="W2181" s="8">
        <f>MONTH(SalesDataTable[[#This Row],[Order Date]])</f>
        <v>10</v>
      </c>
      <c r="X2181" s="7" t="str">
        <f>TEXT(SalesDataTable[[#This Row],[Order Date]],"mmm")</f>
        <v>Oct</v>
      </c>
    </row>
    <row r="2182" spans="1:24" ht="15.75">
      <c r="A2182" s="2">
        <v>4956</v>
      </c>
      <c r="B2182" s="11">
        <v>46318</v>
      </c>
      <c r="C2182" s="4">
        <f>YEAR(SalesDataTable[[#This Row],[Order Date]])</f>
        <v>2026</v>
      </c>
      <c r="D2182" s="4" t="str">
        <f>"Q"&amp;ROUNDUP(MONTH(SalesDataTable[[#This Row],[Order Date]])/3,0)</f>
        <v>Q4</v>
      </c>
      <c r="E2182" s="4">
        <f>MONTH(SalesDataTable[[#This Row],[Order Date]])</f>
        <v>10</v>
      </c>
      <c r="F2182" s="4" t="str">
        <f>TEXT(SalesDataTable[[#This Row],[Order Date]],"MMM")</f>
        <v>Oct</v>
      </c>
      <c r="G2182" s="3" t="s">
        <v>20</v>
      </c>
      <c r="H2182" s="3" t="s">
        <v>47</v>
      </c>
      <c r="I2182" s="3" t="s">
        <v>19</v>
      </c>
      <c r="J2182" s="3" t="s">
        <v>16</v>
      </c>
      <c r="K2182" s="3" t="s">
        <v>9</v>
      </c>
      <c r="L2182" s="3" t="s">
        <v>37</v>
      </c>
      <c r="M2182" s="8">
        <v>2</v>
      </c>
      <c r="N2182" s="5">
        <v>151.66</v>
      </c>
      <c r="O2182" s="6">
        <v>0</v>
      </c>
      <c r="P2182" s="18">
        <v>77.17</v>
      </c>
      <c r="Q2182" s="18">
        <f t="shared" si="136"/>
        <v>303.32</v>
      </c>
      <c r="R2182" s="18">
        <f t="shared" si="137"/>
        <v>154.34</v>
      </c>
      <c r="S2182" s="18">
        <f t="shared" si="138"/>
        <v>148.97999999999999</v>
      </c>
      <c r="T2182" s="7">
        <f t="shared" si="139"/>
        <v>0.49116444678886984</v>
      </c>
      <c r="U2182" s="4">
        <f>YEAR(SalesDataTable[[#This Row],[Order Date]])</f>
        <v>2026</v>
      </c>
      <c r="V2182" s="7" t="str">
        <f>"Q"&amp;ROUNDUP(MONTH(SalesDataTable[[#This Row],[Order Date]])/3,0)</f>
        <v>Q4</v>
      </c>
      <c r="W2182" s="8">
        <f>MONTH(SalesDataTable[[#This Row],[Order Date]])</f>
        <v>10</v>
      </c>
      <c r="X2182" s="7" t="str">
        <f>TEXT(SalesDataTable[[#This Row],[Order Date]],"mmm")</f>
        <v>Oct</v>
      </c>
    </row>
    <row r="2183" spans="1:24" ht="15.75">
      <c r="A2183" s="2">
        <v>439</v>
      </c>
      <c r="B2183" s="11">
        <v>46319</v>
      </c>
      <c r="C2183" s="4">
        <f>YEAR(SalesDataTable[[#This Row],[Order Date]])</f>
        <v>2026</v>
      </c>
      <c r="D2183" s="4" t="str">
        <f>"Q"&amp;ROUNDUP(MONTH(SalesDataTable[[#This Row],[Order Date]])/3,0)</f>
        <v>Q4</v>
      </c>
      <c r="E2183" s="4">
        <f>MONTH(SalesDataTable[[#This Row],[Order Date]])</f>
        <v>10</v>
      </c>
      <c r="F2183" s="4" t="str">
        <f>TEXT(SalesDataTable[[#This Row],[Order Date]],"MMM")</f>
        <v>Oct</v>
      </c>
      <c r="G2183" s="3" t="s">
        <v>11</v>
      </c>
      <c r="H2183" s="3" t="s">
        <v>25</v>
      </c>
      <c r="I2183" s="3" t="s">
        <v>19</v>
      </c>
      <c r="J2183" s="3" t="s">
        <v>13</v>
      </c>
      <c r="K2183" s="3" t="s">
        <v>14</v>
      </c>
      <c r="L2183" s="3" t="s">
        <v>15</v>
      </c>
      <c r="M2183" s="8">
        <v>1</v>
      </c>
      <c r="N2183" s="5">
        <v>36.76</v>
      </c>
      <c r="O2183" s="6">
        <v>0</v>
      </c>
      <c r="P2183" s="18">
        <v>13.18</v>
      </c>
      <c r="Q2183" s="18">
        <f t="shared" si="136"/>
        <v>36.76</v>
      </c>
      <c r="R2183" s="18">
        <f t="shared" si="137"/>
        <v>13.18</v>
      </c>
      <c r="S2183" s="18">
        <f t="shared" si="138"/>
        <v>23.58</v>
      </c>
      <c r="T2183" s="7">
        <f t="shared" si="139"/>
        <v>0.64145810663764957</v>
      </c>
      <c r="U2183" s="4">
        <f>YEAR(SalesDataTable[[#This Row],[Order Date]])</f>
        <v>2026</v>
      </c>
      <c r="V2183" s="7" t="str">
        <f>"Q"&amp;ROUNDUP(MONTH(SalesDataTable[[#This Row],[Order Date]])/3,0)</f>
        <v>Q4</v>
      </c>
      <c r="W2183" s="8">
        <f>MONTH(SalesDataTable[[#This Row],[Order Date]])</f>
        <v>10</v>
      </c>
      <c r="X2183" s="7" t="str">
        <f>TEXT(SalesDataTable[[#This Row],[Order Date]],"mmm")</f>
        <v>Oct</v>
      </c>
    </row>
    <row r="2184" spans="1:24" ht="15.75">
      <c r="A2184" s="2">
        <v>1076</v>
      </c>
      <c r="B2184" s="11">
        <v>46319</v>
      </c>
      <c r="C2184" s="4">
        <f>YEAR(SalesDataTable[[#This Row],[Order Date]])</f>
        <v>2026</v>
      </c>
      <c r="D2184" s="4" t="str">
        <f>"Q"&amp;ROUNDUP(MONTH(SalesDataTable[[#This Row],[Order Date]])/3,0)</f>
        <v>Q4</v>
      </c>
      <c r="E2184" s="4">
        <f>MONTH(SalesDataTable[[#This Row],[Order Date]])</f>
        <v>10</v>
      </c>
      <c r="F2184" s="4" t="str">
        <f>TEXT(SalesDataTable[[#This Row],[Order Date]],"MMM")</f>
        <v>Oct</v>
      </c>
      <c r="G2184" s="3" t="s">
        <v>0</v>
      </c>
      <c r="H2184" s="3" t="s">
        <v>36</v>
      </c>
      <c r="I2184" s="3" t="s">
        <v>28</v>
      </c>
      <c r="J2184" s="3" t="s">
        <v>3</v>
      </c>
      <c r="K2184" s="3" t="s">
        <v>23</v>
      </c>
      <c r="L2184" s="3" t="s">
        <v>29</v>
      </c>
      <c r="M2184" s="8">
        <v>1</v>
      </c>
      <c r="N2184" s="5">
        <v>195.67</v>
      </c>
      <c r="O2184" s="6">
        <v>0</v>
      </c>
      <c r="P2184" s="18">
        <v>105.88</v>
      </c>
      <c r="Q2184" s="18">
        <f t="shared" si="136"/>
        <v>195.67</v>
      </c>
      <c r="R2184" s="18">
        <f t="shared" si="137"/>
        <v>105.88</v>
      </c>
      <c r="S2184" s="18">
        <f t="shared" si="138"/>
        <v>89.789999999999992</v>
      </c>
      <c r="T2184" s="7">
        <f t="shared" si="139"/>
        <v>0.45888485715745897</v>
      </c>
      <c r="U2184" s="4">
        <f>YEAR(SalesDataTable[[#This Row],[Order Date]])</f>
        <v>2026</v>
      </c>
      <c r="V2184" s="7" t="str">
        <f>"Q"&amp;ROUNDUP(MONTH(SalesDataTable[[#This Row],[Order Date]])/3,0)</f>
        <v>Q4</v>
      </c>
      <c r="W2184" s="8">
        <f>MONTH(SalesDataTable[[#This Row],[Order Date]])</f>
        <v>10</v>
      </c>
      <c r="X2184" s="7" t="str">
        <f>TEXT(SalesDataTable[[#This Row],[Order Date]],"mmm")</f>
        <v>Oct</v>
      </c>
    </row>
    <row r="2185" spans="1:24" ht="15.75">
      <c r="A2185" s="2">
        <v>1130</v>
      </c>
      <c r="B2185" s="11">
        <v>46319</v>
      </c>
      <c r="C2185" s="4">
        <f>YEAR(SalesDataTable[[#This Row],[Order Date]])</f>
        <v>2026</v>
      </c>
      <c r="D2185" s="4" t="str">
        <f>"Q"&amp;ROUNDUP(MONTH(SalesDataTable[[#This Row],[Order Date]])/3,0)</f>
        <v>Q4</v>
      </c>
      <c r="E2185" s="4">
        <f>MONTH(SalesDataTable[[#This Row],[Order Date]])</f>
        <v>10</v>
      </c>
      <c r="F2185" s="4" t="str">
        <f>TEXT(SalesDataTable[[#This Row],[Order Date]],"MMM")</f>
        <v>Oct</v>
      </c>
      <c r="G2185" s="3" t="s">
        <v>0</v>
      </c>
      <c r="H2185" s="3" t="s">
        <v>50</v>
      </c>
      <c r="I2185" s="3" t="s">
        <v>19</v>
      </c>
      <c r="J2185" s="3" t="s">
        <v>3</v>
      </c>
      <c r="K2185" s="3" t="s">
        <v>4</v>
      </c>
      <c r="L2185" s="3" t="s">
        <v>26</v>
      </c>
      <c r="M2185" s="8">
        <v>1</v>
      </c>
      <c r="N2185" s="5">
        <v>40.83</v>
      </c>
      <c r="O2185" s="6">
        <v>0.1</v>
      </c>
      <c r="P2185" s="18">
        <v>16.54</v>
      </c>
      <c r="Q2185" s="18">
        <f t="shared" si="136"/>
        <v>36.747</v>
      </c>
      <c r="R2185" s="18">
        <f t="shared" si="137"/>
        <v>16.54</v>
      </c>
      <c r="S2185" s="18">
        <f t="shared" si="138"/>
        <v>20.207000000000001</v>
      </c>
      <c r="T2185" s="7">
        <f t="shared" si="139"/>
        <v>0.54989522954254766</v>
      </c>
      <c r="U2185" s="4">
        <f>YEAR(SalesDataTable[[#This Row],[Order Date]])</f>
        <v>2026</v>
      </c>
      <c r="V2185" s="7" t="str">
        <f>"Q"&amp;ROUNDUP(MONTH(SalesDataTable[[#This Row],[Order Date]])/3,0)</f>
        <v>Q4</v>
      </c>
      <c r="W2185" s="8">
        <f>MONTH(SalesDataTable[[#This Row],[Order Date]])</f>
        <v>10</v>
      </c>
      <c r="X2185" s="7" t="str">
        <f>TEXT(SalesDataTable[[#This Row],[Order Date]],"mmm")</f>
        <v>Oct</v>
      </c>
    </row>
    <row r="2186" spans="1:24" ht="15.75">
      <c r="A2186" s="2">
        <v>2820</v>
      </c>
      <c r="B2186" s="11">
        <v>46319</v>
      </c>
      <c r="C2186" s="4">
        <f>YEAR(SalesDataTable[[#This Row],[Order Date]])</f>
        <v>2026</v>
      </c>
      <c r="D2186" s="4" t="str">
        <f>"Q"&amp;ROUNDUP(MONTH(SalesDataTable[[#This Row],[Order Date]])/3,0)</f>
        <v>Q4</v>
      </c>
      <c r="E2186" s="4">
        <f>MONTH(SalesDataTable[[#This Row],[Order Date]])</f>
        <v>10</v>
      </c>
      <c r="F2186" s="4" t="str">
        <f>TEXT(SalesDataTable[[#This Row],[Order Date]],"MMM")</f>
        <v>Oct</v>
      </c>
      <c r="G2186" s="3" t="s">
        <v>20</v>
      </c>
      <c r="H2186" s="3" t="s">
        <v>31</v>
      </c>
      <c r="I2186" s="3" t="s">
        <v>8</v>
      </c>
      <c r="J2186" s="3" t="s">
        <v>16</v>
      </c>
      <c r="K2186" s="3" t="s">
        <v>9</v>
      </c>
      <c r="L2186" s="3" t="s">
        <v>46</v>
      </c>
      <c r="M2186" s="8">
        <v>6</v>
      </c>
      <c r="N2186" s="5">
        <v>72.73</v>
      </c>
      <c r="O2186" s="6">
        <v>0.05</v>
      </c>
      <c r="P2186" s="18">
        <v>32.700000000000003</v>
      </c>
      <c r="Q2186" s="18">
        <f t="shared" si="136"/>
        <v>414.56099999999998</v>
      </c>
      <c r="R2186" s="18">
        <f t="shared" si="137"/>
        <v>196.20000000000002</v>
      </c>
      <c r="S2186" s="18">
        <f t="shared" si="138"/>
        <v>218.36099999999996</v>
      </c>
      <c r="T2186" s="7">
        <f t="shared" si="139"/>
        <v>0.52672827400551425</v>
      </c>
      <c r="U2186" s="4">
        <f>YEAR(SalesDataTable[[#This Row],[Order Date]])</f>
        <v>2026</v>
      </c>
      <c r="V2186" s="7" t="str">
        <f>"Q"&amp;ROUNDUP(MONTH(SalesDataTable[[#This Row],[Order Date]])/3,0)</f>
        <v>Q4</v>
      </c>
      <c r="W2186" s="8">
        <f>MONTH(SalesDataTable[[#This Row],[Order Date]])</f>
        <v>10</v>
      </c>
      <c r="X2186" s="7" t="str">
        <f>TEXT(SalesDataTable[[#This Row],[Order Date]],"mmm")</f>
        <v>Oct</v>
      </c>
    </row>
    <row r="2187" spans="1:24" ht="15.75">
      <c r="A2187" s="2">
        <v>4213</v>
      </c>
      <c r="B2187" s="11">
        <v>46319</v>
      </c>
      <c r="C2187" s="4">
        <f>YEAR(SalesDataTable[[#This Row],[Order Date]])</f>
        <v>2026</v>
      </c>
      <c r="D2187" s="4" t="str">
        <f>"Q"&amp;ROUNDUP(MONTH(SalesDataTable[[#This Row],[Order Date]])/3,0)</f>
        <v>Q4</v>
      </c>
      <c r="E2187" s="4">
        <f>MONTH(SalesDataTable[[#This Row],[Order Date]])</f>
        <v>10</v>
      </c>
      <c r="F2187" s="4" t="str">
        <f>TEXT(SalesDataTable[[#This Row],[Order Date]],"MMM")</f>
        <v>Oct</v>
      </c>
      <c r="G2187" s="3" t="s">
        <v>6</v>
      </c>
      <c r="H2187" s="3" t="s">
        <v>49</v>
      </c>
      <c r="I2187" s="3" t="s">
        <v>8</v>
      </c>
      <c r="J2187" s="3" t="s">
        <v>16</v>
      </c>
      <c r="K2187" s="3" t="s">
        <v>23</v>
      </c>
      <c r="L2187" s="3" t="s">
        <v>40</v>
      </c>
      <c r="M2187" s="8">
        <v>4</v>
      </c>
      <c r="N2187" s="5">
        <v>81.23</v>
      </c>
      <c r="O2187" s="6">
        <v>0.1</v>
      </c>
      <c r="P2187" s="18">
        <v>38.96</v>
      </c>
      <c r="Q2187" s="18">
        <f t="shared" si="136"/>
        <v>292.428</v>
      </c>
      <c r="R2187" s="18">
        <f t="shared" si="137"/>
        <v>155.84</v>
      </c>
      <c r="S2187" s="18">
        <f t="shared" si="138"/>
        <v>136.58799999999999</v>
      </c>
      <c r="T2187" s="7">
        <f t="shared" si="139"/>
        <v>0.46708249552026482</v>
      </c>
      <c r="U2187" s="4">
        <f>YEAR(SalesDataTable[[#This Row],[Order Date]])</f>
        <v>2026</v>
      </c>
      <c r="V2187" s="7" t="str">
        <f>"Q"&amp;ROUNDUP(MONTH(SalesDataTable[[#This Row],[Order Date]])/3,0)</f>
        <v>Q4</v>
      </c>
      <c r="W2187" s="8">
        <f>MONTH(SalesDataTable[[#This Row],[Order Date]])</f>
        <v>10</v>
      </c>
      <c r="X2187" s="7" t="str">
        <f>TEXT(SalesDataTable[[#This Row],[Order Date]],"mmm")</f>
        <v>Oct</v>
      </c>
    </row>
    <row r="2188" spans="1:24" ht="15.75">
      <c r="A2188" s="2">
        <v>4375</v>
      </c>
      <c r="B2188" s="11">
        <v>46319</v>
      </c>
      <c r="C2188" s="4">
        <f>YEAR(SalesDataTable[[#This Row],[Order Date]])</f>
        <v>2026</v>
      </c>
      <c r="D2188" s="4" t="str">
        <f>"Q"&amp;ROUNDUP(MONTH(SalesDataTable[[#This Row],[Order Date]])/3,0)</f>
        <v>Q4</v>
      </c>
      <c r="E2188" s="4">
        <f>MONTH(SalesDataTable[[#This Row],[Order Date]])</f>
        <v>10</v>
      </c>
      <c r="F2188" s="4" t="str">
        <f>TEXT(SalesDataTable[[#This Row],[Order Date]],"MMM")</f>
        <v>Oct</v>
      </c>
      <c r="G2188" s="3" t="s">
        <v>6</v>
      </c>
      <c r="H2188" s="3" t="s">
        <v>7</v>
      </c>
      <c r="I2188" s="3" t="s">
        <v>2</v>
      </c>
      <c r="J2188" s="3" t="s">
        <v>16</v>
      </c>
      <c r="K2188" s="3" t="s">
        <v>14</v>
      </c>
      <c r="L2188" s="3" t="s">
        <v>32</v>
      </c>
      <c r="M2188" s="8">
        <v>1</v>
      </c>
      <c r="N2188" s="5">
        <v>46.38</v>
      </c>
      <c r="O2188" s="6">
        <v>0.15</v>
      </c>
      <c r="P2188" s="18">
        <v>17.87</v>
      </c>
      <c r="Q2188" s="18">
        <f t="shared" si="136"/>
        <v>39.423000000000002</v>
      </c>
      <c r="R2188" s="18">
        <f t="shared" si="137"/>
        <v>17.87</v>
      </c>
      <c r="S2188" s="18">
        <f t="shared" si="138"/>
        <v>21.553000000000001</v>
      </c>
      <c r="T2188" s="7">
        <f t="shared" si="139"/>
        <v>0.54671131065621592</v>
      </c>
      <c r="U2188" s="4">
        <f>YEAR(SalesDataTable[[#This Row],[Order Date]])</f>
        <v>2026</v>
      </c>
      <c r="V2188" s="7" t="str">
        <f>"Q"&amp;ROUNDUP(MONTH(SalesDataTable[[#This Row],[Order Date]])/3,0)</f>
        <v>Q4</v>
      </c>
      <c r="W2188" s="8">
        <f>MONTH(SalesDataTable[[#This Row],[Order Date]])</f>
        <v>10</v>
      </c>
      <c r="X2188" s="7" t="str">
        <f>TEXT(SalesDataTable[[#This Row],[Order Date]],"mmm")</f>
        <v>Oct</v>
      </c>
    </row>
    <row r="2189" spans="1:24" ht="15.75">
      <c r="A2189" s="2">
        <v>5072</v>
      </c>
      <c r="B2189" s="11">
        <v>46319</v>
      </c>
      <c r="C2189" s="4">
        <f>YEAR(SalesDataTable[[#This Row],[Order Date]])</f>
        <v>2026</v>
      </c>
      <c r="D2189" s="4" t="str">
        <f>"Q"&amp;ROUNDUP(MONTH(SalesDataTable[[#This Row],[Order Date]])/3,0)</f>
        <v>Q4</v>
      </c>
      <c r="E2189" s="4">
        <f>MONTH(SalesDataTable[[#This Row],[Order Date]])</f>
        <v>10</v>
      </c>
      <c r="F2189" s="4" t="str">
        <f>TEXT(SalesDataTable[[#This Row],[Order Date]],"MMM")</f>
        <v>Oct</v>
      </c>
      <c r="G2189" s="3" t="s">
        <v>20</v>
      </c>
      <c r="H2189" s="3" t="s">
        <v>31</v>
      </c>
      <c r="I2189" s="3" t="s">
        <v>8</v>
      </c>
      <c r="J2189" s="3" t="s">
        <v>16</v>
      </c>
      <c r="K2189" s="3" t="s">
        <v>14</v>
      </c>
      <c r="L2189" s="3" t="s">
        <v>32</v>
      </c>
      <c r="M2189" s="8">
        <v>5</v>
      </c>
      <c r="N2189" s="5">
        <v>45.9</v>
      </c>
      <c r="O2189" s="6">
        <v>0.1</v>
      </c>
      <c r="P2189" s="18">
        <v>17.940000000000001</v>
      </c>
      <c r="Q2189" s="18">
        <f t="shared" si="136"/>
        <v>206.55</v>
      </c>
      <c r="R2189" s="18">
        <f t="shared" si="137"/>
        <v>89.7</v>
      </c>
      <c r="S2189" s="18">
        <f t="shared" si="138"/>
        <v>116.85000000000001</v>
      </c>
      <c r="T2189" s="7">
        <f t="shared" si="139"/>
        <v>0.56572258533042852</v>
      </c>
      <c r="U2189" s="4">
        <f>YEAR(SalesDataTable[[#This Row],[Order Date]])</f>
        <v>2026</v>
      </c>
      <c r="V2189" s="7" t="str">
        <f>"Q"&amp;ROUNDUP(MONTH(SalesDataTable[[#This Row],[Order Date]])/3,0)</f>
        <v>Q4</v>
      </c>
      <c r="W2189" s="8">
        <f>MONTH(SalesDataTable[[#This Row],[Order Date]])</f>
        <v>10</v>
      </c>
      <c r="X2189" s="7" t="str">
        <f>TEXT(SalesDataTable[[#This Row],[Order Date]],"mmm")</f>
        <v>Oct</v>
      </c>
    </row>
    <row r="2190" spans="1:24" ht="15.75">
      <c r="A2190" s="2">
        <v>310</v>
      </c>
      <c r="B2190" s="11">
        <v>46320</v>
      </c>
      <c r="C2190" s="4">
        <f>YEAR(SalesDataTable[[#This Row],[Order Date]])</f>
        <v>2026</v>
      </c>
      <c r="D2190" s="4" t="str">
        <f>"Q"&amp;ROUNDUP(MONTH(SalesDataTable[[#This Row],[Order Date]])/3,0)</f>
        <v>Q4</v>
      </c>
      <c r="E2190" s="4">
        <f>MONTH(SalesDataTable[[#This Row],[Order Date]])</f>
        <v>10</v>
      </c>
      <c r="F2190" s="4" t="str">
        <f>TEXT(SalesDataTable[[#This Row],[Order Date]],"MMM")</f>
        <v>Oct</v>
      </c>
      <c r="G2190" s="3" t="s">
        <v>6</v>
      </c>
      <c r="H2190" s="3" t="s">
        <v>43</v>
      </c>
      <c r="I2190" s="3" t="s">
        <v>2</v>
      </c>
      <c r="J2190" s="3" t="s">
        <v>16</v>
      </c>
      <c r="K2190" s="3" t="s">
        <v>9</v>
      </c>
      <c r="L2190" s="3" t="s">
        <v>17</v>
      </c>
      <c r="M2190" s="8">
        <v>5</v>
      </c>
      <c r="N2190" s="5">
        <v>144.04</v>
      </c>
      <c r="O2190" s="6">
        <v>0.1</v>
      </c>
      <c r="P2190" s="18">
        <v>78.069999999999993</v>
      </c>
      <c r="Q2190" s="18">
        <f t="shared" si="136"/>
        <v>648.17999999999995</v>
      </c>
      <c r="R2190" s="18">
        <f t="shared" si="137"/>
        <v>390.34999999999997</v>
      </c>
      <c r="S2190" s="18">
        <f t="shared" si="138"/>
        <v>257.83</v>
      </c>
      <c r="T2190" s="7">
        <f t="shared" si="139"/>
        <v>0.39777530932765592</v>
      </c>
      <c r="U2190" s="4">
        <f>YEAR(SalesDataTable[[#This Row],[Order Date]])</f>
        <v>2026</v>
      </c>
      <c r="V2190" s="7" t="str">
        <f>"Q"&amp;ROUNDUP(MONTH(SalesDataTable[[#This Row],[Order Date]])/3,0)</f>
        <v>Q4</v>
      </c>
      <c r="W2190" s="8">
        <f>MONTH(SalesDataTable[[#This Row],[Order Date]])</f>
        <v>10</v>
      </c>
      <c r="X2190" s="7" t="str">
        <f>TEXT(SalesDataTable[[#This Row],[Order Date]],"mmm")</f>
        <v>Oct</v>
      </c>
    </row>
    <row r="2191" spans="1:24" ht="15.75">
      <c r="A2191" s="2">
        <v>317</v>
      </c>
      <c r="B2191" s="11">
        <v>46320</v>
      </c>
      <c r="C2191" s="4">
        <f>YEAR(SalesDataTable[[#This Row],[Order Date]])</f>
        <v>2026</v>
      </c>
      <c r="D2191" s="4" t="str">
        <f>"Q"&amp;ROUNDUP(MONTH(SalesDataTable[[#This Row],[Order Date]])/3,0)</f>
        <v>Q4</v>
      </c>
      <c r="E2191" s="4">
        <f>MONTH(SalesDataTable[[#This Row],[Order Date]])</f>
        <v>10</v>
      </c>
      <c r="F2191" s="4" t="str">
        <f>TEXT(SalesDataTable[[#This Row],[Order Date]],"MMM")</f>
        <v>Oct</v>
      </c>
      <c r="G2191" s="3" t="s">
        <v>11</v>
      </c>
      <c r="H2191" s="3" t="s">
        <v>39</v>
      </c>
      <c r="I2191" s="3" t="s">
        <v>28</v>
      </c>
      <c r="J2191" s="3" t="s">
        <v>13</v>
      </c>
      <c r="K2191" s="3" t="s">
        <v>4</v>
      </c>
      <c r="L2191" s="3" t="s">
        <v>5</v>
      </c>
      <c r="M2191" s="8">
        <v>2</v>
      </c>
      <c r="N2191" s="5">
        <v>80.69</v>
      </c>
      <c r="O2191" s="6">
        <v>0.05</v>
      </c>
      <c r="P2191" s="18">
        <v>43.81</v>
      </c>
      <c r="Q2191" s="18">
        <f t="shared" si="136"/>
        <v>153.31099999999998</v>
      </c>
      <c r="R2191" s="18">
        <f t="shared" si="137"/>
        <v>87.62</v>
      </c>
      <c r="S2191" s="18">
        <f t="shared" si="138"/>
        <v>65.690999999999974</v>
      </c>
      <c r="T2191" s="7">
        <f t="shared" si="139"/>
        <v>0.42848197454846676</v>
      </c>
      <c r="U2191" s="4">
        <f>YEAR(SalesDataTable[[#This Row],[Order Date]])</f>
        <v>2026</v>
      </c>
      <c r="V2191" s="7" t="str">
        <f>"Q"&amp;ROUNDUP(MONTH(SalesDataTable[[#This Row],[Order Date]])/3,0)</f>
        <v>Q4</v>
      </c>
      <c r="W2191" s="8">
        <f>MONTH(SalesDataTable[[#This Row],[Order Date]])</f>
        <v>10</v>
      </c>
      <c r="X2191" s="7" t="str">
        <f>TEXT(SalesDataTable[[#This Row],[Order Date]],"mmm")</f>
        <v>Oct</v>
      </c>
    </row>
    <row r="2192" spans="1:24" ht="15.75">
      <c r="A2192" s="2">
        <v>684</v>
      </c>
      <c r="B2192" s="11">
        <v>46320</v>
      </c>
      <c r="C2192" s="4">
        <f>YEAR(SalesDataTable[[#This Row],[Order Date]])</f>
        <v>2026</v>
      </c>
      <c r="D2192" s="4" t="str">
        <f>"Q"&amp;ROUNDUP(MONTH(SalesDataTable[[#This Row],[Order Date]])/3,0)</f>
        <v>Q4</v>
      </c>
      <c r="E2192" s="4">
        <f>MONTH(SalesDataTable[[#This Row],[Order Date]])</f>
        <v>10</v>
      </c>
      <c r="F2192" s="4" t="str">
        <f>TEXT(SalesDataTable[[#This Row],[Order Date]],"MMM")</f>
        <v>Oct</v>
      </c>
      <c r="G2192" s="3" t="s">
        <v>20</v>
      </c>
      <c r="H2192" s="3" t="s">
        <v>21</v>
      </c>
      <c r="I2192" s="3" t="s">
        <v>2</v>
      </c>
      <c r="J2192" s="3" t="s">
        <v>16</v>
      </c>
      <c r="K2192" s="3" t="s">
        <v>23</v>
      </c>
      <c r="L2192" s="3" t="s">
        <v>29</v>
      </c>
      <c r="M2192" s="8">
        <v>1</v>
      </c>
      <c r="N2192" s="5">
        <v>191.91</v>
      </c>
      <c r="O2192" s="6">
        <v>0</v>
      </c>
      <c r="P2192" s="18">
        <v>101.89</v>
      </c>
      <c r="Q2192" s="18">
        <f t="shared" si="136"/>
        <v>191.91</v>
      </c>
      <c r="R2192" s="18">
        <f t="shared" si="137"/>
        <v>101.89</v>
      </c>
      <c r="S2192" s="18">
        <f t="shared" si="138"/>
        <v>90.02</v>
      </c>
      <c r="T2192" s="7">
        <f t="shared" si="139"/>
        <v>0.46907404512531914</v>
      </c>
      <c r="U2192" s="4">
        <f>YEAR(SalesDataTable[[#This Row],[Order Date]])</f>
        <v>2026</v>
      </c>
      <c r="V2192" s="7" t="str">
        <f>"Q"&amp;ROUNDUP(MONTH(SalesDataTable[[#This Row],[Order Date]])/3,0)</f>
        <v>Q4</v>
      </c>
      <c r="W2192" s="8">
        <f>MONTH(SalesDataTable[[#This Row],[Order Date]])</f>
        <v>10</v>
      </c>
      <c r="X2192" s="7" t="str">
        <f>TEXT(SalesDataTable[[#This Row],[Order Date]],"mmm")</f>
        <v>Oct</v>
      </c>
    </row>
    <row r="2193" spans="1:24" ht="15.75">
      <c r="A2193" s="2">
        <v>1430</v>
      </c>
      <c r="B2193" s="11">
        <v>46320</v>
      </c>
      <c r="C2193" s="4">
        <f>YEAR(SalesDataTable[[#This Row],[Order Date]])</f>
        <v>2026</v>
      </c>
      <c r="D2193" s="4" t="str">
        <f>"Q"&amp;ROUNDUP(MONTH(SalesDataTable[[#This Row],[Order Date]])/3,0)</f>
        <v>Q4</v>
      </c>
      <c r="E2193" s="4">
        <f>MONTH(SalesDataTable[[#This Row],[Order Date]])</f>
        <v>10</v>
      </c>
      <c r="F2193" s="4" t="str">
        <f>TEXT(SalesDataTable[[#This Row],[Order Date]],"MMM")</f>
        <v>Oct</v>
      </c>
      <c r="G2193" s="3" t="s">
        <v>20</v>
      </c>
      <c r="H2193" s="3" t="s">
        <v>47</v>
      </c>
      <c r="I2193" s="3" t="s">
        <v>19</v>
      </c>
      <c r="J2193" s="3" t="s">
        <v>13</v>
      </c>
      <c r="K2193" s="3" t="s">
        <v>34</v>
      </c>
      <c r="L2193" s="3" t="s">
        <v>42</v>
      </c>
      <c r="M2193" s="8">
        <v>1</v>
      </c>
      <c r="N2193" s="5">
        <v>36.630000000000003</v>
      </c>
      <c r="O2193" s="6">
        <v>0.05</v>
      </c>
      <c r="P2193" s="18">
        <v>13.97</v>
      </c>
      <c r="Q2193" s="18">
        <f t="shared" si="136"/>
        <v>34.798500000000004</v>
      </c>
      <c r="R2193" s="18">
        <f t="shared" si="137"/>
        <v>13.97</v>
      </c>
      <c r="S2193" s="18">
        <f t="shared" si="138"/>
        <v>20.828500000000005</v>
      </c>
      <c r="T2193" s="7">
        <f t="shared" si="139"/>
        <v>0.59854591433538806</v>
      </c>
      <c r="U2193" s="4">
        <f>YEAR(SalesDataTable[[#This Row],[Order Date]])</f>
        <v>2026</v>
      </c>
      <c r="V2193" s="7" t="str">
        <f>"Q"&amp;ROUNDUP(MONTH(SalesDataTable[[#This Row],[Order Date]])/3,0)</f>
        <v>Q4</v>
      </c>
      <c r="W2193" s="8">
        <f>MONTH(SalesDataTable[[#This Row],[Order Date]])</f>
        <v>10</v>
      </c>
      <c r="X2193" s="7" t="str">
        <f>TEXT(SalesDataTable[[#This Row],[Order Date]],"mmm")</f>
        <v>Oct</v>
      </c>
    </row>
    <row r="2194" spans="1:24" ht="15.75">
      <c r="A2194" s="2">
        <v>2049</v>
      </c>
      <c r="B2194" s="11">
        <v>46320</v>
      </c>
      <c r="C2194" s="4">
        <f>YEAR(SalesDataTable[[#This Row],[Order Date]])</f>
        <v>2026</v>
      </c>
      <c r="D2194" s="4" t="str">
        <f>"Q"&amp;ROUNDUP(MONTH(SalesDataTable[[#This Row],[Order Date]])/3,0)</f>
        <v>Q4</v>
      </c>
      <c r="E2194" s="4">
        <f>MONTH(SalesDataTable[[#This Row],[Order Date]])</f>
        <v>10</v>
      </c>
      <c r="F2194" s="4" t="str">
        <f>TEXT(SalesDataTable[[#This Row],[Order Date]],"MMM")</f>
        <v>Oct</v>
      </c>
      <c r="G2194" s="3" t="s">
        <v>20</v>
      </c>
      <c r="H2194" s="3" t="s">
        <v>21</v>
      </c>
      <c r="I2194" s="3" t="s">
        <v>8</v>
      </c>
      <c r="J2194" s="3" t="s">
        <v>16</v>
      </c>
      <c r="K2194" s="3" t="s">
        <v>14</v>
      </c>
      <c r="L2194" s="3" t="s">
        <v>15</v>
      </c>
      <c r="M2194" s="8">
        <v>6</v>
      </c>
      <c r="N2194" s="5">
        <v>35.380000000000003</v>
      </c>
      <c r="O2194" s="6">
        <v>0.05</v>
      </c>
      <c r="P2194" s="18">
        <v>13.9</v>
      </c>
      <c r="Q2194" s="18">
        <f t="shared" si="136"/>
        <v>201.66600000000003</v>
      </c>
      <c r="R2194" s="18">
        <f t="shared" si="137"/>
        <v>83.4</v>
      </c>
      <c r="S2194" s="18">
        <f t="shared" si="138"/>
        <v>118.26600000000002</v>
      </c>
      <c r="T2194" s="7">
        <f t="shared" si="139"/>
        <v>0.58644491386748387</v>
      </c>
      <c r="U2194" s="4">
        <f>YEAR(SalesDataTable[[#This Row],[Order Date]])</f>
        <v>2026</v>
      </c>
      <c r="V2194" s="7" t="str">
        <f>"Q"&amp;ROUNDUP(MONTH(SalesDataTable[[#This Row],[Order Date]])/3,0)</f>
        <v>Q4</v>
      </c>
      <c r="W2194" s="8">
        <f>MONTH(SalesDataTable[[#This Row],[Order Date]])</f>
        <v>10</v>
      </c>
      <c r="X2194" s="7" t="str">
        <f>TEXT(SalesDataTable[[#This Row],[Order Date]],"mmm")</f>
        <v>Oct</v>
      </c>
    </row>
    <row r="2195" spans="1:24" ht="15.75">
      <c r="A2195" s="2">
        <v>2199</v>
      </c>
      <c r="B2195" s="11">
        <v>46320</v>
      </c>
      <c r="C2195" s="4">
        <f>YEAR(SalesDataTable[[#This Row],[Order Date]])</f>
        <v>2026</v>
      </c>
      <c r="D2195" s="4" t="str">
        <f>"Q"&amp;ROUNDUP(MONTH(SalesDataTable[[#This Row],[Order Date]])/3,0)</f>
        <v>Q4</v>
      </c>
      <c r="E2195" s="4">
        <f>MONTH(SalesDataTable[[#This Row],[Order Date]])</f>
        <v>10</v>
      </c>
      <c r="F2195" s="4" t="str">
        <f>TEXT(SalesDataTable[[#This Row],[Order Date]],"MMM")</f>
        <v>Oct</v>
      </c>
      <c r="G2195" s="3" t="s">
        <v>6</v>
      </c>
      <c r="H2195" s="3" t="s">
        <v>43</v>
      </c>
      <c r="I2195" s="3" t="s">
        <v>28</v>
      </c>
      <c r="J2195" s="3" t="s">
        <v>3</v>
      </c>
      <c r="K2195" s="3" t="s">
        <v>14</v>
      </c>
      <c r="L2195" s="3" t="s">
        <v>44</v>
      </c>
      <c r="M2195" s="8">
        <v>1</v>
      </c>
      <c r="N2195" s="5">
        <v>132.63</v>
      </c>
      <c r="O2195" s="6">
        <v>0.05</v>
      </c>
      <c r="P2195" s="18">
        <v>67.489999999999995</v>
      </c>
      <c r="Q2195" s="18">
        <f t="shared" si="136"/>
        <v>125.99849999999999</v>
      </c>
      <c r="R2195" s="18">
        <f t="shared" si="137"/>
        <v>67.489999999999995</v>
      </c>
      <c r="S2195" s="18">
        <f t="shared" si="138"/>
        <v>58.508499999999998</v>
      </c>
      <c r="T2195" s="7">
        <f t="shared" si="139"/>
        <v>0.46435870268296847</v>
      </c>
      <c r="U2195" s="4">
        <f>YEAR(SalesDataTable[[#This Row],[Order Date]])</f>
        <v>2026</v>
      </c>
      <c r="V2195" s="7" t="str">
        <f>"Q"&amp;ROUNDUP(MONTH(SalesDataTable[[#This Row],[Order Date]])/3,0)</f>
        <v>Q4</v>
      </c>
      <c r="W2195" s="8">
        <f>MONTH(SalesDataTable[[#This Row],[Order Date]])</f>
        <v>10</v>
      </c>
      <c r="X2195" s="7" t="str">
        <f>TEXT(SalesDataTable[[#This Row],[Order Date]],"mmm")</f>
        <v>Oct</v>
      </c>
    </row>
    <row r="2196" spans="1:24" ht="15.75">
      <c r="A2196" s="2">
        <v>2954</v>
      </c>
      <c r="B2196" s="11">
        <v>46320</v>
      </c>
      <c r="C2196" s="4">
        <f>YEAR(SalesDataTable[[#This Row],[Order Date]])</f>
        <v>2026</v>
      </c>
      <c r="D2196" s="4" t="str">
        <f>"Q"&amp;ROUNDUP(MONTH(SalesDataTable[[#This Row],[Order Date]])/3,0)</f>
        <v>Q4</v>
      </c>
      <c r="E2196" s="4">
        <f>MONTH(SalesDataTable[[#This Row],[Order Date]])</f>
        <v>10</v>
      </c>
      <c r="F2196" s="4" t="str">
        <f>TEXT(SalesDataTable[[#This Row],[Order Date]],"MMM")</f>
        <v>Oct</v>
      </c>
      <c r="G2196" s="3" t="s">
        <v>20</v>
      </c>
      <c r="H2196" s="3" t="s">
        <v>21</v>
      </c>
      <c r="I2196" s="3" t="s">
        <v>2</v>
      </c>
      <c r="J2196" s="3" t="s">
        <v>13</v>
      </c>
      <c r="K2196" s="3" t="s">
        <v>9</v>
      </c>
      <c r="L2196" s="3" t="s">
        <v>46</v>
      </c>
      <c r="M2196" s="8">
        <v>1</v>
      </c>
      <c r="N2196" s="5">
        <v>71.17</v>
      </c>
      <c r="O2196" s="6">
        <v>0</v>
      </c>
      <c r="P2196" s="18">
        <v>32.57</v>
      </c>
      <c r="Q2196" s="18">
        <f t="shared" si="136"/>
        <v>71.17</v>
      </c>
      <c r="R2196" s="18">
        <f t="shared" si="137"/>
        <v>32.57</v>
      </c>
      <c r="S2196" s="18">
        <f t="shared" si="138"/>
        <v>38.6</v>
      </c>
      <c r="T2196" s="7">
        <f t="shared" si="139"/>
        <v>0.54236335534635383</v>
      </c>
      <c r="U2196" s="4">
        <f>YEAR(SalesDataTable[[#This Row],[Order Date]])</f>
        <v>2026</v>
      </c>
      <c r="V2196" s="7" t="str">
        <f>"Q"&amp;ROUNDUP(MONTH(SalesDataTable[[#This Row],[Order Date]])/3,0)</f>
        <v>Q4</v>
      </c>
      <c r="W2196" s="8">
        <f>MONTH(SalesDataTable[[#This Row],[Order Date]])</f>
        <v>10</v>
      </c>
      <c r="X2196" s="7" t="str">
        <f>TEXT(SalesDataTable[[#This Row],[Order Date]],"mmm")</f>
        <v>Oct</v>
      </c>
    </row>
    <row r="2197" spans="1:24" ht="15.75">
      <c r="A2197" s="2">
        <v>3218</v>
      </c>
      <c r="B2197" s="11">
        <v>46320</v>
      </c>
      <c r="C2197" s="4">
        <f>YEAR(SalesDataTable[[#This Row],[Order Date]])</f>
        <v>2026</v>
      </c>
      <c r="D2197" s="4" t="str">
        <f>"Q"&amp;ROUNDUP(MONTH(SalesDataTable[[#This Row],[Order Date]])/3,0)</f>
        <v>Q4</v>
      </c>
      <c r="E2197" s="4">
        <f>MONTH(SalesDataTable[[#This Row],[Order Date]])</f>
        <v>10</v>
      </c>
      <c r="F2197" s="4" t="str">
        <f>TEXT(SalesDataTable[[#This Row],[Order Date]],"MMM")</f>
        <v>Oct</v>
      </c>
      <c r="G2197" s="3" t="s">
        <v>0</v>
      </c>
      <c r="H2197" s="3" t="s">
        <v>50</v>
      </c>
      <c r="I2197" s="3" t="s">
        <v>8</v>
      </c>
      <c r="J2197" s="3" t="s">
        <v>16</v>
      </c>
      <c r="K2197" s="3" t="s">
        <v>14</v>
      </c>
      <c r="L2197" s="3" t="s">
        <v>44</v>
      </c>
      <c r="M2197" s="8">
        <v>6</v>
      </c>
      <c r="N2197" s="5">
        <v>132.08000000000001</v>
      </c>
      <c r="O2197" s="6">
        <v>0.1</v>
      </c>
      <c r="P2197" s="18">
        <v>67.61</v>
      </c>
      <c r="Q2197" s="18">
        <f t="shared" si="136"/>
        <v>713.23200000000008</v>
      </c>
      <c r="R2197" s="18">
        <f t="shared" si="137"/>
        <v>405.65999999999997</v>
      </c>
      <c r="S2197" s="18">
        <f t="shared" si="138"/>
        <v>307.57200000000012</v>
      </c>
      <c r="T2197" s="7">
        <f t="shared" si="139"/>
        <v>0.43123696076451995</v>
      </c>
      <c r="U2197" s="4">
        <f>YEAR(SalesDataTable[[#This Row],[Order Date]])</f>
        <v>2026</v>
      </c>
      <c r="V2197" s="7" t="str">
        <f>"Q"&amp;ROUNDUP(MONTH(SalesDataTable[[#This Row],[Order Date]])/3,0)</f>
        <v>Q4</v>
      </c>
      <c r="W2197" s="8">
        <f>MONTH(SalesDataTable[[#This Row],[Order Date]])</f>
        <v>10</v>
      </c>
      <c r="X2197" s="7" t="str">
        <f>TEXT(SalesDataTable[[#This Row],[Order Date]],"mmm")</f>
        <v>Oct</v>
      </c>
    </row>
    <row r="2198" spans="1:24" ht="15.75">
      <c r="A2198" s="2">
        <v>3965</v>
      </c>
      <c r="B2198" s="11">
        <v>46320</v>
      </c>
      <c r="C2198" s="4">
        <f>YEAR(SalesDataTable[[#This Row],[Order Date]])</f>
        <v>2026</v>
      </c>
      <c r="D2198" s="4" t="str">
        <f>"Q"&amp;ROUNDUP(MONTH(SalesDataTable[[#This Row],[Order Date]])/3,0)</f>
        <v>Q4</v>
      </c>
      <c r="E2198" s="4">
        <f>MONTH(SalesDataTable[[#This Row],[Order Date]])</f>
        <v>10</v>
      </c>
      <c r="F2198" s="4" t="str">
        <f>TEXT(SalesDataTable[[#This Row],[Order Date]],"MMM")</f>
        <v>Oct</v>
      </c>
      <c r="G2198" s="3" t="s">
        <v>6</v>
      </c>
      <c r="H2198" s="3" t="s">
        <v>41</v>
      </c>
      <c r="I2198" s="3" t="s">
        <v>19</v>
      </c>
      <c r="J2198" s="3" t="s">
        <v>3</v>
      </c>
      <c r="K2198" s="3" t="s">
        <v>23</v>
      </c>
      <c r="L2198" s="3" t="s">
        <v>40</v>
      </c>
      <c r="M2198" s="8">
        <v>3</v>
      </c>
      <c r="N2198" s="5">
        <v>82.75</v>
      </c>
      <c r="O2198" s="6">
        <v>0.05</v>
      </c>
      <c r="P2198" s="18">
        <v>38.53</v>
      </c>
      <c r="Q2198" s="18">
        <f t="shared" si="136"/>
        <v>235.83749999999998</v>
      </c>
      <c r="R2198" s="18">
        <f t="shared" si="137"/>
        <v>115.59</v>
      </c>
      <c r="S2198" s="18">
        <f t="shared" si="138"/>
        <v>120.24749999999997</v>
      </c>
      <c r="T2198" s="7">
        <f t="shared" si="139"/>
        <v>0.50987438384480832</v>
      </c>
      <c r="U2198" s="4">
        <f>YEAR(SalesDataTable[[#This Row],[Order Date]])</f>
        <v>2026</v>
      </c>
      <c r="V2198" s="7" t="str">
        <f>"Q"&amp;ROUNDUP(MONTH(SalesDataTable[[#This Row],[Order Date]])/3,0)</f>
        <v>Q4</v>
      </c>
      <c r="W2198" s="8">
        <f>MONTH(SalesDataTable[[#This Row],[Order Date]])</f>
        <v>10</v>
      </c>
      <c r="X2198" s="7" t="str">
        <f>TEXT(SalesDataTable[[#This Row],[Order Date]],"mmm")</f>
        <v>Oct</v>
      </c>
    </row>
    <row r="2199" spans="1:24" ht="15.75">
      <c r="A2199" s="2">
        <v>2278</v>
      </c>
      <c r="B2199" s="11">
        <v>46321</v>
      </c>
      <c r="C2199" s="4">
        <f>YEAR(SalesDataTable[[#This Row],[Order Date]])</f>
        <v>2026</v>
      </c>
      <c r="D2199" s="4" t="str">
        <f>"Q"&amp;ROUNDUP(MONTH(SalesDataTable[[#This Row],[Order Date]])/3,0)</f>
        <v>Q4</v>
      </c>
      <c r="E2199" s="4">
        <f>MONTH(SalesDataTable[[#This Row],[Order Date]])</f>
        <v>10</v>
      </c>
      <c r="F2199" s="4" t="str">
        <f>TEXT(SalesDataTable[[#This Row],[Order Date]],"MMM")</f>
        <v>Oct</v>
      </c>
      <c r="G2199" s="3" t="s">
        <v>0</v>
      </c>
      <c r="H2199" s="3" t="s">
        <v>50</v>
      </c>
      <c r="I2199" s="3" t="s">
        <v>2</v>
      </c>
      <c r="J2199" s="3" t="s">
        <v>3</v>
      </c>
      <c r="K2199" s="3" t="s">
        <v>34</v>
      </c>
      <c r="L2199" s="3" t="s">
        <v>45</v>
      </c>
      <c r="M2199" s="8">
        <v>5</v>
      </c>
      <c r="N2199" s="5">
        <v>51.5</v>
      </c>
      <c r="O2199" s="6">
        <v>0.1</v>
      </c>
      <c r="P2199" s="18">
        <v>21.38</v>
      </c>
      <c r="Q2199" s="18">
        <f t="shared" si="136"/>
        <v>231.75</v>
      </c>
      <c r="R2199" s="18">
        <f t="shared" si="137"/>
        <v>106.89999999999999</v>
      </c>
      <c r="S2199" s="18">
        <f t="shared" si="138"/>
        <v>124.85000000000001</v>
      </c>
      <c r="T2199" s="7">
        <f t="shared" si="139"/>
        <v>0.53872707659115426</v>
      </c>
      <c r="U2199" s="4">
        <f>YEAR(SalesDataTable[[#This Row],[Order Date]])</f>
        <v>2026</v>
      </c>
      <c r="V2199" s="7" t="str">
        <f>"Q"&amp;ROUNDUP(MONTH(SalesDataTable[[#This Row],[Order Date]])/3,0)</f>
        <v>Q4</v>
      </c>
      <c r="W2199" s="8">
        <f>MONTH(SalesDataTable[[#This Row],[Order Date]])</f>
        <v>10</v>
      </c>
      <c r="X2199" s="7" t="str">
        <f>TEXT(SalesDataTable[[#This Row],[Order Date]],"mmm")</f>
        <v>Oct</v>
      </c>
    </row>
    <row r="2200" spans="1:24" ht="15.75">
      <c r="A2200" s="2">
        <v>3132</v>
      </c>
      <c r="B2200" s="11">
        <v>46321</v>
      </c>
      <c r="C2200" s="4">
        <f>YEAR(SalesDataTable[[#This Row],[Order Date]])</f>
        <v>2026</v>
      </c>
      <c r="D2200" s="4" t="str">
        <f>"Q"&amp;ROUNDUP(MONTH(SalesDataTable[[#This Row],[Order Date]])/3,0)</f>
        <v>Q4</v>
      </c>
      <c r="E2200" s="4">
        <f>MONTH(SalesDataTable[[#This Row],[Order Date]])</f>
        <v>10</v>
      </c>
      <c r="F2200" s="4" t="str">
        <f>TEXT(SalesDataTable[[#This Row],[Order Date]],"MMM")</f>
        <v>Oct</v>
      </c>
      <c r="G2200" s="3" t="s">
        <v>11</v>
      </c>
      <c r="H2200" s="3" t="s">
        <v>25</v>
      </c>
      <c r="I2200" s="3" t="s">
        <v>2</v>
      </c>
      <c r="J2200" s="3" t="s">
        <v>13</v>
      </c>
      <c r="K2200" s="3" t="s">
        <v>9</v>
      </c>
      <c r="L2200" s="3" t="s">
        <v>17</v>
      </c>
      <c r="M2200" s="8">
        <v>3</v>
      </c>
      <c r="N2200" s="5">
        <v>140.49</v>
      </c>
      <c r="O2200" s="6">
        <v>0.05</v>
      </c>
      <c r="P2200" s="18">
        <v>77.45</v>
      </c>
      <c r="Q2200" s="18">
        <f t="shared" si="136"/>
        <v>400.3965</v>
      </c>
      <c r="R2200" s="18">
        <f t="shared" si="137"/>
        <v>232.35000000000002</v>
      </c>
      <c r="S2200" s="18">
        <f t="shared" si="138"/>
        <v>168.04649999999998</v>
      </c>
      <c r="T2200" s="7">
        <f t="shared" si="139"/>
        <v>0.41970022215478903</v>
      </c>
      <c r="U2200" s="4">
        <f>YEAR(SalesDataTable[[#This Row],[Order Date]])</f>
        <v>2026</v>
      </c>
      <c r="V2200" s="7" t="str">
        <f>"Q"&amp;ROUNDUP(MONTH(SalesDataTable[[#This Row],[Order Date]])/3,0)</f>
        <v>Q4</v>
      </c>
      <c r="W2200" s="8">
        <f>MONTH(SalesDataTable[[#This Row],[Order Date]])</f>
        <v>10</v>
      </c>
      <c r="X2200" s="7" t="str">
        <f>TEXT(SalesDataTable[[#This Row],[Order Date]],"mmm")</f>
        <v>Oct</v>
      </c>
    </row>
    <row r="2201" spans="1:24" ht="15.75">
      <c r="A2201" s="2">
        <v>3144</v>
      </c>
      <c r="B2201" s="11">
        <v>46321</v>
      </c>
      <c r="C2201" s="4">
        <f>YEAR(SalesDataTable[[#This Row],[Order Date]])</f>
        <v>2026</v>
      </c>
      <c r="D2201" s="4" t="str">
        <f>"Q"&amp;ROUNDUP(MONTH(SalesDataTable[[#This Row],[Order Date]])/3,0)</f>
        <v>Q4</v>
      </c>
      <c r="E2201" s="4">
        <f>MONTH(SalesDataTable[[#This Row],[Order Date]])</f>
        <v>10</v>
      </c>
      <c r="F2201" s="4" t="str">
        <f>TEXT(SalesDataTable[[#This Row],[Order Date]],"MMM")</f>
        <v>Oct</v>
      </c>
      <c r="G2201" s="3" t="s">
        <v>11</v>
      </c>
      <c r="H2201" s="3" t="s">
        <v>12</v>
      </c>
      <c r="I2201" s="3" t="s">
        <v>28</v>
      </c>
      <c r="J2201" s="3" t="s">
        <v>13</v>
      </c>
      <c r="K2201" s="3" t="s">
        <v>34</v>
      </c>
      <c r="L2201" s="3" t="s">
        <v>42</v>
      </c>
      <c r="M2201" s="8">
        <v>4</v>
      </c>
      <c r="N2201" s="5">
        <v>36.200000000000003</v>
      </c>
      <c r="O2201" s="6">
        <v>0.15</v>
      </c>
      <c r="P2201" s="18">
        <v>13.53</v>
      </c>
      <c r="Q2201" s="18">
        <f t="shared" si="136"/>
        <v>123.08000000000001</v>
      </c>
      <c r="R2201" s="18">
        <f t="shared" si="137"/>
        <v>54.12</v>
      </c>
      <c r="S2201" s="18">
        <f t="shared" si="138"/>
        <v>68.960000000000008</v>
      </c>
      <c r="T2201" s="7">
        <f t="shared" si="139"/>
        <v>0.56028599285017877</v>
      </c>
      <c r="U2201" s="4">
        <f>YEAR(SalesDataTable[[#This Row],[Order Date]])</f>
        <v>2026</v>
      </c>
      <c r="V2201" s="7" t="str">
        <f>"Q"&amp;ROUNDUP(MONTH(SalesDataTable[[#This Row],[Order Date]])/3,0)</f>
        <v>Q4</v>
      </c>
      <c r="W2201" s="8">
        <f>MONTH(SalesDataTable[[#This Row],[Order Date]])</f>
        <v>10</v>
      </c>
      <c r="X2201" s="7" t="str">
        <f>TEXT(SalesDataTable[[#This Row],[Order Date]],"mmm")</f>
        <v>Oct</v>
      </c>
    </row>
    <row r="2202" spans="1:24" ht="15.75">
      <c r="A2202" s="2">
        <v>3501</v>
      </c>
      <c r="B2202" s="11">
        <v>46321</v>
      </c>
      <c r="C2202" s="4">
        <f>YEAR(SalesDataTable[[#This Row],[Order Date]])</f>
        <v>2026</v>
      </c>
      <c r="D2202" s="4" t="str">
        <f>"Q"&amp;ROUNDUP(MONTH(SalesDataTable[[#This Row],[Order Date]])/3,0)</f>
        <v>Q4</v>
      </c>
      <c r="E2202" s="4">
        <f>MONTH(SalesDataTable[[#This Row],[Order Date]])</f>
        <v>10</v>
      </c>
      <c r="F2202" s="4" t="str">
        <f>TEXT(SalesDataTable[[#This Row],[Order Date]],"MMM")</f>
        <v>Oct</v>
      </c>
      <c r="G2202" s="3" t="s">
        <v>20</v>
      </c>
      <c r="H2202" s="3" t="s">
        <v>31</v>
      </c>
      <c r="I2202" s="3" t="s">
        <v>19</v>
      </c>
      <c r="J2202" s="3" t="s">
        <v>13</v>
      </c>
      <c r="K2202" s="3" t="s">
        <v>23</v>
      </c>
      <c r="L2202" s="3" t="s">
        <v>51</v>
      </c>
      <c r="M2202" s="8">
        <v>1</v>
      </c>
      <c r="N2202" s="5">
        <v>120.5</v>
      </c>
      <c r="O2202" s="6">
        <v>0.05</v>
      </c>
      <c r="P2202" s="18">
        <v>61.71</v>
      </c>
      <c r="Q2202" s="18">
        <f t="shared" si="136"/>
        <v>114.47499999999999</v>
      </c>
      <c r="R2202" s="18">
        <f t="shared" si="137"/>
        <v>61.71</v>
      </c>
      <c r="S2202" s="18">
        <f t="shared" si="138"/>
        <v>52.764999999999993</v>
      </c>
      <c r="T2202" s="7">
        <f t="shared" si="139"/>
        <v>0.4609303341340904</v>
      </c>
      <c r="U2202" s="4">
        <f>YEAR(SalesDataTable[[#This Row],[Order Date]])</f>
        <v>2026</v>
      </c>
      <c r="V2202" s="7" t="str">
        <f>"Q"&amp;ROUNDUP(MONTH(SalesDataTable[[#This Row],[Order Date]])/3,0)</f>
        <v>Q4</v>
      </c>
      <c r="W2202" s="8">
        <f>MONTH(SalesDataTable[[#This Row],[Order Date]])</f>
        <v>10</v>
      </c>
      <c r="X2202" s="7" t="str">
        <f>TEXT(SalesDataTable[[#This Row],[Order Date]],"mmm")</f>
        <v>Oct</v>
      </c>
    </row>
    <row r="2203" spans="1:24" ht="15.75">
      <c r="A2203" s="2">
        <v>458</v>
      </c>
      <c r="B2203" s="11">
        <v>46322</v>
      </c>
      <c r="C2203" s="4">
        <f>YEAR(SalesDataTable[[#This Row],[Order Date]])</f>
        <v>2026</v>
      </c>
      <c r="D2203" s="4" t="str">
        <f>"Q"&amp;ROUNDUP(MONTH(SalesDataTable[[#This Row],[Order Date]])/3,0)</f>
        <v>Q4</v>
      </c>
      <c r="E2203" s="4">
        <f>MONTH(SalesDataTable[[#This Row],[Order Date]])</f>
        <v>10</v>
      </c>
      <c r="F2203" s="4" t="str">
        <f>TEXT(SalesDataTable[[#This Row],[Order Date]],"MMM")</f>
        <v>Oct</v>
      </c>
      <c r="G2203" s="3" t="s">
        <v>11</v>
      </c>
      <c r="H2203" s="3" t="s">
        <v>12</v>
      </c>
      <c r="I2203" s="3" t="s">
        <v>19</v>
      </c>
      <c r="J2203" s="3" t="s">
        <v>16</v>
      </c>
      <c r="K2203" s="3" t="s">
        <v>4</v>
      </c>
      <c r="L2203" s="3" t="s">
        <v>30</v>
      </c>
      <c r="M2203" s="8">
        <v>1</v>
      </c>
      <c r="N2203" s="5">
        <v>102.44</v>
      </c>
      <c r="O2203" s="6">
        <v>0.05</v>
      </c>
      <c r="P2203" s="18">
        <v>49.14</v>
      </c>
      <c r="Q2203" s="18">
        <f t="shared" si="136"/>
        <v>97.317999999999998</v>
      </c>
      <c r="R2203" s="18">
        <f t="shared" si="137"/>
        <v>49.14</v>
      </c>
      <c r="S2203" s="18">
        <f t="shared" si="138"/>
        <v>48.177999999999997</v>
      </c>
      <c r="T2203" s="7">
        <f t="shared" si="139"/>
        <v>0.49505744055570394</v>
      </c>
      <c r="U2203" s="4">
        <f>YEAR(SalesDataTable[[#This Row],[Order Date]])</f>
        <v>2026</v>
      </c>
      <c r="V2203" s="7" t="str">
        <f>"Q"&amp;ROUNDUP(MONTH(SalesDataTable[[#This Row],[Order Date]])/3,0)</f>
        <v>Q4</v>
      </c>
      <c r="W2203" s="8">
        <f>MONTH(SalesDataTable[[#This Row],[Order Date]])</f>
        <v>10</v>
      </c>
      <c r="X2203" s="7" t="str">
        <f>TEXT(SalesDataTable[[#This Row],[Order Date]],"mmm")</f>
        <v>Oct</v>
      </c>
    </row>
    <row r="2204" spans="1:24" ht="15.75">
      <c r="A2204" s="2">
        <v>1065</v>
      </c>
      <c r="B2204" s="11">
        <v>46322</v>
      </c>
      <c r="C2204" s="4">
        <f>YEAR(SalesDataTable[[#This Row],[Order Date]])</f>
        <v>2026</v>
      </c>
      <c r="D2204" s="4" t="str">
        <f>"Q"&amp;ROUNDUP(MONTH(SalesDataTable[[#This Row],[Order Date]])/3,0)</f>
        <v>Q4</v>
      </c>
      <c r="E2204" s="4">
        <f>MONTH(SalesDataTable[[#This Row],[Order Date]])</f>
        <v>10</v>
      </c>
      <c r="F2204" s="4" t="str">
        <f>TEXT(SalesDataTable[[#This Row],[Order Date]],"MMM")</f>
        <v>Oct</v>
      </c>
      <c r="G2204" s="3" t="s">
        <v>11</v>
      </c>
      <c r="H2204" s="3" t="s">
        <v>25</v>
      </c>
      <c r="I2204" s="3" t="s">
        <v>2</v>
      </c>
      <c r="J2204" s="3" t="s">
        <v>13</v>
      </c>
      <c r="K2204" s="3" t="s">
        <v>34</v>
      </c>
      <c r="L2204" s="3" t="s">
        <v>38</v>
      </c>
      <c r="M2204" s="8">
        <v>6</v>
      </c>
      <c r="N2204" s="5">
        <v>121.58</v>
      </c>
      <c r="O2204" s="6">
        <v>0.15</v>
      </c>
      <c r="P2204" s="18">
        <v>68.86</v>
      </c>
      <c r="Q2204" s="18">
        <f t="shared" si="136"/>
        <v>620.05799999999999</v>
      </c>
      <c r="R2204" s="18">
        <f t="shared" si="137"/>
        <v>413.15999999999997</v>
      </c>
      <c r="S2204" s="18">
        <f t="shared" si="138"/>
        <v>206.89800000000002</v>
      </c>
      <c r="T2204" s="7">
        <f t="shared" si="139"/>
        <v>0.33367523683268346</v>
      </c>
      <c r="U2204" s="4">
        <f>YEAR(SalesDataTable[[#This Row],[Order Date]])</f>
        <v>2026</v>
      </c>
      <c r="V2204" s="7" t="str">
        <f>"Q"&amp;ROUNDUP(MONTH(SalesDataTable[[#This Row],[Order Date]])/3,0)</f>
        <v>Q4</v>
      </c>
      <c r="W2204" s="8">
        <f>MONTH(SalesDataTable[[#This Row],[Order Date]])</f>
        <v>10</v>
      </c>
      <c r="X2204" s="7" t="str">
        <f>TEXT(SalesDataTable[[#This Row],[Order Date]],"mmm")</f>
        <v>Oct</v>
      </c>
    </row>
    <row r="2205" spans="1:24" ht="15.75">
      <c r="A2205" s="2">
        <v>1707</v>
      </c>
      <c r="B2205" s="11">
        <v>46322</v>
      </c>
      <c r="C2205" s="4">
        <f>YEAR(SalesDataTable[[#This Row],[Order Date]])</f>
        <v>2026</v>
      </c>
      <c r="D2205" s="4" t="str">
        <f>"Q"&amp;ROUNDUP(MONTH(SalesDataTable[[#This Row],[Order Date]])/3,0)</f>
        <v>Q4</v>
      </c>
      <c r="E2205" s="4">
        <f>MONTH(SalesDataTable[[#This Row],[Order Date]])</f>
        <v>10</v>
      </c>
      <c r="F2205" s="4" t="str">
        <f>TEXT(SalesDataTable[[#This Row],[Order Date]],"MMM")</f>
        <v>Oct</v>
      </c>
      <c r="G2205" s="3" t="s">
        <v>11</v>
      </c>
      <c r="H2205" s="3" t="s">
        <v>52</v>
      </c>
      <c r="I2205" s="3" t="s">
        <v>2</v>
      </c>
      <c r="J2205" s="3" t="s">
        <v>13</v>
      </c>
      <c r="K2205" s="3" t="s">
        <v>14</v>
      </c>
      <c r="L2205" s="3" t="s">
        <v>15</v>
      </c>
      <c r="M2205" s="8">
        <v>2</v>
      </c>
      <c r="N2205" s="5">
        <v>35.36</v>
      </c>
      <c r="O2205" s="6">
        <v>0</v>
      </c>
      <c r="P2205" s="18">
        <v>13.33</v>
      </c>
      <c r="Q2205" s="18">
        <f t="shared" si="136"/>
        <v>70.72</v>
      </c>
      <c r="R2205" s="18">
        <f t="shared" si="137"/>
        <v>26.66</v>
      </c>
      <c r="S2205" s="18">
        <f t="shared" si="138"/>
        <v>44.06</v>
      </c>
      <c r="T2205" s="7">
        <f t="shared" si="139"/>
        <v>0.62302036199095023</v>
      </c>
      <c r="U2205" s="4">
        <f>YEAR(SalesDataTable[[#This Row],[Order Date]])</f>
        <v>2026</v>
      </c>
      <c r="V2205" s="7" t="str">
        <f>"Q"&amp;ROUNDUP(MONTH(SalesDataTable[[#This Row],[Order Date]])/3,0)</f>
        <v>Q4</v>
      </c>
      <c r="W2205" s="8">
        <f>MONTH(SalesDataTable[[#This Row],[Order Date]])</f>
        <v>10</v>
      </c>
      <c r="X2205" s="7" t="str">
        <f>TEXT(SalesDataTable[[#This Row],[Order Date]],"mmm")</f>
        <v>Oct</v>
      </c>
    </row>
    <row r="2206" spans="1:24" ht="15.75">
      <c r="A2206" s="2">
        <v>1989</v>
      </c>
      <c r="B2206" s="11">
        <v>46322</v>
      </c>
      <c r="C2206" s="4">
        <f>YEAR(SalesDataTable[[#This Row],[Order Date]])</f>
        <v>2026</v>
      </c>
      <c r="D2206" s="4" t="str">
        <f>"Q"&amp;ROUNDUP(MONTH(SalesDataTable[[#This Row],[Order Date]])/3,0)</f>
        <v>Q4</v>
      </c>
      <c r="E2206" s="4">
        <f>MONTH(SalesDataTable[[#This Row],[Order Date]])</f>
        <v>10</v>
      </c>
      <c r="F2206" s="4" t="str">
        <f>TEXT(SalesDataTable[[#This Row],[Order Date]],"MMM")</f>
        <v>Oct</v>
      </c>
      <c r="G2206" s="3" t="s">
        <v>20</v>
      </c>
      <c r="H2206" s="3" t="s">
        <v>21</v>
      </c>
      <c r="I2206" s="3" t="s">
        <v>2</v>
      </c>
      <c r="J2206" s="3" t="s">
        <v>13</v>
      </c>
      <c r="K2206" s="3" t="s">
        <v>23</v>
      </c>
      <c r="L2206" s="3" t="s">
        <v>24</v>
      </c>
      <c r="M2206" s="8">
        <v>2</v>
      </c>
      <c r="N2206" s="5">
        <v>335.73</v>
      </c>
      <c r="O2206" s="6">
        <v>0</v>
      </c>
      <c r="P2206" s="18">
        <v>199.44</v>
      </c>
      <c r="Q2206" s="18">
        <f t="shared" si="136"/>
        <v>671.46</v>
      </c>
      <c r="R2206" s="18">
        <f t="shared" si="137"/>
        <v>398.88</v>
      </c>
      <c r="S2206" s="18">
        <f t="shared" si="138"/>
        <v>272.58000000000004</v>
      </c>
      <c r="T2206" s="7">
        <f t="shared" si="139"/>
        <v>0.4059512107943884</v>
      </c>
      <c r="U2206" s="4">
        <f>YEAR(SalesDataTable[[#This Row],[Order Date]])</f>
        <v>2026</v>
      </c>
      <c r="V2206" s="7" t="str">
        <f>"Q"&amp;ROUNDUP(MONTH(SalesDataTable[[#This Row],[Order Date]])/3,0)</f>
        <v>Q4</v>
      </c>
      <c r="W2206" s="8">
        <f>MONTH(SalesDataTable[[#This Row],[Order Date]])</f>
        <v>10</v>
      </c>
      <c r="X2206" s="7" t="str">
        <f>TEXT(SalesDataTable[[#This Row],[Order Date]],"mmm")</f>
        <v>Oct</v>
      </c>
    </row>
    <row r="2207" spans="1:24" ht="15.75">
      <c r="A2207" s="2">
        <v>2852</v>
      </c>
      <c r="B2207" s="11">
        <v>46322</v>
      </c>
      <c r="C2207" s="4">
        <f>YEAR(SalesDataTable[[#This Row],[Order Date]])</f>
        <v>2026</v>
      </c>
      <c r="D2207" s="4" t="str">
        <f>"Q"&amp;ROUNDUP(MONTH(SalesDataTable[[#This Row],[Order Date]])/3,0)</f>
        <v>Q4</v>
      </c>
      <c r="E2207" s="4">
        <f>MONTH(SalesDataTable[[#This Row],[Order Date]])</f>
        <v>10</v>
      </c>
      <c r="F2207" s="4" t="str">
        <f>TEXT(SalesDataTable[[#This Row],[Order Date]],"MMM")</f>
        <v>Oct</v>
      </c>
      <c r="G2207" s="3" t="s">
        <v>6</v>
      </c>
      <c r="H2207" s="3" t="s">
        <v>43</v>
      </c>
      <c r="I2207" s="3" t="s">
        <v>8</v>
      </c>
      <c r="J2207" s="3" t="s">
        <v>16</v>
      </c>
      <c r="K2207" s="3" t="s">
        <v>9</v>
      </c>
      <c r="L2207" s="3" t="s">
        <v>17</v>
      </c>
      <c r="M2207" s="8">
        <v>3</v>
      </c>
      <c r="N2207" s="5">
        <v>141.96</v>
      </c>
      <c r="O2207" s="6">
        <v>0.1</v>
      </c>
      <c r="P2207" s="18">
        <v>77.42</v>
      </c>
      <c r="Q2207" s="18">
        <f t="shared" si="136"/>
        <v>383.29200000000003</v>
      </c>
      <c r="R2207" s="18">
        <f t="shared" si="137"/>
        <v>232.26</v>
      </c>
      <c r="S2207" s="18">
        <f t="shared" si="138"/>
        <v>151.03200000000004</v>
      </c>
      <c r="T2207" s="7">
        <f t="shared" si="139"/>
        <v>0.39403900942362485</v>
      </c>
      <c r="U2207" s="4">
        <f>YEAR(SalesDataTable[[#This Row],[Order Date]])</f>
        <v>2026</v>
      </c>
      <c r="V2207" s="7" t="str">
        <f>"Q"&amp;ROUNDUP(MONTH(SalesDataTable[[#This Row],[Order Date]])/3,0)</f>
        <v>Q4</v>
      </c>
      <c r="W2207" s="8">
        <f>MONTH(SalesDataTable[[#This Row],[Order Date]])</f>
        <v>10</v>
      </c>
      <c r="X2207" s="7" t="str">
        <f>TEXT(SalesDataTable[[#This Row],[Order Date]],"mmm")</f>
        <v>Oct</v>
      </c>
    </row>
    <row r="2208" spans="1:24" ht="15.75">
      <c r="A2208" s="2">
        <v>4762</v>
      </c>
      <c r="B2208" s="11">
        <v>46322</v>
      </c>
      <c r="C2208" s="4">
        <f>YEAR(SalesDataTable[[#This Row],[Order Date]])</f>
        <v>2026</v>
      </c>
      <c r="D2208" s="4" t="str">
        <f>"Q"&amp;ROUNDUP(MONTH(SalesDataTable[[#This Row],[Order Date]])/3,0)</f>
        <v>Q4</v>
      </c>
      <c r="E2208" s="4">
        <f>MONTH(SalesDataTable[[#This Row],[Order Date]])</f>
        <v>10</v>
      </c>
      <c r="F2208" s="4" t="str">
        <f>TEXT(SalesDataTable[[#This Row],[Order Date]],"MMM")</f>
        <v>Oct</v>
      </c>
      <c r="G2208" s="3" t="s">
        <v>6</v>
      </c>
      <c r="H2208" s="3" t="s">
        <v>43</v>
      </c>
      <c r="I2208" s="3" t="s">
        <v>28</v>
      </c>
      <c r="J2208" s="3" t="s">
        <v>13</v>
      </c>
      <c r="K2208" s="3" t="s">
        <v>34</v>
      </c>
      <c r="L2208" s="3" t="s">
        <v>45</v>
      </c>
      <c r="M2208" s="8">
        <v>2</v>
      </c>
      <c r="N2208" s="5">
        <v>51.76</v>
      </c>
      <c r="O2208" s="6">
        <v>0</v>
      </c>
      <c r="P2208" s="18">
        <v>21.64</v>
      </c>
      <c r="Q2208" s="18">
        <f t="shared" si="136"/>
        <v>103.52</v>
      </c>
      <c r="R2208" s="18">
        <f t="shared" si="137"/>
        <v>43.28</v>
      </c>
      <c r="S2208" s="18">
        <f t="shared" si="138"/>
        <v>60.239999999999995</v>
      </c>
      <c r="T2208" s="7">
        <f t="shared" si="139"/>
        <v>0.58191653786707875</v>
      </c>
      <c r="U2208" s="4">
        <f>YEAR(SalesDataTable[[#This Row],[Order Date]])</f>
        <v>2026</v>
      </c>
      <c r="V2208" s="7" t="str">
        <f>"Q"&amp;ROUNDUP(MONTH(SalesDataTable[[#This Row],[Order Date]])/3,0)</f>
        <v>Q4</v>
      </c>
      <c r="W2208" s="8">
        <f>MONTH(SalesDataTable[[#This Row],[Order Date]])</f>
        <v>10</v>
      </c>
      <c r="X2208" s="7" t="str">
        <f>TEXT(SalesDataTable[[#This Row],[Order Date]],"mmm")</f>
        <v>Oct</v>
      </c>
    </row>
    <row r="2209" spans="1:24" ht="15.75">
      <c r="A2209" s="2">
        <v>4997</v>
      </c>
      <c r="B2209" s="11">
        <v>46322</v>
      </c>
      <c r="C2209" s="4">
        <f>YEAR(SalesDataTable[[#This Row],[Order Date]])</f>
        <v>2026</v>
      </c>
      <c r="D2209" s="4" t="str">
        <f>"Q"&amp;ROUNDUP(MONTH(SalesDataTable[[#This Row],[Order Date]])/3,0)</f>
        <v>Q4</v>
      </c>
      <c r="E2209" s="4">
        <f>MONTH(SalesDataTable[[#This Row],[Order Date]])</f>
        <v>10</v>
      </c>
      <c r="F2209" s="4" t="str">
        <f>TEXT(SalesDataTable[[#This Row],[Order Date]],"MMM")</f>
        <v>Oct</v>
      </c>
      <c r="G2209" s="3" t="s">
        <v>20</v>
      </c>
      <c r="H2209" s="3" t="s">
        <v>31</v>
      </c>
      <c r="I2209" s="3" t="s">
        <v>2</v>
      </c>
      <c r="J2209" s="3" t="s">
        <v>3</v>
      </c>
      <c r="K2209" s="3" t="s">
        <v>23</v>
      </c>
      <c r="L2209" s="3" t="s">
        <v>29</v>
      </c>
      <c r="M2209" s="8">
        <v>3</v>
      </c>
      <c r="N2209" s="5">
        <v>194.09</v>
      </c>
      <c r="O2209" s="6">
        <v>0.1</v>
      </c>
      <c r="P2209" s="18">
        <v>105.84</v>
      </c>
      <c r="Q2209" s="18">
        <f t="shared" si="136"/>
        <v>524.04300000000001</v>
      </c>
      <c r="R2209" s="18">
        <f t="shared" si="137"/>
        <v>317.52</v>
      </c>
      <c r="S2209" s="18">
        <f t="shared" si="138"/>
        <v>206.52300000000002</v>
      </c>
      <c r="T2209" s="7">
        <f t="shared" si="139"/>
        <v>0.39409552269565667</v>
      </c>
      <c r="U2209" s="4">
        <f>YEAR(SalesDataTable[[#This Row],[Order Date]])</f>
        <v>2026</v>
      </c>
      <c r="V2209" s="7" t="str">
        <f>"Q"&amp;ROUNDUP(MONTH(SalesDataTable[[#This Row],[Order Date]])/3,0)</f>
        <v>Q4</v>
      </c>
      <c r="W2209" s="8">
        <f>MONTH(SalesDataTable[[#This Row],[Order Date]])</f>
        <v>10</v>
      </c>
      <c r="X2209" s="7" t="str">
        <f>TEXT(SalesDataTable[[#This Row],[Order Date]],"mmm")</f>
        <v>Oct</v>
      </c>
    </row>
    <row r="2210" spans="1:24" ht="15.75">
      <c r="A2210" s="2">
        <v>1238</v>
      </c>
      <c r="B2210" s="11">
        <v>46323</v>
      </c>
      <c r="C2210" s="4">
        <f>YEAR(SalesDataTable[[#This Row],[Order Date]])</f>
        <v>2026</v>
      </c>
      <c r="D2210" s="4" t="str">
        <f>"Q"&amp;ROUNDUP(MONTH(SalesDataTable[[#This Row],[Order Date]])/3,0)</f>
        <v>Q4</v>
      </c>
      <c r="E2210" s="4">
        <f>MONTH(SalesDataTable[[#This Row],[Order Date]])</f>
        <v>10</v>
      </c>
      <c r="F2210" s="4" t="str">
        <f>TEXT(SalesDataTable[[#This Row],[Order Date]],"MMM")</f>
        <v>Oct</v>
      </c>
      <c r="G2210" s="3" t="s">
        <v>6</v>
      </c>
      <c r="H2210" s="3" t="s">
        <v>43</v>
      </c>
      <c r="I2210" s="3" t="s">
        <v>2</v>
      </c>
      <c r="J2210" s="3" t="s">
        <v>3</v>
      </c>
      <c r="K2210" s="3" t="s">
        <v>23</v>
      </c>
      <c r="L2210" s="3" t="s">
        <v>51</v>
      </c>
      <c r="M2210" s="8">
        <v>1</v>
      </c>
      <c r="N2210" s="5">
        <v>125.39</v>
      </c>
      <c r="O2210" s="6">
        <v>0.05</v>
      </c>
      <c r="P2210" s="18">
        <v>61.19</v>
      </c>
      <c r="Q2210" s="18">
        <f t="shared" si="136"/>
        <v>119.12049999999999</v>
      </c>
      <c r="R2210" s="18">
        <f t="shared" si="137"/>
        <v>61.19</v>
      </c>
      <c r="S2210" s="18">
        <f t="shared" si="138"/>
        <v>57.930499999999995</v>
      </c>
      <c r="T2210" s="7">
        <f t="shared" si="139"/>
        <v>0.48631847582909743</v>
      </c>
      <c r="U2210" s="4">
        <f>YEAR(SalesDataTable[[#This Row],[Order Date]])</f>
        <v>2026</v>
      </c>
      <c r="V2210" s="7" t="str">
        <f>"Q"&amp;ROUNDUP(MONTH(SalesDataTable[[#This Row],[Order Date]])/3,0)</f>
        <v>Q4</v>
      </c>
      <c r="W2210" s="8">
        <f>MONTH(SalesDataTable[[#This Row],[Order Date]])</f>
        <v>10</v>
      </c>
      <c r="X2210" s="7" t="str">
        <f>TEXT(SalesDataTable[[#This Row],[Order Date]],"mmm")</f>
        <v>Oct</v>
      </c>
    </row>
    <row r="2211" spans="1:24" ht="15.75">
      <c r="A2211" s="2">
        <v>2622</v>
      </c>
      <c r="B2211" s="11">
        <v>46323</v>
      </c>
      <c r="C2211" s="4">
        <f>YEAR(SalesDataTable[[#This Row],[Order Date]])</f>
        <v>2026</v>
      </c>
      <c r="D2211" s="4" t="str">
        <f>"Q"&amp;ROUNDUP(MONTH(SalesDataTable[[#This Row],[Order Date]])/3,0)</f>
        <v>Q4</v>
      </c>
      <c r="E2211" s="4">
        <f>MONTH(SalesDataTable[[#This Row],[Order Date]])</f>
        <v>10</v>
      </c>
      <c r="F2211" s="4" t="str">
        <f>TEXT(SalesDataTable[[#This Row],[Order Date]],"MMM")</f>
        <v>Oct</v>
      </c>
      <c r="G2211" s="3" t="s">
        <v>0</v>
      </c>
      <c r="H2211" s="3" t="s">
        <v>50</v>
      </c>
      <c r="I2211" s="3" t="s">
        <v>28</v>
      </c>
      <c r="J2211" s="3" t="s">
        <v>13</v>
      </c>
      <c r="K2211" s="3" t="s">
        <v>23</v>
      </c>
      <c r="L2211" s="3" t="s">
        <v>40</v>
      </c>
      <c r="M2211" s="8">
        <v>3</v>
      </c>
      <c r="N2211" s="5">
        <v>83.73</v>
      </c>
      <c r="O2211" s="6">
        <v>0.15</v>
      </c>
      <c r="P2211" s="18">
        <v>39.43</v>
      </c>
      <c r="Q2211" s="18">
        <f t="shared" si="136"/>
        <v>213.51149999999998</v>
      </c>
      <c r="R2211" s="18">
        <f t="shared" si="137"/>
        <v>118.28999999999999</v>
      </c>
      <c r="S2211" s="18">
        <f t="shared" si="138"/>
        <v>95.221499999999992</v>
      </c>
      <c r="T2211" s="7">
        <f t="shared" si="139"/>
        <v>0.44597831966896395</v>
      </c>
      <c r="U2211" s="4">
        <f>YEAR(SalesDataTable[[#This Row],[Order Date]])</f>
        <v>2026</v>
      </c>
      <c r="V2211" s="7" t="str">
        <f>"Q"&amp;ROUNDUP(MONTH(SalesDataTable[[#This Row],[Order Date]])/3,0)</f>
        <v>Q4</v>
      </c>
      <c r="W2211" s="8">
        <f>MONTH(SalesDataTable[[#This Row],[Order Date]])</f>
        <v>10</v>
      </c>
      <c r="X2211" s="7" t="str">
        <f>TEXT(SalesDataTable[[#This Row],[Order Date]],"mmm")</f>
        <v>Oct</v>
      </c>
    </row>
    <row r="2212" spans="1:24" ht="15.75">
      <c r="A2212" s="2">
        <v>3106</v>
      </c>
      <c r="B2212" s="11">
        <v>46323</v>
      </c>
      <c r="C2212" s="4">
        <f>YEAR(SalesDataTable[[#This Row],[Order Date]])</f>
        <v>2026</v>
      </c>
      <c r="D2212" s="4" t="str">
        <f>"Q"&amp;ROUNDUP(MONTH(SalesDataTable[[#This Row],[Order Date]])/3,0)</f>
        <v>Q4</v>
      </c>
      <c r="E2212" s="4">
        <f>MONTH(SalesDataTable[[#This Row],[Order Date]])</f>
        <v>10</v>
      </c>
      <c r="F2212" s="4" t="str">
        <f>TEXT(SalesDataTable[[#This Row],[Order Date]],"MMM")</f>
        <v>Oct</v>
      </c>
      <c r="G2212" s="3" t="s">
        <v>20</v>
      </c>
      <c r="H2212" s="3" t="s">
        <v>33</v>
      </c>
      <c r="I2212" s="3" t="s">
        <v>28</v>
      </c>
      <c r="J2212" s="3" t="s">
        <v>16</v>
      </c>
      <c r="K2212" s="3" t="s">
        <v>34</v>
      </c>
      <c r="L2212" s="3" t="s">
        <v>42</v>
      </c>
      <c r="M2212" s="8">
        <v>3</v>
      </c>
      <c r="N2212" s="5">
        <v>36.99</v>
      </c>
      <c r="O2212" s="6">
        <v>0.05</v>
      </c>
      <c r="P2212" s="18">
        <v>14.14</v>
      </c>
      <c r="Q2212" s="18">
        <f t="shared" si="136"/>
        <v>105.42149999999999</v>
      </c>
      <c r="R2212" s="18">
        <f t="shared" si="137"/>
        <v>42.42</v>
      </c>
      <c r="S2212" s="18">
        <f t="shared" si="138"/>
        <v>63.001499999999993</v>
      </c>
      <c r="T2212" s="7">
        <f t="shared" si="139"/>
        <v>0.59761528720422297</v>
      </c>
      <c r="U2212" s="4">
        <f>YEAR(SalesDataTable[[#This Row],[Order Date]])</f>
        <v>2026</v>
      </c>
      <c r="V2212" s="7" t="str">
        <f>"Q"&amp;ROUNDUP(MONTH(SalesDataTable[[#This Row],[Order Date]])/3,0)</f>
        <v>Q4</v>
      </c>
      <c r="W2212" s="8">
        <f>MONTH(SalesDataTable[[#This Row],[Order Date]])</f>
        <v>10</v>
      </c>
      <c r="X2212" s="7" t="str">
        <f>TEXT(SalesDataTable[[#This Row],[Order Date]],"mmm")</f>
        <v>Oct</v>
      </c>
    </row>
    <row r="2213" spans="1:24" ht="15.75">
      <c r="A2213" s="2">
        <v>3274</v>
      </c>
      <c r="B2213" s="11">
        <v>46323</v>
      </c>
      <c r="C2213" s="4">
        <f>YEAR(SalesDataTable[[#This Row],[Order Date]])</f>
        <v>2026</v>
      </c>
      <c r="D2213" s="4" t="str">
        <f>"Q"&amp;ROUNDUP(MONTH(SalesDataTable[[#This Row],[Order Date]])/3,0)</f>
        <v>Q4</v>
      </c>
      <c r="E2213" s="4">
        <f>MONTH(SalesDataTable[[#This Row],[Order Date]])</f>
        <v>10</v>
      </c>
      <c r="F2213" s="4" t="str">
        <f>TEXT(SalesDataTable[[#This Row],[Order Date]],"MMM")</f>
        <v>Oct</v>
      </c>
      <c r="G2213" s="3" t="s">
        <v>20</v>
      </c>
      <c r="H2213" s="3" t="s">
        <v>31</v>
      </c>
      <c r="I2213" s="3" t="s">
        <v>28</v>
      </c>
      <c r="J2213" s="3" t="s">
        <v>13</v>
      </c>
      <c r="K2213" s="3" t="s">
        <v>34</v>
      </c>
      <c r="L2213" s="3" t="s">
        <v>35</v>
      </c>
      <c r="M2213" s="8">
        <v>1</v>
      </c>
      <c r="N2213" s="5">
        <v>39.42</v>
      </c>
      <c r="O2213" s="6">
        <v>0</v>
      </c>
      <c r="P2213" s="18">
        <v>14.58</v>
      </c>
      <c r="Q2213" s="18">
        <f t="shared" si="136"/>
        <v>39.42</v>
      </c>
      <c r="R2213" s="18">
        <f t="shared" si="137"/>
        <v>14.58</v>
      </c>
      <c r="S2213" s="18">
        <f t="shared" si="138"/>
        <v>24.840000000000003</v>
      </c>
      <c r="T2213" s="7">
        <f t="shared" si="139"/>
        <v>0.63013698630136994</v>
      </c>
      <c r="U2213" s="4">
        <f>YEAR(SalesDataTable[[#This Row],[Order Date]])</f>
        <v>2026</v>
      </c>
      <c r="V2213" s="7" t="str">
        <f>"Q"&amp;ROUNDUP(MONTH(SalesDataTable[[#This Row],[Order Date]])/3,0)</f>
        <v>Q4</v>
      </c>
      <c r="W2213" s="8">
        <f>MONTH(SalesDataTable[[#This Row],[Order Date]])</f>
        <v>10</v>
      </c>
      <c r="X2213" s="7" t="str">
        <f>TEXT(SalesDataTable[[#This Row],[Order Date]],"mmm")</f>
        <v>Oct</v>
      </c>
    </row>
    <row r="2214" spans="1:24" ht="15.75">
      <c r="A2214" s="2">
        <v>3542</v>
      </c>
      <c r="B2214" s="11">
        <v>46323</v>
      </c>
      <c r="C2214" s="4">
        <f>YEAR(SalesDataTable[[#This Row],[Order Date]])</f>
        <v>2026</v>
      </c>
      <c r="D2214" s="4" t="str">
        <f>"Q"&amp;ROUNDUP(MONTH(SalesDataTable[[#This Row],[Order Date]])/3,0)</f>
        <v>Q4</v>
      </c>
      <c r="E2214" s="4">
        <f>MONTH(SalesDataTable[[#This Row],[Order Date]])</f>
        <v>10</v>
      </c>
      <c r="F2214" s="4" t="str">
        <f>TEXT(SalesDataTable[[#This Row],[Order Date]],"MMM")</f>
        <v>Oct</v>
      </c>
      <c r="G2214" s="3" t="s">
        <v>20</v>
      </c>
      <c r="H2214" s="3" t="s">
        <v>21</v>
      </c>
      <c r="I2214" s="3" t="s">
        <v>2</v>
      </c>
      <c r="J2214" s="3" t="s">
        <v>13</v>
      </c>
      <c r="K2214" s="3" t="s">
        <v>4</v>
      </c>
      <c r="L2214" s="3" t="s">
        <v>22</v>
      </c>
      <c r="M2214" s="8">
        <v>2</v>
      </c>
      <c r="N2214" s="5">
        <v>50.66</v>
      </c>
      <c r="O2214" s="6">
        <v>0</v>
      </c>
      <c r="P2214" s="18">
        <v>22.02</v>
      </c>
      <c r="Q2214" s="18">
        <f t="shared" si="136"/>
        <v>101.32</v>
      </c>
      <c r="R2214" s="18">
        <f t="shared" si="137"/>
        <v>44.04</v>
      </c>
      <c r="S2214" s="18">
        <f t="shared" si="138"/>
        <v>57.279999999999994</v>
      </c>
      <c r="T2214" s="7">
        <f t="shared" si="139"/>
        <v>0.56533754441373862</v>
      </c>
      <c r="U2214" s="4">
        <f>YEAR(SalesDataTable[[#This Row],[Order Date]])</f>
        <v>2026</v>
      </c>
      <c r="V2214" s="7" t="str">
        <f>"Q"&amp;ROUNDUP(MONTH(SalesDataTable[[#This Row],[Order Date]])/3,0)</f>
        <v>Q4</v>
      </c>
      <c r="W2214" s="8">
        <f>MONTH(SalesDataTable[[#This Row],[Order Date]])</f>
        <v>10</v>
      </c>
      <c r="X2214" s="7" t="str">
        <f>TEXT(SalesDataTable[[#This Row],[Order Date]],"mmm")</f>
        <v>Oct</v>
      </c>
    </row>
    <row r="2215" spans="1:24" ht="15.75">
      <c r="A2215" s="2">
        <v>3704</v>
      </c>
      <c r="B2215" s="11">
        <v>46323</v>
      </c>
      <c r="C2215" s="4">
        <f>YEAR(SalesDataTable[[#This Row],[Order Date]])</f>
        <v>2026</v>
      </c>
      <c r="D2215" s="4" t="str">
        <f>"Q"&amp;ROUNDUP(MONTH(SalesDataTable[[#This Row],[Order Date]])/3,0)</f>
        <v>Q4</v>
      </c>
      <c r="E2215" s="4">
        <f>MONTH(SalesDataTable[[#This Row],[Order Date]])</f>
        <v>10</v>
      </c>
      <c r="F2215" s="4" t="str">
        <f>TEXT(SalesDataTable[[#This Row],[Order Date]],"MMM")</f>
        <v>Oct</v>
      </c>
      <c r="G2215" s="3" t="s">
        <v>6</v>
      </c>
      <c r="H2215" s="3" t="s">
        <v>43</v>
      </c>
      <c r="I2215" s="3" t="s">
        <v>2</v>
      </c>
      <c r="J2215" s="3" t="s">
        <v>3</v>
      </c>
      <c r="K2215" s="3" t="s">
        <v>9</v>
      </c>
      <c r="L2215" s="3" t="s">
        <v>46</v>
      </c>
      <c r="M2215" s="8">
        <v>4</v>
      </c>
      <c r="N2215" s="5">
        <v>71.959999999999994</v>
      </c>
      <c r="O2215" s="6">
        <v>0.1</v>
      </c>
      <c r="P2215" s="18">
        <v>31.51</v>
      </c>
      <c r="Q2215" s="18">
        <f t="shared" si="136"/>
        <v>259.05599999999998</v>
      </c>
      <c r="R2215" s="18">
        <f t="shared" si="137"/>
        <v>126.04</v>
      </c>
      <c r="S2215" s="18">
        <f t="shared" si="138"/>
        <v>133.01599999999996</v>
      </c>
      <c r="T2215" s="7">
        <f t="shared" si="139"/>
        <v>0.51346427027360864</v>
      </c>
      <c r="U2215" s="4">
        <f>YEAR(SalesDataTable[[#This Row],[Order Date]])</f>
        <v>2026</v>
      </c>
      <c r="V2215" s="7" t="str">
        <f>"Q"&amp;ROUNDUP(MONTH(SalesDataTable[[#This Row],[Order Date]])/3,0)</f>
        <v>Q4</v>
      </c>
      <c r="W2215" s="8">
        <f>MONTH(SalesDataTable[[#This Row],[Order Date]])</f>
        <v>10</v>
      </c>
      <c r="X2215" s="7" t="str">
        <f>TEXT(SalesDataTable[[#This Row],[Order Date]],"mmm")</f>
        <v>Oct</v>
      </c>
    </row>
    <row r="2216" spans="1:24" ht="15.75">
      <c r="A2216" s="2">
        <v>4699</v>
      </c>
      <c r="B2216" s="11">
        <v>46323</v>
      </c>
      <c r="C2216" s="4">
        <f>YEAR(SalesDataTable[[#This Row],[Order Date]])</f>
        <v>2026</v>
      </c>
      <c r="D2216" s="4" t="str">
        <f>"Q"&amp;ROUNDUP(MONTH(SalesDataTable[[#This Row],[Order Date]])/3,0)</f>
        <v>Q4</v>
      </c>
      <c r="E2216" s="4">
        <f>MONTH(SalesDataTable[[#This Row],[Order Date]])</f>
        <v>10</v>
      </c>
      <c r="F2216" s="4" t="str">
        <f>TEXT(SalesDataTable[[#This Row],[Order Date]],"MMM")</f>
        <v>Oct</v>
      </c>
      <c r="G2216" s="3" t="s">
        <v>11</v>
      </c>
      <c r="H2216" s="3" t="s">
        <v>25</v>
      </c>
      <c r="I2216" s="3" t="s">
        <v>19</v>
      </c>
      <c r="J2216" s="3" t="s">
        <v>3</v>
      </c>
      <c r="K2216" s="3" t="s">
        <v>4</v>
      </c>
      <c r="L2216" s="3" t="s">
        <v>22</v>
      </c>
      <c r="M2216" s="8">
        <v>1</v>
      </c>
      <c r="N2216" s="5">
        <v>49.72</v>
      </c>
      <c r="O2216" s="6">
        <v>0.05</v>
      </c>
      <c r="P2216" s="18">
        <v>22.5</v>
      </c>
      <c r="Q2216" s="18">
        <f t="shared" si="136"/>
        <v>47.233999999999995</v>
      </c>
      <c r="R2216" s="18">
        <f t="shared" si="137"/>
        <v>22.5</v>
      </c>
      <c r="S2216" s="18">
        <f t="shared" si="138"/>
        <v>24.733999999999995</v>
      </c>
      <c r="T2216" s="7">
        <f t="shared" si="139"/>
        <v>0.52364821950290041</v>
      </c>
      <c r="U2216" s="4">
        <f>YEAR(SalesDataTable[[#This Row],[Order Date]])</f>
        <v>2026</v>
      </c>
      <c r="V2216" s="7" t="str">
        <f>"Q"&amp;ROUNDUP(MONTH(SalesDataTable[[#This Row],[Order Date]])/3,0)</f>
        <v>Q4</v>
      </c>
      <c r="W2216" s="8">
        <f>MONTH(SalesDataTable[[#This Row],[Order Date]])</f>
        <v>10</v>
      </c>
      <c r="X2216" s="7" t="str">
        <f>TEXT(SalesDataTable[[#This Row],[Order Date]],"mmm")</f>
        <v>Oct</v>
      </c>
    </row>
    <row r="2217" spans="1:24" ht="15.75">
      <c r="A2217" s="2">
        <v>1226</v>
      </c>
      <c r="B2217" s="11">
        <v>46324</v>
      </c>
      <c r="C2217" s="4">
        <f>YEAR(SalesDataTable[[#This Row],[Order Date]])</f>
        <v>2026</v>
      </c>
      <c r="D2217" s="4" t="str">
        <f>"Q"&amp;ROUNDUP(MONTH(SalesDataTable[[#This Row],[Order Date]])/3,0)</f>
        <v>Q4</v>
      </c>
      <c r="E2217" s="4">
        <f>MONTH(SalesDataTable[[#This Row],[Order Date]])</f>
        <v>10</v>
      </c>
      <c r="F2217" s="4" t="str">
        <f>TEXT(SalesDataTable[[#This Row],[Order Date]],"MMM")</f>
        <v>Oct</v>
      </c>
      <c r="G2217" s="3" t="s">
        <v>0</v>
      </c>
      <c r="H2217" s="3" t="s">
        <v>1</v>
      </c>
      <c r="I2217" s="3" t="s">
        <v>28</v>
      </c>
      <c r="J2217" s="3" t="s">
        <v>3</v>
      </c>
      <c r="K2217" s="3" t="s">
        <v>14</v>
      </c>
      <c r="L2217" s="3" t="s">
        <v>15</v>
      </c>
      <c r="M2217" s="8">
        <v>1</v>
      </c>
      <c r="N2217" s="5">
        <v>36.58</v>
      </c>
      <c r="O2217" s="6">
        <v>0</v>
      </c>
      <c r="P2217" s="18">
        <v>13.5</v>
      </c>
      <c r="Q2217" s="18">
        <f t="shared" si="136"/>
        <v>36.58</v>
      </c>
      <c r="R2217" s="18">
        <f t="shared" si="137"/>
        <v>13.5</v>
      </c>
      <c r="S2217" s="18">
        <f t="shared" si="138"/>
        <v>23.08</v>
      </c>
      <c r="T2217" s="7">
        <f t="shared" si="139"/>
        <v>0.63094587206123565</v>
      </c>
      <c r="U2217" s="4">
        <f>YEAR(SalesDataTable[[#This Row],[Order Date]])</f>
        <v>2026</v>
      </c>
      <c r="V2217" s="7" t="str">
        <f>"Q"&amp;ROUNDUP(MONTH(SalesDataTable[[#This Row],[Order Date]])/3,0)</f>
        <v>Q4</v>
      </c>
      <c r="W2217" s="8">
        <f>MONTH(SalesDataTable[[#This Row],[Order Date]])</f>
        <v>10</v>
      </c>
      <c r="X2217" s="7" t="str">
        <f>TEXT(SalesDataTable[[#This Row],[Order Date]],"mmm")</f>
        <v>Oct</v>
      </c>
    </row>
    <row r="2218" spans="1:24" ht="15.75">
      <c r="A2218" s="2">
        <v>1245</v>
      </c>
      <c r="B2218" s="11">
        <v>46324</v>
      </c>
      <c r="C2218" s="4">
        <f>YEAR(SalesDataTable[[#This Row],[Order Date]])</f>
        <v>2026</v>
      </c>
      <c r="D2218" s="4" t="str">
        <f>"Q"&amp;ROUNDUP(MONTH(SalesDataTable[[#This Row],[Order Date]])/3,0)</f>
        <v>Q4</v>
      </c>
      <c r="E2218" s="4">
        <f>MONTH(SalesDataTable[[#This Row],[Order Date]])</f>
        <v>10</v>
      </c>
      <c r="F2218" s="4" t="str">
        <f>TEXT(SalesDataTable[[#This Row],[Order Date]],"MMM")</f>
        <v>Oct</v>
      </c>
      <c r="G2218" s="3" t="s">
        <v>6</v>
      </c>
      <c r="H2218" s="3" t="s">
        <v>27</v>
      </c>
      <c r="I2218" s="3" t="s">
        <v>28</v>
      </c>
      <c r="J2218" s="3" t="s">
        <v>3</v>
      </c>
      <c r="K2218" s="3" t="s">
        <v>34</v>
      </c>
      <c r="L2218" s="3" t="s">
        <v>35</v>
      </c>
      <c r="M2218" s="8">
        <v>2</v>
      </c>
      <c r="N2218" s="5">
        <v>41.06</v>
      </c>
      <c r="O2218" s="6">
        <v>0.05</v>
      </c>
      <c r="P2218" s="18">
        <v>15.07</v>
      </c>
      <c r="Q2218" s="18">
        <f t="shared" si="136"/>
        <v>78.013999999999996</v>
      </c>
      <c r="R2218" s="18">
        <f t="shared" si="137"/>
        <v>30.14</v>
      </c>
      <c r="S2218" s="18">
        <f t="shared" si="138"/>
        <v>47.873999999999995</v>
      </c>
      <c r="T2218" s="7">
        <f t="shared" si="139"/>
        <v>0.6136590868305688</v>
      </c>
      <c r="U2218" s="4">
        <f>YEAR(SalesDataTable[[#This Row],[Order Date]])</f>
        <v>2026</v>
      </c>
      <c r="V2218" s="7" t="str">
        <f>"Q"&amp;ROUNDUP(MONTH(SalesDataTable[[#This Row],[Order Date]])/3,0)</f>
        <v>Q4</v>
      </c>
      <c r="W2218" s="8">
        <f>MONTH(SalesDataTable[[#This Row],[Order Date]])</f>
        <v>10</v>
      </c>
      <c r="X2218" s="7" t="str">
        <f>TEXT(SalesDataTable[[#This Row],[Order Date]],"mmm")</f>
        <v>Oct</v>
      </c>
    </row>
    <row r="2219" spans="1:24" ht="15.75">
      <c r="A2219" s="2">
        <v>1477</v>
      </c>
      <c r="B2219" s="11">
        <v>46324</v>
      </c>
      <c r="C2219" s="4">
        <f>YEAR(SalesDataTable[[#This Row],[Order Date]])</f>
        <v>2026</v>
      </c>
      <c r="D2219" s="4" t="str">
        <f>"Q"&amp;ROUNDUP(MONTH(SalesDataTable[[#This Row],[Order Date]])/3,0)</f>
        <v>Q4</v>
      </c>
      <c r="E2219" s="4">
        <f>MONTH(SalesDataTable[[#This Row],[Order Date]])</f>
        <v>10</v>
      </c>
      <c r="F2219" s="4" t="str">
        <f>TEXT(SalesDataTable[[#This Row],[Order Date]],"MMM")</f>
        <v>Oct</v>
      </c>
      <c r="G2219" s="3" t="s">
        <v>6</v>
      </c>
      <c r="H2219" s="3" t="s">
        <v>49</v>
      </c>
      <c r="I2219" s="3" t="s">
        <v>28</v>
      </c>
      <c r="J2219" s="3" t="s">
        <v>3</v>
      </c>
      <c r="K2219" s="3" t="s">
        <v>23</v>
      </c>
      <c r="L2219" s="3" t="s">
        <v>51</v>
      </c>
      <c r="M2219" s="8">
        <v>1</v>
      </c>
      <c r="N2219" s="5">
        <v>121.78</v>
      </c>
      <c r="O2219" s="6">
        <v>0.15</v>
      </c>
      <c r="P2219" s="18">
        <v>61.55</v>
      </c>
      <c r="Q2219" s="18">
        <f t="shared" si="136"/>
        <v>103.51300000000001</v>
      </c>
      <c r="R2219" s="18">
        <f t="shared" si="137"/>
        <v>61.55</v>
      </c>
      <c r="S2219" s="18">
        <f t="shared" si="138"/>
        <v>41.963000000000008</v>
      </c>
      <c r="T2219" s="7">
        <f t="shared" si="139"/>
        <v>0.40538869513974096</v>
      </c>
      <c r="U2219" s="4">
        <f>YEAR(SalesDataTable[[#This Row],[Order Date]])</f>
        <v>2026</v>
      </c>
      <c r="V2219" s="7" t="str">
        <f>"Q"&amp;ROUNDUP(MONTH(SalesDataTable[[#This Row],[Order Date]])/3,0)</f>
        <v>Q4</v>
      </c>
      <c r="W2219" s="8">
        <f>MONTH(SalesDataTable[[#This Row],[Order Date]])</f>
        <v>10</v>
      </c>
      <c r="X2219" s="7" t="str">
        <f>TEXT(SalesDataTable[[#This Row],[Order Date]],"mmm")</f>
        <v>Oct</v>
      </c>
    </row>
    <row r="2220" spans="1:24" ht="15.75">
      <c r="A2220" s="2">
        <v>1575</v>
      </c>
      <c r="B2220" s="11">
        <v>46324</v>
      </c>
      <c r="C2220" s="4">
        <f>YEAR(SalesDataTable[[#This Row],[Order Date]])</f>
        <v>2026</v>
      </c>
      <c r="D2220" s="4" t="str">
        <f>"Q"&amp;ROUNDUP(MONTH(SalesDataTable[[#This Row],[Order Date]])/3,0)</f>
        <v>Q4</v>
      </c>
      <c r="E2220" s="4">
        <f>MONTH(SalesDataTable[[#This Row],[Order Date]])</f>
        <v>10</v>
      </c>
      <c r="F2220" s="4" t="str">
        <f>TEXT(SalesDataTable[[#This Row],[Order Date]],"MMM")</f>
        <v>Oct</v>
      </c>
      <c r="G2220" s="3" t="s">
        <v>20</v>
      </c>
      <c r="H2220" s="3" t="s">
        <v>31</v>
      </c>
      <c r="I2220" s="3" t="s">
        <v>8</v>
      </c>
      <c r="J2220" s="3" t="s">
        <v>3</v>
      </c>
      <c r="K2220" s="3" t="s">
        <v>14</v>
      </c>
      <c r="L2220" s="3" t="s">
        <v>44</v>
      </c>
      <c r="M2220" s="8">
        <v>5</v>
      </c>
      <c r="N2220" s="5">
        <v>130.68</v>
      </c>
      <c r="O2220" s="6">
        <v>0.2</v>
      </c>
      <c r="P2220" s="18">
        <v>67.209999999999994</v>
      </c>
      <c r="Q2220" s="18">
        <f t="shared" si="136"/>
        <v>522.72000000000014</v>
      </c>
      <c r="R2220" s="18">
        <f t="shared" si="137"/>
        <v>336.04999999999995</v>
      </c>
      <c r="S2220" s="18">
        <f t="shared" si="138"/>
        <v>186.67000000000019</v>
      </c>
      <c r="T2220" s="7">
        <f t="shared" si="139"/>
        <v>0.35711279461279488</v>
      </c>
      <c r="U2220" s="4">
        <f>YEAR(SalesDataTable[[#This Row],[Order Date]])</f>
        <v>2026</v>
      </c>
      <c r="V2220" s="7" t="str">
        <f>"Q"&amp;ROUNDUP(MONTH(SalesDataTable[[#This Row],[Order Date]])/3,0)</f>
        <v>Q4</v>
      </c>
      <c r="W2220" s="8">
        <f>MONTH(SalesDataTable[[#This Row],[Order Date]])</f>
        <v>10</v>
      </c>
      <c r="X2220" s="7" t="str">
        <f>TEXT(SalesDataTable[[#This Row],[Order Date]],"mmm")</f>
        <v>Oct</v>
      </c>
    </row>
    <row r="2221" spans="1:24" ht="15.75">
      <c r="A2221" s="2">
        <v>2830</v>
      </c>
      <c r="B2221" s="11">
        <v>46324</v>
      </c>
      <c r="C2221" s="4">
        <f>YEAR(SalesDataTable[[#This Row],[Order Date]])</f>
        <v>2026</v>
      </c>
      <c r="D2221" s="4" t="str">
        <f>"Q"&amp;ROUNDUP(MONTH(SalesDataTable[[#This Row],[Order Date]])/3,0)</f>
        <v>Q4</v>
      </c>
      <c r="E2221" s="4">
        <f>MONTH(SalesDataTable[[#This Row],[Order Date]])</f>
        <v>10</v>
      </c>
      <c r="F2221" s="4" t="str">
        <f>TEXT(SalesDataTable[[#This Row],[Order Date]],"MMM")</f>
        <v>Oct</v>
      </c>
      <c r="G2221" s="3" t="s">
        <v>11</v>
      </c>
      <c r="H2221" s="3" t="s">
        <v>12</v>
      </c>
      <c r="I2221" s="3" t="s">
        <v>2</v>
      </c>
      <c r="J2221" s="3" t="s">
        <v>13</v>
      </c>
      <c r="K2221" s="3" t="s">
        <v>14</v>
      </c>
      <c r="L2221" s="3" t="s">
        <v>48</v>
      </c>
      <c r="M2221" s="8">
        <v>1</v>
      </c>
      <c r="N2221" s="5">
        <v>161.94999999999999</v>
      </c>
      <c r="O2221" s="6">
        <v>0</v>
      </c>
      <c r="P2221" s="18">
        <v>86.61</v>
      </c>
      <c r="Q2221" s="18">
        <f t="shared" si="136"/>
        <v>161.94999999999999</v>
      </c>
      <c r="R2221" s="18">
        <f t="shared" si="137"/>
        <v>86.61</v>
      </c>
      <c r="S2221" s="18">
        <f t="shared" si="138"/>
        <v>75.339999999999989</v>
      </c>
      <c r="T2221" s="7">
        <f t="shared" si="139"/>
        <v>0.46520531028095086</v>
      </c>
      <c r="U2221" s="4">
        <f>YEAR(SalesDataTable[[#This Row],[Order Date]])</f>
        <v>2026</v>
      </c>
      <c r="V2221" s="7" t="str">
        <f>"Q"&amp;ROUNDUP(MONTH(SalesDataTable[[#This Row],[Order Date]])/3,0)</f>
        <v>Q4</v>
      </c>
      <c r="W2221" s="8">
        <f>MONTH(SalesDataTable[[#This Row],[Order Date]])</f>
        <v>10</v>
      </c>
      <c r="X2221" s="7" t="str">
        <f>TEXT(SalesDataTable[[#This Row],[Order Date]],"mmm")</f>
        <v>Oct</v>
      </c>
    </row>
    <row r="2222" spans="1:24" ht="15.75">
      <c r="A2222" s="2">
        <v>2884</v>
      </c>
      <c r="B2222" s="11">
        <v>46324</v>
      </c>
      <c r="C2222" s="4">
        <f>YEAR(SalesDataTable[[#This Row],[Order Date]])</f>
        <v>2026</v>
      </c>
      <c r="D2222" s="4" t="str">
        <f>"Q"&amp;ROUNDUP(MONTH(SalesDataTable[[#This Row],[Order Date]])/3,0)</f>
        <v>Q4</v>
      </c>
      <c r="E2222" s="4">
        <f>MONTH(SalesDataTable[[#This Row],[Order Date]])</f>
        <v>10</v>
      </c>
      <c r="F2222" s="4" t="str">
        <f>TEXT(SalesDataTable[[#This Row],[Order Date]],"MMM")</f>
        <v>Oct</v>
      </c>
      <c r="G2222" s="3" t="s">
        <v>0</v>
      </c>
      <c r="H2222" s="3" t="s">
        <v>50</v>
      </c>
      <c r="I2222" s="3" t="s">
        <v>19</v>
      </c>
      <c r="J2222" s="3" t="s">
        <v>3</v>
      </c>
      <c r="K2222" s="3" t="s">
        <v>4</v>
      </c>
      <c r="L2222" s="3" t="s">
        <v>5</v>
      </c>
      <c r="M2222" s="8">
        <v>2</v>
      </c>
      <c r="N2222" s="5">
        <v>83.6</v>
      </c>
      <c r="O2222" s="6">
        <v>0</v>
      </c>
      <c r="P2222" s="18">
        <v>43.01</v>
      </c>
      <c r="Q2222" s="18">
        <f t="shared" si="136"/>
        <v>167.2</v>
      </c>
      <c r="R2222" s="18">
        <f t="shared" si="137"/>
        <v>86.02</v>
      </c>
      <c r="S2222" s="18">
        <f t="shared" si="138"/>
        <v>81.179999999999993</v>
      </c>
      <c r="T2222" s="7">
        <f t="shared" si="139"/>
        <v>0.48552631578947369</v>
      </c>
      <c r="U2222" s="4">
        <f>YEAR(SalesDataTable[[#This Row],[Order Date]])</f>
        <v>2026</v>
      </c>
      <c r="V2222" s="7" t="str">
        <f>"Q"&amp;ROUNDUP(MONTH(SalesDataTable[[#This Row],[Order Date]])/3,0)</f>
        <v>Q4</v>
      </c>
      <c r="W2222" s="8">
        <f>MONTH(SalesDataTable[[#This Row],[Order Date]])</f>
        <v>10</v>
      </c>
      <c r="X2222" s="7" t="str">
        <f>TEXT(SalesDataTable[[#This Row],[Order Date]],"mmm")</f>
        <v>Oct</v>
      </c>
    </row>
    <row r="2223" spans="1:24" ht="15.75">
      <c r="A2223" s="2">
        <v>3093</v>
      </c>
      <c r="B2223" s="11">
        <v>46324</v>
      </c>
      <c r="C2223" s="4">
        <f>YEAR(SalesDataTable[[#This Row],[Order Date]])</f>
        <v>2026</v>
      </c>
      <c r="D2223" s="4" t="str">
        <f>"Q"&amp;ROUNDUP(MONTH(SalesDataTable[[#This Row],[Order Date]])/3,0)</f>
        <v>Q4</v>
      </c>
      <c r="E2223" s="4">
        <f>MONTH(SalesDataTable[[#This Row],[Order Date]])</f>
        <v>10</v>
      </c>
      <c r="F2223" s="4" t="str">
        <f>TEXT(SalesDataTable[[#This Row],[Order Date]],"MMM")</f>
        <v>Oct</v>
      </c>
      <c r="G2223" s="3" t="s">
        <v>20</v>
      </c>
      <c r="H2223" s="3" t="s">
        <v>21</v>
      </c>
      <c r="I2223" s="3" t="s">
        <v>8</v>
      </c>
      <c r="J2223" s="3" t="s">
        <v>16</v>
      </c>
      <c r="K2223" s="3" t="s">
        <v>23</v>
      </c>
      <c r="L2223" s="3" t="s">
        <v>29</v>
      </c>
      <c r="M2223" s="8">
        <v>3</v>
      </c>
      <c r="N2223" s="5">
        <v>194.19</v>
      </c>
      <c r="O2223" s="6">
        <v>0.15</v>
      </c>
      <c r="P2223" s="18">
        <v>104.22</v>
      </c>
      <c r="Q2223" s="18">
        <f t="shared" si="136"/>
        <v>495.18449999999996</v>
      </c>
      <c r="R2223" s="18">
        <f t="shared" si="137"/>
        <v>312.65999999999997</v>
      </c>
      <c r="S2223" s="18">
        <f t="shared" si="138"/>
        <v>182.52449999999999</v>
      </c>
      <c r="T2223" s="7">
        <f t="shared" si="139"/>
        <v>0.36859897674503139</v>
      </c>
      <c r="U2223" s="4">
        <f>YEAR(SalesDataTable[[#This Row],[Order Date]])</f>
        <v>2026</v>
      </c>
      <c r="V2223" s="7" t="str">
        <f>"Q"&amp;ROUNDUP(MONTH(SalesDataTable[[#This Row],[Order Date]])/3,0)</f>
        <v>Q4</v>
      </c>
      <c r="W2223" s="8">
        <f>MONTH(SalesDataTable[[#This Row],[Order Date]])</f>
        <v>10</v>
      </c>
      <c r="X2223" s="7" t="str">
        <f>TEXT(SalesDataTable[[#This Row],[Order Date]],"mmm")</f>
        <v>Oct</v>
      </c>
    </row>
    <row r="2224" spans="1:24" ht="15.75">
      <c r="A2224" s="2">
        <v>3613</v>
      </c>
      <c r="B2224" s="11">
        <v>46324</v>
      </c>
      <c r="C2224" s="4">
        <f>YEAR(SalesDataTable[[#This Row],[Order Date]])</f>
        <v>2026</v>
      </c>
      <c r="D2224" s="4" t="str">
        <f>"Q"&amp;ROUNDUP(MONTH(SalesDataTable[[#This Row],[Order Date]])/3,0)</f>
        <v>Q4</v>
      </c>
      <c r="E2224" s="4">
        <f>MONTH(SalesDataTable[[#This Row],[Order Date]])</f>
        <v>10</v>
      </c>
      <c r="F2224" s="4" t="str">
        <f>TEXT(SalesDataTable[[#This Row],[Order Date]],"MMM")</f>
        <v>Oct</v>
      </c>
      <c r="G2224" s="3" t="s">
        <v>6</v>
      </c>
      <c r="H2224" s="3" t="s">
        <v>43</v>
      </c>
      <c r="I2224" s="3" t="s">
        <v>2</v>
      </c>
      <c r="J2224" s="3" t="s">
        <v>3</v>
      </c>
      <c r="K2224" s="3" t="s">
        <v>14</v>
      </c>
      <c r="L2224" s="3" t="s">
        <v>48</v>
      </c>
      <c r="M2224" s="8">
        <v>3</v>
      </c>
      <c r="N2224" s="5">
        <v>167.41</v>
      </c>
      <c r="O2224" s="6">
        <v>0</v>
      </c>
      <c r="P2224" s="18">
        <v>85.33</v>
      </c>
      <c r="Q2224" s="18">
        <f t="shared" si="136"/>
        <v>502.23</v>
      </c>
      <c r="R2224" s="18">
        <f t="shared" si="137"/>
        <v>255.99</v>
      </c>
      <c r="S2224" s="18">
        <f t="shared" si="138"/>
        <v>246.24</v>
      </c>
      <c r="T2224" s="7">
        <f t="shared" si="139"/>
        <v>0.49029329191804549</v>
      </c>
      <c r="U2224" s="4">
        <f>YEAR(SalesDataTable[[#This Row],[Order Date]])</f>
        <v>2026</v>
      </c>
      <c r="V2224" s="7" t="str">
        <f>"Q"&amp;ROUNDUP(MONTH(SalesDataTable[[#This Row],[Order Date]])/3,0)</f>
        <v>Q4</v>
      </c>
      <c r="W2224" s="8">
        <f>MONTH(SalesDataTable[[#This Row],[Order Date]])</f>
        <v>10</v>
      </c>
      <c r="X2224" s="7" t="str">
        <f>TEXT(SalesDataTable[[#This Row],[Order Date]],"mmm")</f>
        <v>Oct</v>
      </c>
    </row>
    <row r="2225" spans="1:24" ht="15.75">
      <c r="A2225" s="2">
        <v>4496</v>
      </c>
      <c r="B2225" s="11">
        <v>46324</v>
      </c>
      <c r="C2225" s="4">
        <f>YEAR(SalesDataTable[[#This Row],[Order Date]])</f>
        <v>2026</v>
      </c>
      <c r="D2225" s="4" t="str">
        <f>"Q"&amp;ROUNDUP(MONTH(SalesDataTable[[#This Row],[Order Date]])/3,0)</f>
        <v>Q4</v>
      </c>
      <c r="E2225" s="4">
        <f>MONTH(SalesDataTable[[#This Row],[Order Date]])</f>
        <v>10</v>
      </c>
      <c r="F2225" s="4" t="str">
        <f>TEXT(SalesDataTable[[#This Row],[Order Date]],"MMM")</f>
        <v>Oct</v>
      </c>
      <c r="G2225" s="3" t="s">
        <v>20</v>
      </c>
      <c r="H2225" s="3" t="s">
        <v>33</v>
      </c>
      <c r="I2225" s="3" t="s">
        <v>2</v>
      </c>
      <c r="J2225" s="3" t="s">
        <v>3</v>
      </c>
      <c r="K2225" s="3" t="s">
        <v>34</v>
      </c>
      <c r="L2225" s="3" t="s">
        <v>35</v>
      </c>
      <c r="M2225" s="8">
        <v>2</v>
      </c>
      <c r="N2225" s="5">
        <v>40.83</v>
      </c>
      <c r="O2225" s="6">
        <v>0.1</v>
      </c>
      <c r="P2225" s="18">
        <v>14.91</v>
      </c>
      <c r="Q2225" s="18">
        <f t="shared" si="136"/>
        <v>73.494</v>
      </c>
      <c r="R2225" s="18">
        <f t="shared" si="137"/>
        <v>29.82</v>
      </c>
      <c r="S2225" s="18">
        <f t="shared" si="138"/>
        <v>43.673999999999999</v>
      </c>
      <c r="T2225" s="7">
        <f t="shared" si="139"/>
        <v>0.59425259204833047</v>
      </c>
      <c r="U2225" s="4">
        <f>YEAR(SalesDataTable[[#This Row],[Order Date]])</f>
        <v>2026</v>
      </c>
      <c r="V2225" s="7" t="str">
        <f>"Q"&amp;ROUNDUP(MONTH(SalesDataTable[[#This Row],[Order Date]])/3,0)</f>
        <v>Q4</v>
      </c>
      <c r="W2225" s="8">
        <f>MONTH(SalesDataTable[[#This Row],[Order Date]])</f>
        <v>10</v>
      </c>
      <c r="X2225" s="7" t="str">
        <f>TEXT(SalesDataTable[[#This Row],[Order Date]],"mmm")</f>
        <v>Oct</v>
      </c>
    </row>
    <row r="2226" spans="1:24" ht="15.75">
      <c r="A2226" s="2">
        <v>5194</v>
      </c>
      <c r="B2226" s="11">
        <v>46324</v>
      </c>
      <c r="C2226" s="4">
        <f>YEAR(SalesDataTable[[#This Row],[Order Date]])</f>
        <v>2026</v>
      </c>
      <c r="D2226" s="4" t="str">
        <f>"Q"&amp;ROUNDUP(MONTH(SalesDataTable[[#This Row],[Order Date]])/3,0)</f>
        <v>Q4</v>
      </c>
      <c r="E2226" s="4">
        <f>MONTH(SalesDataTable[[#This Row],[Order Date]])</f>
        <v>10</v>
      </c>
      <c r="F2226" s="4" t="str">
        <f>TEXT(SalesDataTable[[#This Row],[Order Date]],"MMM")</f>
        <v>Oct</v>
      </c>
      <c r="G2226" s="3" t="s">
        <v>0</v>
      </c>
      <c r="H2226" s="3" t="s">
        <v>36</v>
      </c>
      <c r="I2226" s="3" t="s">
        <v>8</v>
      </c>
      <c r="J2226" s="3" t="s">
        <v>16</v>
      </c>
      <c r="K2226" s="3" t="s">
        <v>23</v>
      </c>
      <c r="L2226" s="3" t="s">
        <v>40</v>
      </c>
      <c r="M2226" s="8">
        <v>12</v>
      </c>
      <c r="N2226" s="5">
        <v>80.84</v>
      </c>
      <c r="O2226" s="6">
        <v>0.1</v>
      </c>
      <c r="P2226" s="18">
        <v>38.39</v>
      </c>
      <c r="Q2226" s="18">
        <f t="shared" si="136"/>
        <v>873.072</v>
      </c>
      <c r="R2226" s="18">
        <f t="shared" si="137"/>
        <v>460.68</v>
      </c>
      <c r="S2226" s="18">
        <f t="shared" si="138"/>
        <v>412.392</v>
      </c>
      <c r="T2226" s="7">
        <f t="shared" si="139"/>
        <v>0.4723459233602727</v>
      </c>
      <c r="U2226" s="4">
        <f>YEAR(SalesDataTable[[#This Row],[Order Date]])</f>
        <v>2026</v>
      </c>
      <c r="V2226" s="7" t="str">
        <f>"Q"&amp;ROUNDUP(MONTH(SalesDataTable[[#This Row],[Order Date]])/3,0)</f>
        <v>Q4</v>
      </c>
      <c r="W2226" s="8">
        <f>MONTH(SalesDataTable[[#This Row],[Order Date]])</f>
        <v>10</v>
      </c>
      <c r="X2226" s="7" t="str">
        <f>TEXT(SalesDataTable[[#This Row],[Order Date]],"mmm")</f>
        <v>Oct</v>
      </c>
    </row>
    <row r="2227" spans="1:24" ht="15.75">
      <c r="A2227" s="2">
        <v>339</v>
      </c>
      <c r="B2227" s="11">
        <v>46325</v>
      </c>
      <c r="C2227" s="4">
        <f>YEAR(SalesDataTable[[#This Row],[Order Date]])</f>
        <v>2026</v>
      </c>
      <c r="D2227" s="4" t="str">
        <f>"Q"&amp;ROUNDUP(MONTH(SalesDataTable[[#This Row],[Order Date]])/3,0)</f>
        <v>Q4</v>
      </c>
      <c r="E2227" s="4">
        <f>MONTH(SalesDataTable[[#This Row],[Order Date]])</f>
        <v>10</v>
      </c>
      <c r="F2227" s="4" t="str">
        <f>TEXT(SalesDataTable[[#This Row],[Order Date]],"MMM")</f>
        <v>Oct</v>
      </c>
      <c r="G2227" s="3" t="s">
        <v>20</v>
      </c>
      <c r="H2227" s="3" t="s">
        <v>47</v>
      </c>
      <c r="I2227" s="3" t="s">
        <v>2</v>
      </c>
      <c r="J2227" s="3" t="s">
        <v>3</v>
      </c>
      <c r="K2227" s="3" t="s">
        <v>4</v>
      </c>
      <c r="L2227" s="3" t="s">
        <v>26</v>
      </c>
      <c r="M2227" s="8">
        <v>1</v>
      </c>
      <c r="N2227" s="5">
        <v>39.65</v>
      </c>
      <c r="O2227" s="6">
        <v>0</v>
      </c>
      <c r="P2227" s="18">
        <v>16.38</v>
      </c>
      <c r="Q2227" s="18">
        <f t="shared" si="136"/>
        <v>39.65</v>
      </c>
      <c r="R2227" s="18">
        <f t="shared" si="137"/>
        <v>16.38</v>
      </c>
      <c r="S2227" s="18">
        <f t="shared" si="138"/>
        <v>23.27</v>
      </c>
      <c r="T2227" s="7">
        <f t="shared" si="139"/>
        <v>0.58688524590163937</v>
      </c>
      <c r="U2227" s="4">
        <f>YEAR(SalesDataTable[[#This Row],[Order Date]])</f>
        <v>2026</v>
      </c>
      <c r="V2227" s="7" t="str">
        <f>"Q"&amp;ROUNDUP(MONTH(SalesDataTable[[#This Row],[Order Date]])/3,0)</f>
        <v>Q4</v>
      </c>
      <c r="W2227" s="8">
        <f>MONTH(SalesDataTable[[#This Row],[Order Date]])</f>
        <v>10</v>
      </c>
      <c r="X2227" s="7" t="str">
        <f>TEXT(SalesDataTable[[#This Row],[Order Date]],"mmm")</f>
        <v>Oct</v>
      </c>
    </row>
    <row r="2228" spans="1:24" ht="15.75">
      <c r="A2228" s="2">
        <v>1199</v>
      </c>
      <c r="B2228" s="11">
        <v>46325</v>
      </c>
      <c r="C2228" s="4">
        <f>YEAR(SalesDataTable[[#This Row],[Order Date]])</f>
        <v>2026</v>
      </c>
      <c r="D2228" s="4" t="str">
        <f>"Q"&amp;ROUNDUP(MONTH(SalesDataTable[[#This Row],[Order Date]])/3,0)</f>
        <v>Q4</v>
      </c>
      <c r="E2228" s="4">
        <f>MONTH(SalesDataTable[[#This Row],[Order Date]])</f>
        <v>10</v>
      </c>
      <c r="F2228" s="4" t="str">
        <f>TEXT(SalesDataTable[[#This Row],[Order Date]],"MMM")</f>
        <v>Oct</v>
      </c>
      <c r="G2228" s="3" t="s">
        <v>6</v>
      </c>
      <c r="H2228" s="3" t="s">
        <v>43</v>
      </c>
      <c r="I2228" s="3" t="s">
        <v>2</v>
      </c>
      <c r="J2228" s="3" t="s">
        <v>13</v>
      </c>
      <c r="K2228" s="3" t="s">
        <v>4</v>
      </c>
      <c r="L2228" s="3" t="s">
        <v>30</v>
      </c>
      <c r="M2228" s="8">
        <v>1</v>
      </c>
      <c r="N2228" s="5">
        <v>102.47</v>
      </c>
      <c r="O2228" s="6">
        <v>0.1</v>
      </c>
      <c r="P2228" s="18">
        <v>49.75</v>
      </c>
      <c r="Q2228" s="18">
        <f t="shared" si="136"/>
        <v>92.222999999999999</v>
      </c>
      <c r="R2228" s="18">
        <f t="shared" si="137"/>
        <v>49.75</v>
      </c>
      <c r="S2228" s="18">
        <f t="shared" si="138"/>
        <v>42.472999999999999</v>
      </c>
      <c r="T2228" s="7">
        <f t="shared" si="139"/>
        <v>0.46054671828068922</v>
      </c>
      <c r="U2228" s="4">
        <f>YEAR(SalesDataTable[[#This Row],[Order Date]])</f>
        <v>2026</v>
      </c>
      <c r="V2228" s="7" t="str">
        <f>"Q"&amp;ROUNDUP(MONTH(SalesDataTable[[#This Row],[Order Date]])/3,0)</f>
        <v>Q4</v>
      </c>
      <c r="W2228" s="8">
        <f>MONTH(SalesDataTable[[#This Row],[Order Date]])</f>
        <v>10</v>
      </c>
      <c r="X2228" s="7" t="str">
        <f>TEXT(SalesDataTable[[#This Row],[Order Date]],"mmm")</f>
        <v>Oct</v>
      </c>
    </row>
    <row r="2229" spans="1:24" ht="15.75">
      <c r="A2229" s="2">
        <v>1253</v>
      </c>
      <c r="B2229" s="11">
        <v>46325</v>
      </c>
      <c r="C2229" s="4">
        <f>YEAR(SalesDataTable[[#This Row],[Order Date]])</f>
        <v>2026</v>
      </c>
      <c r="D2229" s="4" t="str">
        <f>"Q"&amp;ROUNDUP(MONTH(SalesDataTable[[#This Row],[Order Date]])/3,0)</f>
        <v>Q4</v>
      </c>
      <c r="E2229" s="4">
        <f>MONTH(SalesDataTable[[#This Row],[Order Date]])</f>
        <v>10</v>
      </c>
      <c r="F2229" s="4" t="str">
        <f>TEXT(SalesDataTable[[#This Row],[Order Date]],"MMM")</f>
        <v>Oct</v>
      </c>
      <c r="G2229" s="3" t="s">
        <v>20</v>
      </c>
      <c r="H2229" s="3" t="s">
        <v>47</v>
      </c>
      <c r="I2229" s="3" t="s">
        <v>19</v>
      </c>
      <c r="J2229" s="3" t="s">
        <v>16</v>
      </c>
      <c r="K2229" s="3" t="s">
        <v>34</v>
      </c>
      <c r="L2229" s="3" t="s">
        <v>35</v>
      </c>
      <c r="M2229" s="8">
        <v>2</v>
      </c>
      <c r="N2229" s="5">
        <v>40.43</v>
      </c>
      <c r="O2229" s="6">
        <v>0</v>
      </c>
      <c r="P2229" s="18">
        <v>14.88</v>
      </c>
      <c r="Q2229" s="18">
        <f t="shared" si="136"/>
        <v>80.86</v>
      </c>
      <c r="R2229" s="18">
        <f t="shared" si="137"/>
        <v>29.76</v>
      </c>
      <c r="S2229" s="18">
        <f t="shared" si="138"/>
        <v>51.099999999999994</v>
      </c>
      <c r="T2229" s="7">
        <f t="shared" si="139"/>
        <v>0.63195646796932969</v>
      </c>
      <c r="U2229" s="4">
        <f>YEAR(SalesDataTable[[#This Row],[Order Date]])</f>
        <v>2026</v>
      </c>
      <c r="V2229" s="7" t="str">
        <f>"Q"&amp;ROUNDUP(MONTH(SalesDataTable[[#This Row],[Order Date]])/3,0)</f>
        <v>Q4</v>
      </c>
      <c r="W2229" s="8">
        <f>MONTH(SalesDataTable[[#This Row],[Order Date]])</f>
        <v>10</v>
      </c>
      <c r="X2229" s="7" t="str">
        <f>TEXT(SalesDataTable[[#This Row],[Order Date]],"mmm")</f>
        <v>Oct</v>
      </c>
    </row>
    <row r="2230" spans="1:24" ht="15.75">
      <c r="A2230" s="2">
        <v>1407</v>
      </c>
      <c r="B2230" s="11">
        <v>46325</v>
      </c>
      <c r="C2230" s="4">
        <f>YEAR(SalesDataTable[[#This Row],[Order Date]])</f>
        <v>2026</v>
      </c>
      <c r="D2230" s="4" t="str">
        <f>"Q"&amp;ROUNDUP(MONTH(SalesDataTable[[#This Row],[Order Date]])/3,0)</f>
        <v>Q4</v>
      </c>
      <c r="E2230" s="4">
        <f>MONTH(SalesDataTable[[#This Row],[Order Date]])</f>
        <v>10</v>
      </c>
      <c r="F2230" s="4" t="str">
        <f>TEXT(SalesDataTable[[#This Row],[Order Date]],"MMM")</f>
        <v>Oct</v>
      </c>
      <c r="G2230" s="3" t="s">
        <v>20</v>
      </c>
      <c r="H2230" s="3" t="s">
        <v>33</v>
      </c>
      <c r="I2230" s="3" t="s">
        <v>19</v>
      </c>
      <c r="J2230" s="3" t="s">
        <v>16</v>
      </c>
      <c r="K2230" s="3" t="s">
        <v>14</v>
      </c>
      <c r="L2230" s="3" t="s">
        <v>15</v>
      </c>
      <c r="M2230" s="8">
        <v>2</v>
      </c>
      <c r="N2230" s="5">
        <v>35.880000000000003</v>
      </c>
      <c r="O2230" s="6">
        <v>0.05</v>
      </c>
      <c r="P2230" s="18">
        <v>13.52</v>
      </c>
      <c r="Q2230" s="18">
        <f t="shared" si="136"/>
        <v>68.171999999999997</v>
      </c>
      <c r="R2230" s="18">
        <f t="shared" si="137"/>
        <v>27.04</v>
      </c>
      <c r="S2230" s="18">
        <f t="shared" si="138"/>
        <v>41.131999999999998</v>
      </c>
      <c r="T2230" s="7">
        <f t="shared" si="139"/>
        <v>0.60335621662852779</v>
      </c>
      <c r="U2230" s="4">
        <f>YEAR(SalesDataTable[[#This Row],[Order Date]])</f>
        <v>2026</v>
      </c>
      <c r="V2230" s="7" t="str">
        <f>"Q"&amp;ROUNDUP(MONTH(SalesDataTable[[#This Row],[Order Date]])/3,0)</f>
        <v>Q4</v>
      </c>
      <c r="W2230" s="8">
        <f>MONTH(SalesDataTable[[#This Row],[Order Date]])</f>
        <v>10</v>
      </c>
      <c r="X2230" s="7" t="str">
        <f>TEXT(SalesDataTable[[#This Row],[Order Date]],"mmm")</f>
        <v>Oct</v>
      </c>
    </row>
    <row r="2231" spans="1:24" ht="15.75">
      <c r="A2231" s="2">
        <v>2532</v>
      </c>
      <c r="B2231" s="11">
        <v>46325</v>
      </c>
      <c r="C2231" s="4">
        <f>YEAR(SalesDataTable[[#This Row],[Order Date]])</f>
        <v>2026</v>
      </c>
      <c r="D2231" s="4" t="str">
        <f>"Q"&amp;ROUNDUP(MONTH(SalesDataTable[[#This Row],[Order Date]])/3,0)</f>
        <v>Q4</v>
      </c>
      <c r="E2231" s="4">
        <f>MONTH(SalesDataTable[[#This Row],[Order Date]])</f>
        <v>10</v>
      </c>
      <c r="F2231" s="4" t="str">
        <f>TEXT(SalesDataTable[[#This Row],[Order Date]],"MMM")</f>
        <v>Oct</v>
      </c>
      <c r="G2231" s="3" t="s">
        <v>0</v>
      </c>
      <c r="H2231" s="3" t="s">
        <v>50</v>
      </c>
      <c r="I2231" s="3" t="s">
        <v>28</v>
      </c>
      <c r="J2231" s="3" t="s">
        <v>13</v>
      </c>
      <c r="K2231" s="3" t="s">
        <v>4</v>
      </c>
      <c r="L2231" s="3" t="s">
        <v>5</v>
      </c>
      <c r="M2231" s="8">
        <v>1</v>
      </c>
      <c r="N2231" s="5">
        <v>80.400000000000006</v>
      </c>
      <c r="O2231" s="6">
        <v>0</v>
      </c>
      <c r="P2231" s="18">
        <v>43.34</v>
      </c>
      <c r="Q2231" s="18">
        <f t="shared" si="136"/>
        <v>80.400000000000006</v>
      </c>
      <c r="R2231" s="18">
        <f t="shared" si="137"/>
        <v>43.34</v>
      </c>
      <c r="S2231" s="18">
        <f t="shared" si="138"/>
        <v>37.06</v>
      </c>
      <c r="T2231" s="7">
        <f t="shared" si="139"/>
        <v>0.46094527363184079</v>
      </c>
      <c r="U2231" s="4">
        <f>YEAR(SalesDataTable[[#This Row],[Order Date]])</f>
        <v>2026</v>
      </c>
      <c r="V2231" s="7" t="str">
        <f>"Q"&amp;ROUNDUP(MONTH(SalesDataTable[[#This Row],[Order Date]])/3,0)</f>
        <v>Q4</v>
      </c>
      <c r="W2231" s="8">
        <f>MONTH(SalesDataTable[[#This Row],[Order Date]])</f>
        <v>10</v>
      </c>
      <c r="X2231" s="7" t="str">
        <f>TEXT(SalesDataTable[[#This Row],[Order Date]],"mmm")</f>
        <v>Oct</v>
      </c>
    </row>
    <row r="2232" spans="1:24" ht="15.75">
      <c r="A2232" s="2">
        <v>307</v>
      </c>
      <c r="B2232" s="11">
        <v>46326</v>
      </c>
      <c r="C2232" s="4">
        <f>YEAR(SalesDataTable[[#This Row],[Order Date]])</f>
        <v>2026</v>
      </c>
      <c r="D2232" s="4" t="str">
        <f>"Q"&amp;ROUNDUP(MONTH(SalesDataTable[[#This Row],[Order Date]])/3,0)</f>
        <v>Q4</v>
      </c>
      <c r="E2232" s="4">
        <f>MONTH(SalesDataTable[[#This Row],[Order Date]])</f>
        <v>10</v>
      </c>
      <c r="F2232" s="4" t="str">
        <f>TEXT(SalesDataTable[[#This Row],[Order Date]],"MMM")</f>
        <v>Oct</v>
      </c>
      <c r="G2232" s="3" t="s">
        <v>20</v>
      </c>
      <c r="H2232" s="3" t="s">
        <v>33</v>
      </c>
      <c r="I2232" s="3" t="s">
        <v>2</v>
      </c>
      <c r="J2232" s="3" t="s">
        <v>3</v>
      </c>
      <c r="K2232" s="3" t="s">
        <v>34</v>
      </c>
      <c r="L2232" s="3" t="s">
        <v>42</v>
      </c>
      <c r="M2232" s="8">
        <v>1</v>
      </c>
      <c r="N2232" s="5">
        <v>37.08</v>
      </c>
      <c r="O2232" s="6">
        <v>0</v>
      </c>
      <c r="P2232" s="18">
        <v>13.62</v>
      </c>
      <c r="Q2232" s="18">
        <f t="shared" si="136"/>
        <v>37.08</v>
      </c>
      <c r="R2232" s="18">
        <f t="shared" si="137"/>
        <v>13.62</v>
      </c>
      <c r="S2232" s="18">
        <f t="shared" si="138"/>
        <v>23.46</v>
      </c>
      <c r="T2232" s="7">
        <f t="shared" si="139"/>
        <v>0.63268608414239491</v>
      </c>
      <c r="U2232" s="4">
        <f>YEAR(SalesDataTable[[#This Row],[Order Date]])</f>
        <v>2026</v>
      </c>
      <c r="V2232" s="7" t="str">
        <f>"Q"&amp;ROUNDUP(MONTH(SalesDataTable[[#This Row],[Order Date]])/3,0)</f>
        <v>Q4</v>
      </c>
      <c r="W2232" s="8">
        <f>MONTH(SalesDataTable[[#This Row],[Order Date]])</f>
        <v>10</v>
      </c>
      <c r="X2232" s="7" t="str">
        <f>TEXT(SalesDataTable[[#This Row],[Order Date]],"mmm")</f>
        <v>Oct</v>
      </c>
    </row>
    <row r="2233" spans="1:24" ht="15.75">
      <c r="A2233" s="2">
        <v>3257</v>
      </c>
      <c r="B2233" s="11">
        <v>46326</v>
      </c>
      <c r="C2233" s="4">
        <f>YEAR(SalesDataTable[[#This Row],[Order Date]])</f>
        <v>2026</v>
      </c>
      <c r="D2233" s="4" t="str">
        <f>"Q"&amp;ROUNDUP(MONTH(SalesDataTable[[#This Row],[Order Date]])/3,0)</f>
        <v>Q4</v>
      </c>
      <c r="E2233" s="4">
        <f>MONTH(SalesDataTable[[#This Row],[Order Date]])</f>
        <v>10</v>
      </c>
      <c r="F2233" s="4" t="str">
        <f>TEXT(SalesDataTable[[#This Row],[Order Date]],"MMM")</f>
        <v>Oct</v>
      </c>
      <c r="G2233" s="3" t="s">
        <v>20</v>
      </c>
      <c r="H2233" s="3" t="s">
        <v>21</v>
      </c>
      <c r="I2233" s="3" t="s">
        <v>19</v>
      </c>
      <c r="J2233" s="3" t="s">
        <v>13</v>
      </c>
      <c r="K2233" s="3" t="s">
        <v>14</v>
      </c>
      <c r="L2233" s="3" t="s">
        <v>48</v>
      </c>
      <c r="M2233" s="8">
        <v>6</v>
      </c>
      <c r="N2233" s="5">
        <v>165.92</v>
      </c>
      <c r="O2233" s="6">
        <v>0</v>
      </c>
      <c r="P2233" s="18">
        <v>87.55</v>
      </c>
      <c r="Q2233" s="18">
        <f t="shared" si="136"/>
        <v>995.52</v>
      </c>
      <c r="R2233" s="18">
        <f t="shared" si="137"/>
        <v>525.29999999999995</v>
      </c>
      <c r="S2233" s="18">
        <f t="shared" si="138"/>
        <v>470.22</v>
      </c>
      <c r="T2233" s="7">
        <f t="shared" si="139"/>
        <v>0.4723360655737705</v>
      </c>
      <c r="U2233" s="4">
        <f>YEAR(SalesDataTable[[#This Row],[Order Date]])</f>
        <v>2026</v>
      </c>
      <c r="V2233" s="7" t="str">
        <f>"Q"&amp;ROUNDUP(MONTH(SalesDataTable[[#This Row],[Order Date]])/3,0)</f>
        <v>Q4</v>
      </c>
      <c r="W2233" s="8">
        <f>MONTH(SalesDataTable[[#This Row],[Order Date]])</f>
        <v>10</v>
      </c>
      <c r="X2233" s="7" t="str">
        <f>TEXT(SalesDataTable[[#This Row],[Order Date]],"mmm")</f>
        <v>Oct</v>
      </c>
    </row>
    <row r="2234" spans="1:24" ht="15.75">
      <c r="A2234" s="2">
        <v>3739</v>
      </c>
      <c r="B2234" s="11">
        <v>46326</v>
      </c>
      <c r="C2234" s="4">
        <f>YEAR(SalesDataTable[[#This Row],[Order Date]])</f>
        <v>2026</v>
      </c>
      <c r="D2234" s="4" t="str">
        <f>"Q"&amp;ROUNDUP(MONTH(SalesDataTable[[#This Row],[Order Date]])/3,0)</f>
        <v>Q4</v>
      </c>
      <c r="E2234" s="4">
        <f>MONTH(SalesDataTable[[#This Row],[Order Date]])</f>
        <v>10</v>
      </c>
      <c r="F2234" s="4" t="str">
        <f>TEXT(SalesDataTable[[#This Row],[Order Date]],"MMM")</f>
        <v>Oct</v>
      </c>
      <c r="G2234" s="3" t="s">
        <v>6</v>
      </c>
      <c r="H2234" s="3" t="s">
        <v>43</v>
      </c>
      <c r="I2234" s="3" t="s">
        <v>28</v>
      </c>
      <c r="J2234" s="3" t="s">
        <v>13</v>
      </c>
      <c r="K2234" s="3" t="s">
        <v>14</v>
      </c>
      <c r="L2234" s="3" t="s">
        <v>44</v>
      </c>
      <c r="M2234" s="8">
        <v>1</v>
      </c>
      <c r="N2234" s="5">
        <v>135.19</v>
      </c>
      <c r="O2234" s="6">
        <v>0</v>
      </c>
      <c r="P2234" s="18">
        <v>68.319999999999993</v>
      </c>
      <c r="Q2234" s="18">
        <f t="shared" si="136"/>
        <v>135.19</v>
      </c>
      <c r="R2234" s="18">
        <f t="shared" si="137"/>
        <v>68.319999999999993</v>
      </c>
      <c r="S2234" s="18">
        <f t="shared" si="138"/>
        <v>66.87</v>
      </c>
      <c r="T2234" s="7">
        <f t="shared" si="139"/>
        <v>0.49463717730601381</v>
      </c>
      <c r="U2234" s="4">
        <f>YEAR(SalesDataTable[[#This Row],[Order Date]])</f>
        <v>2026</v>
      </c>
      <c r="V2234" s="7" t="str">
        <f>"Q"&amp;ROUNDUP(MONTH(SalesDataTable[[#This Row],[Order Date]])/3,0)</f>
        <v>Q4</v>
      </c>
      <c r="W2234" s="8">
        <f>MONTH(SalesDataTable[[#This Row],[Order Date]])</f>
        <v>10</v>
      </c>
      <c r="X2234" s="7" t="str">
        <f>TEXT(SalesDataTable[[#This Row],[Order Date]],"mmm")</f>
        <v>Oct</v>
      </c>
    </row>
    <row r="2235" spans="1:24" ht="15.75">
      <c r="A2235" s="2">
        <v>77</v>
      </c>
      <c r="B2235" s="11">
        <v>46327</v>
      </c>
      <c r="C2235" s="4">
        <f>YEAR(SalesDataTable[[#This Row],[Order Date]])</f>
        <v>2026</v>
      </c>
      <c r="D2235" s="4" t="str">
        <f>"Q"&amp;ROUNDUP(MONTH(SalesDataTable[[#This Row],[Order Date]])/3,0)</f>
        <v>Q4</v>
      </c>
      <c r="E2235" s="4">
        <f>MONTH(SalesDataTable[[#This Row],[Order Date]])</f>
        <v>11</v>
      </c>
      <c r="F2235" s="4" t="str">
        <f>TEXT(SalesDataTable[[#This Row],[Order Date]],"MMM")</f>
        <v>Nov</v>
      </c>
      <c r="G2235" s="3" t="s">
        <v>6</v>
      </c>
      <c r="H2235" s="3" t="s">
        <v>41</v>
      </c>
      <c r="I2235" s="3" t="s">
        <v>2</v>
      </c>
      <c r="J2235" s="3" t="s">
        <v>13</v>
      </c>
      <c r="K2235" s="3" t="s">
        <v>14</v>
      </c>
      <c r="L2235" s="3" t="s">
        <v>44</v>
      </c>
      <c r="M2235" s="8">
        <v>2</v>
      </c>
      <c r="N2235" s="5">
        <v>133.96</v>
      </c>
      <c r="O2235" s="6">
        <v>0.1</v>
      </c>
      <c r="P2235" s="18">
        <v>65.44</v>
      </c>
      <c r="Q2235" s="18">
        <f t="shared" si="136"/>
        <v>241.12800000000001</v>
      </c>
      <c r="R2235" s="18">
        <f t="shared" si="137"/>
        <v>130.88</v>
      </c>
      <c r="S2235" s="18">
        <f t="shared" si="138"/>
        <v>110.24800000000002</v>
      </c>
      <c r="T2235" s="7">
        <f t="shared" si="139"/>
        <v>0.4572177432732823</v>
      </c>
      <c r="U2235" s="4">
        <f>YEAR(SalesDataTable[[#This Row],[Order Date]])</f>
        <v>2026</v>
      </c>
      <c r="V2235" s="7" t="str">
        <f>"Q"&amp;ROUNDUP(MONTH(SalesDataTable[[#This Row],[Order Date]])/3,0)</f>
        <v>Q4</v>
      </c>
      <c r="W2235" s="8">
        <f>MONTH(SalesDataTable[[#This Row],[Order Date]])</f>
        <v>11</v>
      </c>
      <c r="X2235" s="7" t="str">
        <f>TEXT(SalesDataTable[[#This Row],[Order Date]],"mmm")</f>
        <v>Nov</v>
      </c>
    </row>
    <row r="2236" spans="1:24" ht="15.75">
      <c r="A2236" s="2">
        <v>461</v>
      </c>
      <c r="B2236" s="11">
        <v>46327</v>
      </c>
      <c r="C2236" s="4">
        <f>YEAR(SalesDataTable[[#This Row],[Order Date]])</f>
        <v>2026</v>
      </c>
      <c r="D2236" s="4" t="str">
        <f>"Q"&amp;ROUNDUP(MONTH(SalesDataTable[[#This Row],[Order Date]])/3,0)</f>
        <v>Q4</v>
      </c>
      <c r="E2236" s="4">
        <f>MONTH(SalesDataTable[[#This Row],[Order Date]])</f>
        <v>11</v>
      </c>
      <c r="F2236" s="4" t="str">
        <f>TEXT(SalesDataTable[[#This Row],[Order Date]],"MMM")</f>
        <v>Nov</v>
      </c>
      <c r="G2236" s="3" t="s">
        <v>6</v>
      </c>
      <c r="H2236" s="3" t="s">
        <v>41</v>
      </c>
      <c r="I2236" s="3" t="s">
        <v>28</v>
      </c>
      <c r="J2236" s="3" t="s">
        <v>16</v>
      </c>
      <c r="K2236" s="3" t="s">
        <v>4</v>
      </c>
      <c r="L2236" s="3" t="s">
        <v>22</v>
      </c>
      <c r="M2236" s="8">
        <v>3</v>
      </c>
      <c r="N2236" s="5">
        <v>51.67</v>
      </c>
      <c r="O2236" s="6">
        <v>0.05</v>
      </c>
      <c r="P2236" s="18">
        <v>22.8</v>
      </c>
      <c r="Q2236" s="18">
        <f t="shared" si="136"/>
        <v>147.25949999999997</v>
      </c>
      <c r="R2236" s="18">
        <f t="shared" si="137"/>
        <v>68.400000000000006</v>
      </c>
      <c r="S2236" s="18">
        <f t="shared" si="138"/>
        <v>78.859499999999969</v>
      </c>
      <c r="T2236" s="7">
        <f t="shared" si="139"/>
        <v>0.53551383781691497</v>
      </c>
      <c r="U2236" s="4">
        <f>YEAR(SalesDataTable[[#This Row],[Order Date]])</f>
        <v>2026</v>
      </c>
      <c r="V2236" s="7" t="str">
        <f>"Q"&amp;ROUNDUP(MONTH(SalesDataTable[[#This Row],[Order Date]])/3,0)</f>
        <v>Q4</v>
      </c>
      <c r="W2236" s="8">
        <f>MONTH(SalesDataTable[[#This Row],[Order Date]])</f>
        <v>11</v>
      </c>
      <c r="X2236" s="7" t="str">
        <f>TEXT(SalesDataTable[[#This Row],[Order Date]],"mmm")</f>
        <v>Nov</v>
      </c>
    </row>
    <row r="2237" spans="1:24" ht="15.75">
      <c r="A2237" s="2">
        <v>732</v>
      </c>
      <c r="B2237" s="11">
        <v>46327</v>
      </c>
      <c r="C2237" s="4">
        <f>YEAR(SalesDataTable[[#This Row],[Order Date]])</f>
        <v>2026</v>
      </c>
      <c r="D2237" s="4" t="str">
        <f>"Q"&amp;ROUNDUP(MONTH(SalesDataTable[[#This Row],[Order Date]])/3,0)</f>
        <v>Q4</v>
      </c>
      <c r="E2237" s="4">
        <f>MONTH(SalesDataTable[[#This Row],[Order Date]])</f>
        <v>11</v>
      </c>
      <c r="F2237" s="4" t="str">
        <f>TEXT(SalesDataTable[[#This Row],[Order Date]],"MMM")</f>
        <v>Nov</v>
      </c>
      <c r="G2237" s="3" t="s">
        <v>6</v>
      </c>
      <c r="H2237" s="3" t="s">
        <v>7</v>
      </c>
      <c r="I2237" s="3" t="s">
        <v>28</v>
      </c>
      <c r="J2237" s="3" t="s">
        <v>3</v>
      </c>
      <c r="K2237" s="3" t="s">
        <v>9</v>
      </c>
      <c r="L2237" s="3" t="s">
        <v>37</v>
      </c>
      <c r="M2237" s="8">
        <v>1</v>
      </c>
      <c r="N2237" s="5">
        <v>150.46</v>
      </c>
      <c r="O2237" s="6">
        <v>0.15</v>
      </c>
      <c r="P2237" s="18">
        <v>78.39</v>
      </c>
      <c r="Q2237" s="18">
        <f t="shared" si="136"/>
        <v>127.89100000000001</v>
      </c>
      <c r="R2237" s="18">
        <f t="shared" si="137"/>
        <v>78.39</v>
      </c>
      <c r="S2237" s="18">
        <f t="shared" si="138"/>
        <v>49.501000000000005</v>
      </c>
      <c r="T2237" s="7">
        <f t="shared" si="139"/>
        <v>0.38705616501552104</v>
      </c>
      <c r="U2237" s="4">
        <f>YEAR(SalesDataTable[[#This Row],[Order Date]])</f>
        <v>2026</v>
      </c>
      <c r="V2237" s="7" t="str">
        <f>"Q"&amp;ROUNDUP(MONTH(SalesDataTable[[#This Row],[Order Date]])/3,0)</f>
        <v>Q4</v>
      </c>
      <c r="W2237" s="8">
        <f>MONTH(SalesDataTable[[#This Row],[Order Date]])</f>
        <v>11</v>
      </c>
      <c r="X2237" s="7" t="str">
        <f>TEXT(SalesDataTable[[#This Row],[Order Date]],"mmm")</f>
        <v>Nov</v>
      </c>
    </row>
    <row r="2238" spans="1:24" ht="15.75">
      <c r="A2238" s="2">
        <v>919</v>
      </c>
      <c r="B2238" s="11">
        <v>46327</v>
      </c>
      <c r="C2238" s="4">
        <f>YEAR(SalesDataTable[[#This Row],[Order Date]])</f>
        <v>2026</v>
      </c>
      <c r="D2238" s="4" t="str">
        <f>"Q"&amp;ROUNDUP(MONTH(SalesDataTable[[#This Row],[Order Date]])/3,0)</f>
        <v>Q4</v>
      </c>
      <c r="E2238" s="4">
        <f>MONTH(SalesDataTable[[#This Row],[Order Date]])</f>
        <v>11</v>
      </c>
      <c r="F2238" s="4" t="str">
        <f>TEXT(SalesDataTable[[#This Row],[Order Date]],"MMM")</f>
        <v>Nov</v>
      </c>
      <c r="G2238" s="3" t="s">
        <v>20</v>
      </c>
      <c r="H2238" s="3" t="s">
        <v>47</v>
      </c>
      <c r="I2238" s="3" t="s">
        <v>2</v>
      </c>
      <c r="J2238" s="3" t="s">
        <v>13</v>
      </c>
      <c r="K2238" s="3" t="s">
        <v>4</v>
      </c>
      <c r="L2238" s="3" t="s">
        <v>30</v>
      </c>
      <c r="M2238" s="8">
        <v>1</v>
      </c>
      <c r="N2238" s="5">
        <v>103.53</v>
      </c>
      <c r="O2238" s="6">
        <v>0.1</v>
      </c>
      <c r="P2238" s="18">
        <v>51.75</v>
      </c>
      <c r="Q2238" s="18">
        <f t="shared" si="136"/>
        <v>93.177000000000007</v>
      </c>
      <c r="R2238" s="18">
        <f t="shared" si="137"/>
        <v>51.75</v>
      </c>
      <c r="S2238" s="18">
        <f t="shared" si="138"/>
        <v>41.427000000000007</v>
      </c>
      <c r="T2238" s="7">
        <f t="shared" si="139"/>
        <v>0.4446054283782479</v>
      </c>
      <c r="U2238" s="4">
        <f>YEAR(SalesDataTable[[#This Row],[Order Date]])</f>
        <v>2026</v>
      </c>
      <c r="V2238" s="7" t="str">
        <f>"Q"&amp;ROUNDUP(MONTH(SalesDataTable[[#This Row],[Order Date]])/3,0)</f>
        <v>Q4</v>
      </c>
      <c r="W2238" s="8">
        <f>MONTH(SalesDataTable[[#This Row],[Order Date]])</f>
        <v>11</v>
      </c>
      <c r="X2238" s="7" t="str">
        <f>TEXT(SalesDataTable[[#This Row],[Order Date]],"mmm")</f>
        <v>Nov</v>
      </c>
    </row>
    <row r="2239" spans="1:24" ht="15.75">
      <c r="A2239" s="2">
        <v>949</v>
      </c>
      <c r="B2239" s="11">
        <v>46327</v>
      </c>
      <c r="C2239" s="4">
        <f>YEAR(SalesDataTable[[#This Row],[Order Date]])</f>
        <v>2026</v>
      </c>
      <c r="D2239" s="4" t="str">
        <f>"Q"&amp;ROUNDUP(MONTH(SalesDataTable[[#This Row],[Order Date]])/3,0)</f>
        <v>Q4</v>
      </c>
      <c r="E2239" s="4">
        <f>MONTH(SalesDataTable[[#This Row],[Order Date]])</f>
        <v>11</v>
      </c>
      <c r="F2239" s="4" t="str">
        <f>TEXT(SalesDataTable[[#This Row],[Order Date]],"MMM")</f>
        <v>Nov</v>
      </c>
      <c r="G2239" s="3" t="s">
        <v>11</v>
      </c>
      <c r="H2239" s="3" t="s">
        <v>12</v>
      </c>
      <c r="I2239" s="3" t="s">
        <v>2</v>
      </c>
      <c r="J2239" s="3" t="s">
        <v>3</v>
      </c>
      <c r="K2239" s="3" t="s">
        <v>4</v>
      </c>
      <c r="L2239" s="3" t="s">
        <v>30</v>
      </c>
      <c r="M2239" s="8">
        <v>4</v>
      </c>
      <c r="N2239" s="5">
        <v>103.33</v>
      </c>
      <c r="O2239" s="6">
        <v>0</v>
      </c>
      <c r="P2239" s="18">
        <v>49.15</v>
      </c>
      <c r="Q2239" s="18">
        <f t="shared" si="136"/>
        <v>413.32</v>
      </c>
      <c r="R2239" s="18">
        <f t="shared" si="137"/>
        <v>196.6</v>
      </c>
      <c r="S2239" s="18">
        <f t="shared" si="138"/>
        <v>216.72</v>
      </c>
      <c r="T2239" s="7">
        <f t="shared" si="139"/>
        <v>0.5243394948224136</v>
      </c>
      <c r="U2239" s="4">
        <f>YEAR(SalesDataTable[[#This Row],[Order Date]])</f>
        <v>2026</v>
      </c>
      <c r="V2239" s="7" t="str">
        <f>"Q"&amp;ROUNDUP(MONTH(SalesDataTable[[#This Row],[Order Date]])/3,0)</f>
        <v>Q4</v>
      </c>
      <c r="W2239" s="8">
        <f>MONTH(SalesDataTable[[#This Row],[Order Date]])</f>
        <v>11</v>
      </c>
      <c r="X2239" s="7" t="str">
        <f>TEXT(SalesDataTable[[#This Row],[Order Date]],"mmm")</f>
        <v>Nov</v>
      </c>
    </row>
    <row r="2240" spans="1:24" ht="15.75">
      <c r="A2240" s="2">
        <v>1185</v>
      </c>
      <c r="B2240" s="11">
        <v>46327</v>
      </c>
      <c r="C2240" s="4">
        <f>YEAR(SalesDataTable[[#This Row],[Order Date]])</f>
        <v>2026</v>
      </c>
      <c r="D2240" s="4" t="str">
        <f>"Q"&amp;ROUNDUP(MONTH(SalesDataTable[[#This Row],[Order Date]])/3,0)</f>
        <v>Q4</v>
      </c>
      <c r="E2240" s="4">
        <f>MONTH(SalesDataTable[[#This Row],[Order Date]])</f>
        <v>11</v>
      </c>
      <c r="F2240" s="4" t="str">
        <f>TEXT(SalesDataTable[[#This Row],[Order Date]],"MMM")</f>
        <v>Nov</v>
      </c>
      <c r="G2240" s="3" t="s">
        <v>20</v>
      </c>
      <c r="H2240" s="3" t="s">
        <v>33</v>
      </c>
      <c r="I2240" s="3" t="s">
        <v>8</v>
      </c>
      <c r="J2240" s="3" t="s">
        <v>16</v>
      </c>
      <c r="K2240" s="3" t="s">
        <v>14</v>
      </c>
      <c r="L2240" s="3" t="s">
        <v>15</v>
      </c>
      <c r="M2240" s="8">
        <v>5</v>
      </c>
      <c r="N2240" s="5">
        <v>37.08</v>
      </c>
      <c r="O2240" s="6">
        <v>0.15</v>
      </c>
      <c r="P2240" s="18">
        <v>13.27</v>
      </c>
      <c r="Q2240" s="18">
        <f t="shared" si="136"/>
        <v>157.58999999999997</v>
      </c>
      <c r="R2240" s="18">
        <f t="shared" si="137"/>
        <v>66.349999999999994</v>
      </c>
      <c r="S2240" s="18">
        <f t="shared" si="138"/>
        <v>91.239999999999981</v>
      </c>
      <c r="T2240" s="7">
        <f t="shared" si="139"/>
        <v>0.57897074687480166</v>
      </c>
      <c r="U2240" s="4">
        <f>YEAR(SalesDataTable[[#This Row],[Order Date]])</f>
        <v>2026</v>
      </c>
      <c r="V2240" s="7" t="str">
        <f>"Q"&amp;ROUNDUP(MONTH(SalesDataTable[[#This Row],[Order Date]])/3,0)</f>
        <v>Q4</v>
      </c>
      <c r="W2240" s="8">
        <f>MONTH(SalesDataTable[[#This Row],[Order Date]])</f>
        <v>11</v>
      </c>
      <c r="X2240" s="7" t="str">
        <f>TEXT(SalesDataTable[[#This Row],[Order Date]],"mmm")</f>
        <v>Nov</v>
      </c>
    </row>
    <row r="2241" spans="1:24" ht="15.75">
      <c r="A2241" s="2">
        <v>1248</v>
      </c>
      <c r="B2241" s="11">
        <v>46327</v>
      </c>
      <c r="C2241" s="4">
        <f>YEAR(SalesDataTable[[#This Row],[Order Date]])</f>
        <v>2026</v>
      </c>
      <c r="D2241" s="4" t="str">
        <f>"Q"&amp;ROUNDUP(MONTH(SalesDataTable[[#This Row],[Order Date]])/3,0)</f>
        <v>Q4</v>
      </c>
      <c r="E2241" s="4">
        <f>MONTH(SalesDataTable[[#This Row],[Order Date]])</f>
        <v>11</v>
      </c>
      <c r="F2241" s="4" t="str">
        <f>TEXT(SalesDataTable[[#This Row],[Order Date]],"MMM")</f>
        <v>Nov</v>
      </c>
      <c r="G2241" s="3" t="s">
        <v>0</v>
      </c>
      <c r="H2241" s="3" t="s">
        <v>1</v>
      </c>
      <c r="I2241" s="3" t="s">
        <v>8</v>
      </c>
      <c r="J2241" s="3" t="s">
        <v>16</v>
      </c>
      <c r="K2241" s="3" t="s">
        <v>14</v>
      </c>
      <c r="L2241" s="3" t="s">
        <v>44</v>
      </c>
      <c r="M2241" s="8">
        <v>5</v>
      </c>
      <c r="N2241" s="5">
        <v>132.33000000000001</v>
      </c>
      <c r="O2241" s="6">
        <v>0.2</v>
      </c>
      <c r="P2241" s="18">
        <v>65.2</v>
      </c>
      <c r="Q2241" s="18">
        <f t="shared" si="136"/>
        <v>529.32000000000005</v>
      </c>
      <c r="R2241" s="18">
        <f t="shared" si="137"/>
        <v>326</v>
      </c>
      <c r="S2241" s="18">
        <f t="shared" si="138"/>
        <v>203.32000000000005</v>
      </c>
      <c r="T2241" s="7">
        <f t="shared" si="139"/>
        <v>0.3841154689034989</v>
      </c>
      <c r="U2241" s="4">
        <f>YEAR(SalesDataTable[[#This Row],[Order Date]])</f>
        <v>2026</v>
      </c>
      <c r="V2241" s="7" t="str">
        <f>"Q"&amp;ROUNDUP(MONTH(SalesDataTable[[#This Row],[Order Date]])/3,0)</f>
        <v>Q4</v>
      </c>
      <c r="W2241" s="8">
        <f>MONTH(SalesDataTable[[#This Row],[Order Date]])</f>
        <v>11</v>
      </c>
      <c r="X2241" s="7" t="str">
        <f>TEXT(SalesDataTable[[#This Row],[Order Date]],"mmm")</f>
        <v>Nov</v>
      </c>
    </row>
    <row r="2242" spans="1:24" ht="15.75">
      <c r="A2242" s="2">
        <v>2129</v>
      </c>
      <c r="B2242" s="11">
        <v>46327</v>
      </c>
      <c r="C2242" s="4">
        <f>YEAR(SalesDataTable[[#This Row],[Order Date]])</f>
        <v>2026</v>
      </c>
      <c r="D2242" s="4" t="str">
        <f>"Q"&amp;ROUNDUP(MONTH(SalesDataTable[[#This Row],[Order Date]])/3,0)</f>
        <v>Q4</v>
      </c>
      <c r="E2242" s="4">
        <f>MONTH(SalesDataTable[[#This Row],[Order Date]])</f>
        <v>11</v>
      </c>
      <c r="F2242" s="4" t="str">
        <f>TEXT(SalesDataTable[[#This Row],[Order Date]],"MMM")</f>
        <v>Nov</v>
      </c>
      <c r="G2242" s="3" t="s">
        <v>20</v>
      </c>
      <c r="H2242" s="3" t="s">
        <v>47</v>
      </c>
      <c r="I2242" s="3" t="s">
        <v>19</v>
      </c>
      <c r="J2242" s="3" t="s">
        <v>13</v>
      </c>
      <c r="K2242" s="3" t="s">
        <v>4</v>
      </c>
      <c r="L2242" s="3" t="s">
        <v>22</v>
      </c>
      <c r="M2242" s="8">
        <v>2</v>
      </c>
      <c r="N2242" s="5">
        <v>50.43</v>
      </c>
      <c r="O2242" s="6">
        <v>0</v>
      </c>
      <c r="P2242" s="18">
        <v>22.54</v>
      </c>
      <c r="Q2242" s="18">
        <f t="shared" ref="Q2242:Q2305" si="140">M2242*N2242*(1-O2242)</f>
        <v>100.86</v>
      </c>
      <c r="R2242" s="18">
        <f t="shared" ref="R2242:R2305" si="141">M2242*P2242</f>
        <v>45.08</v>
      </c>
      <c r="S2242" s="18">
        <f t="shared" ref="S2242:S2305" si="142">Q2242-R2242</f>
        <v>55.78</v>
      </c>
      <c r="T2242" s="7">
        <f t="shared" ref="T2242:T2305" si="143">IFERROR(S2242/Q2242,0)</f>
        <v>0.55304382312115807</v>
      </c>
      <c r="U2242" s="4">
        <f>YEAR(SalesDataTable[[#This Row],[Order Date]])</f>
        <v>2026</v>
      </c>
      <c r="V2242" s="7" t="str">
        <f>"Q"&amp;ROUNDUP(MONTH(SalesDataTable[[#This Row],[Order Date]])/3,0)</f>
        <v>Q4</v>
      </c>
      <c r="W2242" s="8">
        <f>MONTH(SalesDataTable[[#This Row],[Order Date]])</f>
        <v>11</v>
      </c>
      <c r="X2242" s="7" t="str">
        <f>TEXT(SalesDataTable[[#This Row],[Order Date]],"mmm")</f>
        <v>Nov</v>
      </c>
    </row>
    <row r="2243" spans="1:24" ht="15.75">
      <c r="A2243" s="2">
        <v>2850</v>
      </c>
      <c r="B2243" s="11">
        <v>46327</v>
      </c>
      <c r="C2243" s="4">
        <f>YEAR(SalesDataTable[[#This Row],[Order Date]])</f>
        <v>2026</v>
      </c>
      <c r="D2243" s="4" t="str">
        <f>"Q"&amp;ROUNDUP(MONTH(SalesDataTable[[#This Row],[Order Date]])/3,0)</f>
        <v>Q4</v>
      </c>
      <c r="E2243" s="4">
        <f>MONTH(SalesDataTable[[#This Row],[Order Date]])</f>
        <v>11</v>
      </c>
      <c r="F2243" s="4" t="str">
        <f>TEXT(SalesDataTable[[#This Row],[Order Date]],"MMM")</f>
        <v>Nov</v>
      </c>
      <c r="G2243" s="3" t="s">
        <v>11</v>
      </c>
      <c r="H2243" s="3" t="s">
        <v>12</v>
      </c>
      <c r="I2243" s="3" t="s">
        <v>8</v>
      </c>
      <c r="J2243" s="3" t="s">
        <v>3</v>
      </c>
      <c r="K2243" s="3" t="s">
        <v>34</v>
      </c>
      <c r="L2243" s="3" t="s">
        <v>45</v>
      </c>
      <c r="M2243" s="8">
        <v>3</v>
      </c>
      <c r="N2243" s="5">
        <v>50.05</v>
      </c>
      <c r="O2243" s="6">
        <v>0.15</v>
      </c>
      <c r="P2243" s="18">
        <v>22.36</v>
      </c>
      <c r="Q2243" s="18">
        <f t="shared" si="140"/>
        <v>127.62749999999998</v>
      </c>
      <c r="R2243" s="18">
        <f t="shared" si="141"/>
        <v>67.08</v>
      </c>
      <c r="S2243" s="18">
        <f t="shared" si="142"/>
        <v>60.547499999999985</v>
      </c>
      <c r="T2243" s="7">
        <f t="shared" si="143"/>
        <v>0.47440794499618022</v>
      </c>
      <c r="U2243" s="4">
        <f>YEAR(SalesDataTable[[#This Row],[Order Date]])</f>
        <v>2026</v>
      </c>
      <c r="V2243" s="7" t="str">
        <f>"Q"&amp;ROUNDUP(MONTH(SalesDataTable[[#This Row],[Order Date]])/3,0)</f>
        <v>Q4</v>
      </c>
      <c r="W2243" s="8">
        <f>MONTH(SalesDataTable[[#This Row],[Order Date]])</f>
        <v>11</v>
      </c>
      <c r="X2243" s="7" t="str">
        <f>TEXT(SalesDataTable[[#This Row],[Order Date]],"mmm")</f>
        <v>Nov</v>
      </c>
    </row>
    <row r="2244" spans="1:24" ht="15.75">
      <c r="A2244" s="2">
        <v>3477</v>
      </c>
      <c r="B2244" s="11">
        <v>46327</v>
      </c>
      <c r="C2244" s="4">
        <f>YEAR(SalesDataTable[[#This Row],[Order Date]])</f>
        <v>2026</v>
      </c>
      <c r="D2244" s="4" t="str">
        <f>"Q"&amp;ROUNDUP(MONTH(SalesDataTable[[#This Row],[Order Date]])/3,0)</f>
        <v>Q4</v>
      </c>
      <c r="E2244" s="4">
        <f>MONTH(SalesDataTable[[#This Row],[Order Date]])</f>
        <v>11</v>
      </c>
      <c r="F2244" s="4" t="str">
        <f>TEXT(SalesDataTable[[#This Row],[Order Date]],"MMM")</f>
        <v>Nov</v>
      </c>
      <c r="G2244" s="3" t="s">
        <v>20</v>
      </c>
      <c r="H2244" s="3" t="s">
        <v>47</v>
      </c>
      <c r="I2244" s="3" t="s">
        <v>2</v>
      </c>
      <c r="J2244" s="3" t="s">
        <v>3</v>
      </c>
      <c r="K2244" s="3" t="s">
        <v>23</v>
      </c>
      <c r="L2244" s="3" t="s">
        <v>29</v>
      </c>
      <c r="M2244" s="8">
        <v>1</v>
      </c>
      <c r="N2244" s="5">
        <v>197.14</v>
      </c>
      <c r="O2244" s="6">
        <v>0.05</v>
      </c>
      <c r="P2244" s="18">
        <v>102.87</v>
      </c>
      <c r="Q2244" s="18">
        <f t="shared" si="140"/>
        <v>187.28299999999999</v>
      </c>
      <c r="R2244" s="18">
        <f t="shared" si="141"/>
        <v>102.87</v>
      </c>
      <c r="S2244" s="18">
        <f t="shared" si="142"/>
        <v>84.412999999999982</v>
      </c>
      <c r="T2244" s="7">
        <f t="shared" si="143"/>
        <v>0.45072430492890431</v>
      </c>
      <c r="U2244" s="4">
        <f>YEAR(SalesDataTable[[#This Row],[Order Date]])</f>
        <v>2026</v>
      </c>
      <c r="V2244" s="7" t="str">
        <f>"Q"&amp;ROUNDUP(MONTH(SalesDataTable[[#This Row],[Order Date]])/3,0)</f>
        <v>Q4</v>
      </c>
      <c r="W2244" s="8">
        <f>MONTH(SalesDataTable[[#This Row],[Order Date]])</f>
        <v>11</v>
      </c>
      <c r="X2244" s="7" t="str">
        <f>TEXT(SalesDataTable[[#This Row],[Order Date]],"mmm")</f>
        <v>Nov</v>
      </c>
    </row>
    <row r="2245" spans="1:24" ht="15.75">
      <c r="A2245" s="2">
        <v>4673</v>
      </c>
      <c r="B2245" s="11">
        <v>46327</v>
      </c>
      <c r="C2245" s="4">
        <f>YEAR(SalesDataTable[[#This Row],[Order Date]])</f>
        <v>2026</v>
      </c>
      <c r="D2245" s="4" t="str">
        <f>"Q"&amp;ROUNDUP(MONTH(SalesDataTable[[#This Row],[Order Date]])/3,0)</f>
        <v>Q4</v>
      </c>
      <c r="E2245" s="4">
        <f>MONTH(SalesDataTable[[#This Row],[Order Date]])</f>
        <v>11</v>
      </c>
      <c r="F2245" s="4" t="str">
        <f>TEXT(SalesDataTable[[#This Row],[Order Date]],"MMM")</f>
        <v>Nov</v>
      </c>
      <c r="G2245" s="3" t="s">
        <v>0</v>
      </c>
      <c r="H2245" s="3" t="s">
        <v>1</v>
      </c>
      <c r="I2245" s="3" t="s">
        <v>8</v>
      </c>
      <c r="J2245" s="3" t="s">
        <v>16</v>
      </c>
      <c r="K2245" s="3" t="s">
        <v>9</v>
      </c>
      <c r="L2245" s="3" t="s">
        <v>46</v>
      </c>
      <c r="M2245" s="8">
        <v>5</v>
      </c>
      <c r="N2245" s="5">
        <v>72.13</v>
      </c>
      <c r="O2245" s="6">
        <v>0.1</v>
      </c>
      <c r="P2245" s="18">
        <v>31.41</v>
      </c>
      <c r="Q2245" s="18">
        <f t="shared" si="140"/>
        <v>324.58499999999998</v>
      </c>
      <c r="R2245" s="18">
        <f t="shared" si="141"/>
        <v>157.05000000000001</v>
      </c>
      <c r="S2245" s="18">
        <f t="shared" si="142"/>
        <v>167.53499999999997</v>
      </c>
      <c r="T2245" s="7">
        <f t="shared" si="143"/>
        <v>0.51615139331762094</v>
      </c>
      <c r="U2245" s="4">
        <f>YEAR(SalesDataTable[[#This Row],[Order Date]])</f>
        <v>2026</v>
      </c>
      <c r="V2245" s="7" t="str">
        <f>"Q"&amp;ROUNDUP(MONTH(SalesDataTable[[#This Row],[Order Date]])/3,0)</f>
        <v>Q4</v>
      </c>
      <c r="W2245" s="8">
        <f>MONTH(SalesDataTable[[#This Row],[Order Date]])</f>
        <v>11</v>
      </c>
      <c r="X2245" s="7" t="str">
        <f>TEXT(SalesDataTable[[#This Row],[Order Date]],"mmm")</f>
        <v>Nov</v>
      </c>
    </row>
    <row r="2246" spans="1:24" ht="15.75">
      <c r="A2246" s="2">
        <v>4679</v>
      </c>
      <c r="B2246" s="11">
        <v>46327</v>
      </c>
      <c r="C2246" s="4">
        <f>YEAR(SalesDataTable[[#This Row],[Order Date]])</f>
        <v>2026</v>
      </c>
      <c r="D2246" s="4" t="str">
        <f>"Q"&amp;ROUNDUP(MONTH(SalesDataTable[[#This Row],[Order Date]])/3,0)</f>
        <v>Q4</v>
      </c>
      <c r="E2246" s="4">
        <f>MONTH(SalesDataTable[[#This Row],[Order Date]])</f>
        <v>11</v>
      </c>
      <c r="F2246" s="4" t="str">
        <f>TEXT(SalesDataTable[[#This Row],[Order Date]],"MMM")</f>
        <v>Nov</v>
      </c>
      <c r="G2246" s="3" t="s">
        <v>6</v>
      </c>
      <c r="H2246" s="3" t="s">
        <v>43</v>
      </c>
      <c r="I2246" s="3" t="s">
        <v>8</v>
      </c>
      <c r="J2246" s="3" t="s">
        <v>3</v>
      </c>
      <c r="K2246" s="3" t="s">
        <v>23</v>
      </c>
      <c r="L2246" s="3" t="s">
        <v>24</v>
      </c>
      <c r="M2246" s="8">
        <v>8</v>
      </c>
      <c r="N2246" s="5">
        <v>341.51</v>
      </c>
      <c r="O2246" s="6">
        <v>0.1</v>
      </c>
      <c r="P2246" s="18">
        <v>200.1</v>
      </c>
      <c r="Q2246" s="18">
        <f t="shared" si="140"/>
        <v>2458.8719999999998</v>
      </c>
      <c r="R2246" s="18">
        <f t="shared" si="141"/>
        <v>1600.8</v>
      </c>
      <c r="S2246" s="18">
        <f t="shared" si="142"/>
        <v>858.07199999999989</v>
      </c>
      <c r="T2246" s="7">
        <f t="shared" si="143"/>
        <v>0.34896977150498276</v>
      </c>
      <c r="U2246" s="4">
        <f>YEAR(SalesDataTable[[#This Row],[Order Date]])</f>
        <v>2026</v>
      </c>
      <c r="V2246" s="7" t="str">
        <f>"Q"&amp;ROUNDUP(MONTH(SalesDataTable[[#This Row],[Order Date]])/3,0)</f>
        <v>Q4</v>
      </c>
      <c r="W2246" s="8">
        <f>MONTH(SalesDataTable[[#This Row],[Order Date]])</f>
        <v>11</v>
      </c>
      <c r="X2246" s="7" t="str">
        <f>TEXT(SalesDataTable[[#This Row],[Order Date]],"mmm")</f>
        <v>Nov</v>
      </c>
    </row>
    <row r="2247" spans="1:24" ht="15.75">
      <c r="A2247" s="2">
        <v>4809</v>
      </c>
      <c r="B2247" s="11">
        <v>46327</v>
      </c>
      <c r="C2247" s="4">
        <f>YEAR(SalesDataTable[[#This Row],[Order Date]])</f>
        <v>2026</v>
      </c>
      <c r="D2247" s="4" t="str">
        <f>"Q"&amp;ROUNDUP(MONTH(SalesDataTable[[#This Row],[Order Date]])/3,0)</f>
        <v>Q4</v>
      </c>
      <c r="E2247" s="4">
        <f>MONTH(SalesDataTable[[#This Row],[Order Date]])</f>
        <v>11</v>
      </c>
      <c r="F2247" s="4" t="str">
        <f>TEXT(SalesDataTable[[#This Row],[Order Date]],"MMM")</f>
        <v>Nov</v>
      </c>
      <c r="G2247" s="3" t="s">
        <v>6</v>
      </c>
      <c r="H2247" s="3" t="s">
        <v>41</v>
      </c>
      <c r="I2247" s="3" t="s">
        <v>2</v>
      </c>
      <c r="J2247" s="3" t="s">
        <v>13</v>
      </c>
      <c r="K2247" s="3" t="s">
        <v>14</v>
      </c>
      <c r="L2247" s="3" t="s">
        <v>15</v>
      </c>
      <c r="M2247" s="8">
        <v>1</v>
      </c>
      <c r="N2247" s="5">
        <v>36.47</v>
      </c>
      <c r="O2247" s="6">
        <v>0.05</v>
      </c>
      <c r="P2247" s="18">
        <v>13.88</v>
      </c>
      <c r="Q2247" s="18">
        <f t="shared" si="140"/>
        <v>34.646499999999996</v>
      </c>
      <c r="R2247" s="18">
        <f t="shared" si="141"/>
        <v>13.88</v>
      </c>
      <c r="S2247" s="18">
        <f t="shared" si="142"/>
        <v>20.766499999999994</v>
      </c>
      <c r="T2247" s="7">
        <f t="shared" si="143"/>
        <v>0.59938233299178834</v>
      </c>
      <c r="U2247" s="4">
        <f>YEAR(SalesDataTable[[#This Row],[Order Date]])</f>
        <v>2026</v>
      </c>
      <c r="V2247" s="7" t="str">
        <f>"Q"&amp;ROUNDUP(MONTH(SalesDataTable[[#This Row],[Order Date]])/3,0)</f>
        <v>Q4</v>
      </c>
      <c r="W2247" s="8">
        <f>MONTH(SalesDataTable[[#This Row],[Order Date]])</f>
        <v>11</v>
      </c>
      <c r="X2247" s="7" t="str">
        <f>TEXT(SalesDataTable[[#This Row],[Order Date]],"mmm")</f>
        <v>Nov</v>
      </c>
    </row>
    <row r="2248" spans="1:24" ht="15.75">
      <c r="A2248" s="2">
        <v>4849</v>
      </c>
      <c r="B2248" s="11">
        <v>46327</v>
      </c>
      <c r="C2248" s="4">
        <f>YEAR(SalesDataTable[[#This Row],[Order Date]])</f>
        <v>2026</v>
      </c>
      <c r="D2248" s="4" t="str">
        <f>"Q"&amp;ROUNDUP(MONTH(SalesDataTable[[#This Row],[Order Date]])/3,0)</f>
        <v>Q4</v>
      </c>
      <c r="E2248" s="4">
        <f>MONTH(SalesDataTable[[#This Row],[Order Date]])</f>
        <v>11</v>
      </c>
      <c r="F2248" s="4" t="str">
        <f>TEXT(SalesDataTable[[#This Row],[Order Date]],"MMM")</f>
        <v>Nov</v>
      </c>
      <c r="G2248" s="3" t="s">
        <v>0</v>
      </c>
      <c r="H2248" s="3" t="s">
        <v>1</v>
      </c>
      <c r="I2248" s="3" t="s">
        <v>2</v>
      </c>
      <c r="J2248" s="3" t="s">
        <v>13</v>
      </c>
      <c r="K2248" s="3" t="s">
        <v>14</v>
      </c>
      <c r="L2248" s="3" t="s">
        <v>15</v>
      </c>
      <c r="M2248" s="8">
        <v>4</v>
      </c>
      <c r="N2248" s="5">
        <v>35.69</v>
      </c>
      <c r="O2248" s="6">
        <v>0.15</v>
      </c>
      <c r="P2248" s="18">
        <v>13.52</v>
      </c>
      <c r="Q2248" s="18">
        <f t="shared" si="140"/>
        <v>121.34599999999999</v>
      </c>
      <c r="R2248" s="18">
        <f t="shared" si="141"/>
        <v>54.08</v>
      </c>
      <c r="S2248" s="18">
        <f t="shared" si="142"/>
        <v>67.265999999999991</v>
      </c>
      <c r="T2248" s="7">
        <f t="shared" si="143"/>
        <v>0.55433224004087478</v>
      </c>
      <c r="U2248" s="4">
        <f>YEAR(SalesDataTable[[#This Row],[Order Date]])</f>
        <v>2026</v>
      </c>
      <c r="V2248" s="7" t="str">
        <f>"Q"&amp;ROUNDUP(MONTH(SalesDataTable[[#This Row],[Order Date]])/3,0)</f>
        <v>Q4</v>
      </c>
      <c r="W2248" s="8">
        <f>MONTH(SalesDataTable[[#This Row],[Order Date]])</f>
        <v>11</v>
      </c>
      <c r="X2248" s="7" t="str">
        <f>TEXT(SalesDataTable[[#This Row],[Order Date]],"mmm")</f>
        <v>Nov</v>
      </c>
    </row>
    <row r="2249" spans="1:24" ht="15.75">
      <c r="A2249" s="2">
        <v>436</v>
      </c>
      <c r="B2249" s="11">
        <v>46328</v>
      </c>
      <c r="C2249" s="4">
        <f>YEAR(SalesDataTable[[#This Row],[Order Date]])</f>
        <v>2026</v>
      </c>
      <c r="D2249" s="4" t="str">
        <f>"Q"&amp;ROUNDUP(MONTH(SalesDataTable[[#This Row],[Order Date]])/3,0)</f>
        <v>Q4</v>
      </c>
      <c r="E2249" s="4">
        <f>MONTH(SalesDataTable[[#This Row],[Order Date]])</f>
        <v>11</v>
      </c>
      <c r="F2249" s="4" t="str">
        <f>TEXT(SalesDataTable[[#This Row],[Order Date]],"MMM")</f>
        <v>Nov</v>
      </c>
      <c r="G2249" s="3" t="s">
        <v>11</v>
      </c>
      <c r="H2249" s="3" t="s">
        <v>39</v>
      </c>
      <c r="I2249" s="3" t="s">
        <v>2</v>
      </c>
      <c r="J2249" s="3" t="s">
        <v>13</v>
      </c>
      <c r="K2249" s="3" t="s">
        <v>14</v>
      </c>
      <c r="L2249" s="3" t="s">
        <v>15</v>
      </c>
      <c r="M2249" s="8">
        <v>2</v>
      </c>
      <c r="N2249" s="5">
        <v>35.340000000000003</v>
      </c>
      <c r="O2249" s="6">
        <v>0.1</v>
      </c>
      <c r="P2249" s="18">
        <v>13.82</v>
      </c>
      <c r="Q2249" s="18">
        <f t="shared" si="140"/>
        <v>63.612000000000009</v>
      </c>
      <c r="R2249" s="18">
        <f t="shared" si="141"/>
        <v>27.64</v>
      </c>
      <c r="S2249" s="18">
        <f t="shared" si="142"/>
        <v>35.972000000000008</v>
      </c>
      <c r="T2249" s="7">
        <f t="shared" si="143"/>
        <v>0.56549078790165386</v>
      </c>
      <c r="U2249" s="4">
        <f>YEAR(SalesDataTable[[#This Row],[Order Date]])</f>
        <v>2026</v>
      </c>
      <c r="V2249" s="7" t="str">
        <f>"Q"&amp;ROUNDUP(MONTH(SalesDataTable[[#This Row],[Order Date]])/3,0)</f>
        <v>Q4</v>
      </c>
      <c r="W2249" s="8">
        <f>MONTH(SalesDataTable[[#This Row],[Order Date]])</f>
        <v>11</v>
      </c>
      <c r="X2249" s="7" t="str">
        <f>TEXT(SalesDataTable[[#This Row],[Order Date]],"mmm")</f>
        <v>Nov</v>
      </c>
    </row>
    <row r="2250" spans="1:24" ht="15.75">
      <c r="A2250" s="2">
        <v>879</v>
      </c>
      <c r="B2250" s="11">
        <v>46328</v>
      </c>
      <c r="C2250" s="4">
        <f>YEAR(SalesDataTable[[#This Row],[Order Date]])</f>
        <v>2026</v>
      </c>
      <c r="D2250" s="4" t="str">
        <f>"Q"&amp;ROUNDUP(MONTH(SalesDataTable[[#This Row],[Order Date]])/3,0)</f>
        <v>Q4</v>
      </c>
      <c r="E2250" s="4">
        <f>MONTH(SalesDataTable[[#This Row],[Order Date]])</f>
        <v>11</v>
      </c>
      <c r="F2250" s="4" t="str">
        <f>TEXT(SalesDataTable[[#This Row],[Order Date]],"MMM")</f>
        <v>Nov</v>
      </c>
      <c r="G2250" s="3" t="s">
        <v>11</v>
      </c>
      <c r="H2250" s="3" t="s">
        <v>39</v>
      </c>
      <c r="I2250" s="3" t="s">
        <v>2</v>
      </c>
      <c r="J2250" s="3" t="s">
        <v>13</v>
      </c>
      <c r="K2250" s="3" t="s">
        <v>14</v>
      </c>
      <c r="L2250" s="3" t="s">
        <v>32</v>
      </c>
      <c r="M2250" s="8">
        <v>4</v>
      </c>
      <c r="N2250" s="5">
        <v>46.8</v>
      </c>
      <c r="O2250" s="6">
        <v>0.05</v>
      </c>
      <c r="P2250" s="18">
        <v>18.52</v>
      </c>
      <c r="Q2250" s="18">
        <f t="shared" si="140"/>
        <v>177.83999999999997</v>
      </c>
      <c r="R2250" s="18">
        <f t="shared" si="141"/>
        <v>74.08</v>
      </c>
      <c r="S2250" s="18">
        <f t="shared" si="142"/>
        <v>103.75999999999998</v>
      </c>
      <c r="T2250" s="7">
        <f t="shared" si="143"/>
        <v>0.58344579397210972</v>
      </c>
      <c r="U2250" s="4">
        <f>YEAR(SalesDataTable[[#This Row],[Order Date]])</f>
        <v>2026</v>
      </c>
      <c r="V2250" s="7" t="str">
        <f>"Q"&amp;ROUNDUP(MONTH(SalesDataTable[[#This Row],[Order Date]])/3,0)</f>
        <v>Q4</v>
      </c>
      <c r="W2250" s="8">
        <f>MONTH(SalesDataTable[[#This Row],[Order Date]])</f>
        <v>11</v>
      </c>
      <c r="X2250" s="7" t="str">
        <f>TEXT(SalesDataTable[[#This Row],[Order Date]],"mmm")</f>
        <v>Nov</v>
      </c>
    </row>
    <row r="2251" spans="1:24" ht="15.75">
      <c r="A2251" s="2">
        <v>955</v>
      </c>
      <c r="B2251" s="11">
        <v>46328</v>
      </c>
      <c r="C2251" s="4">
        <f>YEAR(SalesDataTable[[#This Row],[Order Date]])</f>
        <v>2026</v>
      </c>
      <c r="D2251" s="4" t="str">
        <f>"Q"&amp;ROUNDUP(MONTH(SalesDataTable[[#This Row],[Order Date]])/3,0)</f>
        <v>Q4</v>
      </c>
      <c r="E2251" s="4">
        <f>MONTH(SalesDataTable[[#This Row],[Order Date]])</f>
        <v>11</v>
      </c>
      <c r="F2251" s="4" t="str">
        <f>TEXT(SalesDataTable[[#This Row],[Order Date]],"MMM")</f>
        <v>Nov</v>
      </c>
      <c r="G2251" s="3" t="s">
        <v>20</v>
      </c>
      <c r="H2251" s="3" t="s">
        <v>47</v>
      </c>
      <c r="I2251" s="3" t="s">
        <v>19</v>
      </c>
      <c r="J2251" s="3" t="s">
        <v>13</v>
      </c>
      <c r="K2251" s="3" t="s">
        <v>23</v>
      </c>
      <c r="L2251" s="3" t="s">
        <v>29</v>
      </c>
      <c r="M2251" s="8">
        <v>1</v>
      </c>
      <c r="N2251" s="5">
        <v>198.34</v>
      </c>
      <c r="O2251" s="6">
        <v>0.05</v>
      </c>
      <c r="P2251" s="18">
        <v>103.2</v>
      </c>
      <c r="Q2251" s="18">
        <f t="shared" si="140"/>
        <v>188.423</v>
      </c>
      <c r="R2251" s="18">
        <f t="shared" si="141"/>
        <v>103.2</v>
      </c>
      <c r="S2251" s="18">
        <f t="shared" si="142"/>
        <v>85.222999999999999</v>
      </c>
      <c r="T2251" s="7">
        <f t="shared" si="143"/>
        <v>0.45229616341954004</v>
      </c>
      <c r="U2251" s="4">
        <f>YEAR(SalesDataTable[[#This Row],[Order Date]])</f>
        <v>2026</v>
      </c>
      <c r="V2251" s="7" t="str">
        <f>"Q"&amp;ROUNDUP(MONTH(SalesDataTable[[#This Row],[Order Date]])/3,0)</f>
        <v>Q4</v>
      </c>
      <c r="W2251" s="8">
        <f>MONTH(SalesDataTable[[#This Row],[Order Date]])</f>
        <v>11</v>
      </c>
      <c r="X2251" s="7" t="str">
        <f>TEXT(SalesDataTable[[#This Row],[Order Date]],"mmm")</f>
        <v>Nov</v>
      </c>
    </row>
    <row r="2252" spans="1:24" ht="15.75">
      <c r="A2252" s="2">
        <v>1068</v>
      </c>
      <c r="B2252" s="11">
        <v>46328</v>
      </c>
      <c r="C2252" s="4">
        <f>YEAR(SalesDataTable[[#This Row],[Order Date]])</f>
        <v>2026</v>
      </c>
      <c r="D2252" s="4" t="str">
        <f>"Q"&amp;ROUNDUP(MONTH(SalesDataTable[[#This Row],[Order Date]])/3,0)</f>
        <v>Q4</v>
      </c>
      <c r="E2252" s="4">
        <f>MONTH(SalesDataTable[[#This Row],[Order Date]])</f>
        <v>11</v>
      </c>
      <c r="F2252" s="4" t="str">
        <f>TEXT(SalesDataTable[[#This Row],[Order Date]],"MMM")</f>
        <v>Nov</v>
      </c>
      <c r="G2252" s="3" t="s">
        <v>6</v>
      </c>
      <c r="H2252" s="3" t="s">
        <v>27</v>
      </c>
      <c r="I2252" s="3" t="s">
        <v>2</v>
      </c>
      <c r="J2252" s="3" t="s">
        <v>3</v>
      </c>
      <c r="K2252" s="3" t="s">
        <v>34</v>
      </c>
      <c r="L2252" s="3" t="s">
        <v>38</v>
      </c>
      <c r="M2252" s="8">
        <v>5</v>
      </c>
      <c r="N2252" s="5">
        <v>122.26</v>
      </c>
      <c r="O2252" s="6">
        <v>0.1</v>
      </c>
      <c r="P2252" s="18">
        <v>68.3</v>
      </c>
      <c r="Q2252" s="18">
        <f t="shared" si="140"/>
        <v>550.17000000000007</v>
      </c>
      <c r="R2252" s="18">
        <f t="shared" si="141"/>
        <v>341.5</v>
      </c>
      <c r="S2252" s="18">
        <f t="shared" si="142"/>
        <v>208.67000000000007</v>
      </c>
      <c r="T2252" s="7">
        <f t="shared" si="143"/>
        <v>0.37928276714470083</v>
      </c>
      <c r="U2252" s="4">
        <f>YEAR(SalesDataTable[[#This Row],[Order Date]])</f>
        <v>2026</v>
      </c>
      <c r="V2252" s="7" t="str">
        <f>"Q"&amp;ROUNDUP(MONTH(SalesDataTable[[#This Row],[Order Date]])/3,0)</f>
        <v>Q4</v>
      </c>
      <c r="W2252" s="8">
        <f>MONTH(SalesDataTable[[#This Row],[Order Date]])</f>
        <v>11</v>
      </c>
      <c r="X2252" s="7" t="str">
        <f>TEXT(SalesDataTable[[#This Row],[Order Date]],"mmm")</f>
        <v>Nov</v>
      </c>
    </row>
    <row r="2253" spans="1:24" ht="15.75">
      <c r="A2253" s="2">
        <v>1733</v>
      </c>
      <c r="B2253" s="11">
        <v>46328</v>
      </c>
      <c r="C2253" s="4">
        <f>YEAR(SalesDataTable[[#This Row],[Order Date]])</f>
        <v>2026</v>
      </c>
      <c r="D2253" s="4" t="str">
        <f>"Q"&amp;ROUNDUP(MONTH(SalesDataTable[[#This Row],[Order Date]])/3,0)</f>
        <v>Q4</v>
      </c>
      <c r="E2253" s="4">
        <f>MONTH(SalesDataTable[[#This Row],[Order Date]])</f>
        <v>11</v>
      </c>
      <c r="F2253" s="4" t="str">
        <f>TEXT(SalesDataTable[[#This Row],[Order Date]],"MMM")</f>
        <v>Nov</v>
      </c>
      <c r="G2253" s="3" t="s">
        <v>0</v>
      </c>
      <c r="H2253" s="3" t="s">
        <v>36</v>
      </c>
      <c r="I2253" s="3" t="s">
        <v>8</v>
      </c>
      <c r="J2253" s="3" t="s">
        <v>3</v>
      </c>
      <c r="K2253" s="3" t="s">
        <v>9</v>
      </c>
      <c r="L2253" s="3" t="s">
        <v>46</v>
      </c>
      <c r="M2253" s="8">
        <v>3</v>
      </c>
      <c r="N2253" s="5">
        <v>71.12</v>
      </c>
      <c r="O2253" s="6">
        <v>0.15</v>
      </c>
      <c r="P2253" s="18">
        <v>33.090000000000003</v>
      </c>
      <c r="Q2253" s="18">
        <f t="shared" si="140"/>
        <v>181.35599999999999</v>
      </c>
      <c r="R2253" s="18">
        <f t="shared" si="141"/>
        <v>99.27000000000001</v>
      </c>
      <c r="S2253" s="18">
        <f t="shared" si="142"/>
        <v>82.085999999999984</v>
      </c>
      <c r="T2253" s="7">
        <f t="shared" si="143"/>
        <v>0.45262356911268437</v>
      </c>
      <c r="U2253" s="4">
        <f>YEAR(SalesDataTable[[#This Row],[Order Date]])</f>
        <v>2026</v>
      </c>
      <c r="V2253" s="7" t="str">
        <f>"Q"&amp;ROUNDUP(MONTH(SalesDataTable[[#This Row],[Order Date]])/3,0)</f>
        <v>Q4</v>
      </c>
      <c r="W2253" s="8">
        <f>MONTH(SalesDataTable[[#This Row],[Order Date]])</f>
        <v>11</v>
      </c>
      <c r="X2253" s="7" t="str">
        <f>TEXT(SalesDataTable[[#This Row],[Order Date]],"mmm")</f>
        <v>Nov</v>
      </c>
    </row>
    <row r="2254" spans="1:24" ht="15.75">
      <c r="A2254" s="2">
        <v>3270</v>
      </c>
      <c r="B2254" s="11">
        <v>46328</v>
      </c>
      <c r="C2254" s="4">
        <f>YEAR(SalesDataTable[[#This Row],[Order Date]])</f>
        <v>2026</v>
      </c>
      <c r="D2254" s="4" t="str">
        <f>"Q"&amp;ROUNDUP(MONTH(SalesDataTable[[#This Row],[Order Date]])/3,0)</f>
        <v>Q4</v>
      </c>
      <c r="E2254" s="4">
        <f>MONTH(SalesDataTable[[#This Row],[Order Date]])</f>
        <v>11</v>
      </c>
      <c r="F2254" s="4" t="str">
        <f>TEXT(SalesDataTable[[#This Row],[Order Date]],"MMM")</f>
        <v>Nov</v>
      </c>
      <c r="G2254" s="3" t="s">
        <v>6</v>
      </c>
      <c r="H2254" s="3" t="s">
        <v>43</v>
      </c>
      <c r="I2254" s="3" t="s">
        <v>19</v>
      </c>
      <c r="J2254" s="3" t="s">
        <v>3</v>
      </c>
      <c r="K2254" s="3" t="s">
        <v>4</v>
      </c>
      <c r="L2254" s="3" t="s">
        <v>5</v>
      </c>
      <c r="M2254" s="8">
        <v>2</v>
      </c>
      <c r="N2254" s="5">
        <v>81.900000000000006</v>
      </c>
      <c r="O2254" s="6">
        <v>0.15</v>
      </c>
      <c r="P2254" s="18">
        <v>41.91</v>
      </c>
      <c r="Q2254" s="18">
        <f t="shared" si="140"/>
        <v>139.23000000000002</v>
      </c>
      <c r="R2254" s="18">
        <f t="shared" si="141"/>
        <v>83.82</v>
      </c>
      <c r="S2254" s="18">
        <f t="shared" si="142"/>
        <v>55.410000000000025</v>
      </c>
      <c r="T2254" s="7">
        <f t="shared" si="143"/>
        <v>0.39797457444516282</v>
      </c>
      <c r="U2254" s="4">
        <f>YEAR(SalesDataTable[[#This Row],[Order Date]])</f>
        <v>2026</v>
      </c>
      <c r="V2254" s="7" t="str">
        <f>"Q"&amp;ROUNDUP(MONTH(SalesDataTable[[#This Row],[Order Date]])/3,0)</f>
        <v>Q4</v>
      </c>
      <c r="W2254" s="8">
        <f>MONTH(SalesDataTable[[#This Row],[Order Date]])</f>
        <v>11</v>
      </c>
      <c r="X2254" s="7" t="str">
        <f>TEXT(SalesDataTable[[#This Row],[Order Date]],"mmm")</f>
        <v>Nov</v>
      </c>
    </row>
    <row r="2255" spans="1:24" ht="15.75">
      <c r="A2255" s="2">
        <v>3484</v>
      </c>
      <c r="B2255" s="11">
        <v>46328</v>
      </c>
      <c r="C2255" s="4">
        <f>YEAR(SalesDataTable[[#This Row],[Order Date]])</f>
        <v>2026</v>
      </c>
      <c r="D2255" s="4" t="str">
        <f>"Q"&amp;ROUNDUP(MONTH(SalesDataTable[[#This Row],[Order Date]])/3,0)</f>
        <v>Q4</v>
      </c>
      <c r="E2255" s="4">
        <f>MONTH(SalesDataTable[[#This Row],[Order Date]])</f>
        <v>11</v>
      </c>
      <c r="F2255" s="4" t="str">
        <f>TEXT(SalesDataTable[[#This Row],[Order Date]],"MMM")</f>
        <v>Nov</v>
      </c>
      <c r="G2255" s="3" t="s">
        <v>11</v>
      </c>
      <c r="H2255" s="3" t="s">
        <v>12</v>
      </c>
      <c r="I2255" s="3" t="s">
        <v>28</v>
      </c>
      <c r="J2255" s="3" t="s">
        <v>3</v>
      </c>
      <c r="K2255" s="3" t="s">
        <v>14</v>
      </c>
      <c r="L2255" s="3" t="s">
        <v>48</v>
      </c>
      <c r="M2255" s="8">
        <v>4</v>
      </c>
      <c r="N2255" s="5">
        <v>165.12</v>
      </c>
      <c r="O2255" s="6">
        <v>0.05</v>
      </c>
      <c r="P2255" s="18">
        <v>89.65</v>
      </c>
      <c r="Q2255" s="18">
        <f t="shared" si="140"/>
        <v>627.45600000000002</v>
      </c>
      <c r="R2255" s="18">
        <f t="shared" si="141"/>
        <v>358.6</v>
      </c>
      <c r="S2255" s="18">
        <f t="shared" si="142"/>
        <v>268.85599999999999</v>
      </c>
      <c r="T2255" s="7">
        <f t="shared" si="143"/>
        <v>0.42848582211342306</v>
      </c>
      <c r="U2255" s="4">
        <f>YEAR(SalesDataTable[[#This Row],[Order Date]])</f>
        <v>2026</v>
      </c>
      <c r="V2255" s="7" t="str">
        <f>"Q"&amp;ROUNDUP(MONTH(SalesDataTable[[#This Row],[Order Date]])/3,0)</f>
        <v>Q4</v>
      </c>
      <c r="W2255" s="8">
        <f>MONTH(SalesDataTable[[#This Row],[Order Date]])</f>
        <v>11</v>
      </c>
      <c r="X2255" s="7" t="str">
        <f>TEXT(SalesDataTable[[#This Row],[Order Date]],"mmm")</f>
        <v>Nov</v>
      </c>
    </row>
    <row r="2256" spans="1:24" ht="15.75">
      <c r="A2256" s="2">
        <v>3608</v>
      </c>
      <c r="B2256" s="11">
        <v>46328</v>
      </c>
      <c r="C2256" s="4">
        <f>YEAR(SalesDataTable[[#This Row],[Order Date]])</f>
        <v>2026</v>
      </c>
      <c r="D2256" s="4" t="str">
        <f>"Q"&amp;ROUNDUP(MONTH(SalesDataTable[[#This Row],[Order Date]])/3,0)</f>
        <v>Q4</v>
      </c>
      <c r="E2256" s="4">
        <f>MONTH(SalesDataTable[[#This Row],[Order Date]])</f>
        <v>11</v>
      </c>
      <c r="F2256" s="4" t="str">
        <f>TEXT(SalesDataTable[[#This Row],[Order Date]],"MMM")</f>
        <v>Nov</v>
      </c>
      <c r="G2256" s="3" t="s">
        <v>20</v>
      </c>
      <c r="H2256" s="3" t="s">
        <v>33</v>
      </c>
      <c r="I2256" s="3" t="s">
        <v>19</v>
      </c>
      <c r="J2256" s="3" t="s">
        <v>13</v>
      </c>
      <c r="K2256" s="3" t="s">
        <v>9</v>
      </c>
      <c r="L2256" s="3" t="s">
        <v>10</v>
      </c>
      <c r="M2256" s="8">
        <v>1</v>
      </c>
      <c r="N2256" s="5">
        <v>91.35</v>
      </c>
      <c r="O2256" s="6">
        <v>0</v>
      </c>
      <c r="P2256" s="18">
        <v>45.5</v>
      </c>
      <c r="Q2256" s="18">
        <f t="shared" si="140"/>
        <v>91.35</v>
      </c>
      <c r="R2256" s="18">
        <f t="shared" si="141"/>
        <v>45.5</v>
      </c>
      <c r="S2256" s="18">
        <f t="shared" si="142"/>
        <v>45.849999999999994</v>
      </c>
      <c r="T2256" s="7">
        <f t="shared" si="143"/>
        <v>0.50191570881226055</v>
      </c>
      <c r="U2256" s="4">
        <f>YEAR(SalesDataTable[[#This Row],[Order Date]])</f>
        <v>2026</v>
      </c>
      <c r="V2256" s="7" t="str">
        <f>"Q"&amp;ROUNDUP(MONTH(SalesDataTable[[#This Row],[Order Date]])/3,0)</f>
        <v>Q4</v>
      </c>
      <c r="W2256" s="8">
        <f>MONTH(SalesDataTable[[#This Row],[Order Date]])</f>
        <v>11</v>
      </c>
      <c r="X2256" s="7" t="str">
        <f>TEXT(SalesDataTable[[#This Row],[Order Date]],"mmm")</f>
        <v>Nov</v>
      </c>
    </row>
    <row r="2257" spans="1:24" ht="15.75">
      <c r="A2257" s="2">
        <v>4036</v>
      </c>
      <c r="B2257" s="11">
        <v>46328</v>
      </c>
      <c r="C2257" s="4">
        <f>YEAR(SalesDataTable[[#This Row],[Order Date]])</f>
        <v>2026</v>
      </c>
      <c r="D2257" s="4" t="str">
        <f>"Q"&amp;ROUNDUP(MONTH(SalesDataTable[[#This Row],[Order Date]])/3,0)</f>
        <v>Q4</v>
      </c>
      <c r="E2257" s="4">
        <f>MONTH(SalesDataTable[[#This Row],[Order Date]])</f>
        <v>11</v>
      </c>
      <c r="F2257" s="4" t="str">
        <f>TEXT(SalesDataTable[[#This Row],[Order Date]],"MMM")</f>
        <v>Nov</v>
      </c>
      <c r="G2257" s="3" t="s">
        <v>11</v>
      </c>
      <c r="H2257" s="3" t="s">
        <v>18</v>
      </c>
      <c r="I2257" s="3" t="s">
        <v>2</v>
      </c>
      <c r="J2257" s="3" t="s">
        <v>16</v>
      </c>
      <c r="K2257" s="3" t="s">
        <v>34</v>
      </c>
      <c r="L2257" s="3" t="s">
        <v>42</v>
      </c>
      <c r="M2257" s="8">
        <v>1</v>
      </c>
      <c r="N2257" s="5">
        <v>36.96</v>
      </c>
      <c r="O2257" s="6">
        <v>0.1</v>
      </c>
      <c r="P2257" s="18">
        <v>14.18</v>
      </c>
      <c r="Q2257" s="18">
        <f t="shared" si="140"/>
        <v>33.264000000000003</v>
      </c>
      <c r="R2257" s="18">
        <f t="shared" si="141"/>
        <v>14.18</v>
      </c>
      <c r="S2257" s="18">
        <f t="shared" si="142"/>
        <v>19.084000000000003</v>
      </c>
      <c r="T2257" s="7">
        <f t="shared" si="143"/>
        <v>0.57371332371332373</v>
      </c>
      <c r="U2257" s="4">
        <f>YEAR(SalesDataTable[[#This Row],[Order Date]])</f>
        <v>2026</v>
      </c>
      <c r="V2257" s="7" t="str">
        <f>"Q"&amp;ROUNDUP(MONTH(SalesDataTable[[#This Row],[Order Date]])/3,0)</f>
        <v>Q4</v>
      </c>
      <c r="W2257" s="8">
        <f>MONTH(SalesDataTable[[#This Row],[Order Date]])</f>
        <v>11</v>
      </c>
      <c r="X2257" s="7" t="str">
        <f>TEXT(SalesDataTable[[#This Row],[Order Date]],"mmm")</f>
        <v>Nov</v>
      </c>
    </row>
    <row r="2258" spans="1:24" ht="15.75">
      <c r="A2258" s="2">
        <v>408</v>
      </c>
      <c r="B2258" s="11">
        <v>46329</v>
      </c>
      <c r="C2258" s="4">
        <f>YEAR(SalesDataTable[[#This Row],[Order Date]])</f>
        <v>2026</v>
      </c>
      <c r="D2258" s="4" t="str">
        <f>"Q"&amp;ROUNDUP(MONTH(SalesDataTable[[#This Row],[Order Date]])/3,0)</f>
        <v>Q4</v>
      </c>
      <c r="E2258" s="4">
        <f>MONTH(SalesDataTable[[#This Row],[Order Date]])</f>
        <v>11</v>
      </c>
      <c r="F2258" s="4" t="str">
        <f>TEXT(SalesDataTable[[#This Row],[Order Date]],"MMM")</f>
        <v>Nov</v>
      </c>
      <c r="G2258" s="3" t="s">
        <v>20</v>
      </c>
      <c r="H2258" s="3" t="s">
        <v>47</v>
      </c>
      <c r="I2258" s="3" t="s">
        <v>2</v>
      </c>
      <c r="J2258" s="3" t="s">
        <v>3</v>
      </c>
      <c r="K2258" s="3" t="s">
        <v>4</v>
      </c>
      <c r="L2258" s="3" t="s">
        <v>22</v>
      </c>
      <c r="M2258" s="8">
        <v>1</v>
      </c>
      <c r="N2258" s="5">
        <v>49.61</v>
      </c>
      <c r="O2258" s="6">
        <v>0</v>
      </c>
      <c r="P2258" s="18">
        <v>22.8</v>
      </c>
      <c r="Q2258" s="18">
        <f t="shared" si="140"/>
        <v>49.61</v>
      </c>
      <c r="R2258" s="18">
        <f t="shared" si="141"/>
        <v>22.8</v>
      </c>
      <c r="S2258" s="18">
        <f t="shared" si="142"/>
        <v>26.81</v>
      </c>
      <c r="T2258" s="7">
        <f t="shared" si="143"/>
        <v>0.54041523886313236</v>
      </c>
      <c r="U2258" s="4">
        <f>YEAR(SalesDataTable[[#This Row],[Order Date]])</f>
        <v>2026</v>
      </c>
      <c r="V2258" s="7" t="str">
        <f>"Q"&amp;ROUNDUP(MONTH(SalesDataTable[[#This Row],[Order Date]])/3,0)</f>
        <v>Q4</v>
      </c>
      <c r="W2258" s="8">
        <f>MONTH(SalesDataTable[[#This Row],[Order Date]])</f>
        <v>11</v>
      </c>
      <c r="X2258" s="7" t="str">
        <f>TEXT(SalesDataTable[[#This Row],[Order Date]],"mmm")</f>
        <v>Nov</v>
      </c>
    </row>
    <row r="2259" spans="1:24" ht="15.75">
      <c r="A2259" s="2">
        <v>939</v>
      </c>
      <c r="B2259" s="11">
        <v>46329</v>
      </c>
      <c r="C2259" s="4">
        <f>YEAR(SalesDataTable[[#This Row],[Order Date]])</f>
        <v>2026</v>
      </c>
      <c r="D2259" s="4" t="str">
        <f>"Q"&amp;ROUNDUP(MONTH(SalesDataTable[[#This Row],[Order Date]])/3,0)</f>
        <v>Q4</v>
      </c>
      <c r="E2259" s="4">
        <f>MONTH(SalesDataTable[[#This Row],[Order Date]])</f>
        <v>11</v>
      </c>
      <c r="F2259" s="4" t="str">
        <f>TEXT(SalesDataTable[[#This Row],[Order Date]],"MMM")</f>
        <v>Nov</v>
      </c>
      <c r="G2259" s="3" t="s">
        <v>6</v>
      </c>
      <c r="H2259" s="3" t="s">
        <v>41</v>
      </c>
      <c r="I2259" s="3" t="s">
        <v>19</v>
      </c>
      <c r="J2259" s="3" t="s">
        <v>3</v>
      </c>
      <c r="K2259" s="3" t="s">
        <v>4</v>
      </c>
      <c r="L2259" s="3" t="s">
        <v>22</v>
      </c>
      <c r="M2259" s="8">
        <v>1</v>
      </c>
      <c r="N2259" s="5">
        <v>49.76</v>
      </c>
      <c r="O2259" s="6">
        <v>0.1</v>
      </c>
      <c r="P2259" s="18">
        <v>21.94</v>
      </c>
      <c r="Q2259" s="18">
        <f t="shared" si="140"/>
        <v>44.783999999999999</v>
      </c>
      <c r="R2259" s="18">
        <f t="shared" si="141"/>
        <v>21.94</v>
      </c>
      <c r="S2259" s="18">
        <f t="shared" si="142"/>
        <v>22.843999999999998</v>
      </c>
      <c r="T2259" s="7">
        <f t="shared" si="143"/>
        <v>0.51009289031797067</v>
      </c>
      <c r="U2259" s="4">
        <f>YEAR(SalesDataTable[[#This Row],[Order Date]])</f>
        <v>2026</v>
      </c>
      <c r="V2259" s="7" t="str">
        <f>"Q"&amp;ROUNDUP(MONTH(SalesDataTable[[#This Row],[Order Date]])/3,0)</f>
        <v>Q4</v>
      </c>
      <c r="W2259" s="8">
        <f>MONTH(SalesDataTable[[#This Row],[Order Date]])</f>
        <v>11</v>
      </c>
      <c r="X2259" s="7" t="str">
        <f>TEXT(SalesDataTable[[#This Row],[Order Date]],"mmm")</f>
        <v>Nov</v>
      </c>
    </row>
    <row r="2260" spans="1:24" ht="15.75">
      <c r="A2260" s="2">
        <v>1022</v>
      </c>
      <c r="B2260" s="11">
        <v>46329</v>
      </c>
      <c r="C2260" s="4">
        <f>YEAR(SalesDataTable[[#This Row],[Order Date]])</f>
        <v>2026</v>
      </c>
      <c r="D2260" s="4" t="str">
        <f>"Q"&amp;ROUNDUP(MONTH(SalesDataTable[[#This Row],[Order Date]])/3,0)</f>
        <v>Q4</v>
      </c>
      <c r="E2260" s="4">
        <f>MONTH(SalesDataTable[[#This Row],[Order Date]])</f>
        <v>11</v>
      </c>
      <c r="F2260" s="4" t="str">
        <f>TEXT(SalesDataTable[[#This Row],[Order Date]],"MMM")</f>
        <v>Nov</v>
      </c>
      <c r="G2260" s="3" t="s">
        <v>20</v>
      </c>
      <c r="H2260" s="3" t="s">
        <v>31</v>
      </c>
      <c r="I2260" s="3" t="s">
        <v>2</v>
      </c>
      <c r="J2260" s="3" t="s">
        <v>3</v>
      </c>
      <c r="K2260" s="3" t="s">
        <v>4</v>
      </c>
      <c r="L2260" s="3" t="s">
        <v>26</v>
      </c>
      <c r="M2260" s="8">
        <v>1</v>
      </c>
      <c r="N2260" s="5">
        <v>39.97</v>
      </c>
      <c r="O2260" s="6">
        <v>0.1</v>
      </c>
      <c r="P2260" s="18">
        <v>16.93</v>
      </c>
      <c r="Q2260" s="18">
        <f t="shared" si="140"/>
        <v>35.972999999999999</v>
      </c>
      <c r="R2260" s="18">
        <f t="shared" si="141"/>
        <v>16.93</v>
      </c>
      <c r="S2260" s="18">
        <f t="shared" si="142"/>
        <v>19.042999999999999</v>
      </c>
      <c r="T2260" s="7">
        <f t="shared" si="143"/>
        <v>0.52936924915909156</v>
      </c>
      <c r="U2260" s="4">
        <f>YEAR(SalesDataTable[[#This Row],[Order Date]])</f>
        <v>2026</v>
      </c>
      <c r="V2260" s="7" t="str">
        <f>"Q"&amp;ROUNDUP(MONTH(SalesDataTable[[#This Row],[Order Date]])/3,0)</f>
        <v>Q4</v>
      </c>
      <c r="W2260" s="8">
        <f>MONTH(SalesDataTable[[#This Row],[Order Date]])</f>
        <v>11</v>
      </c>
      <c r="X2260" s="7" t="str">
        <f>TEXT(SalesDataTable[[#This Row],[Order Date]],"mmm")</f>
        <v>Nov</v>
      </c>
    </row>
    <row r="2261" spans="1:24" ht="15.75">
      <c r="A2261" s="2">
        <v>1997</v>
      </c>
      <c r="B2261" s="11">
        <v>46329</v>
      </c>
      <c r="C2261" s="4">
        <f>YEAR(SalesDataTable[[#This Row],[Order Date]])</f>
        <v>2026</v>
      </c>
      <c r="D2261" s="4" t="str">
        <f>"Q"&amp;ROUNDUP(MONTH(SalesDataTable[[#This Row],[Order Date]])/3,0)</f>
        <v>Q4</v>
      </c>
      <c r="E2261" s="4">
        <f>MONTH(SalesDataTable[[#This Row],[Order Date]])</f>
        <v>11</v>
      </c>
      <c r="F2261" s="4" t="str">
        <f>TEXT(SalesDataTable[[#This Row],[Order Date]],"MMM")</f>
        <v>Nov</v>
      </c>
      <c r="G2261" s="3" t="s">
        <v>6</v>
      </c>
      <c r="H2261" s="3" t="s">
        <v>43</v>
      </c>
      <c r="I2261" s="3" t="s">
        <v>28</v>
      </c>
      <c r="J2261" s="3" t="s">
        <v>3</v>
      </c>
      <c r="K2261" s="3" t="s">
        <v>23</v>
      </c>
      <c r="L2261" s="3" t="s">
        <v>24</v>
      </c>
      <c r="M2261" s="8">
        <v>2</v>
      </c>
      <c r="N2261" s="5">
        <v>335.46</v>
      </c>
      <c r="O2261" s="6">
        <v>0.1</v>
      </c>
      <c r="P2261" s="18">
        <v>199.87</v>
      </c>
      <c r="Q2261" s="18">
        <f t="shared" si="140"/>
        <v>603.82799999999997</v>
      </c>
      <c r="R2261" s="18">
        <f t="shared" si="141"/>
        <v>399.74</v>
      </c>
      <c r="S2261" s="18">
        <f t="shared" si="142"/>
        <v>204.08799999999997</v>
      </c>
      <c r="T2261" s="7">
        <f t="shared" si="143"/>
        <v>0.33799028862523761</v>
      </c>
      <c r="U2261" s="4">
        <f>YEAR(SalesDataTable[[#This Row],[Order Date]])</f>
        <v>2026</v>
      </c>
      <c r="V2261" s="7" t="str">
        <f>"Q"&amp;ROUNDUP(MONTH(SalesDataTable[[#This Row],[Order Date]])/3,0)</f>
        <v>Q4</v>
      </c>
      <c r="W2261" s="8">
        <f>MONTH(SalesDataTable[[#This Row],[Order Date]])</f>
        <v>11</v>
      </c>
      <c r="X2261" s="7" t="str">
        <f>TEXT(SalesDataTable[[#This Row],[Order Date]],"mmm")</f>
        <v>Nov</v>
      </c>
    </row>
    <row r="2262" spans="1:24" ht="15.75">
      <c r="A2262" s="2">
        <v>3978</v>
      </c>
      <c r="B2262" s="11">
        <v>46329</v>
      </c>
      <c r="C2262" s="4">
        <f>YEAR(SalesDataTable[[#This Row],[Order Date]])</f>
        <v>2026</v>
      </c>
      <c r="D2262" s="4" t="str">
        <f>"Q"&amp;ROUNDUP(MONTH(SalesDataTable[[#This Row],[Order Date]])/3,0)</f>
        <v>Q4</v>
      </c>
      <c r="E2262" s="4">
        <f>MONTH(SalesDataTable[[#This Row],[Order Date]])</f>
        <v>11</v>
      </c>
      <c r="F2262" s="4" t="str">
        <f>TEXT(SalesDataTable[[#This Row],[Order Date]],"MMM")</f>
        <v>Nov</v>
      </c>
      <c r="G2262" s="3" t="s">
        <v>6</v>
      </c>
      <c r="H2262" s="3" t="s">
        <v>43</v>
      </c>
      <c r="I2262" s="3" t="s">
        <v>2</v>
      </c>
      <c r="J2262" s="3" t="s">
        <v>13</v>
      </c>
      <c r="K2262" s="3" t="s">
        <v>9</v>
      </c>
      <c r="L2262" s="3" t="s">
        <v>37</v>
      </c>
      <c r="M2262" s="8">
        <v>4</v>
      </c>
      <c r="N2262" s="5">
        <v>154.46</v>
      </c>
      <c r="O2262" s="6">
        <v>0.05</v>
      </c>
      <c r="P2262" s="18">
        <v>80.48</v>
      </c>
      <c r="Q2262" s="18">
        <f t="shared" si="140"/>
        <v>586.94799999999998</v>
      </c>
      <c r="R2262" s="18">
        <f t="shared" si="141"/>
        <v>321.92</v>
      </c>
      <c r="S2262" s="18">
        <f t="shared" si="142"/>
        <v>265.02799999999996</v>
      </c>
      <c r="T2262" s="7">
        <f t="shared" si="143"/>
        <v>0.45153574081519993</v>
      </c>
      <c r="U2262" s="4">
        <f>YEAR(SalesDataTable[[#This Row],[Order Date]])</f>
        <v>2026</v>
      </c>
      <c r="V2262" s="7" t="str">
        <f>"Q"&amp;ROUNDUP(MONTH(SalesDataTable[[#This Row],[Order Date]])/3,0)</f>
        <v>Q4</v>
      </c>
      <c r="W2262" s="8">
        <f>MONTH(SalesDataTable[[#This Row],[Order Date]])</f>
        <v>11</v>
      </c>
      <c r="X2262" s="7" t="str">
        <f>TEXT(SalesDataTable[[#This Row],[Order Date]],"mmm")</f>
        <v>Nov</v>
      </c>
    </row>
    <row r="2263" spans="1:24" ht="15.75">
      <c r="A2263" s="2">
        <v>4715</v>
      </c>
      <c r="B2263" s="11">
        <v>46329</v>
      </c>
      <c r="C2263" s="4">
        <f>YEAR(SalesDataTable[[#This Row],[Order Date]])</f>
        <v>2026</v>
      </c>
      <c r="D2263" s="4" t="str">
        <f>"Q"&amp;ROUNDUP(MONTH(SalesDataTable[[#This Row],[Order Date]])/3,0)</f>
        <v>Q4</v>
      </c>
      <c r="E2263" s="4">
        <f>MONTH(SalesDataTable[[#This Row],[Order Date]])</f>
        <v>11</v>
      </c>
      <c r="F2263" s="4" t="str">
        <f>TEXT(SalesDataTable[[#This Row],[Order Date]],"MMM")</f>
        <v>Nov</v>
      </c>
      <c r="G2263" s="3" t="s">
        <v>0</v>
      </c>
      <c r="H2263" s="3" t="s">
        <v>1</v>
      </c>
      <c r="I2263" s="3" t="s">
        <v>8</v>
      </c>
      <c r="J2263" s="3" t="s">
        <v>16</v>
      </c>
      <c r="K2263" s="3" t="s">
        <v>34</v>
      </c>
      <c r="L2263" s="3" t="s">
        <v>35</v>
      </c>
      <c r="M2263" s="8">
        <v>10</v>
      </c>
      <c r="N2263" s="5">
        <v>39.869999999999997</v>
      </c>
      <c r="O2263" s="6">
        <v>0.15</v>
      </c>
      <c r="P2263" s="18">
        <v>14.31</v>
      </c>
      <c r="Q2263" s="18">
        <f t="shared" si="140"/>
        <v>338.89499999999998</v>
      </c>
      <c r="R2263" s="18">
        <f t="shared" si="141"/>
        <v>143.1</v>
      </c>
      <c r="S2263" s="18">
        <f t="shared" si="142"/>
        <v>195.79499999999999</v>
      </c>
      <c r="T2263" s="7">
        <f t="shared" si="143"/>
        <v>0.57774531934670026</v>
      </c>
      <c r="U2263" s="4">
        <f>YEAR(SalesDataTable[[#This Row],[Order Date]])</f>
        <v>2026</v>
      </c>
      <c r="V2263" s="7" t="str">
        <f>"Q"&amp;ROUNDUP(MONTH(SalesDataTable[[#This Row],[Order Date]])/3,0)</f>
        <v>Q4</v>
      </c>
      <c r="W2263" s="8">
        <f>MONTH(SalesDataTable[[#This Row],[Order Date]])</f>
        <v>11</v>
      </c>
      <c r="X2263" s="7" t="str">
        <f>TEXT(SalesDataTable[[#This Row],[Order Date]],"mmm")</f>
        <v>Nov</v>
      </c>
    </row>
    <row r="2264" spans="1:24" ht="15.75">
      <c r="A2264" s="2">
        <v>145</v>
      </c>
      <c r="B2264" s="11">
        <v>46330</v>
      </c>
      <c r="C2264" s="4">
        <f>YEAR(SalesDataTable[[#This Row],[Order Date]])</f>
        <v>2026</v>
      </c>
      <c r="D2264" s="4" t="str">
        <f>"Q"&amp;ROUNDUP(MONTH(SalesDataTable[[#This Row],[Order Date]])/3,0)</f>
        <v>Q4</v>
      </c>
      <c r="E2264" s="4">
        <f>MONTH(SalesDataTable[[#This Row],[Order Date]])</f>
        <v>11</v>
      </c>
      <c r="F2264" s="4" t="str">
        <f>TEXT(SalesDataTable[[#This Row],[Order Date]],"MMM")</f>
        <v>Nov</v>
      </c>
      <c r="G2264" s="3" t="s">
        <v>0</v>
      </c>
      <c r="H2264" s="3" t="s">
        <v>50</v>
      </c>
      <c r="I2264" s="3" t="s">
        <v>2</v>
      </c>
      <c r="J2264" s="3" t="s">
        <v>16</v>
      </c>
      <c r="K2264" s="3" t="s">
        <v>9</v>
      </c>
      <c r="L2264" s="3" t="s">
        <v>10</v>
      </c>
      <c r="M2264" s="8">
        <v>2</v>
      </c>
      <c r="N2264" s="5">
        <v>93.19</v>
      </c>
      <c r="O2264" s="6">
        <v>0.2</v>
      </c>
      <c r="P2264" s="18">
        <v>45.7</v>
      </c>
      <c r="Q2264" s="18">
        <f t="shared" si="140"/>
        <v>149.10400000000001</v>
      </c>
      <c r="R2264" s="18">
        <f t="shared" si="141"/>
        <v>91.4</v>
      </c>
      <c r="S2264" s="18">
        <f t="shared" si="142"/>
        <v>57.704000000000008</v>
      </c>
      <c r="T2264" s="7">
        <f t="shared" si="143"/>
        <v>0.38700504345959869</v>
      </c>
      <c r="U2264" s="4">
        <f>YEAR(SalesDataTable[[#This Row],[Order Date]])</f>
        <v>2026</v>
      </c>
      <c r="V2264" s="7" t="str">
        <f>"Q"&amp;ROUNDUP(MONTH(SalesDataTable[[#This Row],[Order Date]])/3,0)</f>
        <v>Q4</v>
      </c>
      <c r="W2264" s="8">
        <f>MONTH(SalesDataTable[[#This Row],[Order Date]])</f>
        <v>11</v>
      </c>
      <c r="X2264" s="7" t="str">
        <f>TEXT(SalesDataTable[[#This Row],[Order Date]],"mmm")</f>
        <v>Nov</v>
      </c>
    </row>
    <row r="2265" spans="1:24" ht="15.75">
      <c r="A2265" s="2">
        <v>465</v>
      </c>
      <c r="B2265" s="11">
        <v>46330</v>
      </c>
      <c r="C2265" s="4">
        <f>YEAR(SalesDataTable[[#This Row],[Order Date]])</f>
        <v>2026</v>
      </c>
      <c r="D2265" s="4" t="str">
        <f>"Q"&amp;ROUNDUP(MONTH(SalesDataTable[[#This Row],[Order Date]])/3,0)</f>
        <v>Q4</v>
      </c>
      <c r="E2265" s="4">
        <f>MONTH(SalesDataTable[[#This Row],[Order Date]])</f>
        <v>11</v>
      </c>
      <c r="F2265" s="4" t="str">
        <f>TEXT(SalesDataTable[[#This Row],[Order Date]],"MMM")</f>
        <v>Nov</v>
      </c>
      <c r="G2265" s="3" t="s">
        <v>6</v>
      </c>
      <c r="H2265" s="3" t="s">
        <v>43</v>
      </c>
      <c r="I2265" s="3" t="s">
        <v>2</v>
      </c>
      <c r="J2265" s="3" t="s">
        <v>3</v>
      </c>
      <c r="K2265" s="3" t="s">
        <v>34</v>
      </c>
      <c r="L2265" s="3" t="s">
        <v>35</v>
      </c>
      <c r="M2265" s="8">
        <v>3</v>
      </c>
      <c r="N2265" s="5">
        <v>41.29</v>
      </c>
      <c r="O2265" s="6">
        <v>0.05</v>
      </c>
      <c r="P2265" s="18">
        <v>14.43</v>
      </c>
      <c r="Q2265" s="18">
        <f t="shared" si="140"/>
        <v>117.6765</v>
      </c>
      <c r="R2265" s="18">
        <f t="shared" si="141"/>
        <v>43.29</v>
      </c>
      <c r="S2265" s="18">
        <f t="shared" si="142"/>
        <v>74.386500000000012</v>
      </c>
      <c r="T2265" s="7">
        <f t="shared" si="143"/>
        <v>0.63212706020318421</v>
      </c>
      <c r="U2265" s="4">
        <f>YEAR(SalesDataTable[[#This Row],[Order Date]])</f>
        <v>2026</v>
      </c>
      <c r="V2265" s="7" t="str">
        <f>"Q"&amp;ROUNDUP(MONTH(SalesDataTable[[#This Row],[Order Date]])/3,0)</f>
        <v>Q4</v>
      </c>
      <c r="W2265" s="8">
        <f>MONTH(SalesDataTable[[#This Row],[Order Date]])</f>
        <v>11</v>
      </c>
      <c r="X2265" s="7" t="str">
        <f>TEXT(SalesDataTable[[#This Row],[Order Date]],"mmm")</f>
        <v>Nov</v>
      </c>
    </row>
    <row r="2266" spans="1:24" ht="15.75">
      <c r="A2266" s="2">
        <v>1449</v>
      </c>
      <c r="B2266" s="11">
        <v>46330</v>
      </c>
      <c r="C2266" s="4">
        <f>YEAR(SalesDataTable[[#This Row],[Order Date]])</f>
        <v>2026</v>
      </c>
      <c r="D2266" s="4" t="str">
        <f>"Q"&amp;ROUNDUP(MONTH(SalesDataTable[[#This Row],[Order Date]])/3,0)</f>
        <v>Q4</v>
      </c>
      <c r="E2266" s="4">
        <f>MONTH(SalesDataTable[[#This Row],[Order Date]])</f>
        <v>11</v>
      </c>
      <c r="F2266" s="4" t="str">
        <f>TEXT(SalesDataTable[[#This Row],[Order Date]],"MMM")</f>
        <v>Nov</v>
      </c>
      <c r="G2266" s="3" t="s">
        <v>20</v>
      </c>
      <c r="H2266" s="3" t="s">
        <v>33</v>
      </c>
      <c r="I2266" s="3" t="s">
        <v>2</v>
      </c>
      <c r="J2266" s="3" t="s">
        <v>3</v>
      </c>
      <c r="K2266" s="3" t="s">
        <v>4</v>
      </c>
      <c r="L2266" s="3" t="s">
        <v>22</v>
      </c>
      <c r="M2266" s="8">
        <v>1</v>
      </c>
      <c r="N2266" s="5">
        <v>50.76</v>
      </c>
      <c r="O2266" s="6">
        <v>0.1</v>
      </c>
      <c r="P2266" s="18">
        <v>22.72</v>
      </c>
      <c r="Q2266" s="18">
        <f t="shared" si="140"/>
        <v>45.683999999999997</v>
      </c>
      <c r="R2266" s="18">
        <f t="shared" si="141"/>
        <v>22.72</v>
      </c>
      <c r="S2266" s="18">
        <f t="shared" si="142"/>
        <v>22.963999999999999</v>
      </c>
      <c r="T2266" s="7">
        <f t="shared" si="143"/>
        <v>0.50267051921898254</v>
      </c>
      <c r="U2266" s="4">
        <f>YEAR(SalesDataTable[[#This Row],[Order Date]])</f>
        <v>2026</v>
      </c>
      <c r="V2266" s="7" t="str">
        <f>"Q"&amp;ROUNDUP(MONTH(SalesDataTable[[#This Row],[Order Date]])/3,0)</f>
        <v>Q4</v>
      </c>
      <c r="W2266" s="8">
        <f>MONTH(SalesDataTable[[#This Row],[Order Date]])</f>
        <v>11</v>
      </c>
      <c r="X2266" s="7" t="str">
        <f>TEXT(SalesDataTable[[#This Row],[Order Date]],"mmm")</f>
        <v>Nov</v>
      </c>
    </row>
    <row r="2267" spans="1:24" ht="15.75">
      <c r="A2267" s="2">
        <v>1802</v>
      </c>
      <c r="B2267" s="11">
        <v>46330</v>
      </c>
      <c r="C2267" s="4">
        <f>YEAR(SalesDataTable[[#This Row],[Order Date]])</f>
        <v>2026</v>
      </c>
      <c r="D2267" s="4" t="str">
        <f>"Q"&amp;ROUNDUP(MONTH(SalesDataTable[[#This Row],[Order Date]])/3,0)</f>
        <v>Q4</v>
      </c>
      <c r="E2267" s="4">
        <f>MONTH(SalesDataTable[[#This Row],[Order Date]])</f>
        <v>11</v>
      </c>
      <c r="F2267" s="4" t="str">
        <f>TEXT(SalesDataTable[[#This Row],[Order Date]],"MMM")</f>
        <v>Nov</v>
      </c>
      <c r="G2267" s="3" t="s">
        <v>11</v>
      </c>
      <c r="H2267" s="3" t="s">
        <v>52</v>
      </c>
      <c r="I2267" s="3" t="s">
        <v>19</v>
      </c>
      <c r="J2267" s="3" t="s">
        <v>16</v>
      </c>
      <c r="K2267" s="3" t="s">
        <v>14</v>
      </c>
      <c r="L2267" s="3" t="s">
        <v>15</v>
      </c>
      <c r="M2267" s="8">
        <v>1</v>
      </c>
      <c r="N2267" s="5">
        <v>35.94</v>
      </c>
      <c r="O2267" s="6">
        <v>0.05</v>
      </c>
      <c r="P2267" s="18">
        <v>13.39</v>
      </c>
      <c r="Q2267" s="18">
        <f t="shared" si="140"/>
        <v>34.142999999999994</v>
      </c>
      <c r="R2267" s="18">
        <f t="shared" si="141"/>
        <v>13.39</v>
      </c>
      <c r="S2267" s="18">
        <f t="shared" si="142"/>
        <v>20.752999999999993</v>
      </c>
      <c r="T2267" s="7">
        <f t="shared" si="143"/>
        <v>0.60782590867820629</v>
      </c>
      <c r="U2267" s="4">
        <f>YEAR(SalesDataTable[[#This Row],[Order Date]])</f>
        <v>2026</v>
      </c>
      <c r="V2267" s="7" t="str">
        <f>"Q"&amp;ROUNDUP(MONTH(SalesDataTable[[#This Row],[Order Date]])/3,0)</f>
        <v>Q4</v>
      </c>
      <c r="W2267" s="8">
        <f>MONTH(SalesDataTable[[#This Row],[Order Date]])</f>
        <v>11</v>
      </c>
      <c r="X2267" s="7" t="str">
        <f>TEXT(SalesDataTable[[#This Row],[Order Date]],"mmm")</f>
        <v>Nov</v>
      </c>
    </row>
    <row r="2268" spans="1:24" ht="15.75">
      <c r="A2268" s="2">
        <v>2645</v>
      </c>
      <c r="B2268" s="11">
        <v>46330</v>
      </c>
      <c r="C2268" s="4">
        <f>YEAR(SalesDataTable[[#This Row],[Order Date]])</f>
        <v>2026</v>
      </c>
      <c r="D2268" s="4" t="str">
        <f>"Q"&amp;ROUNDUP(MONTH(SalesDataTable[[#This Row],[Order Date]])/3,0)</f>
        <v>Q4</v>
      </c>
      <c r="E2268" s="4">
        <f>MONTH(SalesDataTable[[#This Row],[Order Date]])</f>
        <v>11</v>
      </c>
      <c r="F2268" s="4" t="str">
        <f>TEXT(SalesDataTable[[#This Row],[Order Date]],"MMM")</f>
        <v>Nov</v>
      </c>
      <c r="G2268" s="3" t="s">
        <v>0</v>
      </c>
      <c r="H2268" s="3" t="s">
        <v>50</v>
      </c>
      <c r="I2268" s="3" t="s">
        <v>19</v>
      </c>
      <c r="J2268" s="3" t="s">
        <v>13</v>
      </c>
      <c r="K2268" s="3" t="s">
        <v>9</v>
      </c>
      <c r="L2268" s="3" t="s">
        <v>46</v>
      </c>
      <c r="M2268" s="8">
        <v>4</v>
      </c>
      <c r="N2268" s="5">
        <v>70.010000000000005</v>
      </c>
      <c r="O2268" s="6">
        <v>0.05</v>
      </c>
      <c r="P2268" s="18">
        <v>31.43</v>
      </c>
      <c r="Q2268" s="18">
        <f t="shared" si="140"/>
        <v>266.03800000000001</v>
      </c>
      <c r="R2268" s="18">
        <f t="shared" si="141"/>
        <v>125.72</v>
      </c>
      <c r="S2268" s="18">
        <f t="shared" si="142"/>
        <v>140.31800000000001</v>
      </c>
      <c r="T2268" s="7">
        <f t="shared" si="143"/>
        <v>0.52743593020545942</v>
      </c>
      <c r="U2268" s="4">
        <f>YEAR(SalesDataTable[[#This Row],[Order Date]])</f>
        <v>2026</v>
      </c>
      <c r="V2268" s="7" t="str">
        <f>"Q"&amp;ROUNDUP(MONTH(SalesDataTable[[#This Row],[Order Date]])/3,0)</f>
        <v>Q4</v>
      </c>
      <c r="W2268" s="8">
        <f>MONTH(SalesDataTable[[#This Row],[Order Date]])</f>
        <v>11</v>
      </c>
      <c r="X2268" s="7" t="str">
        <f>TEXT(SalesDataTable[[#This Row],[Order Date]],"mmm")</f>
        <v>Nov</v>
      </c>
    </row>
    <row r="2269" spans="1:24" ht="15.75">
      <c r="A2269" s="2">
        <v>3539</v>
      </c>
      <c r="B2269" s="11">
        <v>46330</v>
      </c>
      <c r="C2269" s="4">
        <f>YEAR(SalesDataTable[[#This Row],[Order Date]])</f>
        <v>2026</v>
      </c>
      <c r="D2269" s="4" t="str">
        <f>"Q"&amp;ROUNDUP(MONTH(SalesDataTable[[#This Row],[Order Date]])/3,0)</f>
        <v>Q4</v>
      </c>
      <c r="E2269" s="4">
        <f>MONTH(SalesDataTable[[#This Row],[Order Date]])</f>
        <v>11</v>
      </c>
      <c r="F2269" s="4" t="str">
        <f>TEXT(SalesDataTable[[#This Row],[Order Date]],"MMM")</f>
        <v>Nov</v>
      </c>
      <c r="G2269" s="3" t="s">
        <v>0</v>
      </c>
      <c r="H2269" s="3" t="s">
        <v>50</v>
      </c>
      <c r="I2269" s="3" t="s">
        <v>28</v>
      </c>
      <c r="J2269" s="3" t="s">
        <v>3</v>
      </c>
      <c r="K2269" s="3" t="s">
        <v>9</v>
      </c>
      <c r="L2269" s="3" t="s">
        <v>37</v>
      </c>
      <c r="M2269" s="8">
        <v>3</v>
      </c>
      <c r="N2269" s="5">
        <v>152.32</v>
      </c>
      <c r="O2269" s="6">
        <v>0.1</v>
      </c>
      <c r="P2269" s="18">
        <v>79.36</v>
      </c>
      <c r="Q2269" s="18">
        <f t="shared" si="140"/>
        <v>411.26400000000001</v>
      </c>
      <c r="R2269" s="18">
        <f t="shared" si="141"/>
        <v>238.07999999999998</v>
      </c>
      <c r="S2269" s="18">
        <f t="shared" si="142"/>
        <v>173.18400000000003</v>
      </c>
      <c r="T2269" s="7">
        <f t="shared" si="143"/>
        <v>0.42110177404295057</v>
      </c>
      <c r="U2269" s="4">
        <f>YEAR(SalesDataTable[[#This Row],[Order Date]])</f>
        <v>2026</v>
      </c>
      <c r="V2269" s="7" t="str">
        <f>"Q"&amp;ROUNDUP(MONTH(SalesDataTable[[#This Row],[Order Date]])/3,0)</f>
        <v>Q4</v>
      </c>
      <c r="W2269" s="8">
        <f>MONTH(SalesDataTable[[#This Row],[Order Date]])</f>
        <v>11</v>
      </c>
      <c r="X2269" s="7" t="str">
        <f>TEXT(SalesDataTable[[#This Row],[Order Date]],"mmm")</f>
        <v>Nov</v>
      </c>
    </row>
    <row r="2270" spans="1:24" ht="15.75">
      <c r="A2270" s="2">
        <v>4309</v>
      </c>
      <c r="B2270" s="11">
        <v>46330</v>
      </c>
      <c r="C2270" s="4">
        <f>YEAR(SalesDataTable[[#This Row],[Order Date]])</f>
        <v>2026</v>
      </c>
      <c r="D2270" s="4" t="str">
        <f>"Q"&amp;ROUNDUP(MONTH(SalesDataTable[[#This Row],[Order Date]])/3,0)</f>
        <v>Q4</v>
      </c>
      <c r="E2270" s="4">
        <f>MONTH(SalesDataTable[[#This Row],[Order Date]])</f>
        <v>11</v>
      </c>
      <c r="F2270" s="4" t="str">
        <f>TEXT(SalesDataTable[[#This Row],[Order Date]],"MMM")</f>
        <v>Nov</v>
      </c>
      <c r="G2270" s="3" t="s">
        <v>20</v>
      </c>
      <c r="H2270" s="3" t="s">
        <v>33</v>
      </c>
      <c r="I2270" s="3" t="s">
        <v>2</v>
      </c>
      <c r="J2270" s="3" t="s">
        <v>16</v>
      </c>
      <c r="K2270" s="3" t="s">
        <v>4</v>
      </c>
      <c r="L2270" s="3" t="s">
        <v>22</v>
      </c>
      <c r="M2270" s="8">
        <v>1</v>
      </c>
      <c r="N2270" s="5">
        <v>50.32</v>
      </c>
      <c r="O2270" s="6">
        <v>0.05</v>
      </c>
      <c r="P2270" s="18">
        <v>22.46</v>
      </c>
      <c r="Q2270" s="18">
        <f t="shared" si="140"/>
        <v>47.803999999999995</v>
      </c>
      <c r="R2270" s="18">
        <f t="shared" si="141"/>
        <v>22.46</v>
      </c>
      <c r="S2270" s="18">
        <f t="shared" si="142"/>
        <v>25.343999999999994</v>
      </c>
      <c r="T2270" s="7">
        <f t="shared" si="143"/>
        <v>0.53016483976236295</v>
      </c>
      <c r="U2270" s="4">
        <f>YEAR(SalesDataTable[[#This Row],[Order Date]])</f>
        <v>2026</v>
      </c>
      <c r="V2270" s="7" t="str">
        <f>"Q"&amp;ROUNDUP(MONTH(SalesDataTable[[#This Row],[Order Date]])/3,0)</f>
        <v>Q4</v>
      </c>
      <c r="W2270" s="8">
        <f>MONTH(SalesDataTable[[#This Row],[Order Date]])</f>
        <v>11</v>
      </c>
      <c r="X2270" s="7" t="str">
        <f>TEXT(SalesDataTable[[#This Row],[Order Date]],"mmm")</f>
        <v>Nov</v>
      </c>
    </row>
    <row r="2271" spans="1:24" ht="15.75">
      <c r="A2271" s="2">
        <v>4355</v>
      </c>
      <c r="B2271" s="11">
        <v>46330</v>
      </c>
      <c r="C2271" s="4">
        <f>YEAR(SalesDataTable[[#This Row],[Order Date]])</f>
        <v>2026</v>
      </c>
      <c r="D2271" s="4" t="str">
        <f>"Q"&amp;ROUNDUP(MONTH(SalesDataTable[[#This Row],[Order Date]])/3,0)</f>
        <v>Q4</v>
      </c>
      <c r="E2271" s="4">
        <f>MONTH(SalesDataTable[[#This Row],[Order Date]])</f>
        <v>11</v>
      </c>
      <c r="F2271" s="4" t="str">
        <f>TEXT(SalesDataTable[[#This Row],[Order Date]],"MMM")</f>
        <v>Nov</v>
      </c>
      <c r="G2271" s="3" t="s">
        <v>11</v>
      </c>
      <c r="H2271" s="3" t="s">
        <v>12</v>
      </c>
      <c r="I2271" s="3" t="s">
        <v>19</v>
      </c>
      <c r="J2271" s="3" t="s">
        <v>3</v>
      </c>
      <c r="K2271" s="3" t="s">
        <v>9</v>
      </c>
      <c r="L2271" s="3" t="s">
        <v>37</v>
      </c>
      <c r="M2271" s="8">
        <v>2</v>
      </c>
      <c r="N2271" s="5">
        <v>151.04</v>
      </c>
      <c r="O2271" s="6">
        <v>0.15</v>
      </c>
      <c r="P2271" s="18">
        <v>76.97</v>
      </c>
      <c r="Q2271" s="18">
        <f t="shared" si="140"/>
        <v>256.76799999999997</v>
      </c>
      <c r="R2271" s="18">
        <f t="shared" si="141"/>
        <v>153.94</v>
      </c>
      <c r="S2271" s="18">
        <f t="shared" si="142"/>
        <v>102.82799999999997</v>
      </c>
      <c r="T2271" s="7">
        <f t="shared" si="143"/>
        <v>0.40047046360917243</v>
      </c>
      <c r="U2271" s="4">
        <f>YEAR(SalesDataTable[[#This Row],[Order Date]])</f>
        <v>2026</v>
      </c>
      <c r="V2271" s="7" t="str">
        <f>"Q"&amp;ROUNDUP(MONTH(SalesDataTable[[#This Row],[Order Date]])/3,0)</f>
        <v>Q4</v>
      </c>
      <c r="W2271" s="8">
        <f>MONTH(SalesDataTable[[#This Row],[Order Date]])</f>
        <v>11</v>
      </c>
      <c r="X2271" s="7" t="str">
        <f>TEXT(SalesDataTable[[#This Row],[Order Date]],"mmm")</f>
        <v>Nov</v>
      </c>
    </row>
    <row r="2272" spans="1:24" ht="15.75">
      <c r="A2272" s="2">
        <v>5052</v>
      </c>
      <c r="B2272" s="11">
        <v>46330</v>
      </c>
      <c r="C2272" s="4">
        <f>YEAR(SalesDataTable[[#This Row],[Order Date]])</f>
        <v>2026</v>
      </c>
      <c r="D2272" s="4" t="str">
        <f>"Q"&amp;ROUNDUP(MONTH(SalesDataTable[[#This Row],[Order Date]])/3,0)</f>
        <v>Q4</v>
      </c>
      <c r="E2272" s="4">
        <f>MONTH(SalesDataTable[[#This Row],[Order Date]])</f>
        <v>11</v>
      </c>
      <c r="F2272" s="4" t="str">
        <f>TEXT(SalesDataTable[[#This Row],[Order Date]],"MMM")</f>
        <v>Nov</v>
      </c>
      <c r="G2272" s="3" t="s">
        <v>0</v>
      </c>
      <c r="H2272" s="3" t="s">
        <v>50</v>
      </c>
      <c r="I2272" s="3" t="s">
        <v>28</v>
      </c>
      <c r="J2272" s="3" t="s">
        <v>3</v>
      </c>
      <c r="K2272" s="3" t="s">
        <v>4</v>
      </c>
      <c r="L2272" s="3" t="s">
        <v>26</v>
      </c>
      <c r="M2272" s="8">
        <v>3</v>
      </c>
      <c r="N2272" s="5">
        <v>41.12</v>
      </c>
      <c r="O2272" s="6">
        <v>0.1</v>
      </c>
      <c r="P2272" s="18">
        <v>16.670000000000002</v>
      </c>
      <c r="Q2272" s="18">
        <f t="shared" si="140"/>
        <v>111.02399999999999</v>
      </c>
      <c r="R2272" s="18">
        <f t="shared" si="141"/>
        <v>50.010000000000005</v>
      </c>
      <c r="S2272" s="18">
        <f t="shared" si="142"/>
        <v>61.013999999999982</v>
      </c>
      <c r="T2272" s="7">
        <f t="shared" si="143"/>
        <v>0.54955685257241671</v>
      </c>
      <c r="U2272" s="4">
        <f>YEAR(SalesDataTable[[#This Row],[Order Date]])</f>
        <v>2026</v>
      </c>
      <c r="V2272" s="7" t="str">
        <f>"Q"&amp;ROUNDUP(MONTH(SalesDataTable[[#This Row],[Order Date]])/3,0)</f>
        <v>Q4</v>
      </c>
      <c r="W2272" s="8">
        <f>MONTH(SalesDataTable[[#This Row],[Order Date]])</f>
        <v>11</v>
      </c>
      <c r="X2272" s="7" t="str">
        <f>TEXT(SalesDataTable[[#This Row],[Order Date]],"mmm")</f>
        <v>Nov</v>
      </c>
    </row>
    <row r="2273" spans="1:24" ht="15.75">
      <c r="A2273" s="2">
        <v>9</v>
      </c>
      <c r="B2273" s="11">
        <v>46331</v>
      </c>
      <c r="C2273" s="4">
        <f>YEAR(SalesDataTable[[#This Row],[Order Date]])</f>
        <v>2026</v>
      </c>
      <c r="D2273" s="4" t="str">
        <f>"Q"&amp;ROUNDUP(MONTH(SalesDataTable[[#This Row],[Order Date]])/3,0)</f>
        <v>Q4</v>
      </c>
      <c r="E2273" s="4">
        <f>MONTH(SalesDataTable[[#This Row],[Order Date]])</f>
        <v>11</v>
      </c>
      <c r="F2273" s="4" t="str">
        <f>TEXT(SalesDataTable[[#This Row],[Order Date]],"MMM")</f>
        <v>Nov</v>
      </c>
      <c r="G2273" s="3" t="s">
        <v>0</v>
      </c>
      <c r="H2273" s="3" t="s">
        <v>50</v>
      </c>
      <c r="I2273" s="3" t="s">
        <v>2</v>
      </c>
      <c r="J2273" s="3" t="s">
        <v>13</v>
      </c>
      <c r="K2273" s="3" t="s">
        <v>9</v>
      </c>
      <c r="L2273" s="3" t="s">
        <v>17</v>
      </c>
      <c r="M2273" s="8">
        <v>1</v>
      </c>
      <c r="N2273" s="5">
        <v>140.59</v>
      </c>
      <c r="O2273" s="6">
        <v>0.1</v>
      </c>
      <c r="P2273" s="18">
        <v>79.510000000000005</v>
      </c>
      <c r="Q2273" s="18">
        <f t="shared" si="140"/>
        <v>126.53100000000001</v>
      </c>
      <c r="R2273" s="18">
        <f t="shared" si="141"/>
        <v>79.510000000000005</v>
      </c>
      <c r="S2273" s="18">
        <f t="shared" si="142"/>
        <v>47.021000000000001</v>
      </c>
      <c r="T2273" s="7">
        <f t="shared" si="143"/>
        <v>0.37161644182058151</v>
      </c>
      <c r="U2273" s="4">
        <f>YEAR(SalesDataTable[[#This Row],[Order Date]])</f>
        <v>2026</v>
      </c>
      <c r="V2273" s="7" t="str">
        <f>"Q"&amp;ROUNDUP(MONTH(SalesDataTable[[#This Row],[Order Date]])/3,0)</f>
        <v>Q4</v>
      </c>
      <c r="W2273" s="8">
        <f>MONTH(SalesDataTable[[#This Row],[Order Date]])</f>
        <v>11</v>
      </c>
      <c r="X2273" s="7" t="str">
        <f>TEXT(SalesDataTable[[#This Row],[Order Date]],"mmm")</f>
        <v>Nov</v>
      </c>
    </row>
    <row r="2274" spans="1:24" ht="15.75">
      <c r="A2274" s="2">
        <v>703</v>
      </c>
      <c r="B2274" s="11">
        <v>46331</v>
      </c>
      <c r="C2274" s="4">
        <f>YEAR(SalesDataTable[[#This Row],[Order Date]])</f>
        <v>2026</v>
      </c>
      <c r="D2274" s="4" t="str">
        <f>"Q"&amp;ROUNDUP(MONTH(SalesDataTable[[#This Row],[Order Date]])/3,0)</f>
        <v>Q4</v>
      </c>
      <c r="E2274" s="4">
        <f>MONTH(SalesDataTable[[#This Row],[Order Date]])</f>
        <v>11</v>
      </c>
      <c r="F2274" s="4" t="str">
        <f>TEXT(SalesDataTable[[#This Row],[Order Date]],"MMM")</f>
        <v>Nov</v>
      </c>
      <c r="G2274" s="3" t="s">
        <v>6</v>
      </c>
      <c r="H2274" s="3" t="s">
        <v>49</v>
      </c>
      <c r="I2274" s="3" t="s">
        <v>2</v>
      </c>
      <c r="J2274" s="3" t="s">
        <v>3</v>
      </c>
      <c r="K2274" s="3" t="s">
        <v>14</v>
      </c>
      <c r="L2274" s="3" t="s">
        <v>48</v>
      </c>
      <c r="M2274" s="8">
        <v>2</v>
      </c>
      <c r="N2274" s="5">
        <v>160.68</v>
      </c>
      <c r="O2274" s="6">
        <v>0</v>
      </c>
      <c r="P2274" s="18">
        <v>89.49</v>
      </c>
      <c r="Q2274" s="18">
        <f t="shared" si="140"/>
        <v>321.36</v>
      </c>
      <c r="R2274" s="18">
        <f t="shared" si="141"/>
        <v>178.98</v>
      </c>
      <c r="S2274" s="18">
        <f t="shared" si="142"/>
        <v>142.38000000000002</v>
      </c>
      <c r="T2274" s="7">
        <f t="shared" si="143"/>
        <v>0.4430545182972368</v>
      </c>
      <c r="U2274" s="4">
        <f>YEAR(SalesDataTable[[#This Row],[Order Date]])</f>
        <v>2026</v>
      </c>
      <c r="V2274" s="7" t="str">
        <f>"Q"&amp;ROUNDUP(MONTH(SalesDataTable[[#This Row],[Order Date]])/3,0)</f>
        <v>Q4</v>
      </c>
      <c r="W2274" s="8">
        <f>MONTH(SalesDataTable[[#This Row],[Order Date]])</f>
        <v>11</v>
      </c>
      <c r="X2274" s="7" t="str">
        <f>TEXT(SalesDataTable[[#This Row],[Order Date]],"mmm")</f>
        <v>Nov</v>
      </c>
    </row>
    <row r="2275" spans="1:24" ht="15.75">
      <c r="A2275" s="2">
        <v>1627</v>
      </c>
      <c r="B2275" s="11">
        <v>46331</v>
      </c>
      <c r="C2275" s="4">
        <f>YEAR(SalesDataTable[[#This Row],[Order Date]])</f>
        <v>2026</v>
      </c>
      <c r="D2275" s="4" t="str">
        <f>"Q"&amp;ROUNDUP(MONTH(SalesDataTable[[#This Row],[Order Date]])/3,0)</f>
        <v>Q4</v>
      </c>
      <c r="E2275" s="4">
        <f>MONTH(SalesDataTable[[#This Row],[Order Date]])</f>
        <v>11</v>
      </c>
      <c r="F2275" s="4" t="str">
        <f>TEXT(SalesDataTable[[#This Row],[Order Date]],"MMM")</f>
        <v>Nov</v>
      </c>
      <c r="G2275" s="3" t="s">
        <v>20</v>
      </c>
      <c r="H2275" s="3" t="s">
        <v>21</v>
      </c>
      <c r="I2275" s="3" t="s">
        <v>2</v>
      </c>
      <c r="J2275" s="3" t="s">
        <v>3</v>
      </c>
      <c r="K2275" s="3" t="s">
        <v>34</v>
      </c>
      <c r="L2275" s="3" t="s">
        <v>45</v>
      </c>
      <c r="M2275" s="8">
        <v>6</v>
      </c>
      <c r="N2275" s="5">
        <v>49.7</v>
      </c>
      <c r="O2275" s="6">
        <v>0</v>
      </c>
      <c r="P2275" s="18">
        <v>22.34</v>
      </c>
      <c r="Q2275" s="18">
        <f t="shared" si="140"/>
        <v>298.20000000000005</v>
      </c>
      <c r="R2275" s="18">
        <f t="shared" si="141"/>
        <v>134.04</v>
      </c>
      <c r="S2275" s="18">
        <f t="shared" si="142"/>
        <v>164.16000000000005</v>
      </c>
      <c r="T2275" s="7">
        <f t="shared" si="143"/>
        <v>0.55050301810865199</v>
      </c>
      <c r="U2275" s="4">
        <f>YEAR(SalesDataTable[[#This Row],[Order Date]])</f>
        <v>2026</v>
      </c>
      <c r="V2275" s="7" t="str">
        <f>"Q"&amp;ROUNDUP(MONTH(SalesDataTable[[#This Row],[Order Date]])/3,0)</f>
        <v>Q4</v>
      </c>
      <c r="W2275" s="8">
        <f>MONTH(SalesDataTable[[#This Row],[Order Date]])</f>
        <v>11</v>
      </c>
      <c r="X2275" s="7" t="str">
        <f>TEXT(SalesDataTable[[#This Row],[Order Date]],"mmm")</f>
        <v>Nov</v>
      </c>
    </row>
    <row r="2276" spans="1:24" ht="15.75">
      <c r="A2276" s="2">
        <v>1760</v>
      </c>
      <c r="B2276" s="11">
        <v>46331</v>
      </c>
      <c r="C2276" s="4">
        <f>YEAR(SalesDataTable[[#This Row],[Order Date]])</f>
        <v>2026</v>
      </c>
      <c r="D2276" s="4" t="str">
        <f>"Q"&amp;ROUNDUP(MONTH(SalesDataTable[[#This Row],[Order Date]])/3,0)</f>
        <v>Q4</v>
      </c>
      <c r="E2276" s="4">
        <f>MONTH(SalesDataTable[[#This Row],[Order Date]])</f>
        <v>11</v>
      </c>
      <c r="F2276" s="4" t="str">
        <f>TEXT(SalesDataTable[[#This Row],[Order Date]],"MMM")</f>
        <v>Nov</v>
      </c>
      <c r="G2276" s="3" t="s">
        <v>6</v>
      </c>
      <c r="H2276" s="3" t="s">
        <v>41</v>
      </c>
      <c r="I2276" s="3" t="s">
        <v>19</v>
      </c>
      <c r="J2276" s="3" t="s">
        <v>3</v>
      </c>
      <c r="K2276" s="3" t="s">
        <v>4</v>
      </c>
      <c r="L2276" s="3" t="s">
        <v>5</v>
      </c>
      <c r="M2276" s="8">
        <v>3</v>
      </c>
      <c r="N2276" s="5">
        <v>80.400000000000006</v>
      </c>
      <c r="O2276" s="6">
        <v>0.05</v>
      </c>
      <c r="P2276" s="18">
        <v>42.82</v>
      </c>
      <c r="Q2276" s="18">
        <f t="shared" si="140"/>
        <v>229.14000000000001</v>
      </c>
      <c r="R2276" s="18">
        <f t="shared" si="141"/>
        <v>128.46</v>
      </c>
      <c r="S2276" s="18">
        <f t="shared" si="142"/>
        <v>100.68</v>
      </c>
      <c r="T2276" s="7">
        <f t="shared" si="143"/>
        <v>0.43938203718250851</v>
      </c>
      <c r="U2276" s="4">
        <f>YEAR(SalesDataTable[[#This Row],[Order Date]])</f>
        <v>2026</v>
      </c>
      <c r="V2276" s="7" t="str">
        <f>"Q"&amp;ROUNDUP(MONTH(SalesDataTable[[#This Row],[Order Date]])/3,0)</f>
        <v>Q4</v>
      </c>
      <c r="W2276" s="8">
        <f>MONTH(SalesDataTable[[#This Row],[Order Date]])</f>
        <v>11</v>
      </c>
      <c r="X2276" s="7" t="str">
        <f>TEXT(SalesDataTable[[#This Row],[Order Date]],"mmm")</f>
        <v>Nov</v>
      </c>
    </row>
    <row r="2277" spans="1:24" ht="15.75">
      <c r="A2277" s="2">
        <v>2268</v>
      </c>
      <c r="B2277" s="11">
        <v>46331</v>
      </c>
      <c r="C2277" s="4">
        <f>YEAR(SalesDataTable[[#This Row],[Order Date]])</f>
        <v>2026</v>
      </c>
      <c r="D2277" s="4" t="str">
        <f>"Q"&amp;ROUNDUP(MONTH(SalesDataTable[[#This Row],[Order Date]])/3,0)</f>
        <v>Q4</v>
      </c>
      <c r="E2277" s="4">
        <f>MONTH(SalesDataTable[[#This Row],[Order Date]])</f>
        <v>11</v>
      </c>
      <c r="F2277" s="4" t="str">
        <f>TEXT(SalesDataTable[[#This Row],[Order Date]],"MMM")</f>
        <v>Nov</v>
      </c>
      <c r="G2277" s="3" t="s">
        <v>6</v>
      </c>
      <c r="H2277" s="3" t="s">
        <v>7</v>
      </c>
      <c r="I2277" s="3" t="s">
        <v>19</v>
      </c>
      <c r="J2277" s="3" t="s">
        <v>13</v>
      </c>
      <c r="K2277" s="3" t="s">
        <v>9</v>
      </c>
      <c r="L2277" s="3" t="s">
        <v>37</v>
      </c>
      <c r="M2277" s="8">
        <v>4</v>
      </c>
      <c r="N2277" s="5">
        <v>151.38999999999999</v>
      </c>
      <c r="O2277" s="6">
        <v>0.05</v>
      </c>
      <c r="P2277" s="18">
        <v>80.66</v>
      </c>
      <c r="Q2277" s="18">
        <f t="shared" si="140"/>
        <v>575.28199999999993</v>
      </c>
      <c r="R2277" s="18">
        <f t="shared" si="141"/>
        <v>322.64</v>
      </c>
      <c r="S2277" s="18">
        <f t="shared" si="142"/>
        <v>252.64199999999994</v>
      </c>
      <c r="T2277" s="7">
        <f t="shared" si="143"/>
        <v>0.43916201097896329</v>
      </c>
      <c r="U2277" s="4">
        <f>YEAR(SalesDataTable[[#This Row],[Order Date]])</f>
        <v>2026</v>
      </c>
      <c r="V2277" s="7" t="str">
        <f>"Q"&amp;ROUNDUP(MONTH(SalesDataTable[[#This Row],[Order Date]])/3,0)</f>
        <v>Q4</v>
      </c>
      <c r="W2277" s="8">
        <f>MONTH(SalesDataTable[[#This Row],[Order Date]])</f>
        <v>11</v>
      </c>
      <c r="X2277" s="7" t="str">
        <f>TEXT(SalesDataTable[[#This Row],[Order Date]],"mmm")</f>
        <v>Nov</v>
      </c>
    </row>
    <row r="2278" spans="1:24" ht="15.75">
      <c r="A2278" s="2">
        <v>2636</v>
      </c>
      <c r="B2278" s="11">
        <v>46331</v>
      </c>
      <c r="C2278" s="4">
        <f>YEAR(SalesDataTable[[#This Row],[Order Date]])</f>
        <v>2026</v>
      </c>
      <c r="D2278" s="4" t="str">
        <f>"Q"&amp;ROUNDUP(MONTH(SalesDataTable[[#This Row],[Order Date]])/3,0)</f>
        <v>Q4</v>
      </c>
      <c r="E2278" s="4">
        <f>MONTH(SalesDataTable[[#This Row],[Order Date]])</f>
        <v>11</v>
      </c>
      <c r="F2278" s="4" t="str">
        <f>TEXT(SalesDataTable[[#This Row],[Order Date]],"MMM")</f>
        <v>Nov</v>
      </c>
      <c r="G2278" s="3" t="s">
        <v>6</v>
      </c>
      <c r="H2278" s="3" t="s">
        <v>49</v>
      </c>
      <c r="I2278" s="3" t="s">
        <v>19</v>
      </c>
      <c r="J2278" s="3" t="s">
        <v>16</v>
      </c>
      <c r="K2278" s="3" t="s">
        <v>14</v>
      </c>
      <c r="L2278" s="3" t="s">
        <v>32</v>
      </c>
      <c r="M2278" s="8">
        <v>2</v>
      </c>
      <c r="N2278" s="5">
        <v>45.44</v>
      </c>
      <c r="O2278" s="6">
        <v>0.05</v>
      </c>
      <c r="P2278" s="18">
        <v>18.2</v>
      </c>
      <c r="Q2278" s="18">
        <f t="shared" si="140"/>
        <v>86.335999999999999</v>
      </c>
      <c r="R2278" s="18">
        <f t="shared" si="141"/>
        <v>36.4</v>
      </c>
      <c r="S2278" s="18">
        <f t="shared" si="142"/>
        <v>49.936</v>
      </c>
      <c r="T2278" s="7">
        <f t="shared" si="143"/>
        <v>0.57839140103780584</v>
      </c>
      <c r="U2278" s="4">
        <f>YEAR(SalesDataTable[[#This Row],[Order Date]])</f>
        <v>2026</v>
      </c>
      <c r="V2278" s="7" t="str">
        <f>"Q"&amp;ROUNDUP(MONTH(SalesDataTable[[#This Row],[Order Date]])/3,0)</f>
        <v>Q4</v>
      </c>
      <c r="W2278" s="8">
        <f>MONTH(SalesDataTable[[#This Row],[Order Date]])</f>
        <v>11</v>
      </c>
      <c r="X2278" s="7" t="str">
        <f>TEXT(SalesDataTable[[#This Row],[Order Date]],"mmm")</f>
        <v>Nov</v>
      </c>
    </row>
    <row r="2279" spans="1:24" ht="15.75">
      <c r="A2279" s="2">
        <v>3255</v>
      </c>
      <c r="B2279" s="11">
        <v>46331</v>
      </c>
      <c r="C2279" s="4">
        <f>YEAR(SalesDataTable[[#This Row],[Order Date]])</f>
        <v>2026</v>
      </c>
      <c r="D2279" s="4" t="str">
        <f>"Q"&amp;ROUNDUP(MONTH(SalesDataTable[[#This Row],[Order Date]])/3,0)</f>
        <v>Q4</v>
      </c>
      <c r="E2279" s="4">
        <f>MONTH(SalesDataTable[[#This Row],[Order Date]])</f>
        <v>11</v>
      </c>
      <c r="F2279" s="4" t="str">
        <f>TEXT(SalesDataTable[[#This Row],[Order Date]],"MMM")</f>
        <v>Nov</v>
      </c>
      <c r="G2279" s="3" t="s">
        <v>20</v>
      </c>
      <c r="H2279" s="3" t="s">
        <v>47</v>
      </c>
      <c r="I2279" s="3" t="s">
        <v>2</v>
      </c>
      <c r="J2279" s="3" t="s">
        <v>13</v>
      </c>
      <c r="K2279" s="3" t="s">
        <v>9</v>
      </c>
      <c r="L2279" s="3" t="s">
        <v>46</v>
      </c>
      <c r="M2279" s="8">
        <v>2</v>
      </c>
      <c r="N2279" s="5">
        <v>70.790000000000006</v>
      </c>
      <c r="O2279" s="6">
        <v>0.15</v>
      </c>
      <c r="P2279" s="18">
        <v>33.32</v>
      </c>
      <c r="Q2279" s="18">
        <f t="shared" si="140"/>
        <v>120.343</v>
      </c>
      <c r="R2279" s="18">
        <f t="shared" si="141"/>
        <v>66.64</v>
      </c>
      <c r="S2279" s="18">
        <f t="shared" si="142"/>
        <v>53.703000000000003</v>
      </c>
      <c r="T2279" s="7">
        <f t="shared" si="143"/>
        <v>0.44624947026416162</v>
      </c>
      <c r="U2279" s="4">
        <f>YEAR(SalesDataTable[[#This Row],[Order Date]])</f>
        <v>2026</v>
      </c>
      <c r="V2279" s="7" t="str">
        <f>"Q"&amp;ROUNDUP(MONTH(SalesDataTable[[#This Row],[Order Date]])/3,0)</f>
        <v>Q4</v>
      </c>
      <c r="W2279" s="8">
        <f>MONTH(SalesDataTable[[#This Row],[Order Date]])</f>
        <v>11</v>
      </c>
      <c r="X2279" s="7" t="str">
        <f>TEXT(SalesDataTable[[#This Row],[Order Date]],"mmm")</f>
        <v>Nov</v>
      </c>
    </row>
    <row r="2280" spans="1:24" ht="15.75">
      <c r="A2280" s="2">
        <v>4326</v>
      </c>
      <c r="B2280" s="11">
        <v>46331</v>
      </c>
      <c r="C2280" s="4">
        <f>YEAR(SalesDataTable[[#This Row],[Order Date]])</f>
        <v>2026</v>
      </c>
      <c r="D2280" s="4" t="str">
        <f>"Q"&amp;ROUNDUP(MONTH(SalesDataTable[[#This Row],[Order Date]])/3,0)</f>
        <v>Q4</v>
      </c>
      <c r="E2280" s="4">
        <f>MONTH(SalesDataTable[[#This Row],[Order Date]])</f>
        <v>11</v>
      </c>
      <c r="F2280" s="4" t="str">
        <f>TEXT(SalesDataTable[[#This Row],[Order Date]],"MMM")</f>
        <v>Nov</v>
      </c>
      <c r="G2280" s="3" t="s">
        <v>11</v>
      </c>
      <c r="H2280" s="3" t="s">
        <v>25</v>
      </c>
      <c r="I2280" s="3" t="s">
        <v>19</v>
      </c>
      <c r="J2280" s="3" t="s">
        <v>3</v>
      </c>
      <c r="K2280" s="3" t="s">
        <v>14</v>
      </c>
      <c r="L2280" s="3" t="s">
        <v>15</v>
      </c>
      <c r="M2280" s="8">
        <v>1</v>
      </c>
      <c r="N2280" s="5">
        <v>35.630000000000003</v>
      </c>
      <c r="O2280" s="6">
        <v>0</v>
      </c>
      <c r="P2280" s="18">
        <v>13.47</v>
      </c>
      <c r="Q2280" s="18">
        <f t="shared" si="140"/>
        <v>35.630000000000003</v>
      </c>
      <c r="R2280" s="18">
        <f t="shared" si="141"/>
        <v>13.47</v>
      </c>
      <c r="S2280" s="18">
        <f t="shared" si="142"/>
        <v>22.160000000000004</v>
      </c>
      <c r="T2280" s="7">
        <f t="shared" si="143"/>
        <v>0.62194779680044909</v>
      </c>
      <c r="U2280" s="4">
        <f>YEAR(SalesDataTable[[#This Row],[Order Date]])</f>
        <v>2026</v>
      </c>
      <c r="V2280" s="7" t="str">
        <f>"Q"&amp;ROUNDUP(MONTH(SalesDataTable[[#This Row],[Order Date]])/3,0)</f>
        <v>Q4</v>
      </c>
      <c r="W2280" s="8">
        <f>MONTH(SalesDataTable[[#This Row],[Order Date]])</f>
        <v>11</v>
      </c>
      <c r="X2280" s="7" t="str">
        <f>TEXT(SalesDataTable[[#This Row],[Order Date]],"mmm")</f>
        <v>Nov</v>
      </c>
    </row>
    <row r="2281" spans="1:24" ht="15.75">
      <c r="A2281" s="2">
        <v>4346</v>
      </c>
      <c r="B2281" s="11">
        <v>46331</v>
      </c>
      <c r="C2281" s="4">
        <f>YEAR(SalesDataTable[[#This Row],[Order Date]])</f>
        <v>2026</v>
      </c>
      <c r="D2281" s="4" t="str">
        <f>"Q"&amp;ROUNDUP(MONTH(SalesDataTable[[#This Row],[Order Date]])/3,0)</f>
        <v>Q4</v>
      </c>
      <c r="E2281" s="4">
        <f>MONTH(SalesDataTable[[#This Row],[Order Date]])</f>
        <v>11</v>
      </c>
      <c r="F2281" s="4" t="str">
        <f>TEXT(SalesDataTable[[#This Row],[Order Date]],"MMM")</f>
        <v>Nov</v>
      </c>
      <c r="G2281" s="3" t="s">
        <v>0</v>
      </c>
      <c r="H2281" s="3" t="s">
        <v>50</v>
      </c>
      <c r="I2281" s="3" t="s">
        <v>2</v>
      </c>
      <c r="J2281" s="3" t="s">
        <v>16</v>
      </c>
      <c r="K2281" s="3" t="s">
        <v>9</v>
      </c>
      <c r="L2281" s="3" t="s">
        <v>46</v>
      </c>
      <c r="M2281" s="8">
        <v>3</v>
      </c>
      <c r="N2281" s="5">
        <v>73.010000000000005</v>
      </c>
      <c r="O2281" s="6">
        <v>0.15</v>
      </c>
      <c r="P2281" s="18">
        <v>32.49</v>
      </c>
      <c r="Q2281" s="18">
        <f t="shared" si="140"/>
        <v>186.17550000000003</v>
      </c>
      <c r="R2281" s="18">
        <f t="shared" si="141"/>
        <v>97.47</v>
      </c>
      <c r="S2281" s="18">
        <f t="shared" si="142"/>
        <v>88.705500000000029</v>
      </c>
      <c r="T2281" s="7">
        <f t="shared" si="143"/>
        <v>0.47646172562984934</v>
      </c>
      <c r="U2281" s="4">
        <f>YEAR(SalesDataTable[[#This Row],[Order Date]])</f>
        <v>2026</v>
      </c>
      <c r="V2281" s="7" t="str">
        <f>"Q"&amp;ROUNDUP(MONTH(SalesDataTable[[#This Row],[Order Date]])/3,0)</f>
        <v>Q4</v>
      </c>
      <c r="W2281" s="8">
        <f>MONTH(SalesDataTable[[#This Row],[Order Date]])</f>
        <v>11</v>
      </c>
      <c r="X2281" s="7" t="str">
        <f>TEXT(SalesDataTable[[#This Row],[Order Date]],"mmm")</f>
        <v>Nov</v>
      </c>
    </row>
    <row r="2282" spans="1:24" ht="15.75">
      <c r="A2282" s="2">
        <v>266</v>
      </c>
      <c r="B2282" s="11">
        <v>46332</v>
      </c>
      <c r="C2282" s="4">
        <f>YEAR(SalesDataTable[[#This Row],[Order Date]])</f>
        <v>2026</v>
      </c>
      <c r="D2282" s="4" t="str">
        <f>"Q"&amp;ROUNDUP(MONTH(SalesDataTable[[#This Row],[Order Date]])/3,0)</f>
        <v>Q4</v>
      </c>
      <c r="E2282" s="4">
        <f>MONTH(SalesDataTable[[#This Row],[Order Date]])</f>
        <v>11</v>
      </c>
      <c r="F2282" s="4" t="str">
        <f>TEXT(SalesDataTable[[#This Row],[Order Date]],"MMM")</f>
        <v>Nov</v>
      </c>
      <c r="G2282" s="3" t="s">
        <v>6</v>
      </c>
      <c r="H2282" s="3" t="s">
        <v>7</v>
      </c>
      <c r="I2282" s="3" t="s">
        <v>28</v>
      </c>
      <c r="J2282" s="3" t="s">
        <v>16</v>
      </c>
      <c r="K2282" s="3" t="s">
        <v>9</v>
      </c>
      <c r="L2282" s="3" t="s">
        <v>10</v>
      </c>
      <c r="M2282" s="8">
        <v>1</v>
      </c>
      <c r="N2282" s="5">
        <v>93.48</v>
      </c>
      <c r="O2282" s="6">
        <v>0.05</v>
      </c>
      <c r="P2282" s="18">
        <v>46.34</v>
      </c>
      <c r="Q2282" s="18">
        <f t="shared" si="140"/>
        <v>88.805999999999997</v>
      </c>
      <c r="R2282" s="18">
        <f t="shared" si="141"/>
        <v>46.34</v>
      </c>
      <c r="S2282" s="18">
        <f t="shared" si="142"/>
        <v>42.465999999999994</v>
      </c>
      <c r="T2282" s="7">
        <f t="shared" si="143"/>
        <v>0.47818841069297113</v>
      </c>
      <c r="U2282" s="4">
        <f>YEAR(SalesDataTable[[#This Row],[Order Date]])</f>
        <v>2026</v>
      </c>
      <c r="V2282" s="7" t="str">
        <f>"Q"&amp;ROUNDUP(MONTH(SalesDataTable[[#This Row],[Order Date]])/3,0)</f>
        <v>Q4</v>
      </c>
      <c r="W2282" s="8">
        <f>MONTH(SalesDataTable[[#This Row],[Order Date]])</f>
        <v>11</v>
      </c>
      <c r="X2282" s="7" t="str">
        <f>TEXT(SalesDataTable[[#This Row],[Order Date]],"mmm")</f>
        <v>Nov</v>
      </c>
    </row>
    <row r="2283" spans="1:24" ht="15.75">
      <c r="A2283" s="2">
        <v>274</v>
      </c>
      <c r="B2283" s="11">
        <v>46332</v>
      </c>
      <c r="C2283" s="4">
        <f>YEAR(SalesDataTable[[#This Row],[Order Date]])</f>
        <v>2026</v>
      </c>
      <c r="D2283" s="4" t="str">
        <f>"Q"&amp;ROUNDUP(MONTH(SalesDataTable[[#This Row],[Order Date]])/3,0)</f>
        <v>Q4</v>
      </c>
      <c r="E2283" s="4">
        <f>MONTH(SalesDataTable[[#This Row],[Order Date]])</f>
        <v>11</v>
      </c>
      <c r="F2283" s="4" t="str">
        <f>TEXT(SalesDataTable[[#This Row],[Order Date]],"MMM")</f>
        <v>Nov</v>
      </c>
      <c r="G2283" s="3" t="s">
        <v>6</v>
      </c>
      <c r="H2283" s="3" t="s">
        <v>7</v>
      </c>
      <c r="I2283" s="3" t="s">
        <v>2</v>
      </c>
      <c r="J2283" s="3" t="s">
        <v>16</v>
      </c>
      <c r="K2283" s="3" t="s">
        <v>4</v>
      </c>
      <c r="L2283" s="3" t="s">
        <v>5</v>
      </c>
      <c r="M2283" s="8">
        <v>1</v>
      </c>
      <c r="N2283" s="5">
        <v>82.89</v>
      </c>
      <c r="O2283" s="6">
        <v>0</v>
      </c>
      <c r="P2283" s="18">
        <v>41.44</v>
      </c>
      <c r="Q2283" s="18">
        <f t="shared" si="140"/>
        <v>82.89</v>
      </c>
      <c r="R2283" s="18">
        <f t="shared" si="141"/>
        <v>41.44</v>
      </c>
      <c r="S2283" s="18">
        <f t="shared" si="142"/>
        <v>41.45</v>
      </c>
      <c r="T2283" s="7">
        <f t="shared" si="143"/>
        <v>0.50006032090722652</v>
      </c>
      <c r="U2283" s="4">
        <f>YEAR(SalesDataTable[[#This Row],[Order Date]])</f>
        <v>2026</v>
      </c>
      <c r="V2283" s="7" t="str">
        <f>"Q"&amp;ROUNDUP(MONTH(SalesDataTable[[#This Row],[Order Date]])/3,0)</f>
        <v>Q4</v>
      </c>
      <c r="W2283" s="8">
        <f>MONTH(SalesDataTable[[#This Row],[Order Date]])</f>
        <v>11</v>
      </c>
      <c r="X2283" s="7" t="str">
        <f>TEXT(SalesDataTable[[#This Row],[Order Date]],"mmm")</f>
        <v>Nov</v>
      </c>
    </row>
    <row r="2284" spans="1:24" ht="15.75">
      <c r="A2284" s="2">
        <v>1135</v>
      </c>
      <c r="B2284" s="11">
        <v>46332</v>
      </c>
      <c r="C2284" s="4">
        <f>YEAR(SalesDataTable[[#This Row],[Order Date]])</f>
        <v>2026</v>
      </c>
      <c r="D2284" s="4" t="str">
        <f>"Q"&amp;ROUNDUP(MONTH(SalesDataTable[[#This Row],[Order Date]])/3,0)</f>
        <v>Q4</v>
      </c>
      <c r="E2284" s="4">
        <f>MONTH(SalesDataTable[[#This Row],[Order Date]])</f>
        <v>11</v>
      </c>
      <c r="F2284" s="4" t="str">
        <f>TEXT(SalesDataTable[[#This Row],[Order Date]],"MMM")</f>
        <v>Nov</v>
      </c>
      <c r="G2284" s="3" t="s">
        <v>20</v>
      </c>
      <c r="H2284" s="3" t="s">
        <v>31</v>
      </c>
      <c r="I2284" s="3" t="s">
        <v>2</v>
      </c>
      <c r="J2284" s="3" t="s">
        <v>13</v>
      </c>
      <c r="K2284" s="3" t="s">
        <v>14</v>
      </c>
      <c r="L2284" s="3" t="s">
        <v>15</v>
      </c>
      <c r="M2284" s="8">
        <v>2</v>
      </c>
      <c r="N2284" s="5">
        <v>35.71</v>
      </c>
      <c r="O2284" s="6">
        <v>0.2</v>
      </c>
      <c r="P2284" s="18">
        <v>13.48</v>
      </c>
      <c r="Q2284" s="18">
        <f t="shared" si="140"/>
        <v>57.136000000000003</v>
      </c>
      <c r="R2284" s="18">
        <f t="shared" si="141"/>
        <v>26.96</v>
      </c>
      <c r="S2284" s="18">
        <f t="shared" si="142"/>
        <v>30.176000000000002</v>
      </c>
      <c r="T2284" s="7">
        <f t="shared" si="143"/>
        <v>0.52814337720526461</v>
      </c>
      <c r="U2284" s="4">
        <f>YEAR(SalesDataTable[[#This Row],[Order Date]])</f>
        <v>2026</v>
      </c>
      <c r="V2284" s="7" t="str">
        <f>"Q"&amp;ROUNDUP(MONTH(SalesDataTable[[#This Row],[Order Date]])/3,0)</f>
        <v>Q4</v>
      </c>
      <c r="W2284" s="8">
        <f>MONTH(SalesDataTable[[#This Row],[Order Date]])</f>
        <v>11</v>
      </c>
      <c r="X2284" s="7" t="str">
        <f>TEXT(SalesDataTable[[#This Row],[Order Date]],"mmm")</f>
        <v>Nov</v>
      </c>
    </row>
    <row r="2285" spans="1:24" ht="15.75">
      <c r="A2285" s="2">
        <v>2166</v>
      </c>
      <c r="B2285" s="11">
        <v>46332</v>
      </c>
      <c r="C2285" s="4">
        <f>YEAR(SalesDataTable[[#This Row],[Order Date]])</f>
        <v>2026</v>
      </c>
      <c r="D2285" s="4" t="str">
        <f>"Q"&amp;ROUNDUP(MONTH(SalesDataTable[[#This Row],[Order Date]])/3,0)</f>
        <v>Q4</v>
      </c>
      <c r="E2285" s="4">
        <f>MONTH(SalesDataTable[[#This Row],[Order Date]])</f>
        <v>11</v>
      </c>
      <c r="F2285" s="4" t="str">
        <f>TEXT(SalesDataTable[[#This Row],[Order Date]],"MMM")</f>
        <v>Nov</v>
      </c>
      <c r="G2285" s="3" t="s">
        <v>20</v>
      </c>
      <c r="H2285" s="3" t="s">
        <v>47</v>
      </c>
      <c r="I2285" s="3" t="s">
        <v>19</v>
      </c>
      <c r="J2285" s="3" t="s">
        <v>13</v>
      </c>
      <c r="K2285" s="3" t="s">
        <v>34</v>
      </c>
      <c r="L2285" s="3" t="s">
        <v>35</v>
      </c>
      <c r="M2285" s="8">
        <v>1</v>
      </c>
      <c r="N2285" s="5">
        <v>40.380000000000003</v>
      </c>
      <c r="O2285" s="6">
        <v>0.15</v>
      </c>
      <c r="P2285" s="18">
        <v>14.53</v>
      </c>
      <c r="Q2285" s="18">
        <f t="shared" si="140"/>
        <v>34.323</v>
      </c>
      <c r="R2285" s="18">
        <f t="shared" si="141"/>
        <v>14.53</v>
      </c>
      <c r="S2285" s="18">
        <f t="shared" si="142"/>
        <v>19.792999999999999</v>
      </c>
      <c r="T2285" s="7">
        <f t="shared" si="143"/>
        <v>0.57666870611543275</v>
      </c>
      <c r="U2285" s="4">
        <f>YEAR(SalesDataTable[[#This Row],[Order Date]])</f>
        <v>2026</v>
      </c>
      <c r="V2285" s="7" t="str">
        <f>"Q"&amp;ROUNDUP(MONTH(SalesDataTable[[#This Row],[Order Date]])/3,0)</f>
        <v>Q4</v>
      </c>
      <c r="W2285" s="8">
        <f>MONTH(SalesDataTable[[#This Row],[Order Date]])</f>
        <v>11</v>
      </c>
      <c r="X2285" s="7" t="str">
        <f>TEXT(SalesDataTable[[#This Row],[Order Date]],"mmm")</f>
        <v>Nov</v>
      </c>
    </row>
    <row r="2286" spans="1:24" ht="15.75">
      <c r="A2286" s="2">
        <v>3620</v>
      </c>
      <c r="B2286" s="11">
        <v>46332</v>
      </c>
      <c r="C2286" s="4">
        <f>YEAR(SalesDataTable[[#This Row],[Order Date]])</f>
        <v>2026</v>
      </c>
      <c r="D2286" s="4" t="str">
        <f>"Q"&amp;ROUNDUP(MONTH(SalesDataTable[[#This Row],[Order Date]])/3,0)</f>
        <v>Q4</v>
      </c>
      <c r="E2286" s="4">
        <f>MONTH(SalesDataTable[[#This Row],[Order Date]])</f>
        <v>11</v>
      </c>
      <c r="F2286" s="4" t="str">
        <f>TEXT(SalesDataTable[[#This Row],[Order Date]],"MMM")</f>
        <v>Nov</v>
      </c>
      <c r="G2286" s="3" t="s">
        <v>6</v>
      </c>
      <c r="H2286" s="3" t="s">
        <v>43</v>
      </c>
      <c r="I2286" s="3" t="s">
        <v>28</v>
      </c>
      <c r="J2286" s="3" t="s">
        <v>13</v>
      </c>
      <c r="K2286" s="3" t="s">
        <v>9</v>
      </c>
      <c r="L2286" s="3" t="s">
        <v>17</v>
      </c>
      <c r="M2286" s="8">
        <v>1</v>
      </c>
      <c r="N2286" s="5">
        <v>142</v>
      </c>
      <c r="O2286" s="6">
        <v>0.05</v>
      </c>
      <c r="P2286" s="18">
        <v>81.099999999999994</v>
      </c>
      <c r="Q2286" s="18">
        <f t="shared" si="140"/>
        <v>134.9</v>
      </c>
      <c r="R2286" s="18">
        <f t="shared" si="141"/>
        <v>81.099999999999994</v>
      </c>
      <c r="S2286" s="18">
        <f t="shared" si="142"/>
        <v>53.800000000000011</v>
      </c>
      <c r="T2286" s="7">
        <f t="shared" si="143"/>
        <v>0.39881393624907346</v>
      </c>
      <c r="U2286" s="4">
        <f>YEAR(SalesDataTable[[#This Row],[Order Date]])</f>
        <v>2026</v>
      </c>
      <c r="V2286" s="7" t="str">
        <f>"Q"&amp;ROUNDUP(MONTH(SalesDataTable[[#This Row],[Order Date]])/3,0)</f>
        <v>Q4</v>
      </c>
      <c r="W2286" s="8">
        <f>MONTH(SalesDataTable[[#This Row],[Order Date]])</f>
        <v>11</v>
      </c>
      <c r="X2286" s="7" t="str">
        <f>TEXT(SalesDataTable[[#This Row],[Order Date]],"mmm")</f>
        <v>Nov</v>
      </c>
    </row>
    <row r="2287" spans="1:24" ht="15.75">
      <c r="A2287" s="2">
        <v>3986</v>
      </c>
      <c r="B2287" s="11">
        <v>46332</v>
      </c>
      <c r="C2287" s="4">
        <f>YEAR(SalesDataTable[[#This Row],[Order Date]])</f>
        <v>2026</v>
      </c>
      <c r="D2287" s="4" t="str">
        <f>"Q"&amp;ROUNDUP(MONTH(SalesDataTable[[#This Row],[Order Date]])/3,0)</f>
        <v>Q4</v>
      </c>
      <c r="E2287" s="4">
        <f>MONTH(SalesDataTable[[#This Row],[Order Date]])</f>
        <v>11</v>
      </c>
      <c r="F2287" s="4" t="str">
        <f>TEXT(SalesDataTable[[#This Row],[Order Date]],"MMM")</f>
        <v>Nov</v>
      </c>
      <c r="G2287" s="3" t="s">
        <v>0</v>
      </c>
      <c r="H2287" s="3" t="s">
        <v>50</v>
      </c>
      <c r="I2287" s="3" t="s">
        <v>28</v>
      </c>
      <c r="J2287" s="3" t="s">
        <v>13</v>
      </c>
      <c r="K2287" s="3" t="s">
        <v>14</v>
      </c>
      <c r="L2287" s="3" t="s">
        <v>15</v>
      </c>
      <c r="M2287" s="8">
        <v>2</v>
      </c>
      <c r="N2287" s="5">
        <v>36.29</v>
      </c>
      <c r="O2287" s="6">
        <v>0.15</v>
      </c>
      <c r="P2287" s="18">
        <v>13.93</v>
      </c>
      <c r="Q2287" s="18">
        <f t="shared" si="140"/>
        <v>61.692999999999998</v>
      </c>
      <c r="R2287" s="18">
        <f t="shared" si="141"/>
        <v>27.86</v>
      </c>
      <c r="S2287" s="18">
        <f t="shared" si="142"/>
        <v>33.832999999999998</v>
      </c>
      <c r="T2287" s="7">
        <f t="shared" si="143"/>
        <v>0.54840905775371596</v>
      </c>
      <c r="U2287" s="4">
        <f>YEAR(SalesDataTable[[#This Row],[Order Date]])</f>
        <v>2026</v>
      </c>
      <c r="V2287" s="7" t="str">
        <f>"Q"&amp;ROUNDUP(MONTH(SalesDataTable[[#This Row],[Order Date]])/3,0)</f>
        <v>Q4</v>
      </c>
      <c r="W2287" s="8">
        <f>MONTH(SalesDataTable[[#This Row],[Order Date]])</f>
        <v>11</v>
      </c>
      <c r="X2287" s="7" t="str">
        <f>TEXT(SalesDataTable[[#This Row],[Order Date]],"mmm")</f>
        <v>Nov</v>
      </c>
    </row>
    <row r="2288" spans="1:24" ht="15.75">
      <c r="A2288" s="2">
        <v>4384</v>
      </c>
      <c r="B2288" s="11">
        <v>46332</v>
      </c>
      <c r="C2288" s="4">
        <f>YEAR(SalesDataTable[[#This Row],[Order Date]])</f>
        <v>2026</v>
      </c>
      <c r="D2288" s="4" t="str">
        <f>"Q"&amp;ROUNDUP(MONTH(SalesDataTable[[#This Row],[Order Date]])/3,0)</f>
        <v>Q4</v>
      </c>
      <c r="E2288" s="4">
        <f>MONTH(SalesDataTable[[#This Row],[Order Date]])</f>
        <v>11</v>
      </c>
      <c r="F2288" s="4" t="str">
        <f>TEXT(SalesDataTable[[#This Row],[Order Date]],"MMM")</f>
        <v>Nov</v>
      </c>
      <c r="G2288" s="3" t="s">
        <v>20</v>
      </c>
      <c r="H2288" s="3" t="s">
        <v>33</v>
      </c>
      <c r="I2288" s="3" t="s">
        <v>2</v>
      </c>
      <c r="J2288" s="3" t="s">
        <v>13</v>
      </c>
      <c r="K2288" s="3" t="s">
        <v>23</v>
      </c>
      <c r="L2288" s="3" t="s">
        <v>51</v>
      </c>
      <c r="M2288" s="8">
        <v>1</v>
      </c>
      <c r="N2288" s="5">
        <v>121.66</v>
      </c>
      <c r="O2288" s="6">
        <v>0</v>
      </c>
      <c r="P2288" s="18">
        <v>61.66</v>
      </c>
      <c r="Q2288" s="18">
        <f t="shared" si="140"/>
        <v>121.66</v>
      </c>
      <c r="R2288" s="18">
        <f t="shared" si="141"/>
        <v>61.66</v>
      </c>
      <c r="S2288" s="18">
        <f t="shared" si="142"/>
        <v>60</v>
      </c>
      <c r="T2288" s="7">
        <f t="shared" si="143"/>
        <v>0.49317770836758179</v>
      </c>
      <c r="U2288" s="4">
        <f>YEAR(SalesDataTable[[#This Row],[Order Date]])</f>
        <v>2026</v>
      </c>
      <c r="V2288" s="7" t="str">
        <f>"Q"&amp;ROUNDUP(MONTH(SalesDataTable[[#This Row],[Order Date]])/3,0)</f>
        <v>Q4</v>
      </c>
      <c r="W2288" s="8">
        <f>MONTH(SalesDataTable[[#This Row],[Order Date]])</f>
        <v>11</v>
      </c>
      <c r="X2288" s="7" t="str">
        <f>TEXT(SalesDataTable[[#This Row],[Order Date]],"mmm")</f>
        <v>Nov</v>
      </c>
    </row>
    <row r="2289" spans="1:24" ht="15.75">
      <c r="A2289" s="2">
        <v>4565</v>
      </c>
      <c r="B2289" s="11">
        <v>46332</v>
      </c>
      <c r="C2289" s="4">
        <f>YEAR(SalesDataTable[[#This Row],[Order Date]])</f>
        <v>2026</v>
      </c>
      <c r="D2289" s="4" t="str">
        <f>"Q"&amp;ROUNDUP(MONTH(SalesDataTable[[#This Row],[Order Date]])/3,0)</f>
        <v>Q4</v>
      </c>
      <c r="E2289" s="4">
        <f>MONTH(SalesDataTable[[#This Row],[Order Date]])</f>
        <v>11</v>
      </c>
      <c r="F2289" s="4" t="str">
        <f>TEXT(SalesDataTable[[#This Row],[Order Date]],"MMM")</f>
        <v>Nov</v>
      </c>
      <c r="G2289" s="3" t="s">
        <v>6</v>
      </c>
      <c r="H2289" s="3" t="s">
        <v>49</v>
      </c>
      <c r="I2289" s="3" t="s">
        <v>2</v>
      </c>
      <c r="J2289" s="3" t="s">
        <v>3</v>
      </c>
      <c r="K2289" s="3" t="s">
        <v>23</v>
      </c>
      <c r="L2289" s="3" t="s">
        <v>51</v>
      </c>
      <c r="M2289" s="8">
        <v>3</v>
      </c>
      <c r="N2289" s="5">
        <v>124.65</v>
      </c>
      <c r="O2289" s="6">
        <v>0.05</v>
      </c>
      <c r="P2289" s="18">
        <v>62.27</v>
      </c>
      <c r="Q2289" s="18">
        <f t="shared" si="140"/>
        <v>355.25250000000005</v>
      </c>
      <c r="R2289" s="18">
        <f t="shared" si="141"/>
        <v>186.81</v>
      </c>
      <c r="S2289" s="18">
        <f t="shared" si="142"/>
        <v>168.44250000000005</v>
      </c>
      <c r="T2289" s="7">
        <f t="shared" si="143"/>
        <v>0.47414866890451163</v>
      </c>
      <c r="U2289" s="4">
        <f>YEAR(SalesDataTable[[#This Row],[Order Date]])</f>
        <v>2026</v>
      </c>
      <c r="V2289" s="7" t="str">
        <f>"Q"&amp;ROUNDUP(MONTH(SalesDataTable[[#This Row],[Order Date]])/3,0)</f>
        <v>Q4</v>
      </c>
      <c r="W2289" s="8">
        <f>MONTH(SalesDataTable[[#This Row],[Order Date]])</f>
        <v>11</v>
      </c>
      <c r="X2289" s="7" t="str">
        <f>TEXT(SalesDataTable[[#This Row],[Order Date]],"mmm")</f>
        <v>Nov</v>
      </c>
    </row>
    <row r="2290" spans="1:24" ht="15.75">
      <c r="A2290" s="2">
        <v>4634</v>
      </c>
      <c r="B2290" s="11">
        <v>46332</v>
      </c>
      <c r="C2290" s="4">
        <f>YEAR(SalesDataTable[[#This Row],[Order Date]])</f>
        <v>2026</v>
      </c>
      <c r="D2290" s="4" t="str">
        <f>"Q"&amp;ROUNDUP(MONTH(SalesDataTable[[#This Row],[Order Date]])/3,0)</f>
        <v>Q4</v>
      </c>
      <c r="E2290" s="4">
        <f>MONTH(SalesDataTable[[#This Row],[Order Date]])</f>
        <v>11</v>
      </c>
      <c r="F2290" s="4" t="str">
        <f>TEXT(SalesDataTable[[#This Row],[Order Date]],"MMM")</f>
        <v>Nov</v>
      </c>
      <c r="G2290" s="3" t="s">
        <v>0</v>
      </c>
      <c r="H2290" s="3" t="s">
        <v>50</v>
      </c>
      <c r="I2290" s="3" t="s">
        <v>2</v>
      </c>
      <c r="J2290" s="3" t="s">
        <v>13</v>
      </c>
      <c r="K2290" s="3" t="s">
        <v>4</v>
      </c>
      <c r="L2290" s="3" t="s">
        <v>5</v>
      </c>
      <c r="M2290" s="8">
        <v>2</v>
      </c>
      <c r="N2290" s="5">
        <v>80.61</v>
      </c>
      <c r="O2290" s="6">
        <v>0</v>
      </c>
      <c r="P2290" s="18">
        <v>43.72</v>
      </c>
      <c r="Q2290" s="18">
        <f t="shared" si="140"/>
        <v>161.22</v>
      </c>
      <c r="R2290" s="18">
        <f t="shared" si="141"/>
        <v>87.44</v>
      </c>
      <c r="S2290" s="18">
        <f t="shared" si="142"/>
        <v>73.78</v>
      </c>
      <c r="T2290" s="7">
        <f t="shared" si="143"/>
        <v>0.45763552909068356</v>
      </c>
      <c r="U2290" s="4">
        <f>YEAR(SalesDataTable[[#This Row],[Order Date]])</f>
        <v>2026</v>
      </c>
      <c r="V2290" s="7" t="str">
        <f>"Q"&amp;ROUNDUP(MONTH(SalesDataTable[[#This Row],[Order Date]])/3,0)</f>
        <v>Q4</v>
      </c>
      <c r="W2290" s="8">
        <f>MONTH(SalesDataTable[[#This Row],[Order Date]])</f>
        <v>11</v>
      </c>
      <c r="X2290" s="7" t="str">
        <f>TEXT(SalesDataTable[[#This Row],[Order Date]],"mmm")</f>
        <v>Nov</v>
      </c>
    </row>
    <row r="2291" spans="1:24" ht="15.75">
      <c r="A2291" s="2">
        <v>104</v>
      </c>
      <c r="B2291" s="11">
        <v>46333</v>
      </c>
      <c r="C2291" s="4">
        <f>YEAR(SalesDataTable[[#This Row],[Order Date]])</f>
        <v>2026</v>
      </c>
      <c r="D2291" s="4" t="str">
        <f>"Q"&amp;ROUNDUP(MONTH(SalesDataTable[[#This Row],[Order Date]])/3,0)</f>
        <v>Q4</v>
      </c>
      <c r="E2291" s="4">
        <f>MONTH(SalesDataTable[[#This Row],[Order Date]])</f>
        <v>11</v>
      </c>
      <c r="F2291" s="4" t="str">
        <f>TEXT(SalesDataTable[[#This Row],[Order Date]],"MMM")</f>
        <v>Nov</v>
      </c>
      <c r="G2291" s="3" t="s">
        <v>6</v>
      </c>
      <c r="H2291" s="3" t="s">
        <v>41</v>
      </c>
      <c r="I2291" s="3" t="s">
        <v>2</v>
      </c>
      <c r="J2291" s="3" t="s">
        <v>13</v>
      </c>
      <c r="K2291" s="3" t="s">
        <v>9</v>
      </c>
      <c r="L2291" s="3" t="s">
        <v>37</v>
      </c>
      <c r="M2291" s="8">
        <v>1</v>
      </c>
      <c r="N2291" s="5">
        <v>153.96</v>
      </c>
      <c r="O2291" s="6">
        <v>0</v>
      </c>
      <c r="P2291" s="18">
        <v>80.62</v>
      </c>
      <c r="Q2291" s="18">
        <f t="shared" si="140"/>
        <v>153.96</v>
      </c>
      <c r="R2291" s="18">
        <f t="shared" si="141"/>
        <v>80.62</v>
      </c>
      <c r="S2291" s="18">
        <f t="shared" si="142"/>
        <v>73.34</v>
      </c>
      <c r="T2291" s="7">
        <f t="shared" si="143"/>
        <v>0.47635749545336453</v>
      </c>
      <c r="U2291" s="4">
        <f>YEAR(SalesDataTable[[#This Row],[Order Date]])</f>
        <v>2026</v>
      </c>
      <c r="V2291" s="7" t="str">
        <f>"Q"&amp;ROUNDUP(MONTH(SalesDataTable[[#This Row],[Order Date]])/3,0)</f>
        <v>Q4</v>
      </c>
      <c r="W2291" s="8">
        <f>MONTH(SalesDataTable[[#This Row],[Order Date]])</f>
        <v>11</v>
      </c>
      <c r="X2291" s="7" t="str">
        <f>TEXT(SalesDataTable[[#This Row],[Order Date]],"mmm")</f>
        <v>Nov</v>
      </c>
    </row>
    <row r="2292" spans="1:24" ht="15.75">
      <c r="A2292" s="2">
        <v>181</v>
      </c>
      <c r="B2292" s="11">
        <v>46333</v>
      </c>
      <c r="C2292" s="4">
        <f>YEAR(SalesDataTable[[#This Row],[Order Date]])</f>
        <v>2026</v>
      </c>
      <c r="D2292" s="4" t="str">
        <f>"Q"&amp;ROUNDUP(MONTH(SalesDataTable[[#This Row],[Order Date]])/3,0)</f>
        <v>Q4</v>
      </c>
      <c r="E2292" s="4">
        <f>MONTH(SalesDataTable[[#This Row],[Order Date]])</f>
        <v>11</v>
      </c>
      <c r="F2292" s="4" t="str">
        <f>TEXT(SalesDataTable[[#This Row],[Order Date]],"MMM")</f>
        <v>Nov</v>
      </c>
      <c r="G2292" s="3" t="s">
        <v>6</v>
      </c>
      <c r="H2292" s="3" t="s">
        <v>7</v>
      </c>
      <c r="I2292" s="3" t="s">
        <v>19</v>
      </c>
      <c r="J2292" s="3" t="s">
        <v>3</v>
      </c>
      <c r="K2292" s="3" t="s">
        <v>14</v>
      </c>
      <c r="L2292" s="3" t="s">
        <v>15</v>
      </c>
      <c r="M2292" s="8">
        <v>1</v>
      </c>
      <c r="N2292" s="5">
        <v>35.58</v>
      </c>
      <c r="O2292" s="6">
        <v>0</v>
      </c>
      <c r="P2292" s="18">
        <v>13.4</v>
      </c>
      <c r="Q2292" s="18">
        <f t="shared" si="140"/>
        <v>35.58</v>
      </c>
      <c r="R2292" s="18">
        <f t="shared" si="141"/>
        <v>13.4</v>
      </c>
      <c r="S2292" s="18">
        <f t="shared" si="142"/>
        <v>22.18</v>
      </c>
      <c r="T2292" s="7">
        <f t="shared" si="143"/>
        <v>0.62338392355255767</v>
      </c>
      <c r="U2292" s="4">
        <f>YEAR(SalesDataTable[[#This Row],[Order Date]])</f>
        <v>2026</v>
      </c>
      <c r="V2292" s="7" t="str">
        <f>"Q"&amp;ROUNDUP(MONTH(SalesDataTable[[#This Row],[Order Date]])/3,0)</f>
        <v>Q4</v>
      </c>
      <c r="W2292" s="8">
        <f>MONTH(SalesDataTable[[#This Row],[Order Date]])</f>
        <v>11</v>
      </c>
      <c r="X2292" s="7" t="str">
        <f>TEXT(SalesDataTable[[#This Row],[Order Date]],"mmm")</f>
        <v>Nov</v>
      </c>
    </row>
    <row r="2293" spans="1:24" ht="15.75">
      <c r="A2293" s="2">
        <v>823</v>
      </c>
      <c r="B2293" s="11">
        <v>46333</v>
      </c>
      <c r="C2293" s="4">
        <f>YEAR(SalesDataTable[[#This Row],[Order Date]])</f>
        <v>2026</v>
      </c>
      <c r="D2293" s="4" t="str">
        <f>"Q"&amp;ROUNDUP(MONTH(SalesDataTable[[#This Row],[Order Date]])/3,0)</f>
        <v>Q4</v>
      </c>
      <c r="E2293" s="4">
        <f>MONTH(SalesDataTable[[#This Row],[Order Date]])</f>
        <v>11</v>
      </c>
      <c r="F2293" s="4" t="str">
        <f>TEXT(SalesDataTable[[#This Row],[Order Date]],"MMM")</f>
        <v>Nov</v>
      </c>
      <c r="G2293" s="3" t="s">
        <v>0</v>
      </c>
      <c r="H2293" s="3" t="s">
        <v>1</v>
      </c>
      <c r="I2293" s="3" t="s">
        <v>28</v>
      </c>
      <c r="J2293" s="3" t="s">
        <v>13</v>
      </c>
      <c r="K2293" s="3" t="s">
        <v>34</v>
      </c>
      <c r="L2293" s="3" t="s">
        <v>42</v>
      </c>
      <c r="M2293" s="8">
        <v>5</v>
      </c>
      <c r="N2293" s="5">
        <v>36.369999999999997</v>
      </c>
      <c r="O2293" s="6">
        <v>0.15</v>
      </c>
      <c r="P2293" s="18">
        <v>13.65</v>
      </c>
      <c r="Q2293" s="18">
        <f t="shared" si="140"/>
        <v>154.57249999999999</v>
      </c>
      <c r="R2293" s="18">
        <f t="shared" si="141"/>
        <v>68.25</v>
      </c>
      <c r="S2293" s="18">
        <f t="shared" si="142"/>
        <v>86.322499999999991</v>
      </c>
      <c r="T2293" s="7">
        <f t="shared" si="143"/>
        <v>0.55845962250723769</v>
      </c>
      <c r="U2293" s="4">
        <f>YEAR(SalesDataTable[[#This Row],[Order Date]])</f>
        <v>2026</v>
      </c>
      <c r="V2293" s="7" t="str">
        <f>"Q"&amp;ROUNDUP(MONTH(SalesDataTable[[#This Row],[Order Date]])/3,0)</f>
        <v>Q4</v>
      </c>
      <c r="W2293" s="8">
        <f>MONTH(SalesDataTable[[#This Row],[Order Date]])</f>
        <v>11</v>
      </c>
      <c r="X2293" s="7" t="str">
        <f>TEXT(SalesDataTable[[#This Row],[Order Date]],"mmm")</f>
        <v>Nov</v>
      </c>
    </row>
    <row r="2294" spans="1:24" ht="15.75">
      <c r="A2294" s="2">
        <v>1730</v>
      </c>
      <c r="B2294" s="11">
        <v>46333</v>
      </c>
      <c r="C2294" s="4">
        <f>YEAR(SalesDataTable[[#This Row],[Order Date]])</f>
        <v>2026</v>
      </c>
      <c r="D2294" s="4" t="str">
        <f>"Q"&amp;ROUNDUP(MONTH(SalesDataTable[[#This Row],[Order Date]])/3,0)</f>
        <v>Q4</v>
      </c>
      <c r="E2294" s="4">
        <f>MONTH(SalesDataTable[[#This Row],[Order Date]])</f>
        <v>11</v>
      </c>
      <c r="F2294" s="4" t="str">
        <f>TEXT(SalesDataTable[[#This Row],[Order Date]],"MMM")</f>
        <v>Nov</v>
      </c>
      <c r="G2294" s="3" t="s">
        <v>20</v>
      </c>
      <c r="H2294" s="3" t="s">
        <v>21</v>
      </c>
      <c r="I2294" s="3" t="s">
        <v>28</v>
      </c>
      <c r="J2294" s="3" t="s">
        <v>3</v>
      </c>
      <c r="K2294" s="3" t="s">
        <v>9</v>
      </c>
      <c r="L2294" s="3" t="s">
        <v>37</v>
      </c>
      <c r="M2294" s="8">
        <v>2</v>
      </c>
      <c r="N2294" s="5">
        <v>151.55000000000001</v>
      </c>
      <c r="O2294" s="6">
        <v>0.1</v>
      </c>
      <c r="P2294" s="18">
        <v>80.48</v>
      </c>
      <c r="Q2294" s="18">
        <f t="shared" si="140"/>
        <v>272.79000000000002</v>
      </c>
      <c r="R2294" s="18">
        <f t="shared" si="141"/>
        <v>160.96</v>
      </c>
      <c r="S2294" s="18">
        <f t="shared" si="142"/>
        <v>111.83000000000001</v>
      </c>
      <c r="T2294" s="7">
        <f t="shared" si="143"/>
        <v>0.40994904505297114</v>
      </c>
      <c r="U2294" s="4">
        <f>YEAR(SalesDataTable[[#This Row],[Order Date]])</f>
        <v>2026</v>
      </c>
      <c r="V2294" s="7" t="str">
        <f>"Q"&amp;ROUNDUP(MONTH(SalesDataTable[[#This Row],[Order Date]])/3,0)</f>
        <v>Q4</v>
      </c>
      <c r="W2294" s="8">
        <f>MONTH(SalesDataTable[[#This Row],[Order Date]])</f>
        <v>11</v>
      </c>
      <c r="X2294" s="7" t="str">
        <f>TEXT(SalesDataTable[[#This Row],[Order Date]],"mmm")</f>
        <v>Nov</v>
      </c>
    </row>
    <row r="2295" spans="1:24" ht="15.75">
      <c r="A2295" s="2">
        <v>2710</v>
      </c>
      <c r="B2295" s="11">
        <v>46333</v>
      </c>
      <c r="C2295" s="4">
        <f>YEAR(SalesDataTable[[#This Row],[Order Date]])</f>
        <v>2026</v>
      </c>
      <c r="D2295" s="4" t="str">
        <f>"Q"&amp;ROUNDUP(MONTH(SalesDataTable[[#This Row],[Order Date]])/3,0)</f>
        <v>Q4</v>
      </c>
      <c r="E2295" s="4">
        <f>MONTH(SalesDataTable[[#This Row],[Order Date]])</f>
        <v>11</v>
      </c>
      <c r="F2295" s="4" t="str">
        <f>TEXT(SalesDataTable[[#This Row],[Order Date]],"MMM")</f>
        <v>Nov</v>
      </c>
      <c r="G2295" s="3" t="s">
        <v>0</v>
      </c>
      <c r="H2295" s="3" t="s">
        <v>36</v>
      </c>
      <c r="I2295" s="3" t="s">
        <v>19</v>
      </c>
      <c r="J2295" s="3" t="s">
        <v>13</v>
      </c>
      <c r="K2295" s="3" t="s">
        <v>23</v>
      </c>
      <c r="L2295" s="3" t="s">
        <v>40</v>
      </c>
      <c r="M2295" s="8">
        <v>2</v>
      </c>
      <c r="N2295" s="5">
        <v>80.67</v>
      </c>
      <c r="O2295" s="6">
        <v>0</v>
      </c>
      <c r="P2295" s="18">
        <v>40.5</v>
      </c>
      <c r="Q2295" s="18">
        <f t="shared" si="140"/>
        <v>161.34</v>
      </c>
      <c r="R2295" s="18">
        <f t="shared" si="141"/>
        <v>81</v>
      </c>
      <c r="S2295" s="18">
        <f t="shared" si="142"/>
        <v>80.34</v>
      </c>
      <c r="T2295" s="7">
        <f t="shared" si="143"/>
        <v>0.49795462997396805</v>
      </c>
      <c r="U2295" s="4">
        <f>YEAR(SalesDataTable[[#This Row],[Order Date]])</f>
        <v>2026</v>
      </c>
      <c r="V2295" s="7" t="str">
        <f>"Q"&amp;ROUNDUP(MONTH(SalesDataTable[[#This Row],[Order Date]])/3,0)</f>
        <v>Q4</v>
      </c>
      <c r="W2295" s="8">
        <f>MONTH(SalesDataTable[[#This Row],[Order Date]])</f>
        <v>11</v>
      </c>
      <c r="X2295" s="7" t="str">
        <f>TEXT(SalesDataTable[[#This Row],[Order Date]],"mmm")</f>
        <v>Nov</v>
      </c>
    </row>
    <row r="2296" spans="1:24" ht="15.75">
      <c r="A2296" s="2">
        <v>3018</v>
      </c>
      <c r="B2296" s="11">
        <v>46333</v>
      </c>
      <c r="C2296" s="4">
        <f>YEAR(SalesDataTable[[#This Row],[Order Date]])</f>
        <v>2026</v>
      </c>
      <c r="D2296" s="4" t="str">
        <f>"Q"&amp;ROUNDUP(MONTH(SalesDataTable[[#This Row],[Order Date]])/3,0)</f>
        <v>Q4</v>
      </c>
      <c r="E2296" s="4">
        <f>MONTH(SalesDataTable[[#This Row],[Order Date]])</f>
        <v>11</v>
      </c>
      <c r="F2296" s="4" t="str">
        <f>TEXT(SalesDataTable[[#This Row],[Order Date]],"MMM")</f>
        <v>Nov</v>
      </c>
      <c r="G2296" s="3" t="s">
        <v>20</v>
      </c>
      <c r="H2296" s="3" t="s">
        <v>31</v>
      </c>
      <c r="I2296" s="3" t="s">
        <v>8</v>
      </c>
      <c r="J2296" s="3" t="s">
        <v>16</v>
      </c>
      <c r="K2296" s="3" t="s">
        <v>4</v>
      </c>
      <c r="L2296" s="3" t="s">
        <v>5</v>
      </c>
      <c r="M2296" s="8">
        <v>10</v>
      </c>
      <c r="N2296" s="5">
        <v>81.48</v>
      </c>
      <c r="O2296" s="6">
        <v>0.05</v>
      </c>
      <c r="P2296" s="18">
        <v>43.7</v>
      </c>
      <c r="Q2296" s="18">
        <f t="shared" si="140"/>
        <v>774.06000000000006</v>
      </c>
      <c r="R2296" s="18">
        <f t="shared" si="141"/>
        <v>437</v>
      </c>
      <c r="S2296" s="18">
        <f t="shared" si="142"/>
        <v>337.06000000000006</v>
      </c>
      <c r="T2296" s="7">
        <f t="shared" si="143"/>
        <v>0.43544428080510561</v>
      </c>
      <c r="U2296" s="4">
        <f>YEAR(SalesDataTable[[#This Row],[Order Date]])</f>
        <v>2026</v>
      </c>
      <c r="V2296" s="7" t="str">
        <f>"Q"&amp;ROUNDUP(MONTH(SalesDataTable[[#This Row],[Order Date]])/3,0)</f>
        <v>Q4</v>
      </c>
      <c r="W2296" s="8">
        <f>MONTH(SalesDataTable[[#This Row],[Order Date]])</f>
        <v>11</v>
      </c>
      <c r="X2296" s="7" t="str">
        <f>TEXT(SalesDataTable[[#This Row],[Order Date]],"mmm")</f>
        <v>Nov</v>
      </c>
    </row>
    <row r="2297" spans="1:24" ht="15.75">
      <c r="A2297" s="2">
        <v>3735</v>
      </c>
      <c r="B2297" s="11">
        <v>46333</v>
      </c>
      <c r="C2297" s="4">
        <f>YEAR(SalesDataTable[[#This Row],[Order Date]])</f>
        <v>2026</v>
      </c>
      <c r="D2297" s="4" t="str">
        <f>"Q"&amp;ROUNDUP(MONTH(SalesDataTable[[#This Row],[Order Date]])/3,0)</f>
        <v>Q4</v>
      </c>
      <c r="E2297" s="4">
        <f>MONTH(SalesDataTable[[#This Row],[Order Date]])</f>
        <v>11</v>
      </c>
      <c r="F2297" s="4" t="str">
        <f>TEXT(SalesDataTable[[#This Row],[Order Date]],"MMM")</f>
        <v>Nov</v>
      </c>
      <c r="G2297" s="3" t="s">
        <v>20</v>
      </c>
      <c r="H2297" s="3" t="s">
        <v>33</v>
      </c>
      <c r="I2297" s="3" t="s">
        <v>19</v>
      </c>
      <c r="J2297" s="3" t="s">
        <v>3</v>
      </c>
      <c r="K2297" s="3" t="s">
        <v>14</v>
      </c>
      <c r="L2297" s="3" t="s">
        <v>48</v>
      </c>
      <c r="M2297" s="8">
        <v>2</v>
      </c>
      <c r="N2297" s="5">
        <v>163.58000000000001</v>
      </c>
      <c r="O2297" s="6">
        <v>0.1</v>
      </c>
      <c r="P2297" s="18">
        <v>88.14</v>
      </c>
      <c r="Q2297" s="18">
        <f t="shared" si="140"/>
        <v>294.44400000000002</v>
      </c>
      <c r="R2297" s="18">
        <f t="shared" si="141"/>
        <v>176.28</v>
      </c>
      <c r="S2297" s="18">
        <f t="shared" si="142"/>
        <v>118.16400000000002</v>
      </c>
      <c r="T2297" s="7">
        <f t="shared" si="143"/>
        <v>0.40131230386762851</v>
      </c>
      <c r="U2297" s="4">
        <f>YEAR(SalesDataTable[[#This Row],[Order Date]])</f>
        <v>2026</v>
      </c>
      <c r="V2297" s="7" t="str">
        <f>"Q"&amp;ROUNDUP(MONTH(SalesDataTable[[#This Row],[Order Date]])/3,0)</f>
        <v>Q4</v>
      </c>
      <c r="W2297" s="8">
        <f>MONTH(SalesDataTable[[#This Row],[Order Date]])</f>
        <v>11</v>
      </c>
      <c r="X2297" s="7" t="str">
        <f>TEXT(SalesDataTable[[#This Row],[Order Date]],"mmm")</f>
        <v>Nov</v>
      </c>
    </row>
    <row r="2298" spans="1:24" ht="15.75">
      <c r="A2298" s="2">
        <v>4460</v>
      </c>
      <c r="B2298" s="11">
        <v>46333</v>
      </c>
      <c r="C2298" s="4">
        <f>YEAR(SalesDataTable[[#This Row],[Order Date]])</f>
        <v>2026</v>
      </c>
      <c r="D2298" s="4" t="str">
        <f>"Q"&amp;ROUNDUP(MONTH(SalesDataTable[[#This Row],[Order Date]])/3,0)</f>
        <v>Q4</v>
      </c>
      <c r="E2298" s="4">
        <f>MONTH(SalesDataTable[[#This Row],[Order Date]])</f>
        <v>11</v>
      </c>
      <c r="F2298" s="4" t="str">
        <f>TEXT(SalesDataTable[[#This Row],[Order Date]],"MMM")</f>
        <v>Nov</v>
      </c>
      <c r="G2298" s="3" t="s">
        <v>0</v>
      </c>
      <c r="H2298" s="3" t="s">
        <v>36</v>
      </c>
      <c r="I2298" s="3" t="s">
        <v>19</v>
      </c>
      <c r="J2298" s="3" t="s">
        <v>3</v>
      </c>
      <c r="K2298" s="3" t="s">
        <v>9</v>
      </c>
      <c r="L2298" s="3" t="s">
        <v>46</v>
      </c>
      <c r="M2298" s="8">
        <v>2</v>
      </c>
      <c r="N2298" s="5">
        <v>71.88</v>
      </c>
      <c r="O2298" s="6">
        <v>0.15</v>
      </c>
      <c r="P2298" s="18">
        <v>31.65</v>
      </c>
      <c r="Q2298" s="18">
        <f t="shared" si="140"/>
        <v>122.19599999999998</v>
      </c>
      <c r="R2298" s="18">
        <f t="shared" si="141"/>
        <v>63.3</v>
      </c>
      <c r="S2298" s="18">
        <f t="shared" si="142"/>
        <v>58.895999999999987</v>
      </c>
      <c r="T2298" s="7">
        <f t="shared" si="143"/>
        <v>0.48197977020524396</v>
      </c>
      <c r="U2298" s="4">
        <f>YEAR(SalesDataTable[[#This Row],[Order Date]])</f>
        <v>2026</v>
      </c>
      <c r="V2298" s="7" t="str">
        <f>"Q"&amp;ROUNDUP(MONTH(SalesDataTable[[#This Row],[Order Date]])/3,0)</f>
        <v>Q4</v>
      </c>
      <c r="W2298" s="8">
        <f>MONTH(SalesDataTable[[#This Row],[Order Date]])</f>
        <v>11</v>
      </c>
      <c r="X2298" s="7" t="str">
        <f>TEXT(SalesDataTable[[#This Row],[Order Date]],"mmm")</f>
        <v>Nov</v>
      </c>
    </row>
    <row r="2299" spans="1:24" ht="15.75">
      <c r="A2299" s="2">
        <v>319</v>
      </c>
      <c r="B2299" s="11">
        <v>46334</v>
      </c>
      <c r="C2299" s="4">
        <f>YEAR(SalesDataTable[[#This Row],[Order Date]])</f>
        <v>2026</v>
      </c>
      <c r="D2299" s="4" t="str">
        <f>"Q"&amp;ROUNDUP(MONTH(SalesDataTable[[#This Row],[Order Date]])/3,0)</f>
        <v>Q4</v>
      </c>
      <c r="E2299" s="4">
        <f>MONTH(SalesDataTable[[#This Row],[Order Date]])</f>
        <v>11</v>
      </c>
      <c r="F2299" s="4" t="str">
        <f>TEXT(SalesDataTable[[#This Row],[Order Date]],"MMM")</f>
        <v>Nov</v>
      </c>
      <c r="G2299" s="3" t="s">
        <v>20</v>
      </c>
      <c r="H2299" s="3" t="s">
        <v>33</v>
      </c>
      <c r="I2299" s="3" t="s">
        <v>2</v>
      </c>
      <c r="J2299" s="3" t="s">
        <v>3</v>
      </c>
      <c r="K2299" s="3" t="s">
        <v>14</v>
      </c>
      <c r="L2299" s="3" t="s">
        <v>15</v>
      </c>
      <c r="M2299" s="8">
        <v>2</v>
      </c>
      <c r="N2299" s="5">
        <v>36.299999999999997</v>
      </c>
      <c r="O2299" s="6">
        <v>0.15</v>
      </c>
      <c r="P2299" s="18">
        <v>13.38</v>
      </c>
      <c r="Q2299" s="18">
        <f t="shared" si="140"/>
        <v>61.709999999999994</v>
      </c>
      <c r="R2299" s="18">
        <f t="shared" si="141"/>
        <v>26.76</v>
      </c>
      <c r="S2299" s="18">
        <f t="shared" si="142"/>
        <v>34.949999999999989</v>
      </c>
      <c r="T2299" s="7">
        <f t="shared" si="143"/>
        <v>0.56635877491492448</v>
      </c>
      <c r="U2299" s="4">
        <f>YEAR(SalesDataTable[[#This Row],[Order Date]])</f>
        <v>2026</v>
      </c>
      <c r="V2299" s="7" t="str">
        <f>"Q"&amp;ROUNDUP(MONTH(SalesDataTable[[#This Row],[Order Date]])/3,0)</f>
        <v>Q4</v>
      </c>
      <c r="W2299" s="8">
        <f>MONTH(SalesDataTable[[#This Row],[Order Date]])</f>
        <v>11</v>
      </c>
      <c r="X2299" s="7" t="str">
        <f>TEXT(SalesDataTable[[#This Row],[Order Date]],"mmm")</f>
        <v>Nov</v>
      </c>
    </row>
    <row r="2300" spans="1:24" ht="15.75">
      <c r="A2300" s="2">
        <v>595</v>
      </c>
      <c r="B2300" s="11">
        <v>46334</v>
      </c>
      <c r="C2300" s="4">
        <f>YEAR(SalesDataTable[[#This Row],[Order Date]])</f>
        <v>2026</v>
      </c>
      <c r="D2300" s="4" t="str">
        <f>"Q"&amp;ROUNDUP(MONTH(SalesDataTable[[#This Row],[Order Date]])/3,0)</f>
        <v>Q4</v>
      </c>
      <c r="E2300" s="4">
        <f>MONTH(SalesDataTable[[#This Row],[Order Date]])</f>
        <v>11</v>
      </c>
      <c r="F2300" s="4" t="str">
        <f>TEXT(SalesDataTable[[#This Row],[Order Date]],"MMM")</f>
        <v>Nov</v>
      </c>
      <c r="G2300" s="3" t="s">
        <v>6</v>
      </c>
      <c r="H2300" s="3" t="s">
        <v>43</v>
      </c>
      <c r="I2300" s="3" t="s">
        <v>2</v>
      </c>
      <c r="J2300" s="3" t="s">
        <v>13</v>
      </c>
      <c r="K2300" s="3" t="s">
        <v>34</v>
      </c>
      <c r="L2300" s="3" t="s">
        <v>42</v>
      </c>
      <c r="M2300" s="8">
        <v>2</v>
      </c>
      <c r="N2300" s="5">
        <v>36.159999999999997</v>
      </c>
      <c r="O2300" s="6">
        <v>0.1</v>
      </c>
      <c r="P2300" s="18">
        <v>13.79</v>
      </c>
      <c r="Q2300" s="18">
        <f t="shared" si="140"/>
        <v>65.087999999999994</v>
      </c>
      <c r="R2300" s="18">
        <f t="shared" si="141"/>
        <v>27.58</v>
      </c>
      <c r="S2300" s="18">
        <f t="shared" si="142"/>
        <v>37.507999999999996</v>
      </c>
      <c r="T2300" s="7">
        <f t="shared" si="143"/>
        <v>0.57626597836774829</v>
      </c>
      <c r="U2300" s="4">
        <f>YEAR(SalesDataTable[[#This Row],[Order Date]])</f>
        <v>2026</v>
      </c>
      <c r="V2300" s="7" t="str">
        <f>"Q"&amp;ROUNDUP(MONTH(SalesDataTable[[#This Row],[Order Date]])/3,0)</f>
        <v>Q4</v>
      </c>
      <c r="W2300" s="8">
        <f>MONTH(SalesDataTable[[#This Row],[Order Date]])</f>
        <v>11</v>
      </c>
      <c r="X2300" s="7" t="str">
        <f>TEXT(SalesDataTable[[#This Row],[Order Date]],"mmm")</f>
        <v>Nov</v>
      </c>
    </row>
    <row r="2301" spans="1:24" ht="15.75">
      <c r="A2301" s="2">
        <v>1623</v>
      </c>
      <c r="B2301" s="11">
        <v>46334</v>
      </c>
      <c r="C2301" s="4">
        <f>YEAR(SalesDataTable[[#This Row],[Order Date]])</f>
        <v>2026</v>
      </c>
      <c r="D2301" s="4" t="str">
        <f>"Q"&amp;ROUNDUP(MONTH(SalesDataTable[[#This Row],[Order Date]])/3,0)</f>
        <v>Q4</v>
      </c>
      <c r="E2301" s="4">
        <f>MONTH(SalesDataTable[[#This Row],[Order Date]])</f>
        <v>11</v>
      </c>
      <c r="F2301" s="4" t="str">
        <f>TEXT(SalesDataTable[[#This Row],[Order Date]],"MMM")</f>
        <v>Nov</v>
      </c>
      <c r="G2301" s="3" t="s">
        <v>11</v>
      </c>
      <c r="H2301" s="3" t="s">
        <v>25</v>
      </c>
      <c r="I2301" s="3" t="s">
        <v>2</v>
      </c>
      <c r="J2301" s="3" t="s">
        <v>3</v>
      </c>
      <c r="K2301" s="3" t="s">
        <v>14</v>
      </c>
      <c r="L2301" s="3" t="s">
        <v>15</v>
      </c>
      <c r="M2301" s="8">
        <v>2</v>
      </c>
      <c r="N2301" s="5">
        <v>35.49</v>
      </c>
      <c r="O2301" s="6">
        <v>0.1</v>
      </c>
      <c r="P2301" s="18">
        <v>13.78</v>
      </c>
      <c r="Q2301" s="18">
        <f t="shared" si="140"/>
        <v>63.882000000000005</v>
      </c>
      <c r="R2301" s="18">
        <f t="shared" si="141"/>
        <v>27.56</v>
      </c>
      <c r="S2301" s="18">
        <f t="shared" si="142"/>
        <v>36.322000000000003</v>
      </c>
      <c r="T2301" s="7">
        <f t="shared" si="143"/>
        <v>0.56857956857956859</v>
      </c>
      <c r="U2301" s="4">
        <f>YEAR(SalesDataTable[[#This Row],[Order Date]])</f>
        <v>2026</v>
      </c>
      <c r="V2301" s="7" t="str">
        <f>"Q"&amp;ROUNDUP(MONTH(SalesDataTable[[#This Row],[Order Date]])/3,0)</f>
        <v>Q4</v>
      </c>
      <c r="W2301" s="8">
        <f>MONTH(SalesDataTable[[#This Row],[Order Date]])</f>
        <v>11</v>
      </c>
      <c r="X2301" s="7" t="str">
        <f>TEXT(SalesDataTable[[#This Row],[Order Date]],"mmm")</f>
        <v>Nov</v>
      </c>
    </row>
    <row r="2302" spans="1:24" ht="15.75">
      <c r="A2302" s="2">
        <v>2638</v>
      </c>
      <c r="B2302" s="11">
        <v>46334</v>
      </c>
      <c r="C2302" s="4">
        <f>YEAR(SalesDataTable[[#This Row],[Order Date]])</f>
        <v>2026</v>
      </c>
      <c r="D2302" s="4" t="str">
        <f>"Q"&amp;ROUNDUP(MONTH(SalesDataTable[[#This Row],[Order Date]])/3,0)</f>
        <v>Q4</v>
      </c>
      <c r="E2302" s="4">
        <f>MONTH(SalesDataTable[[#This Row],[Order Date]])</f>
        <v>11</v>
      </c>
      <c r="F2302" s="4" t="str">
        <f>TEXT(SalesDataTable[[#This Row],[Order Date]],"MMM")</f>
        <v>Nov</v>
      </c>
      <c r="G2302" s="3" t="s">
        <v>0</v>
      </c>
      <c r="H2302" s="3" t="s">
        <v>36</v>
      </c>
      <c r="I2302" s="3" t="s">
        <v>2</v>
      </c>
      <c r="J2302" s="3" t="s">
        <v>13</v>
      </c>
      <c r="K2302" s="3" t="s">
        <v>9</v>
      </c>
      <c r="L2302" s="3" t="s">
        <v>46</v>
      </c>
      <c r="M2302" s="8">
        <v>1</v>
      </c>
      <c r="N2302" s="5">
        <v>69.760000000000005</v>
      </c>
      <c r="O2302" s="6">
        <v>0.15</v>
      </c>
      <c r="P2302" s="18">
        <v>32.39</v>
      </c>
      <c r="Q2302" s="18">
        <f t="shared" si="140"/>
        <v>59.295999999999999</v>
      </c>
      <c r="R2302" s="18">
        <f t="shared" si="141"/>
        <v>32.39</v>
      </c>
      <c r="S2302" s="18">
        <f t="shared" si="142"/>
        <v>26.905999999999999</v>
      </c>
      <c r="T2302" s="7">
        <f t="shared" si="143"/>
        <v>0.45375742039935241</v>
      </c>
      <c r="U2302" s="4">
        <f>YEAR(SalesDataTable[[#This Row],[Order Date]])</f>
        <v>2026</v>
      </c>
      <c r="V2302" s="7" t="str">
        <f>"Q"&amp;ROUNDUP(MONTH(SalesDataTable[[#This Row],[Order Date]])/3,0)</f>
        <v>Q4</v>
      </c>
      <c r="W2302" s="8">
        <f>MONTH(SalesDataTable[[#This Row],[Order Date]])</f>
        <v>11</v>
      </c>
      <c r="X2302" s="7" t="str">
        <f>TEXT(SalesDataTable[[#This Row],[Order Date]],"mmm")</f>
        <v>Nov</v>
      </c>
    </row>
    <row r="2303" spans="1:24" ht="15.75">
      <c r="A2303" s="2">
        <v>2666</v>
      </c>
      <c r="B2303" s="11">
        <v>46334</v>
      </c>
      <c r="C2303" s="4">
        <f>YEAR(SalesDataTable[[#This Row],[Order Date]])</f>
        <v>2026</v>
      </c>
      <c r="D2303" s="4" t="str">
        <f>"Q"&amp;ROUNDUP(MONTH(SalesDataTable[[#This Row],[Order Date]])/3,0)</f>
        <v>Q4</v>
      </c>
      <c r="E2303" s="4">
        <f>MONTH(SalesDataTable[[#This Row],[Order Date]])</f>
        <v>11</v>
      </c>
      <c r="F2303" s="4" t="str">
        <f>TEXT(SalesDataTable[[#This Row],[Order Date]],"MMM")</f>
        <v>Nov</v>
      </c>
      <c r="G2303" s="3" t="s">
        <v>6</v>
      </c>
      <c r="H2303" s="3" t="s">
        <v>43</v>
      </c>
      <c r="I2303" s="3" t="s">
        <v>19</v>
      </c>
      <c r="J2303" s="3" t="s">
        <v>16</v>
      </c>
      <c r="K2303" s="3" t="s">
        <v>23</v>
      </c>
      <c r="L2303" s="3" t="s">
        <v>40</v>
      </c>
      <c r="M2303" s="8">
        <v>6</v>
      </c>
      <c r="N2303" s="5">
        <v>81.37</v>
      </c>
      <c r="O2303" s="6">
        <v>0</v>
      </c>
      <c r="P2303" s="18">
        <v>39.5</v>
      </c>
      <c r="Q2303" s="18">
        <f t="shared" si="140"/>
        <v>488.22</v>
      </c>
      <c r="R2303" s="18">
        <f t="shared" si="141"/>
        <v>237</v>
      </c>
      <c r="S2303" s="18">
        <f t="shared" si="142"/>
        <v>251.22000000000003</v>
      </c>
      <c r="T2303" s="7">
        <f t="shared" si="143"/>
        <v>0.5145631067961165</v>
      </c>
      <c r="U2303" s="4">
        <f>YEAR(SalesDataTable[[#This Row],[Order Date]])</f>
        <v>2026</v>
      </c>
      <c r="V2303" s="7" t="str">
        <f>"Q"&amp;ROUNDUP(MONTH(SalesDataTable[[#This Row],[Order Date]])/3,0)</f>
        <v>Q4</v>
      </c>
      <c r="W2303" s="8">
        <f>MONTH(SalesDataTable[[#This Row],[Order Date]])</f>
        <v>11</v>
      </c>
      <c r="X2303" s="7" t="str">
        <f>TEXT(SalesDataTable[[#This Row],[Order Date]],"mmm")</f>
        <v>Nov</v>
      </c>
    </row>
    <row r="2304" spans="1:24" ht="15.75">
      <c r="A2304" s="2">
        <v>3505</v>
      </c>
      <c r="B2304" s="11">
        <v>46334</v>
      </c>
      <c r="C2304" s="4">
        <f>YEAR(SalesDataTable[[#This Row],[Order Date]])</f>
        <v>2026</v>
      </c>
      <c r="D2304" s="4" t="str">
        <f>"Q"&amp;ROUNDUP(MONTH(SalesDataTable[[#This Row],[Order Date]])/3,0)</f>
        <v>Q4</v>
      </c>
      <c r="E2304" s="4">
        <f>MONTH(SalesDataTable[[#This Row],[Order Date]])</f>
        <v>11</v>
      </c>
      <c r="F2304" s="4" t="str">
        <f>TEXT(SalesDataTable[[#This Row],[Order Date]],"MMM")</f>
        <v>Nov</v>
      </c>
      <c r="G2304" s="3" t="s">
        <v>6</v>
      </c>
      <c r="H2304" s="3" t="s">
        <v>43</v>
      </c>
      <c r="I2304" s="3" t="s">
        <v>8</v>
      </c>
      <c r="J2304" s="3" t="s">
        <v>3</v>
      </c>
      <c r="K2304" s="3" t="s">
        <v>4</v>
      </c>
      <c r="L2304" s="3" t="s">
        <v>5</v>
      </c>
      <c r="M2304" s="8">
        <v>5</v>
      </c>
      <c r="N2304" s="5">
        <v>82.82</v>
      </c>
      <c r="O2304" s="6">
        <v>0.15</v>
      </c>
      <c r="P2304" s="18">
        <v>43.8</v>
      </c>
      <c r="Q2304" s="18">
        <f t="shared" si="140"/>
        <v>351.98499999999996</v>
      </c>
      <c r="R2304" s="18">
        <f t="shared" si="141"/>
        <v>219</v>
      </c>
      <c r="S2304" s="18">
        <f t="shared" si="142"/>
        <v>132.98499999999996</v>
      </c>
      <c r="T2304" s="7">
        <f t="shared" si="143"/>
        <v>0.37781439549980816</v>
      </c>
      <c r="U2304" s="4">
        <f>YEAR(SalesDataTable[[#This Row],[Order Date]])</f>
        <v>2026</v>
      </c>
      <c r="V2304" s="7" t="str">
        <f>"Q"&amp;ROUNDUP(MONTH(SalesDataTable[[#This Row],[Order Date]])/3,0)</f>
        <v>Q4</v>
      </c>
      <c r="W2304" s="8">
        <f>MONTH(SalesDataTable[[#This Row],[Order Date]])</f>
        <v>11</v>
      </c>
      <c r="X2304" s="7" t="str">
        <f>TEXT(SalesDataTable[[#This Row],[Order Date]],"mmm")</f>
        <v>Nov</v>
      </c>
    </row>
    <row r="2305" spans="1:24" ht="15.75">
      <c r="A2305" s="2">
        <v>3626</v>
      </c>
      <c r="B2305" s="11">
        <v>46334</v>
      </c>
      <c r="C2305" s="4">
        <f>YEAR(SalesDataTable[[#This Row],[Order Date]])</f>
        <v>2026</v>
      </c>
      <c r="D2305" s="4" t="str">
        <f>"Q"&amp;ROUNDUP(MONTH(SalesDataTable[[#This Row],[Order Date]])/3,0)</f>
        <v>Q4</v>
      </c>
      <c r="E2305" s="4">
        <f>MONTH(SalesDataTable[[#This Row],[Order Date]])</f>
        <v>11</v>
      </c>
      <c r="F2305" s="4" t="str">
        <f>TEXT(SalesDataTable[[#This Row],[Order Date]],"MMM")</f>
        <v>Nov</v>
      </c>
      <c r="G2305" s="3" t="s">
        <v>20</v>
      </c>
      <c r="H2305" s="3" t="s">
        <v>47</v>
      </c>
      <c r="I2305" s="3" t="s">
        <v>8</v>
      </c>
      <c r="J2305" s="3" t="s">
        <v>16</v>
      </c>
      <c r="K2305" s="3" t="s">
        <v>4</v>
      </c>
      <c r="L2305" s="3" t="s">
        <v>22</v>
      </c>
      <c r="M2305" s="8">
        <v>15</v>
      </c>
      <c r="N2305" s="5">
        <v>51.05</v>
      </c>
      <c r="O2305" s="6">
        <v>0.1</v>
      </c>
      <c r="P2305" s="18">
        <v>21.95</v>
      </c>
      <c r="Q2305" s="18">
        <f t="shared" si="140"/>
        <v>689.17500000000007</v>
      </c>
      <c r="R2305" s="18">
        <f t="shared" si="141"/>
        <v>329.25</v>
      </c>
      <c r="S2305" s="18">
        <f t="shared" si="142"/>
        <v>359.92500000000007</v>
      </c>
      <c r="T2305" s="7">
        <f t="shared" si="143"/>
        <v>0.52225486995320491</v>
      </c>
      <c r="U2305" s="4">
        <f>YEAR(SalesDataTable[[#This Row],[Order Date]])</f>
        <v>2026</v>
      </c>
      <c r="V2305" s="7" t="str">
        <f>"Q"&amp;ROUNDUP(MONTH(SalesDataTable[[#This Row],[Order Date]])/3,0)</f>
        <v>Q4</v>
      </c>
      <c r="W2305" s="8">
        <f>MONTH(SalesDataTable[[#This Row],[Order Date]])</f>
        <v>11</v>
      </c>
      <c r="X2305" s="7" t="str">
        <f>TEXT(SalesDataTable[[#This Row],[Order Date]],"mmm")</f>
        <v>Nov</v>
      </c>
    </row>
    <row r="2306" spans="1:24" ht="15.75">
      <c r="A2306" s="2">
        <v>3801</v>
      </c>
      <c r="B2306" s="11">
        <v>46334</v>
      </c>
      <c r="C2306" s="4">
        <f>YEAR(SalesDataTable[[#This Row],[Order Date]])</f>
        <v>2026</v>
      </c>
      <c r="D2306" s="4" t="str">
        <f>"Q"&amp;ROUNDUP(MONTH(SalesDataTable[[#This Row],[Order Date]])/3,0)</f>
        <v>Q4</v>
      </c>
      <c r="E2306" s="4">
        <f>MONTH(SalesDataTable[[#This Row],[Order Date]])</f>
        <v>11</v>
      </c>
      <c r="F2306" s="4" t="str">
        <f>TEXT(SalesDataTable[[#This Row],[Order Date]],"MMM")</f>
        <v>Nov</v>
      </c>
      <c r="G2306" s="3" t="s">
        <v>0</v>
      </c>
      <c r="H2306" s="3" t="s">
        <v>50</v>
      </c>
      <c r="I2306" s="3" t="s">
        <v>2</v>
      </c>
      <c r="J2306" s="3" t="s">
        <v>3</v>
      </c>
      <c r="K2306" s="3" t="s">
        <v>4</v>
      </c>
      <c r="L2306" s="3" t="s">
        <v>30</v>
      </c>
      <c r="M2306" s="8">
        <v>3</v>
      </c>
      <c r="N2306" s="5">
        <v>101.68</v>
      </c>
      <c r="O2306" s="6">
        <v>0.1</v>
      </c>
      <c r="P2306" s="18">
        <v>51.9</v>
      </c>
      <c r="Q2306" s="18">
        <f t="shared" ref="Q2306:Q2369" si="144">M2306*N2306*(1-O2306)</f>
        <v>274.536</v>
      </c>
      <c r="R2306" s="18">
        <f t="shared" ref="R2306:R2369" si="145">M2306*P2306</f>
        <v>155.69999999999999</v>
      </c>
      <c r="S2306" s="18">
        <f t="shared" ref="S2306:S2369" si="146">Q2306-R2306</f>
        <v>118.83600000000001</v>
      </c>
      <c r="T2306" s="7">
        <f t="shared" ref="T2306:T2369" si="147">IFERROR(S2306/Q2306,0)</f>
        <v>0.43286126409651199</v>
      </c>
      <c r="U2306" s="4">
        <f>YEAR(SalesDataTable[[#This Row],[Order Date]])</f>
        <v>2026</v>
      </c>
      <c r="V2306" s="7" t="str">
        <f>"Q"&amp;ROUNDUP(MONTH(SalesDataTable[[#This Row],[Order Date]])/3,0)</f>
        <v>Q4</v>
      </c>
      <c r="W2306" s="8">
        <f>MONTH(SalesDataTable[[#This Row],[Order Date]])</f>
        <v>11</v>
      </c>
      <c r="X2306" s="7" t="str">
        <f>TEXT(SalesDataTable[[#This Row],[Order Date]],"mmm")</f>
        <v>Nov</v>
      </c>
    </row>
    <row r="2307" spans="1:24" ht="15.75">
      <c r="A2307" s="2">
        <v>4685</v>
      </c>
      <c r="B2307" s="11">
        <v>46334</v>
      </c>
      <c r="C2307" s="4">
        <f>YEAR(SalesDataTable[[#This Row],[Order Date]])</f>
        <v>2026</v>
      </c>
      <c r="D2307" s="4" t="str">
        <f>"Q"&amp;ROUNDUP(MONTH(SalesDataTable[[#This Row],[Order Date]])/3,0)</f>
        <v>Q4</v>
      </c>
      <c r="E2307" s="4">
        <f>MONTH(SalesDataTable[[#This Row],[Order Date]])</f>
        <v>11</v>
      </c>
      <c r="F2307" s="4" t="str">
        <f>TEXT(SalesDataTable[[#This Row],[Order Date]],"MMM")</f>
        <v>Nov</v>
      </c>
      <c r="G2307" s="3" t="s">
        <v>20</v>
      </c>
      <c r="H2307" s="3" t="s">
        <v>47</v>
      </c>
      <c r="I2307" s="3" t="s">
        <v>8</v>
      </c>
      <c r="J2307" s="3" t="s">
        <v>16</v>
      </c>
      <c r="K2307" s="3" t="s">
        <v>23</v>
      </c>
      <c r="L2307" s="3" t="s">
        <v>40</v>
      </c>
      <c r="M2307" s="8">
        <v>6</v>
      </c>
      <c r="N2307" s="5">
        <v>80.83</v>
      </c>
      <c r="O2307" s="6">
        <v>0.15</v>
      </c>
      <c r="P2307" s="18">
        <v>39.32</v>
      </c>
      <c r="Q2307" s="18">
        <f t="shared" si="144"/>
        <v>412.233</v>
      </c>
      <c r="R2307" s="18">
        <f t="shared" si="145"/>
        <v>235.92000000000002</v>
      </c>
      <c r="S2307" s="18">
        <f t="shared" si="146"/>
        <v>176.31299999999999</v>
      </c>
      <c r="T2307" s="7">
        <f t="shared" si="147"/>
        <v>0.42770229457612563</v>
      </c>
      <c r="U2307" s="4">
        <f>YEAR(SalesDataTable[[#This Row],[Order Date]])</f>
        <v>2026</v>
      </c>
      <c r="V2307" s="7" t="str">
        <f>"Q"&amp;ROUNDUP(MONTH(SalesDataTable[[#This Row],[Order Date]])/3,0)</f>
        <v>Q4</v>
      </c>
      <c r="W2307" s="8">
        <f>MONTH(SalesDataTable[[#This Row],[Order Date]])</f>
        <v>11</v>
      </c>
      <c r="X2307" s="7" t="str">
        <f>TEXT(SalesDataTable[[#This Row],[Order Date]],"mmm")</f>
        <v>Nov</v>
      </c>
    </row>
    <row r="2308" spans="1:24" ht="15.75">
      <c r="A2308" s="2">
        <v>4843</v>
      </c>
      <c r="B2308" s="11">
        <v>46334</v>
      </c>
      <c r="C2308" s="4">
        <f>YEAR(SalesDataTable[[#This Row],[Order Date]])</f>
        <v>2026</v>
      </c>
      <c r="D2308" s="4" t="str">
        <f>"Q"&amp;ROUNDUP(MONTH(SalesDataTable[[#This Row],[Order Date]])/3,0)</f>
        <v>Q4</v>
      </c>
      <c r="E2308" s="4">
        <f>MONTH(SalesDataTable[[#This Row],[Order Date]])</f>
        <v>11</v>
      </c>
      <c r="F2308" s="4" t="str">
        <f>TEXT(SalesDataTable[[#This Row],[Order Date]],"MMM")</f>
        <v>Nov</v>
      </c>
      <c r="G2308" s="3" t="s">
        <v>6</v>
      </c>
      <c r="H2308" s="3" t="s">
        <v>43</v>
      </c>
      <c r="I2308" s="3" t="s">
        <v>2</v>
      </c>
      <c r="J2308" s="3" t="s">
        <v>13</v>
      </c>
      <c r="K2308" s="3" t="s">
        <v>23</v>
      </c>
      <c r="L2308" s="3" t="s">
        <v>51</v>
      </c>
      <c r="M2308" s="8">
        <v>6</v>
      </c>
      <c r="N2308" s="5">
        <v>123.67</v>
      </c>
      <c r="O2308" s="6">
        <v>0.15</v>
      </c>
      <c r="P2308" s="18">
        <v>60.55</v>
      </c>
      <c r="Q2308" s="18">
        <f t="shared" si="144"/>
        <v>630.71699999999998</v>
      </c>
      <c r="R2308" s="18">
        <f t="shared" si="145"/>
        <v>363.29999999999995</v>
      </c>
      <c r="S2308" s="18">
        <f t="shared" si="146"/>
        <v>267.41700000000003</v>
      </c>
      <c r="T2308" s="7">
        <f t="shared" si="147"/>
        <v>0.42398888883603902</v>
      </c>
      <c r="U2308" s="4">
        <f>YEAR(SalesDataTable[[#This Row],[Order Date]])</f>
        <v>2026</v>
      </c>
      <c r="V2308" s="7" t="str">
        <f>"Q"&amp;ROUNDUP(MONTH(SalesDataTable[[#This Row],[Order Date]])/3,0)</f>
        <v>Q4</v>
      </c>
      <c r="W2308" s="8">
        <f>MONTH(SalesDataTable[[#This Row],[Order Date]])</f>
        <v>11</v>
      </c>
      <c r="X2308" s="7" t="str">
        <f>TEXT(SalesDataTable[[#This Row],[Order Date]],"mmm")</f>
        <v>Nov</v>
      </c>
    </row>
    <row r="2309" spans="1:24" ht="15.75">
      <c r="A2309" s="2">
        <v>4890</v>
      </c>
      <c r="B2309" s="11">
        <v>46334</v>
      </c>
      <c r="C2309" s="4">
        <f>YEAR(SalesDataTable[[#This Row],[Order Date]])</f>
        <v>2026</v>
      </c>
      <c r="D2309" s="4" t="str">
        <f>"Q"&amp;ROUNDUP(MONTH(SalesDataTable[[#This Row],[Order Date]])/3,0)</f>
        <v>Q4</v>
      </c>
      <c r="E2309" s="4">
        <f>MONTH(SalesDataTable[[#This Row],[Order Date]])</f>
        <v>11</v>
      </c>
      <c r="F2309" s="4" t="str">
        <f>TEXT(SalesDataTable[[#This Row],[Order Date]],"MMM")</f>
        <v>Nov</v>
      </c>
      <c r="G2309" s="3" t="s">
        <v>0</v>
      </c>
      <c r="H2309" s="3" t="s">
        <v>50</v>
      </c>
      <c r="I2309" s="3" t="s">
        <v>2</v>
      </c>
      <c r="J2309" s="3" t="s">
        <v>13</v>
      </c>
      <c r="K2309" s="3" t="s">
        <v>9</v>
      </c>
      <c r="L2309" s="3" t="s">
        <v>10</v>
      </c>
      <c r="M2309" s="8">
        <v>2</v>
      </c>
      <c r="N2309" s="5">
        <v>93.16</v>
      </c>
      <c r="O2309" s="6">
        <v>0.1</v>
      </c>
      <c r="P2309" s="18">
        <v>44.19</v>
      </c>
      <c r="Q2309" s="18">
        <f t="shared" si="144"/>
        <v>167.68799999999999</v>
      </c>
      <c r="R2309" s="18">
        <f t="shared" si="145"/>
        <v>88.38</v>
      </c>
      <c r="S2309" s="18">
        <f t="shared" si="146"/>
        <v>79.307999999999993</v>
      </c>
      <c r="T2309" s="7">
        <f t="shared" si="147"/>
        <v>0.47294976384714471</v>
      </c>
      <c r="U2309" s="4">
        <f>YEAR(SalesDataTable[[#This Row],[Order Date]])</f>
        <v>2026</v>
      </c>
      <c r="V2309" s="7" t="str">
        <f>"Q"&amp;ROUNDUP(MONTH(SalesDataTable[[#This Row],[Order Date]])/3,0)</f>
        <v>Q4</v>
      </c>
      <c r="W2309" s="8">
        <f>MONTH(SalesDataTable[[#This Row],[Order Date]])</f>
        <v>11</v>
      </c>
      <c r="X2309" s="7" t="str">
        <f>TEXT(SalesDataTable[[#This Row],[Order Date]],"mmm")</f>
        <v>Nov</v>
      </c>
    </row>
    <row r="2310" spans="1:24" ht="15.75">
      <c r="A2310" s="2">
        <v>4913</v>
      </c>
      <c r="B2310" s="11">
        <v>46334</v>
      </c>
      <c r="C2310" s="4">
        <f>YEAR(SalesDataTable[[#This Row],[Order Date]])</f>
        <v>2026</v>
      </c>
      <c r="D2310" s="4" t="str">
        <f>"Q"&amp;ROUNDUP(MONTH(SalesDataTable[[#This Row],[Order Date]])/3,0)</f>
        <v>Q4</v>
      </c>
      <c r="E2310" s="4">
        <f>MONTH(SalesDataTable[[#This Row],[Order Date]])</f>
        <v>11</v>
      </c>
      <c r="F2310" s="4" t="str">
        <f>TEXT(SalesDataTable[[#This Row],[Order Date]],"MMM")</f>
        <v>Nov</v>
      </c>
      <c r="G2310" s="3" t="s">
        <v>11</v>
      </c>
      <c r="H2310" s="3" t="s">
        <v>12</v>
      </c>
      <c r="I2310" s="3" t="s">
        <v>28</v>
      </c>
      <c r="J2310" s="3" t="s">
        <v>13</v>
      </c>
      <c r="K2310" s="3" t="s">
        <v>4</v>
      </c>
      <c r="L2310" s="3" t="s">
        <v>5</v>
      </c>
      <c r="M2310" s="8">
        <v>1</v>
      </c>
      <c r="N2310" s="5">
        <v>83.79</v>
      </c>
      <c r="O2310" s="6">
        <v>0.1</v>
      </c>
      <c r="P2310" s="18">
        <v>42.8</v>
      </c>
      <c r="Q2310" s="18">
        <f t="shared" si="144"/>
        <v>75.411000000000001</v>
      </c>
      <c r="R2310" s="18">
        <f t="shared" si="145"/>
        <v>42.8</v>
      </c>
      <c r="S2310" s="18">
        <f t="shared" si="146"/>
        <v>32.611000000000004</v>
      </c>
      <c r="T2310" s="7">
        <f t="shared" si="147"/>
        <v>0.43244354271923197</v>
      </c>
      <c r="U2310" s="4">
        <f>YEAR(SalesDataTable[[#This Row],[Order Date]])</f>
        <v>2026</v>
      </c>
      <c r="V2310" s="7" t="str">
        <f>"Q"&amp;ROUNDUP(MONTH(SalesDataTable[[#This Row],[Order Date]])/3,0)</f>
        <v>Q4</v>
      </c>
      <c r="W2310" s="8">
        <f>MONTH(SalesDataTable[[#This Row],[Order Date]])</f>
        <v>11</v>
      </c>
      <c r="X2310" s="7" t="str">
        <f>TEXT(SalesDataTable[[#This Row],[Order Date]],"mmm")</f>
        <v>Nov</v>
      </c>
    </row>
    <row r="2311" spans="1:24" ht="15.75">
      <c r="A2311" s="2">
        <v>5079</v>
      </c>
      <c r="B2311" s="11">
        <v>46334</v>
      </c>
      <c r="C2311" s="4">
        <f>YEAR(SalesDataTable[[#This Row],[Order Date]])</f>
        <v>2026</v>
      </c>
      <c r="D2311" s="4" t="str">
        <f>"Q"&amp;ROUNDUP(MONTH(SalesDataTable[[#This Row],[Order Date]])/3,0)</f>
        <v>Q4</v>
      </c>
      <c r="E2311" s="4">
        <f>MONTH(SalesDataTable[[#This Row],[Order Date]])</f>
        <v>11</v>
      </c>
      <c r="F2311" s="4" t="str">
        <f>TEXT(SalesDataTable[[#This Row],[Order Date]],"MMM")</f>
        <v>Nov</v>
      </c>
      <c r="G2311" s="3" t="s">
        <v>11</v>
      </c>
      <c r="H2311" s="3" t="s">
        <v>52</v>
      </c>
      <c r="I2311" s="3" t="s">
        <v>2</v>
      </c>
      <c r="J2311" s="3" t="s">
        <v>13</v>
      </c>
      <c r="K2311" s="3" t="s">
        <v>34</v>
      </c>
      <c r="L2311" s="3" t="s">
        <v>38</v>
      </c>
      <c r="M2311" s="8">
        <v>1</v>
      </c>
      <c r="N2311" s="5">
        <v>120.98</v>
      </c>
      <c r="O2311" s="6">
        <v>0.1</v>
      </c>
      <c r="P2311" s="18">
        <v>70.59</v>
      </c>
      <c r="Q2311" s="18">
        <f t="shared" si="144"/>
        <v>108.88200000000001</v>
      </c>
      <c r="R2311" s="18">
        <f t="shared" si="145"/>
        <v>70.59</v>
      </c>
      <c r="S2311" s="18">
        <f t="shared" si="146"/>
        <v>38.292000000000002</v>
      </c>
      <c r="T2311" s="7">
        <f t="shared" si="147"/>
        <v>0.35168347385242738</v>
      </c>
      <c r="U2311" s="4">
        <f>YEAR(SalesDataTable[[#This Row],[Order Date]])</f>
        <v>2026</v>
      </c>
      <c r="V2311" s="7" t="str">
        <f>"Q"&amp;ROUNDUP(MONTH(SalesDataTable[[#This Row],[Order Date]])/3,0)</f>
        <v>Q4</v>
      </c>
      <c r="W2311" s="8">
        <f>MONTH(SalesDataTable[[#This Row],[Order Date]])</f>
        <v>11</v>
      </c>
      <c r="X2311" s="7" t="str">
        <f>TEXT(SalesDataTable[[#This Row],[Order Date]],"mmm")</f>
        <v>Nov</v>
      </c>
    </row>
    <row r="2312" spans="1:24" ht="15.75">
      <c r="A2312" s="2">
        <v>366</v>
      </c>
      <c r="B2312" s="11">
        <v>46335</v>
      </c>
      <c r="C2312" s="4">
        <f>YEAR(SalesDataTable[[#This Row],[Order Date]])</f>
        <v>2026</v>
      </c>
      <c r="D2312" s="4" t="str">
        <f>"Q"&amp;ROUNDUP(MONTH(SalesDataTable[[#This Row],[Order Date]])/3,0)</f>
        <v>Q4</v>
      </c>
      <c r="E2312" s="4">
        <f>MONTH(SalesDataTable[[#This Row],[Order Date]])</f>
        <v>11</v>
      </c>
      <c r="F2312" s="4" t="str">
        <f>TEXT(SalesDataTable[[#This Row],[Order Date]],"MMM")</f>
        <v>Nov</v>
      </c>
      <c r="G2312" s="3" t="s">
        <v>20</v>
      </c>
      <c r="H2312" s="3" t="s">
        <v>47</v>
      </c>
      <c r="I2312" s="3" t="s">
        <v>19</v>
      </c>
      <c r="J2312" s="3" t="s">
        <v>3</v>
      </c>
      <c r="K2312" s="3" t="s">
        <v>9</v>
      </c>
      <c r="L2312" s="3" t="s">
        <v>37</v>
      </c>
      <c r="M2312" s="8">
        <v>1</v>
      </c>
      <c r="N2312" s="5">
        <v>152.05000000000001</v>
      </c>
      <c r="O2312" s="6">
        <v>0.15</v>
      </c>
      <c r="P2312" s="18">
        <v>80.56</v>
      </c>
      <c r="Q2312" s="18">
        <f t="shared" si="144"/>
        <v>129.24250000000001</v>
      </c>
      <c r="R2312" s="18">
        <f t="shared" si="145"/>
        <v>80.56</v>
      </c>
      <c r="S2312" s="18">
        <f t="shared" si="146"/>
        <v>48.682500000000005</v>
      </c>
      <c r="T2312" s="7">
        <f t="shared" si="147"/>
        <v>0.37667562914675901</v>
      </c>
      <c r="U2312" s="4">
        <f>YEAR(SalesDataTable[[#This Row],[Order Date]])</f>
        <v>2026</v>
      </c>
      <c r="V2312" s="7" t="str">
        <f>"Q"&amp;ROUNDUP(MONTH(SalesDataTable[[#This Row],[Order Date]])/3,0)</f>
        <v>Q4</v>
      </c>
      <c r="W2312" s="8">
        <f>MONTH(SalesDataTable[[#This Row],[Order Date]])</f>
        <v>11</v>
      </c>
      <c r="X2312" s="7" t="str">
        <f>TEXT(SalesDataTable[[#This Row],[Order Date]],"mmm")</f>
        <v>Nov</v>
      </c>
    </row>
    <row r="2313" spans="1:24" ht="15.75">
      <c r="A2313" s="2">
        <v>567</v>
      </c>
      <c r="B2313" s="11">
        <v>46335</v>
      </c>
      <c r="C2313" s="4">
        <f>YEAR(SalesDataTable[[#This Row],[Order Date]])</f>
        <v>2026</v>
      </c>
      <c r="D2313" s="4" t="str">
        <f>"Q"&amp;ROUNDUP(MONTH(SalesDataTable[[#This Row],[Order Date]])/3,0)</f>
        <v>Q4</v>
      </c>
      <c r="E2313" s="4">
        <f>MONTH(SalesDataTable[[#This Row],[Order Date]])</f>
        <v>11</v>
      </c>
      <c r="F2313" s="4" t="str">
        <f>TEXT(SalesDataTable[[#This Row],[Order Date]],"MMM")</f>
        <v>Nov</v>
      </c>
      <c r="G2313" s="3" t="s">
        <v>0</v>
      </c>
      <c r="H2313" s="3" t="s">
        <v>36</v>
      </c>
      <c r="I2313" s="3" t="s">
        <v>19</v>
      </c>
      <c r="J2313" s="3" t="s">
        <v>13</v>
      </c>
      <c r="K2313" s="3" t="s">
        <v>14</v>
      </c>
      <c r="L2313" s="3" t="s">
        <v>15</v>
      </c>
      <c r="M2313" s="8">
        <v>3</v>
      </c>
      <c r="N2313" s="5">
        <v>36.14</v>
      </c>
      <c r="O2313" s="6">
        <v>0.1</v>
      </c>
      <c r="P2313" s="18">
        <v>13.23</v>
      </c>
      <c r="Q2313" s="18">
        <f t="shared" si="144"/>
        <v>97.578000000000003</v>
      </c>
      <c r="R2313" s="18">
        <f t="shared" si="145"/>
        <v>39.69</v>
      </c>
      <c r="S2313" s="18">
        <f t="shared" si="146"/>
        <v>57.888000000000005</v>
      </c>
      <c r="T2313" s="7">
        <f t="shared" si="147"/>
        <v>0.59324847814056447</v>
      </c>
      <c r="U2313" s="4">
        <f>YEAR(SalesDataTable[[#This Row],[Order Date]])</f>
        <v>2026</v>
      </c>
      <c r="V2313" s="7" t="str">
        <f>"Q"&amp;ROUNDUP(MONTH(SalesDataTable[[#This Row],[Order Date]])/3,0)</f>
        <v>Q4</v>
      </c>
      <c r="W2313" s="8">
        <f>MONTH(SalesDataTable[[#This Row],[Order Date]])</f>
        <v>11</v>
      </c>
      <c r="X2313" s="7" t="str">
        <f>TEXT(SalesDataTable[[#This Row],[Order Date]],"mmm")</f>
        <v>Nov</v>
      </c>
    </row>
    <row r="2314" spans="1:24" ht="15.75">
      <c r="A2314" s="2">
        <v>1051</v>
      </c>
      <c r="B2314" s="11">
        <v>46335</v>
      </c>
      <c r="C2314" s="4">
        <f>YEAR(SalesDataTable[[#This Row],[Order Date]])</f>
        <v>2026</v>
      </c>
      <c r="D2314" s="4" t="str">
        <f>"Q"&amp;ROUNDUP(MONTH(SalesDataTable[[#This Row],[Order Date]])/3,0)</f>
        <v>Q4</v>
      </c>
      <c r="E2314" s="4">
        <f>MONTH(SalesDataTable[[#This Row],[Order Date]])</f>
        <v>11</v>
      </c>
      <c r="F2314" s="4" t="str">
        <f>TEXT(SalesDataTable[[#This Row],[Order Date]],"MMM")</f>
        <v>Nov</v>
      </c>
      <c r="G2314" s="3" t="s">
        <v>20</v>
      </c>
      <c r="H2314" s="3" t="s">
        <v>47</v>
      </c>
      <c r="I2314" s="3" t="s">
        <v>8</v>
      </c>
      <c r="J2314" s="3" t="s">
        <v>16</v>
      </c>
      <c r="K2314" s="3" t="s">
        <v>9</v>
      </c>
      <c r="L2314" s="3" t="s">
        <v>10</v>
      </c>
      <c r="M2314" s="8">
        <v>12</v>
      </c>
      <c r="N2314" s="5">
        <v>90.99</v>
      </c>
      <c r="O2314" s="6">
        <v>0.2</v>
      </c>
      <c r="P2314" s="18">
        <v>45.51</v>
      </c>
      <c r="Q2314" s="18">
        <f t="shared" si="144"/>
        <v>873.50399999999991</v>
      </c>
      <c r="R2314" s="18">
        <f t="shared" si="145"/>
        <v>546.12</v>
      </c>
      <c r="S2314" s="18">
        <f t="shared" si="146"/>
        <v>327.3839999999999</v>
      </c>
      <c r="T2314" s="7">
        <f t="shared" si="147"/>
        <v>0.37479393339927458</v>
      </c>
      <c r="U2314" s="4">
        <f>YEAR(SalesDataTable[[#This Row],[Order Date]])</f>
        <v>2026</v>
      </c>
      <c r="V2314" s="7" t="str">
        <f>"Q"&amp;ROUNDUP(MONTH(SalesDataTable[[#This Row],[Order Date]])/3,0)</f>
        <v>Q4</v>
      </c>
      <c r="W2314" s="8">
        <f>MONTH(SalesDataTable[[#This Row],[Order Date]])</f>
        <v>11</v>
      </c>
      <c r="X2314" s="7" t="str">
        <f>TEXT(SalesDataTable[[#This Row],[Order Date]],"mmm")</f>
        <v>Nov</v>
      </c>
    </row>
    <row r="2315" spans="1:24" ht="15.75">
      <c r="A2315" s="2">
        <v>1934</v>
      </c>
      <c r="B2315" s="11">
        <v>46335</v>
      </c>
      <c r="C2315" s="4">
        <f>YEAR(SalesDataTable[[#This Row],[Order Date]])</f>
        <v>2026</v>
      </c>
      <c r="D2315" s="4" t="str">
        <f>"Q"&amp;ROUNDUP(MONTH(SalesDataTable[[#This Row],[Order Date]])/3,0)</f>
        <v>Q4</v>
      </c>
      <c r="E2315" s="4">
        <f>MONTH(SalesDataTable[[#This Row],[Order Date]])</f>
        <v>11</v>
      </c>
      <c r="F2315" s="4" t="str">
        <f>TEXT(SalesDataTable[[#This Row],[Order Date]],"MMM")</f>
        <v>Nov</v>
      </c>
      <c r="G2315" s="3" t="s">
        <v>20</v>
      </c>
      <c r="H2315" s="3" t="s">
        <v>47</v>
      </c>
      <c r="I2315" s="3" t="s">
        <v>28</v>
      </c>
      <c r="J2315" s="3" t="s">
        <v>16</v>
      </c>
      <c r="K2315" s="3" t="s">
        <v>4</v>
      </c>
      <c r="L2315" s="3" t="s">
        <v>22</v>
      </c>
      <c r="M2315" s="8">
        <v>1</v>
      </c>
      <c r="N2315" s="5">
        <v>50.55</v>
      </c>
      <c r="O2315" s="6">
        <v>0.05</v>
      </c>
      <c r="P2315" s="18">
        <v>22.09</v>
      </c>
      <c r="Q2315" s="18">
        <f t="shared" si="144"/>
        <v>48.022499999999994</v>
      </c>
      <c r="R2315" s="18">
        <f t="shared" si="145"/>
        <v>22.09</v>
      </c>
      <c r="S2315" s="18">
        <f t="shared" si="146"/>
        <v>25.932499999999994</v>
      </c>
      <c r="T2315" s="7">
        <f t="shared" si="147"/>
        <v>0.54000728825029931</v>
      </c>
      <c r="U2315" s="4">
        <f>YEAR(SalesDataTable[[#This Row],[Order Date]])</f>
        <v>2026</v>
      </c>
      <c r="V2315" s="7" t="str">
        <f>"Q"&amp;ROUNDUP(MONTH(SalesDataTable[[#This Row],[Order Date]])/3,0)</f>
        <v>Q4</v>
      </c>
      <c r="W2315" s="8">
        <f>MONTH(SalesDataTable[[#This Row],[Order Date]])</f>
        <v>11</v>
      </c>
      <c r="X2315" s="7" t="str">
        <f>TEXT(SalesDataTable[[#This Row],[Order Date]],"mmm")</f>
        <v>Nov</v>
      </c>
    </row>
    <row r="2316" spans="1:24" ht="15.75">
      <c r="A2316" s="2">
        <v>2056</v>
      </c>
      <c r="B2316" s="11">
        <v>46335</v>
      </c>
      <c r="C2316" s="4">
        <f>YEAR(SalesDataTable[[#This Row],[Order Date]])</f>
        <v>2026</v>
      </c>
      <c r="D2316" s="4" t="str">
        <f>"Q"&amp;ROUNDUP(MONTH(SalesDataTable[[#This Row],[Order Date]])/3,0)</f>
        <v>Q4</v>
      </c>
      <c r="E2316" s="4">
        <f>MONTH(SalesDataTable[[#This Row],[Order Date]])</f>
        <v>11</v>
      </c>
      <c r="F2316" s="4" t="str">
        <f>TEXT(SalesDataTable[[#This Row],[Order Date]],"MMM")</f>
        <v>Nov</v>
      </c>
      <c r="G2316" s="3" t="s">
        <v>0</v>
      </c>
      <c r="H2316" s="3" t="s">
        <v>1</v>
      </c>
      <c r="I2316" s="3" t="s">
        <v>19</v>
      </c>
      <c r="J2316" s="3" t="s">
        <v>13</v>
      </c>
      <c r="K2316" s="3" t="s">
        <v>34</v>
      </c>
      <c r="L2316" s="3" t="s">
        <v>45</v>
      </c>
      <c r="M2316" s="8">
        <v>1</v>
      </c>
      <c r="N2316" s="5">
        <v>51.65</v>
      </c>
      <c r="O2316" s="6">
        <v>0.15</v>
      </c>
      <c r="P2316" s="18">
        <v>21.86</v>
      </c>
      <c r="Q2316" s="18">
        <f t="shared" si="144"/>
        <v>43.902499999999996</v>
      </c>
      <c r="R2316" s="18">
        <f t="shared" si="145"/>
        <v>21.86</v>
      </c>
      <c r="S2316" s="18">
        <f t="shared" si="146"/>
        <v>22.042499999999997</v>
      </c>
      <c r="T2316" s="7">
        <f t="shared" si="147"/>
        <v>0.50207846933545919</v>
      </c>
      <c r="U2316" s="4">
        <f>YEAR(SalesDataTable[[#This Row],[Order Date]])</f>
        <v>2026</v>
      </c>
      <c r="V2316" s="7" t="str">
        <f>"Q"&amp;ROUNDUP(MONTH(SalesDataTable[[#This Row],[Order Date]])/3,0)</f>
        <v>Q4</v>
      </c>
      <c r="W2316" s="8">
        <f>MONTH(SalesDataTable[[#This Row],[Order Date]])</f>
        <v>11</v>
      </c>
      <c r="X2316" s="7" t="str">
        <f>TEXT(SalesDataTable[[#This Row],[Order Date]],"mmm")</f>
        <v>Nov</v>
      </c>
    </row>
    <row r="2317" spans="1:24" ht="15.75">
      <c r="A2317" s="2">
        <v>2115</v>
      </c>
      <c r="B2317" s="11">
        <v>46335</v>
      </c>
      <c r="C2317" s="4">
        <f>YEAR(SalesDataTable[[#This Row],[Order Date]])</f>
        <v>2026</v>
      </c>
      <c r="D2317" s="4" t="str">
        <f>"Q"&amp;ROUNDUP(MONTH(SalesDataTable[[#This Row],[Order Date]])/3,0)</f>
        <v>Q4</v>
      </c>
      <c r="E2317" s="4">
        <f>MONTH(SalesDataTable[[#This Row],[Order Date]])</f>
        <v>11</v>
      </c>
      <c r="F2317" s="4" t="str">
        <f>TEXT(SalesDataTable[[#This Row],[Order Date]],"MMM")</f>
        <v>Nov</v>
      </c>
      <c r="G2317" s="3" t="s">
        <v>6</v>
      </c>
      <c r="H2317" s="3" t="s">
        <v>43</v>
      </c>
      <c r="I2317" s="3" t="s">
        <v>2</v>
      </c>
      <c r="J2317" s="3" t="s">
        <v>13</v>
      </c>
      <c r="K2317" s="3" t="s">
        <v>4</v>
      </c>
      <c r="L2317" s="3" t="s">
        <v>5</v>
      </c>
      <c r="M2317" s="8">
        <v>5</v>
      </c>
      <c r="N2317" s="5">
        <v>82.96</v>
      </c>
      <c r="O2317" s="6">
        <v>0</v>
      </c>
      <c r="P2317" s="18">
        <v>43.55</v>
      </c>
      <c r="Q2317" s="18">
        <f t="shared" si="144"/>
        <v>414.79999999999995</v>
      </c>
      <c r="R2317" s="18">
        <f t="shared" si="145"/>
        <v>217.75</v>
      </c>
      <c r="S2317" s="18">
        <f t="shared" si="146"/>
        <v>197.04999999999995</v>
      </c>
      <c r="T2317" s="7">
        <f t="shared" si="147"/>
        <v>0.47504821600771452</v>
      </c>
      <c r="U2317" s="4">
        <f>YEAR(SalesDataTable[[#This Row],[Order Date]])</f>
        <v>2026</v>
      </c>
      <c r="V2317" s="7" t="str">
        <f>"Q"&amp;ROUNDUP(MONTH(SalesDataTable[[#This Row],[Order Date]])/3,0)</f>
        <v>Q4</v>
      </c>
      <c r="W2317" s="8">
        <f>MONTH(SalesDataTable[[#This Row],[Order Date]])</f>
        <v>11</v>
      </c>
      <c r="X2317" s="7" t="str">
        <f>TEXT(SalesDataTable[[#This Row],[Order Date]],"mmm")</f>
        <v>Nov</v>
      </c>
    </row>
    <row r="2318" spans="1:24" ht="15.75">
      <c r="A2318" s="2">
        <v>2437</v>
      </c>
      <c r="B2318" s="11">
        <v>46335</v>
      </c>
      <c r="C2318" s="4">
        <f>YEAR(SalesDataTable[[#This Row],[Order Date]])</f>
        <v>2026</v>
      </c>
      <c r="D2318" s="4" t="str">
        <f>"Q"&amp;ROUNDUP(MONTH(SalesDataTable[[#This Row],[Order Date]])/3,0)</f>
        <v>Q4</v>
      </c>
      <c r="E2318" s="4">
        <f>MONTH(SalesDataTable[[#This Row],[Order Date]])</f>
        <v>11</v>
      </c>
      <c r="F2318" s="4" t="str">
        <f>TEXT(SalesDataTable[[#This Row],[Order Date]],"MMM")</f>
        <v>Nov</v>
      </c>
      <c r="G2318" s="3" t="s">
        <v>20</v>
      </c>
      <c r="H2318" s="3" t="s">
        <v>21</v>
      </c>
      <c r="I2318" s="3" t="s">
        <v>28</v>
      </c>
      <c r="J2318" s="3" t="s">
        <v>16</v>
      </c>
      <c r="K2318" s="3" t="s">
        <v>9</v>
      </c>
      <c r="L2318" s="3" t="s">
        <v>46</v>
      </c>
      <c r="M2318" s="8">
        <v>1</v>
      </c>
      <c r="N2318" s="5">
        <v>70.3</v>
      </c>
      <c r="O2318" s="6">
        <v>0.05</v>
      </c>
      <c r="P2318" s="18">
        <v>33.31</v>
      </c>
      <c r="Q2318" s="18">
        <f t="shared" si="144"/>
        <v>66.784999999999997</v>
      </c>
      <c r="R2318" s="18">
        <f t="shared" si="145"/>
        <v>33.31</v>
      </c>
      <c r="S2318" s="18">
        <f t="shared" si="146"/>
        <v>33.474999999999994</v>
      </c>
      <c r="T2318" s="7">
        <f t="shared" si="147"/>
        <v>0.50123530732949007</v>
      </c>
      <c r="U2318" s="4">
        <f>YEAR(SalesDataTable[[#This Row],[Order Date]])</f>
        <v>2026</v>
      </c>
      <c r="V2318" s="7" t="str">
        <f>"Q"&amp;ROUNDUP(MONTH(SalesDataTable[[#This Row],[Order Date]])/3,0)</f>
        <v>Q4</v>
      </c>
      <c r="W2318" s="8">
        <f>MONTH(SalesDataTable[[#This Row],[Order Date]])</f>
        <v>11</v>
      </c>
      <c r="X2318" s="7" t="str">
        <f>TEXT(SalesDataTable[[#This Row],[Order Date]],"mmm")</f>
        <v>Nov</v>
      </c>
    </row>
    <row r="2319" spans="1:24" ht="15.75">
      <c r="A2319" s="2">
        <v>3380</v>
      </c>
      <c r="B2319" s="11">
        <v>46335</v>
      </c>
      <c r="C2319" s="4">
        <f>YEAR(SalesDataTable[[#This Row],[Order Date]])</f>
        <v>2026</v>
      </c>
      <c r="D2319" s="4" t="str">
        <f>"Q"&amp;ROUNDUP(MONTH(SalesDataTable[[#This Row],[Order Date]])/3,0)</f>
        <v>Q4</v>
      </c>
      <c r="E2319" s="4">
        <f>MONTH(SalesDataTable[[#This Row],[Order Date]])</f>
        <v>11</v>
      </c>
      <c r="F2319" s="4" t="str">
        <f>TEXT(SalesDataTable[[#This Row],[Order Date]],"MMM")</f>
        <v>Nov</v>
      </c>
      <c r="G2319" s="3" t="s">
        <v>11</v>
      </c>
      <c r="H2319" s="3" t="s">
        <v>12</v>
      </c>
      <c r="I2319" s="3" t="s">
        <v>19</v>
      </c>
      <c r="J2319" s="3" t="s">
        <v>3</v>
      </c>
      <c r="K2319" s="3" t="s">
        <v>14</v>
      </c>
      <c r="L2319" s="3" t="s">
        <v>32</v>
      </c>
      <c r="M2319" s="8">
        <v>2</v>
      </c>
      <c r="N2319" s="5">
        <v>47.12</v>
      </c>
      <c r="O2319" s="6">
        <v>0.15</v>
      </c>
      <c r="P2319" s="18">
        <v>18.64</v>
      </c>
      <c r="Q2319" s="18">
        <f t="shared" si="144"/>
        <v>80.103999999999999</v>
      </c>
      <c r="R2319" s="18">
        <f t="shared" si="145"/>
        <v>37.28</v>
      </c>
      <c r="S2319" s="18">
        <f t="shared" si="146"/>
        <v>42.823999999999998</v>
      </c>
      <c r="T2319" s="7">
        <f t="shared" si="147"/>
        <v>0.5346050134824728</v>
      </c>
      <c r="U2319" s="4">
        <f>YEAR(SalesDataTable[[#This Row],[Order Date]])</f>
        <v>2026</v>
      </c>
      <c r="V2319" s="7" t="str">
        <f>"Q"&amp;ROUNDUP(MONTH(SalesDataTable[[#This Row],[Order Date]])/3,0)</f>
        <v>Q4</v>
      </c>
      <c r="W2319" s="8">
        <f>MONTH(SalesDataTable[[#This Row],[Order Date]])</f>
        <v>11</v>
      </c>
      <c r="X2319" s="7" t="str">
        <f>TEXT(SalesDataTable[[#This Row],[Order Date]],"mmm")</f>
        <v>Nov</v>
      </c>
    </row>
    <row r="2320" spans="1:24" ht="15.75">
      <c r="A2320" s="2">
        <v>3648</v>
      </c>
      <c r="B2320" s="11">
        <v>46335</v>
      </c>
      <c r="C2320" s="4">
        <f>YEAR(SalesDataTable[[#This Row],[Order Date]])</f>
        <v>2026</v>
      </c>
      <c r="D2320" s="4" t="str">
        <f>"Q"&amp;ROUNDUP(MONTH(SalesDataTable[[#This Row],[Order Date]])/3,0)</f>
        <v>Q4</v>
      </c>
      <c r="E2320" s="4">
        <f>MONTH(SalesDataTable[[#This Row],[Order Date]])</f>
        <v>11</v>
      </c>
      <c r="F2320" s="4" t="str">
        <f>TEXT(SalesDataTable[[#This Row],[Order Date]],"MMM")</f>
        <v>Nov</v>
      </c>
      <c r="G2320" s="3" t="s">
        <v>0</v>
      </c>
      <c r="H2320" s="3" t="s">
        <v>50</v>
      </c>
      <c r="I2320" s="3" t="s">
        <v>28</v>
      </c>
      <c r="J2320" s="3" t="s">
        <v>13</v>
      </c>
      <c r="K2320" s="3" t="s">
        <v>34</v>
      </c>
      <c r="L2320" s="3" t="s">
        <v>35</v>
      </c>
      <c r="M2320" s="8">
        <v>4</v>
      </c>
      <c r="N2320" s="5">
        <v>39.82</v>
      </c>
      <c r="O2320" s="6">
        <v>0.2</v>
      </c>
      <c r="P2320" s="18">
        <v>14.98</v>
      </c>
      <c r="Q2320" s="18">
        <f t="shared" si="144"/>
        <v>127.42400000000001</v>
      </c>
      <c r="R2320" s="18">
        <f t="shared" si="145"/>
        <v>59.92</v>
      </c>
      <c r="S2320" s="18">
        <f t="shared" si="146"/>
        <v>67.504000000000005</v>
      </c>
      <c r="T2320" s="7">
        <f t="shared" si="147"/>
        <v>0.52975891511803119</v>
      </c>
      <c r="U2320" s="4">
        <f>YEAR(SalesDataTable[[#This Row],[Order Date]])</f>
        <v>2026</v>
      </c>
      <c r="V2320" s="7" t="str">
        <f>"Q"&amp;ROUNDUP(MONTH(SalesDataTable[[#This Row],[Order Date]])/3,0)</f>
        <v>Q4</v>
      </c>
      <c r="W2320" s="8">
        <f>MONTH(SalesDataTable[[#This Row],[Order Date]])</f>
        <v>11</v>
      </c>
      <c r="X2320" s="7" t="str">
        <f>TEXT(SalesDataTable[[#This Row],[Order Date]],"mmm")</f>
        <v>Nov</v>
      </c>
    </row>
    <row r="2321" spans="1:24" ht="15.75">
      <c r="A2321" s="2">
        <v>3692</v>
      </c>
      <c r="B2321" s="11">
        <v>46335</v>
      </c>
      <c r="C2321" s="4">
        <f>YEAR(SalesDataTable[[#This Row],[Order Date]])</f>
        <v>2026</v>
      </c>
      <c r="D2321" s="4" t="str">
        <f>"Q"&amp;ROUNDUP(MONTH(SalesDataTable[[#This Row],[Order Date]])/3,0)</f>
        <v>Q4</v>
      </c>
      <c r="E2321" s="4">
        <f>MONTH(SalesDataTable[[#This Row],[Order Date]])</f>
        <v>11</v>
      </c>
      <c r="F2321" s="4" t="str">
        <f>TEXT(SalesDataTable[[#This Row],[Order Date]],"MMM")</f>
        <v>Nov</v>
      </c>
      <c r="G2321" s="3" t="s">
        <v>6</v>
      </c>
      <c r="H2321" s="3" t="s">
        <v>49</v>
      </c>
      <c r="I2321" s="3" t="s">
        <v>2</v>
      </c>
      <c r="J2321" s="3" t="s">
        <v>3</v>
      </c>
      <c r="K2321" s="3" t="s">
        <v>9</v>
      </c>
      <c r="L2321" s="3" t="s">
        <v>37</v>
      </c>
      <c r="M2321" s="8">
        <v>4</v>
      </c>
      <c r="N2321" s="5">
        <v>154.27000000000001</v>
      </c>
      <c r="O2321" s="6">
        <v>0.05</v>
      </c>
      <c r="P2321" s="18">
        <v>78.36</v>
      </c>
      <c r="Q2321" s="18">
        <f t="shared" si="144"/>
        <v>586.226</v>
      </c>
      <c r="R2321" s="18">
        <f t="shared" si="145"/>
        <v>313.44</v>
      </c>
      <c r="S2321" s="18">
        <f t="shared" si="146"/>
        <v>272.786</v>
      </c>
      <c r="T2321" s="7">
        <f t="shared" si="147"/>
        <v>0.46532565938733528</v>
      </c>
      <c r="U2321" s="4">
        <f>YEAR(SalesDataTable[[#This Row],[Order Date]])</f>
        <v>2026</v>
      </c>
      <c r="V2321" s="7" t="str">
        <f>"Q"&amp;ROUNDUP(MONTH(SalesDataTable[[#This Row],[Order Date]])/3,0)</f>
        <v>Q4</v>
      </c>
      <c r="W2321" s="8">
        <f>MONTH(SalesDataTable[[#This Row],[Order Date]])</f>
        <v>11</v>
      </c>
      <c r="X2321" s="7" t="str">
        <f>TEXT(SalesDataTable[[#This Row],[Order Date]],"mmm")</f>
        <v>Nov</v>
      </c>
    </row>
    <row r="2322" spans="1:24" ht="15.75">
      <c r="A2322" s="2">
        <v>4406</v>
      </c>
      <c r="B2322" s="11">
        <v>46335</v>
      </c>
      <c r="C2322" s="4">
        <f>YEAR(SalesDataTable[[#This Row],[Order Date]])</f>
        <v>2026</v>
      </c>
      <c r="D2322" s="4" t="str">
        <f>"Q"&amp;ROUNDUP(MONTH(SalesDataTable[[#This Row],[Order Date]])/3,0)</f>
        <v>Q4</v>
      </c>
      <c r="E2322" s="4">
        <f>MONTH(SalesDataTable[[#This Row],[Order Date]])</f>
        <v>11</v>
      </c>
      <c r="F2322" s="4" t="str">
        <f>TEXT(SalesDataTable[[#This Row],[Order Date]],"MMM")</f>
        <v>Nov</v>
      </c>
      <c r="G2322" s="3" t="s">
        <v>0</v>
      </c>
      <c r="H2322" s="3" t="s">
        <v>1</v>
      </c>
      <c r="I2322" s="3" t="s">
        <v>2</v>
      </c>
      <c r="J2322" s="3" t="s">
        <v>13</v>
      </c>
      <c r="K2322" s="3" t="s">
        <v>9</v>
      </c>
      <c r="L2322" s="3" t="s">
        <v>17</v>
      </c>
      <c r="M2322" s="8">
        <v>1</v>
      </c>
      <c r="N2322" s="5">
        <v>143.02000000000001</v>
      </c>
      <c r="O2322" s="6">
        <v>0.1</v>
      </c>
      <c r="P2322" s="18">
        <v>79.25</v>
      </c>
      <c r="Q2322" s="18">
        <f t="shared" si="144"/>
        <v>128.71800000000002</v>
      </c>
      <c r="R2322" s="18">
        <f t="shared" si="145"/>
        <v>79.25</v>
      </c>
      <c r="S2322" s="18">
        <f t="shared" si="146"/>
        <v>49.468000000000018</v>
      </c>
      <c r="T2322" s="7">
        <f t="shared" si="147"/>
        <v>0.3843129942976119</v>
      </c>
      <c r="U2322" s="4">
        <f>YEAR(SalesDataTable[[#This Row],[Order Date]])</f>
        <v>2026</v>
      </c>
      <c r="V2322" s="7" t="str">
        <f>"Q"&amp;ROUNDUP(MONTH(SalesDataTable[[#This Row],[Order Date]])/3,0)</f>
        <v>Q4</v>
      </c>
      <c r="W2322" s="8">
        <f>MONTH(SalesDataTable[[#This Row],[Order Date]])</f>
        <v>11</v>
      </c>
      <c r="X2322" s="7" t="str">
        <f>TEXT(SalesDataTable[[#This Row],[Order Date]],"mmm")</f>
        <v>Nov</v>
      </c>
    </row>
    <row r="2323" spans="1:24" ht="15.75">
      <c r="A2323" s="2">
        <v>4550</v>
      </c>
      <c r="B2323" s="11">
        <v>46335</v>
      </c>
      <c r="C2323" s="4">
        <f>YEAR(SalesDataTable[[#This Row],[Order Date]])</f>
        <v>2026</v>
      </c>
      <c r="D2323" s="4" t="str">
        <f>"Q"&amp;ROUNDUP(MONTH(SalesDataTable[[#This Row],[Order Date]])/3,0)</f>
        <v>Q4</v>
      </c>
      <c r="E2323" s="4">
        <f>MONTH(SalesDataTable[[#This Row],[Order Date]])</f>
        <v>11</v>
      </c>
      <c r="F2323" s="4" t="str">
        <f>TEXT(SalesDataTable[[#This Row],[Order Date]],"MMM")</f>
        <v>Nov</v>
      </c>
      <c r="G2323" s="3" t="s">
        <v>11</v>
      </c>
      <c r="H2323" s="3" t="s">
        <v>39</v>
      </c>
      <c r="I2323" s="3" t="s">
        <v>19</v>
      </c>
      <c r="J2323" s="3" t="s">
        <v>3</v>
      </c>
      <c r="K2323" s="3" t="s">
        <v>34</v>
      </c>
      <c r="L2323" s="3" t="s">
        <v>42</v>
      </c>
      <c r="M2323" s="8">
        <v>1</v>
      </c>
      <c r="N2323" s="5">
        <v>35.36</v>
      </c>
      <c r="O2323" s="6">
        <v>0</v>
      </c>
      <c r="P2323" s="18">
        <v>13.74</v>
      </c>
      <c r="Q2323" s="18">
        <f t="shared" si="144"/>
        <v>35.36</v>
      </c>
      <c r="R2323" s="18">
        <f t="shared" si="145"/>
        <v>13.74</v>
      </c>
      <c r="S2323" s="18">
        <f t="shared" si="146"/>
        <v>21.619999999999997</v>
      </c>
      <c r="T2323" s="7">
        <f t="shared" si="147"/>
        <v>0.61142533936651577</v>
      </c>
      <c r="U2323" s="4">
        <f>YEAR(SalesDataTable[[#This Row],[Order Date]])</f>
        <v>2026</v>
      </c>
      <c r="V2323" s="7" t="str">
        <f>"Q"&amp;ROUNDUP(MONTH(SalesDataTable[[#This Row],[Order Date]])/3,0)</f>
        <v>Q4</v>
      </c>
      <c r="W2323" s="8">
        <f>MONTH(SalesDataTable[[#This Row],[Order Date]])</f>
        <v>11</v>
      </c>
      <c r="X2323" s="7" t="str">
        <f>TEXT(SalesDataTable[[#This Row],[Order Date]],"mmm")</f>
        <v>Nov</v>
      </c>
    </row>
    <row r="2324" spans="1:24" ht="15.75">
      <c r="A2324" s="2">
        <v>4855</v>
      </c>
      <c r="B2324" s="11">
        <v>46335</v>
      </c>
      <c r="C2324" s="4">
        <f>YEAR(SalesDataTable[[#This Row],[Order Date]])</f>
        <v>2026</v>
      </c>
      <c r="D2324" s="4" t="str">
        <f>"Q"&amp;ROUNDUP(MONTH(SalesDataTable[[#This Row],[Order Date]])/3,0)</f>
        <v>Q4</v>
      </c>
      <c r="E2324" s="4">
        <f>MONTH(SalesDataTable[[#This Row],[Order Date]])</f>
        <v>11</v>
      </c>
      <c r="F2324" s="4" t="str">
        <f>TEXT(SalesDataTable[[#This Row],[Order Date]],"MMM")</f>
        <v>Nov</v>
      </c>
      <c r="G2324" s="3" t="s">
        <v>6</v>
      </c>
      <c r="H2324" s="3" t="s">
        <v>27</v>
      </c>
      <c r="I2324" s="3" t="s">
        <v>2</v>
      </c>
      <c r="J2324" s="3" t="s">
        <v>3</v>
      </c>
      <c r="K2324" s="3" t="s">
        <v>9</v>
      </c>
      <c r="L2324" s="3" t="s">
        <v>37</v>
      </c>
      <c r="M2324" s="8">
        <v>1</v>
      </c>
      <c r="N2324" s="5">
        <v>156.82</v>
      </c>
      <c r="O2324" s="6">
        <v>0.1</v>
      </c>
      <c r="P2324" s="18">
        <v>77.12</v>
      </c>
      <c r="Q2324" s="18">
        <f t="shared" si="144"/>
        <v>141.13800000000001</v>
      </c>
      <c r="R2324" s="18">
        <f t="shared" si="145"/>
        <v>77.12</v>
      </c>
      <c r="S2324" s="18">
        <f t="shared" si="146"/>
        <v>64.018000000000001</v>
      </c>
      <c r="T2324" s="7">
        <f t="shared" si="147"/>
        <v>0.45358443509189589</v>
      </c>
      <c r="U2324" s="4">
        <f>YEAR(SalesDataTable[[#This Row],[Order Date]])</f>
        <v>2026</v>
      </c>
      <c r="V2324" s="7" t="str">
        <f>"Q"&amp;ROUNDUP(MONTH(SalesDataTable[[#This Row],[Order Date]])/3,0)</f>
        <v>Q4</v>
      </c>
      <c r="W2324" s="8">
        <f>MONTH(SalesDataTable[[#This Row],[Order Date]])</f>
        <v>11</v>
      </c>
      <c r="X2324" s="7" t="str">
        <f>TEXT(SalesDataTable[[#This Row],[Order Date]],"mmm")</f>
        <v>Nov</v>
      </c>
    </row>
    <row r="2325" spans="1:24" ht="15.75">
      <c r="A2325" s="2">
        <v>5151</v>
      </c>
      <c r="B2325" s="11">
        <v>46335</v>
      </c>
      <c r="C2325" s="4">
        <f>YEAR(SalesDataTable[[#This Row],[Order Date]])</f>
        <v>2026</v>
      </c>
      <c r="D2325" s="4" t="str">
        <f>"Q"&amp;ROUNDUP(MONTH(SalesDataTable[[#This Row],[Order Date]])/3,0)</f>
        <v>Q4</v>
      </c>
      <c r="E2325" s="4">
        <f>MONTH(SalesDataTable[[#This Row],[Order Date]])</f>
        <v>11</v>
      </c>
      <c r="F2325" s="4" t="str">
        <f>TEXT(SalesDataTable[[#This Row],[Order Date]],"MMM")</f>
        <v>Nov</v>
      </c>
      <c r="G2325" s="3" t="s">
        <v>11</v>
      </c>
      <c r="H2325" s="3" t="s">
        <v>52</v>
      </c>
      <c r="I2325" s="3" t="s">
        <v>8</v>
      </c>
      <c r="J2325" s="3" t="s">
        <v>16</v>
      </c>
      <c r="K2325" s="3" t="s">
        <v>34</v>
      </c>
      <c r="L2325" s="3" t="s">
        <v>35</v>
      </c>
      <c r="M2325" s="8">
        <v>10</v>
      </c>
      <c r="N2325" s="5">
        <v>40.98</v>
      </c>
      <c r="O2325" s="6">
        <v>0.1</v>
      </c>
      <c r="P2325" s="18">
        <v>14.6</v>
      </c>
      <c r="Q2325" s="18">
        <f t="shared" si="144"/>
        <v>368.82</v>
      </c>
      <c r="R2325" s="18">
        <f t="shared" si="145"/>
        <v>146</v>
      </c>
      <c r="S2325" s="18">
        <f t="shared" si="146"/>
        <v>222.82</v>
      </c>
      <c r="T2325" s="7">
        <f t="shared" si="147"/>
        <v>0.60414294235670518</v>
      </c>
      <c r="U2325" s="4">
        <f>YEAR(SalesDataTable[[#This Row],[Order Date]])</f>
        <v>2026</v>
      </c>
      <c r="V2325" s="7" t="str">
        <f>"Q"&amp;ROUNDUP(MONTH(SalesDataTable[[#This Row],[Order Date]])/3,0)</f>
        <v>Q4</v>
      </c>
      <c r="W2325" s="8">
        <f>MONTH(SalesDataTable[[#This Row],[Order Date]])</f>
        <v>11</v>
      </c>
      <c r="X2325" s="7" t="str">
        <f>TEXT(SalesDataTable[[#This Row],[Order Date]],"mmm")</f>
        <v>Nov</v>
      </c>
    </row>
    <row r="2326" spans="1:24" ht="15.75">
      <c r="A2326" s="2">
        <v>5189</v>
      </c>
      <c r="B2326" s="11">
        <v>46335</v>
      </c>
      <c r="C2326" s="4">
        <f>YEAR(SalesDataTable[[#This Row],[Order Date]])</f>
        <v>2026</v>
      </c>
      <c r="D2326" s="4" t="str">
        <f>"Q"&amp;ROUNDUP(MONTH(SalesDataTable[[#This Row],[Order Date]])/3,0)</f>
        <v>Q4</v>
      </c>
      <c r="E2326" s="4">
        <f>MONTH(SalesDataTable[[#This Row],[Order Date]])</f>
        <v>11</v>
      </c>
      <c r="F2326" s="4" t="str">
        <f>TEXT(SalesDataTable[[#This Row],[Order Date]],"MMM")</f>
        <v>Nov</v>
      </c>
      <c r="G2326" s="3" t="s">
        <v>20</v>
      </c>
      <c r="H2326" s="3" t="s">
        <v>33</v>
      </c>
      <c r="I2326" s="3" t="s">
        <v>19</v>
      </c>
      <c r="J2326" s="3" t="s">
        <v>13</v>
      </c>
      <c r="K2326" s="3" t="s">
        <v>9</v>
      </c>
      <c r="L2326" s="3" t="s">
        <v>17</v>
      </c>
      <c r="M2326" s="8">
        <v>3</v>
      </c>
      <c r="N2326" s="5">
        <v>144.22999999999999</v>
      </c>
      <c r="O2326" s="6">
        <v>0</v>
      </c>
      <c r="P2326" s="18">
        <v>80.959999999999994</v>
      </c>
      <c r="Q2326" s="18">
        <f t="shared" si="144"/>
        <v>432.68999999999994</v>
      </c>
      <c r="R2326" s="18">
        <f t="shared" si="145"/>
        <v>242.88</v>
      </c>
      <c r="S2326" s="18">
        <f t="shared" si="146"/>
        <v>189.80999999999995</v>
      </c>
      <c r="T2326" s="7">
        <f t="shared" si="147"/>
        <v>0.43867433959647778</v>
      </c>
      <c r="U2326" s="4">
        <f>YEAR(SalesDataTable[[#This Row],[Order Date]])</f>
        <v>2026</v>
      </c>
      <c r="V2326" s="7" t="str">
        <f>"Q"&amp;ROUNDUP(MONTH(SalesDataTable[[#This Row],[Order Date]])/3,0)</f>
        <v>Q4</v>
      </c>
      <c r="W2326" s="8">
        <f>MONTH(SalesDataTable[[#This Row],[Order Date]])</f>
        <v>11</v>
      </c>
      <c r="X2326" s="7" t="str">
        <f>TEXT(SalesDataTable[[#This Row],[Order Date]],"mmm")</f>
        <v>Nov</v>
      </c>
    </row>
    <row r="2327" spans="1:24" ht="15.75">
      <c r="A2327" s="2">
        <v>726</v>
      </c>
      <c r="B2327" s="11">
        <v>46336</v>
      </c>
      <c r="C2327" s="4">
        <f>YEAR(SalesDataTable[[#This Row],[Order Date]])</f>
        <v>2026</v>
      </c>
      <c r="D2327" s="4" t="str">
        <f>"Q"&amp;ROUNDUP(MONTH(SalesDataTable[[#This Row],[Order Date]])/3,0)</f>
        <v>Q4</v>
      </c>
      <c r="E2327" s="4">
        <f>MONTH(SalesDataTable[[#This Row],[Order Date]])</f>
        <v>11</v>
      </c>
      <c r="F2327" s="4" t="str">
        <f>TEXT(SalesDataTable[[#This Row],[Order Date]],"MMM")</f>
        <v>Nov</v>
      </c>
      <c r="G2327" s="3" t="s">
        <v>20</v>
      </c>
      <c r="H2327" s="3" t="s">
        <v>31</v>
      </c>
      <c r="I2327" s="3" t="s">
        <v>2</v>
      </c>
      <c r="J2327" s="3" t="s">
        <v>13</v>
      </c>
      <c r="K2327" s="3" t="s">
        <v>9</v>
      </c>
      <c r="L2327" s="3" t="s">
        <v>10</v>
      </c>
      <c r="M2327" s="8">
        <v>1</v>
      </c>
      <c r="N2327" s="5">
        <v>90.23</v>
      </c>
      <c r="O2327" s="6">
        <v>0</v>
      </c>
      <c r="P2327" s="18">
        <v>44.06</v>
      </c>
      <c r="Q2327" s="18">
        <f t="shared" si="144"/>
        <v>90.23</v>
      </c>
      <c r="R2327" s="18">
        <f t="shared" si="145"/>
        <v>44.06</v>
      </c>
      <c r="S2327" s="18">
        <f t="shared" si="146"/>
        <v>46.17</v>
      </c>
      <c r="T2327" s="7">
        <f t="shared" si="147"/>
        <v>0.51169234179319512</v>
      </c>
      <c r="U2327" s="4">
        <f>YEAR(SalesDataTable[[#This Row],[Order Date]])</f>
        <v>2026</v>
      </c>
      <c r="V2327" s="7" t="str">
        <f>"Q"&amp;ROUNDUP(MONTH(SalesDataTable[[#This Row],[Order Date]])/3,0)</f>
        <v>Q4</v>
      </c>
      <c r="W2327" s="8">
        <f>MONTH(SalesDataTable[[#This Row],[Order Date]])</f>
        <v>11</v>
      </c>
      <c r="X2327" s="7" t="str">
        <f>TEXT(SalesDataTable[[#This Row],[Order Date]],"mmm")</f>
        <v>Nov</v>
      </c>
    </row>
    <row r="2328" spans="1:24" ht="15.75">
      <c r="A2328" s="2">
        <v>2154</v>
      </c>
      <c r="B2328" s="11">
        <v>46336</v>
      </c>
      <c r="C2328" s="4">
        <f>YEAR(SalesDataTable[[#This Row],[Order Date]])</f>
        <v>2026</v>
      </c>
      <c r="D2328" s="4" t="str">
        <f>"Q"&amp;ROUNDUP(MONTH(SalesDataTable[[#This Row],[Order Date]])/3,0)</f>
        <v>Q4</v>
      </c>
      <c r="E2328" s="4">
        <f>MONTH(SalesDataTable[[#This Row],[Order Date]])</f>
        <v>11</v>
      </c>
      <c r="F2328" s="4" t="str">
        <f>TEXT(SalesDataTable[[#This Row],[Order Date]],"MMM")</f>
        <v>Nov</v>
      </c>
      <c r="G2328" s="3" t="s">
        <v>20</v>
      </c>
      <c r="H2328" s="3" t="s">
        <v>31</v>
      </c>
      <c r="I2328" s="3" t="s">
        <v>2</v>
      </c>
      <c r="J2328" s="3" t="s">
        <v>13</v>
      </c>
      <c r="K2328" s="3" t="s">
        <v>9</v>
      </c>
      <c r="L2328" s="3" t="s">
        <v>37</v>
      </c>
      <c r="M2328" s="8">
        <v>5</v>
      </c>
      <c r="N2328" s="5">
        <v>152.82</v>
      </c>
      <c r="O2328" s="6">
        <v>0.1</v>
      </c>
      <c r="P2328" s="18">
        <v>80.09</v>
      </c>
      <c r="Q2328" s="18">
        <f t="shared" si="144"/>
        <v>687.68999999999994</v>
      </c>
      <c r="R2328" s="18">
        <f t="shared" si="145"/>
        <v>400.45000000000005</v>
      </c>
      <c r="S2328" s="18">
        <f t="shared" si="146"/>
        <v>287.2399999999999</v>
      </c>
      <c r="T2328" s="7">
        <f t="shared" si="147"/>
        <v>0.417688202533118</v>
      </c>
      <c r="U2328" s="4">
        <f>YEAR(SalesDataTable[[#This Row],[Order Date]])</f>
        <v>2026</v>
      </c>
      <c r="V2328" s="7" t="str">
        <f>"Q"&amp;ROUNDUP(MONTH(SalesDataTable[[#This Row],[Order Date]])/3,0)</f>
        <v>Q4</v>
      </c>
      <c r="W2328" s="8">
        <f>MONTH(SalesDataTable[[#This Row],[Order Date]])</f>
        <v>11</v>
      </c>
      <c r="X2328" s="7" t="str">
        <f>TEXT(SalesDataTable[[#This Row],[Order Date]],"mmm")</f>
        <v>Nov</v>
      </c>
    </row>
    <row r="2329" spans="1:24" ht="15.75">
      <c r="A2329" s="2">
        <v>4403</v>
      </c>
      <c r="B2329" s="11">
        <v>46336</v>
      </c>
      <c r="C2329" s="4">
        <f>YEAR(SalesDataTable[[#This Row],[Order Date]])</f>
        <v>2026</v>
      </c>
      <c r="D2329" s="4" t="str">
        <f>"Q"&amp;ROUNDUP(MONTH(SalesDataTable[[#This Row],[Order Date]])/3,0)</f>
        <v>Q4</v>
      </c>
      <c r="E2329" s="4">
        <f>MONTH(SalesDataTable[[#This Row],[Order Date]])</f>
        <v>11</v>
      </c>
      <c r="F2329" s="4" t="str">
        <f>TEXT(SalesDataTable[[#This Row],[Order Date]],"MMM")</f>
        <v>Nov</v>
      </c>
      <c r="G2329" s="3" t="s">
        <v>0</v>
      </c>
      <c r="H2329" s="3" t="s">
        <v>1</v>
      </c>
      <c r="I2329" s="3" t="s">
        <v>2</v>
      </c>
      <c r="J2329" s="3" t="s">
        <v>16</v>
      </c>
      <c r="K2329" s="3" t="s">
        <v>14</v>
      </c>
      <c r="L2329" s="3" t="s">
        <v>15</v>
      </c>
      <c r="M2329" s="8">
        <v>2</v>
      </c>
      <c r="N2329" s="5">
        <v>36.61</v>
      </c>
      <c r="O2329" s="6">
        <v>0.05</v>
      </c>
      <c r="P2329" s="18">
        <v>13.31</v>
      </c>
      <c r="Q2329" s="18">
        <f t="shared" si="144"/>
        <v>69.558999999999997</v>
      </c>
      <c r="R2329" s="18">
        <f t="shared" si="145"/>
        <v>26.62</v>
      </c>
      <c r="S2329" s="18">
        <f t="shared" si="146"/>
        <v>42.938999999999993</v>
      </c>
      <c r="T2329" s="7">
        <f t="shared" si="147"/>
        <v>0.61730329648212301</v>
      </c>
      <c r="U2329" s="4">
        <f>YEAR(SalesDataTable[[#This Row],[Order Date]])</f>
        <v>2026</v>
      </c>
      <c r="V2329" s="7" t="str">
        <f>"Q"&amp;ROUNDUP(MONTH(SalesDataTable[[#This Row],[Order Date]])/3,0)</f>
        <v>Q4</v>
      </c>
      <c r="W2329" s="8">
        <f>MONTH(SalesDataTable[[#This Row],[Order Date]])</f>
        <v>11</v>
      </c>
      <c r="X2329" s="7" t="str">
        <f>TEXT(SalesDataTable[[#This Row],[Order Date]],"mmm")</f>
        <v>Nov</v>
      </c>
    </row>
    <row r="2330" spans="1:24" ht="15.75">
      <c r="A2330" s="2">
        <v>4924</v>
      </c>
      <c r="B2330" s="11">
        <v>46336</v>
      </c>
      <c r="C2330" s="4">
        <f>YEAR(SalesDataTable[[#This Row],[Order Date]])</f>
        <v>2026</v>
      </c>
      <c r="D2330" s="4" t="str">
        <f>"Q"&amp;ROUNDUP(MONTH(SalesDataTable[[#This Row],[Order Date]])/3,0)</f>
        <v>Q4</v>
      </c>
      <c r="E2330" s="4">
        <f>MONTH(SalesDataTable[[#This Row],[Order Date]])</f>
        <v>11</v>
      </c>
      <c r="F2330" s="4" t="str">
        <f>TEXT(SalesDataTable[[#This Row],[Order Date]],"MMM")</f>
        <v>Nov</v>
      </c>
      <c r="G2330" s="3" t="s">
        <v>20</v>
      </c>
      <c r="H2330" s="3" t="s">
        <v>33</v>
      </c>
      <c r="I2330" s="3" t="s">
        <v>8</v>
      </c>
      <c r="J2330" s="3" t="s">
        <v>16</v>
      </c>
      <c r="K2330" s="3" t="s">
        <v>9</v>
      </c>
      <c r="L2330" s="3" t="s">
        <v>37</v>
      </c>
      <c r="M2330" s="8">
        <v>12</v>
      </c>
      <c r="N2330" s="5">
        <v>150.75</v>
      </c>
      <c r="O2330" s="6">
        <v>0.1</v>
      </c>
      <c r="P2330" s="18">
        <v>80.569999999999993</v>
      </c>
      <c r="Q2330" s="18">
        <f t="shared" si="144"/>
        <v>1628.1000000000001</v>
      </c>
      <c r="R2330" s="18">
        <f t="shared" si="145"/>
        <v>966.83999999999992</v>
      </c>
      <c r="S2330" s="18">
        <f t="shared" si="146"/>
        <v>661.26000000000022</v>
      </c>
      <c r="T2330" s="7">
        <f t="shared" si="147"/>
        <v>0.40615441311958733</v>
      </c>
      <c r="U2330" s="4">
        <f>YEAR(SalesDataTable[[#This Row],[Order Date]])</f>
        <v>2026</v>
      </c>
      <c r="V2330" s="7" t="str">
        <f>"Q"&amp;ROUNDUP(MONTH(SalesDataTable[[#This Row],[Order Date]])/3,0)</f>
        <v>Q4</v>
      </c>
      <c r="W2330" s="8">
        <f>MONTH(SalesDataTable[[#This Row],[Order Date]])</f>
        <v>11</v>
      </c>
      <c r="X2330" s="7" t="str">
        <f>TEXT(SalesDataTable[[#This Row],[Order Date]],"mmm")</f>
        <v>Nov</v>
      </c>
    </row>
    <row r="2331" spans="1:24" ht="15.75">
      <c r="A2331" s="2">
        <v>25</v>
      </c>
      <c r="B2331" s="11">
        <v>46337</v>
      </c>
      <c r="C2331" s="4">
        <f>YEAR(SalesDataTable[[#This Row],[Order Date]])</f>
        <v>2026</v>
      </c>
      <c r="D2331" s="4" t="str">
        <f>"Q"&amp;ROUNDUP(MONTH(SalesDataTable[[#This Row],[Order Date]])/3,0)</f>
        <v>Q4</v>
      </c>
      <c r="E2331" s="4">
        <f>MONTH(SalesDataTable[[#This Row],[Order Date]])</f>
        <v>11</v>
      </c>
      <c r="F2331" s="4" t="str">
        <f>TEXT(SalesDataTable[[#This Row],[Order Date]],"MMM")</f>
        <v>Nov</v>
      </c>
      <c r="G2331" s="3" t="s">
        <v>0</v>
      </c>
      <c r="H2331" s="3" t="s">
        <v>1</v>
      </c>
      <c r="I2331" s="3" t="s">
        <v>2</v>
      </c>
      <c r="J2331" s="3" t="s">
        <v>3</v>
      </c>
      <c r="K2331" s="3" t="s">
        <v>9</v>
      </c>
      <c r="L2331" s="3" t="s">
        <v>17</v>
      </c>
      <c r="M2331" s="8">
        <v>1</v>
      </c>
      <c r="N2331" s="5">
        <v>145.83000000000001</v>
      </c>
      <c r="O2331" s="6">
        <v>0.1</v>
      </c>
      <c r="P2331" s="18">
        <v>79.14</v>
      </c>
      <c r="Q2331" s="18">
        <f t="shared" si="144"/>
        <v>131.24700000000001</v>
      </c>
      <c r="R2331" s="18">
        <f t="shared" si="145"/>
        <v>79.14</v>
      </c>
      <c r="S2331" s="18">
        <f t="shared" si="146"/>
        <v>52.107000000000014</v>
      </c>
      <c r="T2331" s="7">
        <f t="shared" si="147"/>
        <v>0.39701478890946085</v>
      </c>
      <c r="U2331" s="4">
        <f>YEAR(SalesDataTable[[#This Row],[Order Date]])</f>
        <v>2026</v>
      </c>
      <c r="V2331" s="7" t="str">
        <f>"Q"&amp;ROUNDUP(MONTH(SalesDataTable[[#This Row],[Order Date]])/3,0)</f>
        <v>Q4</v>
      </c>
      <c r="W2331" s="8">
        <f>MONTH(SalesDataTable[[#This Row],[Order Date]])</f>
        <v>11</v>
      </c>
      <c r="X2331" s="7" t="str">
        <f>TEXT(SalesDataTable[[#This Row],[Order Date]],"mmm")</f>
        <v>Nov</v>
      </c>
    </row>
    <row r="2332" spans="1:24" ht="15.75">
      <c r="A2332" s="2">
        <v>252</v>
      </c>
      <c r="B2332" s="11">
        <v>46337</v>
      </c>
      <c r="C2332" s="4">
        <f>YEAR(SalesDataTable[[#This Row],[Order Date]])</f>
        <v>2026</v>
      </c>
      <c r="D2332" s="4" t="str">
        <f>"Q"&amp;ROUNDUP(MONTH(SalesDataTable[[#This Row],[Order Date]])/3,0)</f>
        <v>Q4</v>
      </c>
      <c r="E2332" s="4">
        <f>MONTH(SalesDataTable[[#This Row],[Order Date]])</f>
        <v>11</v>
      </c>
      <c r="F2332" s="4" t="str">
        <f>TEXT(SalesDataTable[[#This Row],[Order Date]],"MMM")</f>
        <v>Nov</v>
      </c>
      <c r="G2332" s="3" t="s">
        <v>0</v>
      </c>
      <c r="H2332" s="3" t="s">
        <v>1</v>
      </c>
      <c r="I2332" s="3" t="s">
        <v>2</v>
      </c>
      <c r="J2332" s="3" t="s">
        <v>3</v>
      </c>
      <c r="K2332" s="3" t="s">
        <v>14</v>
      </c>
      <c r="L2332" s="3" t="s">
        <v>48</v>
      </c>
      <c r="M2332" s="8">
        <v>4</v>
      </c>
      <c r="N2332" s="5">
        <v>162.04</v>
      </c>
      <c r="O2332" s="6">
        <v>0</v>
      </c>
      <c r="P2332" s="18">
        <v>85.77</v>
      </c>
      <c r="Q2332" s="18">
        <f t="shared" si="144"/>
        <v>648.16</v>
      </c>
      <c r="R2332" s="18">
        <f t="shared" si="145"/>
        <v>343.08</v>
      </c>
      <c r="S2332" s="18">
        <f t="shared" si="146"/>
        <v>305.08</v>
      </c>
      <c r="T2332" s="7">
        <f t="shared" si="147"/>
        <v>0.47068625030856581</v>
      </c>
      <c r="U2332" s="4">
        <f>YEAR(SalesDataTable[[#This Row],[Order Date]])</f>
        <v>2026</v>
      </c>
      <c r="V2332" s="7" t="str">
        <f>"Q"&amp;ROUNDUP(MONTH(SalesDataTable[[#This Row],[Order Date]])/3,0)</f>
        <v>Q4</v>
      </c>
      <c r="W2332" s="8">
        <f>MONTH(SalesDataTable[[#This Row],[Order Date]])</f>
        <v>11</v>
      </c>
      <c r="X2332" s="7" t="str">
        <f>TEXT(SalesDataTable[[#This Row],[Order Date]],"mmm")</f>
        <v>Nov</v>
      </c>
    </row>
    <row r="2333" spans="1:24" ht="15.75">
      <c r="A2333" s="2">
        <v>1203</v>
      </c>
      <c r="B2333" s="11">
        <v>46337</v>
      </c>
      <c r="C2333" s="4">
        <f>YEAR(SalesDataTable[[#This Row],[Order Date]])</f>
        <v>2026</v>
      </c>
      <c r="D2333" s="4" t="str">
        <f>"Q"&amp;ROUNDUP(MONTH(SalesDataTable[[#This Row],[Order Date]])/3,0)</f>
        <v>Q4</v>
      </c>
      <c r="E2333" s="4">
        <f>MONTH(SalesDataTable[[#This Row],[Order Date]])</f>
        <v>11</v>
      </c>
      <c r="F2333" s="4" t="str">
        <f>TEXT(SalesDataTable[[#This Row],[Order Date]],"MMM")</f>
        <v>Nov</v>
      </c>
      <c r="G2333" s="3" t="s">
        <v>20</v>
      </c>
      <c r="H2333" s="3" t="s">
        <v>33</v>
      </c>
      <c r="I2333" s="3" t="s">
        <v>19</v>
      </c>
      <c r="J2333" s="3" t="s">
        <v>3</v>
      </c>
      <c r="K2333" s="3" t="s">
        <v>9</v>
      </c>
      <c r="L2333" s="3" t="s">
        <v>17</v>
      </c>
      <c r="M2333" s="8">
        <v>2</v>
      </c>
      <c r="N2333" s="5">
        <v>141.33000000000001</v>
      </c>
      <c r="O2333" s="6">
        <v>0.05</v>
      </c>
      <c r="P2333" s="18">
        <v>79.739999999999995</v>
      </c>
      <c r="Q2333" s="18">
        <f t="shared" si="144"/>
        <v>268.52699999999999</v>
      </c>
      <c r="R2333" s="18">
        <f t="shared" si="145"/>
        <v>159.47999999999999</v>
      </c>
      <c r="S2333" s="18">
        <f t="shared" si="146"/>
        <v>109.047</v>
      </c>
      <c r="T2333" s="7">
        <f t="shared" si="147"/>
        <v>0.40609324202035552</v>
      </c>
      <c r="U2333" s="4">
        <f>YEAR(SalesDataTable[[#This Row],[Order Date]])</f>
        <v>2026</v>
      </c>
      <c r="V2333" s="7" t="str">
        <f>"Q"&amp;ROUNDUP(MONTH(SalesDataTable[[#This Row],[Order Date]])/3,0)</f>
        <v>Q4</v>
      </c>
      <c r="W2333" s="8">
        <f>MONTH(SalesDataTable[[#This Row],[Order Date]])</f>
        <v>11</v>
      </c>
      <c r="X2333" s="7" t="str">
        <f>TEXT(SalesDataTable[[#This Row],[Order Date]],"mmm")</f>
        <v>Nov</v>
      </c>
    </row>
    <row r="2334" spans="1:24" ht="15.75">
      <c r="A2334" s="2">
        <v>1567</v>
      </c>
      <c r="B2334" s="11">
        <v>46337</v>
      </c>
      <c r="C2334" s="4">
        <f>YEAR(SalesDataTable[[#This Row],[Order Date]])</f>
        <v>2026</v>
      </c>
      <c r="D2334" s="4" t="str">
        <f>"Q"&amp;ROUNDUP(MONTH(SalesDataTable[[#This Row],[Order Date]])/3,0)</f>
        <v>Q4</v>
      </c>
      <c r="E2334" s="4">
        <f>MONTH(SalesDataTable[[#This Row],[Order Date]])</f>
        <v>11</v>
      </c>
      <c r="F2334" s="4" t="str">
        <f>TEXT(SalesDataTable[[#This Row],[Order Date]],"MMM")</f>
        <v>Nov</v>
      </c>
      <c r="G2334" s="3" t="s">
        <v>11</v>
      </c>
      <c r="H2334" s="3" t="s">
        <v>52</v>
      </c>
      <c r="I2334" s="3" t="s">
        <v>2</v>
      </c>
      <c r="J2334" s="3" t="s">
        <v>3</v>
      </c>
      <c r="K2334" s="3" t="s">
        <v>23</v>
      </c>
      <c r="L2334" s="3" t="s">
        <v>51</v>
      </c>
      <c r="M2334" s="8">
        <v>1</v>
      </c>
      <c r="N2334" s="5">
        <v>125.11</v>
      </c>
      <c r="O2334" s="6">
        <v>0.1</v>
      </c>
      <c r="P2334" s="18">
        <v>61.65</v>
      </c>
      <c r="Q2334" s="18">
        <f t="shared" si="144"/>
        <v>112.599</v>
      </c>
      <c r="R2334" s="18">
        <f t="shared" si="145"/>
        <v>61.65</v>
      </c>
      <c r="S2334" s="18">
        <f t="shared" si="146"/>
        <v>50.949000000000005</v>
      </c>
      <c r="T2334" s="7">
        <f t="shared" si="147"/>
        <v>0.45248181600191834</v>
      </c>
      <c r="U2334" s="4">
        <f>YEAR(SalesDataTable[[#This Row],[Order Date]])</f>
        <v>2026</v>
      </c>
      <c r="V2334" s="7" t="str">
        <f>"Q"&amp;ROUNDUP(MONTH(SalesDataTable[[#This Row],[Order Date]])/3,0)</f>
        <v>Q4</v>
      </c>
      <c r="W2334" s="8">
        <f>MONTH(SalesDataTable[[#This Row],[Order Date]])</f>
        <v>11</v>
      </c>
      <c r="X2334" s="7" t="str">
        <f>TEXT(SalesDataTable[[#This Row],[Order Date]],"mmm")</f>
        <v>Nov</v>
      </c>
    </row>
    <row r="2335" spans="1:24" ht="15.75">
      <c r="A2335" s="2">
        <v>2060</v>
      </c>
      <c r="B2335" s="11">
        <v>46337</v>
      </c>
      <c r="C2335" s="4">
        <f>YEAR(SalesDataTable[[#This Row],[Order Date]])</f>
        <v>2026</v>
      </c>
      <c r="D2335" s="4" t="str">
        <f>"Q"&amp;ROUNDUP(MONTH(SalesDataTable[[#This Row],[Order Date]])/3,0)</f>
        <v>Q4</v>
      </c>
      <c r="E2335" s="4">
        <f>MONTH(SalesDataTable[[#This Row],[Order Date]])</f>
        <v>11</v>
      </c>
      <c r="F2335" s="4" t="str">
        <f>TEXT(SalesDataTable[[#This Row],[Order Date]],"MMM")</f>
        <v>Nov</v>
      </c>
      <c r="G2335" s="3" t="s">
        <v>11</v>
      </c>
      <c r="H2335" s="3" t="s">
        <v>25</v>
      </c>
      <c r="I2335" s="3" t="s">
        <v>2</v>
      </c>
      <c r="J2335" s="3" t="s">
        <v>16</v>
      </c>
      <c r="K2335" s="3" t="s">
        <v>23</v>
      </c>
      <c r="L2335" s="3" t="s">
        <v>51</v>
      </c>
      <c r="M2335" s="8">
        <v>3</v>
      </c>
      <c r="N2335" s="5">
        <v>124.55</v>
      </c>
      <c r="O2335" s="6">
        <v>0.15</v>
      </c>
      <c r="P2335" s="18">
        <v>60.68</v>
      </c>
      <c r="Q2335" s="18">
        <f t="shared" si="144"/>
        <v>317.60249999999996</v>
      </c>
      <c r="R2335" s="18">
        <f t="shared" si="145"/>
        <v>182.04</v>
      </c>
      <c r="S2335" s="18">
        <f t="shared" si="146"/>
        <v>135.56249999999997</v>
      </c>
      <c r="T2335" s="7">
        <f t="shared" si="147"/>
        <v>0.42683070819656643</v>
      </c>
      <c r="U2335" s="4">
        <f>YEAR(SalesDataTable[[#This Row],[Order Date]])</f>
        <v>2026</v>
      </c>
      <c r="V2335" s="7" t="str">
        <f>"Q"&amp;ROUNDUP(MONTH(SalesDataTable[[#This Row],[Order Date]])/3,0)</f>
        <v>Q4</v>
      </c>
      <c r="W2335" s="8">
        <f>MONTH(SalesDataTable[[#This Row],[Order Date]])</f>
        <v>11</v>
      </c>
      <c r="X2335" s="7" t="str">
        <f>TEXT(SalesDataTable[[#This Row],[Order Date]],"mmm")</f>
        <v>Nov</v>
      </c>
    </row>
    <row r="2336" spans="1:24" ht="15.75">
      <c r="A2336" s="2">
        <v>2485</v>
      </c>
      <c r="B2336" s="11">
        <v>46337</v>
      </c>
      <c r="C2336" s="4">
        <f>YEAR(SalesDataTable[[#This Row],[Order Date]])</f>
        <v>2026</v>
      </c>
      <c r="D2336" s="4" t="str">
        <f>"Q"&amp;ROUNDUP(MONTH(SalesDataTable[[#This Row],[Order Date]])/3,0)</f>
        <v>Q4</v>
      </c>
      <c r="E2336" s="4">
        <f>MONTH(SalesDataTable[[#This Row],[Order Date]])</f>
        <v>11</v>
      </c>
      <c r="F2336" s="4" t="str">
        <f>TEXT(SalesDataTable[[#This Row],[Order Date]],"MMM")</f>
        <v>Nov</v>
      </c>
      <c r="G2336" s="3" t="s">
        <v>11</v>
      </c>
      <c r="H2336" s="3" t="s">
        <v>39</v>
      </c>
      <c r="I2336" s="3" t="s">
        <v>19</v>
      </c>
      <c r="J2336" s="3" t="s">
        <v>3</v>
      </c>
      <c r="K2336" s="3" t="s">
        <v>9</v>
      </c>
      <c r="L2336" s="3" t="s">
        <v>17</v>
      </c>
      <c r="M2336" s="8">
        <v>1</v>
      </c>
      <c r="N2336" s="5">
        <v>143.77000000000001</v>
      </c>
      <c r="O2336" s="6">
        <v>0.1</v>
      </c>
      <c r="P2336" s="18">
        <v>81.02</v>
      </c>
      <c r="Q2336" s="18">
        <f t="shared" si="144"/>
        <v>129.393</v>
      </c>
      <c r="R2336" s="18">
        <f t="shared" si="145"/>
        <v>81.02</v>
      </c>
      <c r="S2336" s="18">
        <f t="shared" si="146"/>
        <v>48.373000000000005</v>
      </c>
      <c r="T2336" s="7">
        <f t="shared" si="147"/>
        <v>0.3738455712441941</v>
      </c>
      <c r="U2336" s="4">
        <f>YEAR(SalesDataTable[[#This Row],[Order Date]])</f>
        <v>2026</v>
      </c>
      <c r="V2336" s="7" t="str">
        <f>"Q"&amp;ROUNDUP(MONTH(SalesDataTable[[#This Row],[Order Date]])/3,0)</f>
        <v>Q4</v>
      </c>
      <c r="W2336" s="8">
        <f>MONTH(SalesDataTable[[#This Row],[Order Date]])</f>
        <v>11</v>
      </c>
      <c r="X2336" s="7" t="str">
        <f>TEXT(SalesDataTable[[#This Row],[Order Date]],"mmm")</f>
        <v>Nov</v>
      </c>
    </row>
    <row r="2337" spans="1:24" ht="15.75">
      <c r="A2337" s="2">
        <v>3101</v>
      </c>
      <c r="B2337" s="11">
        <v>46337</v>
      </c>
      <c r="C2337" s="4">
        <f>YEAR(SalesDataTable[[#This Row],[Order Date]])</f>
        <v>2026</v>
      </c>
      <c r="D2337" s="4" t="str">
        <f>"Q"&amp;ROUNDUP(MONTH(SalesDataTable[[#This Row],[Order Date]])/3,0)</f>
        <v>Q4</v>
      </c>
      <c r="E2337" s="4">
        <f>MONTH(SalesDataTable[[#This Row],[Order Date]])</f>
        <v>11</v>
      </c>
      <c r="F2337" s="4" t="str">
        <f>TEXT(SalesDataTable[[#This Row],[Order Date]],"MMM")</f>
        <v>Nov</v>
      </c>
      <c r="G2337" s="3" t="s">
        <v>20</v>
      </c>
      <c r="H2337" s="3" t="s">
        <v>33</v>
      </c>
      <c r="I2337" s="3" t="s">
        <v>2</v>
      </c>
      <c r="J2337" s="3" t="s">
        <v>13</v>
      </c>
      <c r="K2337" s="3" t="s">
        <v>23</v>
      </c>
      <c r="L2337" s="3" t="s">
        <v>51</v>
      </c>
      <c r="M2337" s="8">
        <v>3</v>
      </c>
      <c r="N2337" s="5">
        <v>124.72</v>
      </c>
      <c r="O2337" s="6">
        <v>0.15</v>
      </c>
      <c r="P2337" s="18">
        <v>60.35</v>
      </c>
      <c r="Q2337" s="18">
        <f t="shared" si="144"/>
        <v>318.03599999999994</v>
      </c>
      <c r="R2337" s="18">
        <f t="shared" si="145"/>
        <v>181.05</v>
      </c>
      <c r="S2337" s="18">
        <f t="shared" si="146"/>
        <v>136.98599999999993</v>
      </c>
      <c r="T2337" s="7">
        <f t="shared" si="147"/>
        <v>0.4307248236048748</v>
      </c>
      <c r="U2337" s="4">
        <f>YEAR(SalesDataTable[[#This Row],[Order Date]])</f>
        <v>2026</v>
      </c>
      <c r="V2337" s="7" t="str">
        <f>"Q"&amp;ROUNDUP(MONTH(SalesDataTable[[#This Row],[Order Date]])/3,0)</f>
        <v>Q4</v>
      </c>
      <c r="W2337" s="8">
        <f>MONTH(SalesDataTable[[#This Row],[Order Date]])</f>
        <v>11</v>
      </c>
      <c r="X2337" s="7" t="str">
        <f>TEXT(SalesDataTable[[#This Row],[Order Date]],"mmm")</f>
        <v>Nov</v>
      </c>
    </row>
    <row r="2338" spans="1:24" ht="15.75">
      <c r="A2338" s="2">
        <v>3165</v>
      </c>
      <c r="B2338" s="11">
        <v>46337</v>
      </c>
      <c r="C2338" s="4">
        <f>YEAR(SalesDataTable[[#This Row],[Order Date]])</f>
        <v>2026</v>
      </c>
      <c r="D2338" s="4" t="str">
        <f>"Q"&amp;ROUNDUP(MONTH(SalesDataTable[[#This Row],[Order Date]])/3,0)</f>
        <v>Q4</v>
      </c>
      <c r="E2338" s="4">
        <f>MONTH(SalesDataTable[[#This Row],[Order Date]])</f>
        <v>11</v>
      </c>
      <c r="F2338" s="4" t="str">
        <f>TEXT(SalesDataTable[[#This Row],[Order Date]],"MMM")</f>
        <v>Nov</v>
      </c>
      <c r="G2338" s="3" t="s">
        <v>11</v>
      </c>
      <c r="H2338" s="3" t="s">
        <v>12</v>
      </c>
      <c r="I2338" s="3" t="s">
        <v>19</v>
      </c>
      <c r="J2338" s="3" t="s">
        <v>3</v>
      </c>
      <c r="K2338" s="3" t="s">
        <v>34</v>
      </c>
      <c r="L2338" s="3" t="s">
        <v>42</v>
      </c>
      <c r="M2338" s="8">
        <v>1</v>
      </c>
      <c r="N2338" s="5">
        <v>35.729999999999997</v>
      </c>
      <c r="O2338" s="6">
        <v>0.1</v>
      </c>
      <c r="P2338" s="18">
        <v>14.15</v>
      </c>
      <c r="Q2338" s="18">
        <f t="shared" si="144"/>
        <v>32.156999999999996</v>
      </c>
      <c r="R2338" s="18">
        <f t="shared" si="145"/>
        <v>14.15</v>
      </c>
      <c r="S2338" s="18">
        <f t="shared" si="146"/>
        <v>18.006999999999998</v>
      </c>
      <c r="T2338" s="7">
        <f t="shared" si="147"/>
        <v>0.55997139036601673</v>
      </c>
      <c r="U2338" s="4">
        <f>YEAR(SalesDataTable[[#This Row],[Order Date]])</f>
        <v>2026</v>
      </c>
      <c r="V2338" s="7" t="str">
        <f>"Q"&amp;ROUNDUP(MONTH(SalesDataTable[[#This Row],[Order Date]])/3,0)</f>
        <v>Q4</v>
      </c>
      <c r="W2338" s="8">
        <f>MONTH(SalesDataTable[[#This Row],[Order Date]])</f>
        <v>11</v>
      </c>
      <c r="X2338" s="7" t="str">
        <f>TEXT(SalesDataTable[[#This Row],[Order Date]],"mmm")</f>
        <v>Nov</v>
      </c>
    </row>
    <row r="2339" spans="1:24" ht="15.75">
      <c r="A2339" s="2">
        <v>4179</v>
      </c>
      <c r="B2339" s="11">
        <v>46337</v>
      </c>
      <c r="C2339" s="4">
        <f>YEAR(SalesDataTable[[#This Row],[Order Date]])</f>
        <v>2026</v>
      </c>
      <c r="D2339" s="4" t="str">
        <f>"Q"&amp;ROUNDUP(MONTH(SalesDataTable[[#This Row],[Order Date]])/3,0)</f>
        <v>Q4</v>
      </c>
      <c r="E2339" s="4">
        <f>MONTH(SalesDataTable[[#This Row],[Order Date]])</f>
        <v>11</v>
      </c>
      <c r="F2339" s="4" t="str">
        <f>TEXT(SalesDataTable[[#This Row],[Order Date]],"MMM")</f>
        <v>Nov</v>
      </c>
      <c r="G2339" s="3" t="s">
        <v>11</v>
      </c>
      <c r="H2339" s="3" t="s">
        <v>18</v>
      </c>
      <c r="I2339" s="3" t="s">
        <v>19</v>
      </c>
      <c r="J2339" s="3" t="s">
        <v>16</v>
      </c>
      <c r="K2339" s="3" t="s">
        <v>14</v>
      </c>
      <c r="L2339" s="3" t="s">
        <v>48</v>
      </c>
      <c r="M2339" s="8">
        <v>2</v>
      </c>
      <c r="N2339" s="5">
        <v>166.1</v>
      </c>
      <c r="O2339" s="6">
        <v>0.05</v>
      </c>
      <c r="P2339" s="18">
        <v>88.2</v>
      </c>
      <c r="Q2339" s="18">
        <f t="shared" si="144"/>
        <v>315.58999999999997</v>
      </c>
      <c r="R2339" s="18">
        <f t="shared" si="145"/>
        <v>176.4</v>
      </c>
      <c r="S2339" s="18">
        <f t="shared" si="146"/>
        <v>139.18999999999997</v>
      </c>
      <c r="T2339" s="7">
        <f t="shared" si="147"/>
        <v>0.44104692797617157</v>
      </c>
      <c r="U2339" s="4">
        <f>YEAR(SalesDataTable[[#This Row],[Order Date]])</f>
        <v>2026</v>
      </c>
      <c r="V2339" s="7" t="str">
        <f>"Q"&amp;ROUNDUP(MONTH(SalesDataTable[[#This Row],[Order Date]])/3,0)</f>
        <v>Q4</v>
      </c>
      <c r="W2339" s="8">
        <f>MONTH(SalesDataTable[[#This Row],[Order Date]])</f>
        <v>11</v>
      </c>
      <c r="X2339" s="7" t="str">
        <f>TEXT(SalesDataTable[[#This Row],[Order Date]],"mmm")</f>
        <v>Nov</v>
      </c>
    </row>
    <row r="2340" spans="1:24" ht="15.75">
      <c r="A2340" s="2">
        <v>4829</v>
      </c>
      <c r="B2340" s="11">
        <v>46337</v>
      </c>
      <c r="C2340" s="4">
        <f>YEAR(SalesDataTable[[#This Row],[Order Date]])</f>
        <v>2026</v>
      </c>
      <c r="D2340" s="4" t="str">
        <f>"Q"&amp;ROUNDUP(MONTH(SalesDataTable[[#This Row],[Order Date]])/3,0)</f>
        <v>Q4</v>
      </c>
      <c r="E2340" s="4">
        <f>MONTH(SalesDataTable[[#This Row],[Order Date]])</f>
        <v>11</v>
      </c>
      <c r="F2340" s="4" t="str">
        <f>TEXT(SalesDataTable[[#This Row],[Order Date]],"MMM")</f>
        <v>Nov</v>
      </c>
      <c r="G2340" s="3" t="s">
        <v>11</v>
      </c>
      <c r="H2340" s="3" t="s">
        <v>52</v>
      </c>
      <c r="I2340" s="3" t="s">
        <v>28</v>
      </c>
      <c r="J2340" s="3" t="s">
        <v>13</v>
      </c>
      <c r="K2340" s="3" t="s">
        <v>4</v>
      </c>
      <c r="L2340" s="3" t="s">
        <v>5</v>
      </c>
      <c r="M2340" s="8">
        <v>2</v>
      </c>
      <c r="N2340" s="5">
        <v>81.27</v>
      </c>
      <c r="O2340" s="6">
        <v>0.05</v>
      </c>
      <c r="P2340" s="18">
        <v>43.04</v>
      </c>
      <c r="Q2340" s="18">
        <f t="shared" si="144"/>
        <v>154.41299999999998</v>
      </c>
      <c r="R2340" s="18">
        <f t="shared" si="145"/>
        <v>86.08</v>
      </c>
      <c r="S2340" s="18">
        <f t="shared" si="146"/>
        <v>68.332999999999984</v>
      </c>
      <c r="T2340" s="7">
        <f t="shared" si="147"/>
        <v>0.44253398353765544</v>
      </c>
      <c r="U2340" s="4">
        <f>YEAR(SalesDataTable[[#This Row],[Order Date]])</f>
        <v>2026</v>
      </c>
      <c r="V2340" s="7" t="str">
        <f>"Q"&amp;ROUNDUP(MONTH(SalesDataTable[[#This Row],[Order Date]])/3,0)</f>
        <v>Q4</v>
      </c>
      <c r="W2340" s="8">
        <f>MONTH(SalesDataTable[[#This Row],[Order Date]])</f>
        <v>11</v>
      </c>
      <c r="X2340" s="7" t="str">
        <f>TEXT(SalesDataTable[[#This Row],[Order Date]],"mmm")</f>
        <v>Nov</v>
      </c>
    </row>
    <row r="2341" spans="1:24" ht="15.75">
      <c r="A2341" s="2">
        <v>4943</v>
      </c>
      <c r="B2341" s="11">
        <v>46337</v>
      </c>
      <c r="C2341" s="4">
        <f>YEAR(SalesDataTable[[#This Row],[Order Date]])</f>
        <v>2026</v>
      </c>
      <c r="D2341" s="4" t="str">
        <f>"Q"&amp;ROUNDUP(MONTH(SalesDataTable[[#This Row],[Order Date]])/3,0)</f>
        <v>Q4</v>
      </c>
      <c r="E2341" s="4">
        <f>MONTH(SalesDataTable[[#This Row],[Order Date]])</f>
        <v>11</v>
      </c>
      <c r="F2341" s="4" t="str">
        <f>TEXT(SalesDataTable[[#This Row],[Order Date]],"MMM")</f>
        <v>Nov</v>
      </c>
      <c r="G2341" s="3" t="s">
        <v>0</v>
      </c>
      <c r="H2341" s="3" t="s">
        <v>36</v>
      </c>
      <c r="I2341" s="3" t="s">
        <v>8</v>
      </c>
      <c r="J2341" s="3" t="s">
        <v>3</v>
      </c>
      <c r="K2341" s="3" t="s">
        <v>23</v>
      </c>
      <c r="L2341" s="3" t="s">
        <v>29</v>
      </c>
      <c r="M2341" s="8">
        <v>10</v>
      </c>
      <c r="N2341" s="5">
        <v>191.98</v>
      </c>
      <c r="O2341" s="6">
        <v>0.1</v>
      </c>
      <c r="P2341" s="18">
        <v>102.73</v>
      </c>
      <c r="Q2341" s="18">
        <f t="shared" si="144"/>
        <v>1727.82</v>
      </c>
      <c r="R2341" s="18">
        <f t="shared" si="145"/>
        <v>1027.3</v>
      </c>
      <c r="S2341" s="18">
        <f t="shared" si="146"/>
        <v>700.52</v>
      </c>
      <c r="T2341" s="7">
        <f t="shared" si="147"/>
        <v>0.40543575140929033</v>
      </c>
      <c r="U2341" s="4">
        <f>YEAR(SalesDataTable[[#This Row],[Order Date]])</f>
        <v>2026</v>
      </c>
      <c r="V2341" s="7" t="str">
        <f>"Q"&amp;ROUNDUP(MONTH(SalesDataTable[[#This Row],[Order Date]])/3,0)</f>
        <v>Q4</v>
      </c>
      <c r="W2341" s="8">
        <f>MONTH(SalesDataTable[[#This Row],[Order Date]])</f>
        <v>11</v>
      </c>
      <c r="X2341" s="7" t="str">
        <f>TEXT(SalesDataTable[[#This Row],[Order Date]],"mmm")</f>
        <v>Nov</v>
      </c>
    </row>
    <row r="2342" spans="1:24" ht="15.75">
      <c r="A2342" s="2">
        <v>887</v>
      </c>
      <c r="B2342" s="11">
        <v>46338</v>
      </c>
      <c r="C2342" s="4">
        <f>YEAR(SalesDataTable[[#This Row],[Order Date]])</f>
        <v>2026</v>
      </c>
      <c r="D2342" s="4" t="str">
        <f>"Q"&amp;ROUNDUP(MONTH(SalesDataTable[[#This Row],[Order Date]])/3,0)</f>
        <v>Q4</v>
      </c>
      <c r="E2342" s="4">
        <f>MONTH(SalesDataTable[[#This Row],[Order Date]])</f>
        <v>11</v>
      </c>
      <c r="F2342" s="4" t="str">
        <f>TEXT(SalesDataTable[[#This Row],[Order Date]],"MMM")</f>
        <v>Nov</v>
      </c>
      <c r="G2342" s="3" t="s">
        <v>20</v>
      </c>
      <c r="H2342" s="3" t="s">
        <v>33</v>
      </c>
      <c r="I2342" s="3" t="s">
        <v>19</v>
      </c>
      <c r="J2342" s="3" t="s">
        <v>3</v>
      </c>
      <c r="K2342" s="3" t="s">
        <v>9</v>
      </c>
      <c r="L2342" s="3" t="s">
        <v>10</v>
      </c>
      <c r="M2342" s="8">
        <v>6</v>
      </c>
      <c r="N2342" s="5">
        <v>89.87</v>
      </c>
      <c r="O2342" s="6">
        <v>0.2</v>
      </c>
      <c r="P2342" s="18">
        <v>44.47</v>
      </c>
      <c r="Q2342" s="18">
        <f t="shared" si="144"/>
        <v>431.37600000000003</v>
      </c>
      <c r="R2342" s="18">
        <f t="shared" si="145"/>
        <v>266.82</v>
      </c>
      <c r="S2342" s="18">
        <f t="shared" si="146"/>
        <v>164.55600000000004</v>
      </c>
      <c r="T2342" s="7">
        <f t="shared" si="147"/>
        <v>0.3814676755313231</v>
      </c>
      <c r="U2342" s="4">
        <f>YEAR(SalesDataTable[[#This Row],[Order Date]])</f>
        <v>2026</v>
      </c>
      <c r="V2342" s="7" t="str">
        <f>"Q"&amp;ROUNDUP(MONTH(SalesDataTable[[#This Row],[Order Date]])/3,0)</f>
        <v>Q4</v>
      </c>
      <c r="W2342" s="8">
        <f>MONTH(SalesDataTable[[#This Row],[Order Date]])</f>
        <v>11</v>
      </c>
      <c r="X2342" s="7" t="str">
        <f>TEXT(SalesDataTable[[#This Row],[Order Date]],"mmm")</f>
        <v>Nov</v>
      </c>
    </row>
    <row r="2343" spans="1:24" ht="15.75">
      <c r="A2343" s="2">
        <v>1090</v>
      </c>
      <c r="B2343" s="11">
        <v>46338</v>
      </c>
      <c r="C2343" s="4">
        <f>YEAR(SalesDataTable[[#This Row],[Order Date]])</f>
        <v>2026</v>
      </c>
      <c r="D2343" s="4" t="str">
        <f>"Q"&amp;ROUNDUP(MONTH(SalesDataTable[[#This Row],[Order Date]])/3,0)</f>
        <v>Q4</v>
      </c>
      <c r="E2343" s="4">
        <f>MONTH(SalesDataTable[[#This Row],[Order Date]])</f>
        <v>11</v>
      </c>
      <c r="F2343" s="4" t="str">
        <f>TEXT(SalesDataTable[[#This Row],[Order Date]],"MMM")</f>
        <v>Nov</v>
      </c>
      <c r="G2343" s="3" t="s">
        <v>6</v>
      </c>
      <c r="H2343" s="3" t="s">
        <v>49</v>
      </c>
      <c r="I2343" s="3" t="s">
        <v>28</v>
      </c>
      <c r="J2343" s="3" t="s">
        <v>13</v>
      </c>
      <c r="K2343" s="3" t="s">
        <v>4</v>
      </c>
      <c r="L2343" s="3" t="s">
        <v>22</v>
      </c>
      <c r="M2343" s="8">
        <v>3</v>
      </c>
      <c r="N2343" s="5">
        <v>51.44</v>
      </c>
      <c r="O2343" s="6">
        <v>0.1</v>
      </c>
      <c r="P2343" s="18">
        <v>23.11</v>
      </c>
      <c r="Q2343" s="18">
        <f t="shared" si="144"/>
        <v>138.88800000000001</v>
      </c>
      <c r="R2343" s="18">
        <f t="shared" si="145"/>
        <v>69.33</v>
      </c>
      <c r="S2343" s="18">
        <f t="shared" si="146"/>
        <v>69.558000000000007</v>
      </c>
      <c r="T2343" s="7">
        <f t="shared" si="147"/>
        <v>0.50082080525315364</v>
      </c>
      <c r="U2343" s="4">
        <f>YEAR(SalesDataTable[[#This Row],[Order Date]])</f>
        <v>2026</v>
      </c>
      <c r="V2343" s="7" t="str">
        <f>"Q"&amp;ROUNDUP(MONTH(SalesDataTable[[#This Row],[Order Date]])/3,0)</f>
        <v>Q4</v>
      </c>
      <c r="W2343" s="8">
        <f>MONTH(SalesDataTable[[#This Row],[Order Date]])</f>
        <v>11</v>
      </c>
      <c r="X2343" s="7" t="str">
        <f>TEXT(SalesDataTable[[#This Row],[Order Date]],"mmm")</f>
        <v>Nov</v>
      </c>
    </row>
    <row r="2344" spans="1:24" ht="15.75">
      <c r="A2344" s="2">
        <v>2090</v>
      </c>
      <c r="B2344" s="11">
        <v>46338</v>
      </c>
      <c r="C2344" s="4">
        <f>YEAR(SalesDataTable[[#This Row],[Order Date]])</f>
        <v>2026</v>
      </c>
      <c r="D2344" s="4" t="str">
        <f>"Q"&amp;ROUNDUP(MONTH(SalesDataTable[[#This Row],[Order Date]])/3,0)</f>
        <v>Q4</v>
      </c>
      <c r="E2344" s="4">
        <f>MONTH(SalesDataTable[[#This Row],[Order Date]])</f>
        <v>11</v>
      </c>
      <c r="F2344" s="4" t="str">
        <f>TEXT(SalesDataTable[[#This Row],[Order Date]],"MMM")</f>
        <v>Nov</v>
      </c>
      <c r="G2344" s="3" t="s">
        <v>20</v>
      </c>
      <c r="H2344" s="3" t="s">
        <v>21</v>
      </c>
      <c r="I2344" s="3" t="s">
        <v>28</v>
      </c>
      <c r="J2344" s="3" t="s">
        <v>13</v>
      </c>
      <c r="K2344" s="3" t="s">
        <v>14</v>
      </c>
      <c r="L2344" s="3" t="s">
        <v>32</v>
      </c>
      <c r="M2344" s="8">
        <v>4</v>
      </c>
      <c r="N2344" s="5">
        <v>46.68</v>
      </c>
      <c r="O2344" s="6">
        <v>0.05</v>
      </c>
      <c r="P2344" s="18">
        <v>17.96</v>
      </c>
      <c r="Q2344" s="18">
        <f t="shared" si="144"/>
        <v>177.38399999999999</v>
      </c>
      <c r="R2344" s="18">
        <f t="shared" si="145"/>
        <v>71.84</v>
      </c>
      <c r="S2344" s="18">
        <f t="shared" si="146"/>
        <v>105.54399999999998</v>
      </c>
      <c r="T2344" s="7">
        <f t="shared" si="147"/>
        <v>0.59500293149325756</v>
      </c>
      <c r="U2344" s="4">
        <f>YEAR(SalesDataTable[[#This Row],[Order Date]])</f>
        <v>2026</v>
      </c>
      <c r="V2344" s="7" t="str">
        <f>"Q"&amp;ROUNDUP(MONTH(SalesDataTable[[#This Row],[Order Date]])/3,0)</f>
        <v>Q4</v>
      </c>
      <c r="W2344" s="8">
        <f>MONTH(SalesDataTable[[#This Row],[Order Date]])</f>
        <v>11</v>
      </c>
      <c r="X2344" s="7" t="str">
        <f>TEXT(SalesDataTable[[#This Row],[Order Date]],"mmm")</f>
        <v>Nov</v>
      </c>
    </row>
    <row r="2345" spans="1:24" ht="15.75">
      <c r="A2345" s="2">
        <v>2561</v>
      </c>
      <c r="B2345" s="11">
        <v>46338</v>
      </c>
      <c r="C2345" s="4">
        <f>YEAR(SalesDataTable[[#This Row],[Order Date]])</f>
        <v>2026</v>
      </c>
      <c r="D2345" s="4" t="str">
        <f>"Q"&amp;ROUNDUP(MONTH(SalesDataTable[[#This Row],[Order Date]])/3,0)</f>
        <v>Q4</v>
      </c>
      <c r="E2345" s="4">
        <f>MONTH(SalesDataTable[[#This Row],[Order Date]])</f>
        <v>11</v>
      </c>
      <c r="F2345" s="4" t="str">
        <f>TEXT(SalesDataTable[[#This Row],[Order Date]],"MMM")</f>
        <v>Nov</v>
      </c>
      <c r="G2345" s="3" t="s">
        <v>6</v>
      </c>
      <c r="H2345" s="3" t="s">
        <v>43</v>
      </c>
      <c r="I2345" s="3" t="s">
        <v>19</v>
      </c>
      <c r="J2345" s="3" t="s">
        <v>13</v>
      </c>
      <c r="K2345" s="3" t="s">
        <v>9</v>
      </c>
      <c r="L2345" s="3" t="s">
        <v>46</v>
      </c>
      <c r="M2345" s="8">
        <v>4</v>
      </c>
      <c r="N2345" s="5">
        <v>73.05</v>
      </c>
      <c r="O2345" s="6">
        <v>0.2</v>
      </c>
      <c r="P2345" s="18">
        <v>32.82</v>
      </c>
      <c r="Q2345" s="18">
        <f t="shared" si="144"/>
        <v>233.76</v>
      </c>
      <c r="R2345" s="18">
        <f t="shared" si="145"/>
        <v>131.28</v>
      </c>
      <c r="S2345" s="18">
        <f t="shared" si="146"/>
        <v>102.47999999999999</v>
      </c>
      <c r="T2345" s="7">
        <f t="shared" si="147"/>
        <v>0.4383983572895277</v>
      </c>
      <c r="U2345" s="4">
        <f>YEAR(SalesDataTable[[#This Row],[Order Date]])</f>
        <v>2026</v>
      </c>
      <c r="V2345" s="7" t="str">
        <f>"Q"&amp;ROUNDUP(MONTH(SalesDataTable[[#This Row],[Order Date]])/3,0)</f>
        <v>Q4</v>
      </c>
      <c r="W2345" s="8">
        <f>MONTH(SalesDataTable[[#This Row],[Order Date]])</f>
        <v>11</v>
      </c>
      <c r="X2345" s="7" t="str">
        <f>TEXT(SalesDataTable[[#This Row],[Order Date]],"mmm")</f>
        <v>Nov</v>
      </c>
    </row>
    <row r="2346" spans="1:24" ht="15.75">
      <c r="A2346" s="2">
        <v>2855</v>
      </c>
      <c r="B2346" s="11">
        <v>46338</v>
      </c>
      <c r="C2346" s="4">
        <f>YEAR(SalesDataTable[[#This Row],[Order Date]])</f>
        <v>2026</v>
      </c>
      <c r="D2346" s="4" t="str">
        <f>"Q"&amp;ROUNDUP(MONTH(SalesDataTable[[#This Row],[Order Date]])/3,0)</f>
        <v>Q4</v>
      </c>
      <c r="E2346" s="4">
        <f>MONTH(SalesDataTable[[#This Row],[Order Date]])</f>
        <v>11</v>
      </c>
      <c r="F2346" s="4" t="str">
        <f>TEXT(SalesDataTable[[#This Row],[Order Date]],"MMM")</f>
        <v>Nov</v>
      </c>
      <c r="G2346" s="3" t="s">
        <v>11</v>
      </c>
      <c r="H2346" s="3" t="s">
        <v>39</v>
      </c>
      <c r="I2346" s="3" t="s">
        <v>28</v>
      </c>
      <c r="J2346" s="3" t="s">
        <v>13</v>
      </c>
      <c r="K2346" s="3" t="s">
        <v>23</v>
      </c>
      <c r="L2346" s="3" t="s">
        <v>51</v>
      </c>
      <c r="M2346" s="8">
        <v>1</v>
      </c>
      <c r="N2346" s="5">
        <v>125.32</v>
      </c>
      <c r="O2346" s="6">
        <v>0.15</v>
      </c>
      <c r="P2346" s="18">
        <v>59.49</v>
      </c>
      <c r="Q2346" s="18">
        <f t="shared" si="144"/>
        <v>106.52199999999999</v>
      </c>
      <c r="R2346" s="18">
        <f t="shared" si="145"/>
        <v>59.49</v>
      </c>
      <c r="S2346" s="18">
        <f t="shared" si="146"/>
        <v>47.031999999999989</v>
      </c>
      <c r="T2346" s="7">
        <f t="shared" si="147"/>
        <v>0.44152381667636725</v>
      </c>
      <c r="U2346" s="4">
        <f>YEAR(SalesDataTable[[#This Row],[Order Date]])</f>
        <v>2026</v>
      </c>
      <c r="V2346" s="7" t="str">
        <f>"Q"&amp;ROUNDUP(MONTH(SalesDataTable[[#This Row],[Order Date]])/3,0)</f>
        <v>Q4</v>
      </c>
      <c r="W2346" s="8">
        <f>MONTH(SalesDataTable[[#This Row],[Order Date]])</f>
        <v>11</v>
      </c>
      <c r="X2346" s="7" t="str">
        <f>TEXT(SalesDataTable[[#This Row],[Order Date]],"mmm")</f>
        <v>Nov</v>
      </c>
    </row>
    <row r="2347" spans="1:24" ht="15.75">
      <c r="A2347" s="2">
        <v>4421</v>
      </c>
      <c r="B2347" s="11">
        <v>46338</v>
      </c>
      <c r="C2347" s="4">
        <f>YEAR(SalesDataTable[[#This Row],[Order Date]])</f>
        <v>2026</v>
      </c>
      <c r="D2347" s="4" t="str">
        <f>"Q"&amp;ROUNDUP(MONTH(SalesDataTable[[#This Row],[Order Date]])/3,0)</f>
        <v>Q4</v>
      </c>
      <c r="E2347" s="4">
        <f>MONTH(SalesDataTable[[#This Row],[Order Date]])</f>
        <v>11</v>
      </c>
      <c r="F2347" s="4" t="str">
        <f>TEXT(SalesDataTable[[#This Row],[Order Date]],"MMM")</f>
        <v>Nov</v>
      </c>
      <c r="G2347" s="3" t="s">
        <v>6</v>
      </c>
      <c r="H2347" s="3" t="s">
        <v>41</v>
      </c>
      <c r="I2347" s="3" t="s">
        <v>28</v>
      </c>
      <c r="J2347" s="3" t="s">
        <v>16</v>
      </c>
      <c r="K2347" s="3" t="s">
        <v>34</v>
      </c>
      <c r="L2347" s="3" t="s">
        <v>38</v>
      </c>
      <c r="M2347" s="8">
        <v>2</v>
      </c>
      <c r="N2347" s="5">
        <v>123.49</v>
      </c>
      <c r="O2347" s="6">
        <v>0.15</v>
      </c>
      <c r="P2347" s="18">
        <v>68.08</v>
      </c>
      <c r="Q2347" s="18">
        <f t="shared" si="144"/>
        <v>209.93299999999999</v>
      </c>
      <c r="R2347" s="18">
        <f t="shared" si="145"/>
        <v>136.16</v>
      </c>
      <c r="S2347" s="18">
        <f t="shared" si="146"/>
        <v>73.772999999999996</v>
      </c>
      <c r="T2347" s="7">
        <f t="shared" si="147"/>
        <v>0.35141211719929694</v>
      </c>
      <c r="U2347" s="4">
        <f>YEAR(SalesDataTable[[#This Row],[Order Date]])</f>
        <v>2026</v>
      </c>
      <c r="V2347" s="7" t="str">
        <f>"Q"&amp;ROUNDUP(MONTH(SalesDataTable[[#This Row],[Order Date]])/3,0)</f>
        <v>Q4</v>
      </c>
      <c r="W2347" s="8">
        <f>MONTH(SalesDataTable[[#This Row],[Order Date]])</f>
        <v>11</v>
      </c>
      <c r="X2347" s="7" t="str">
        <f>TEXT(SalesDataTable[[#This Row],[Order Date]],"mmm")</f>
        <v>Nov</v>
      </c>
    </row>
    <row r="2348" spans="1:24" ht="15.75">
      <c r="A2348" s="2">
        <v>195</v>
      </c>
      <c r="B2348" s="11">
        <v>46339</v>
      </c>
      <c r="C2348" s="4">
        <f>YEAR(SalesDataTable[[#This Row],[Order Date]])</f>
        <v>2026</v>
      </c>
      <c r="D2348" s="4" t="str">
        <f>"Q"&amp;ROUNDUP(MONTH(SalesDataTable[[#This Row],[Order Date]])/3,0)</f>
        <v>Q4</v>
      </c>
      <c r="E2348" s="4">
        <f>MONTH(SalesDataTable[[#This Row],[Order Date]])</f>
        <v>11</v>
      </c>
      <c r="F2348" s="4" t="str">
        <f>TEXT(SalesDataTable[[#This Row],[Order Date]],"MMM")</f>
        <v>Nov</v>
      </c>
      <c r="G2348" s="3" t="s">
        <v>6</v>
      </c>
      <c r="H2348" s="3" t="s">
        <v>43</v>
      </c>
      <c r="I2348" s="3" t="s">
        <v>19</v>
      </c>
      <c r="J2348" s="3" t="s">
        <v>3</v>
      </c>
      <c r="K2348" s="3" t="s">
        <v>14</v>
      </c>
      <c r="L2348" s="3" t="s">
        <v>32</v>
      </c>
      <c r="M2348" s="8">
        <v>1</v>
      </c>
      <c r="N2348" s="5">
        <v>47.37</v>
      </c>
      <c r="O2348" s="6">
        <v>0.2</v>
      </c>
      <c r="P2348" s="18">
        <v>18.739999999999998</v>
      </c>
      <c r="Q2348" s="18">
        <f t="shared" si="144"/>
        <v>37.896000000000001</v>
      </c>
      <c r="R2348" s="18">
        <f t="shared" si="145"/>
        <v>18.739999999999998</v>
      </c>
      <c r="S2348" s="18">
        <f t="shared" si="146"/>
        <v>19.156000000000002</v>
      </c>
      <c r="T2348" s="7">
        <f t="shared" si="147"/>
        <v>0.50548870593202455</v>
      </c>
      <c r="U2348" s="4">
        <f>YEAR(SalesDataTable[[#This Row],[Order Date]])</f>
        <v>2026</v>
      </c>
      <c r="V2348" s="7" t="str">
        <f>"Q"&amp;ROUNDUP(MONTH(SalesDataTable[[#This Row],[Order Date]])/3,0)</f>
        <v>Q4</v>
      </c>
      <c r="W2348" s="8">
        <f>MONTH(SalesDataTable[[#This Row],[Order Date]])</f>
        <v>11</v>
      </c>
      <c r="X2348" s="7" t="str">
        <f>TEXT(SalesDataTable[[#This Row],[Order Date]],"mmm")</f>
        <v>Nov</v>
      </c>
    </row>
    <row r="2349" spans="1:24" ht="15.75">
      <c r="A2349" s="2">
        <v>520</v>
      </c>
      <c r="B2349" s="11">
        <v>46339</v>
      </c>
      <c r="C2349" s="4">
        <f>YEAR(SalesDataTable[[#This Row],[Order Date]])</f>
        <v>2026</v>
      </c>
      <c r="D2349" s="4" t="str">
        <f>"Q"&amp;ROUNDUP(MONTH(SalesDataTable[[#This Row],[Order Date]])/3,0)</f>
        <v>Q4</v>
      </c>
      <c r="E2349" s="4">
        <f>MONTH(SalesDataTable[[#This Row],[Order Date]])</f>
        <v>11</v>
      </c>
      <c r="F2349" s="4" t="str">
        <f>TEXT(SalesDataTable[[#This Row],[Order Date]],"MMM")</f>
        <v>Nov</v>
      </c>
      <c r="G2349" s="3" t="s">
        <v>6</v>
      </c>
      <c r="H2349" s="3" t="s">
        <v>43</v>
      </c>
      <c r="I2349" s="3" t="s">
        <v>8</v>
      </c>
      <c r="J2349" s="3" t="s">
        <v>16</v>
      </c>
      <c r="K2349" s="3" t="s">
        <v>9</v>
      </c>
      <c r="L2349" s="3" t="s">
        <v>10</v>
      </c>
      <c r="M2349" s="8">
        <v>6</v>
      </c>
      <c r="N2349" s="5">
        <v>92.31</v>
      </c>
      <c r="O2349" s="6">
        <v>0.05</v>
      </c>
      <c r="P2349" s="18">
        <v>46.12</v>
      </c>
      <c r="Q2349" s="18">
        <f t="shared" si="144"/>
        <v>526.16700000000003</v>
      </c>
      <c r="R2349" s="18">
        <f t="shared" si="145"/>
        <v>276.71999999999997</v>
      </c>
      <c r="S2349" s="18">
        <f t="shared" si="146"/>
        <v>249.44700000000006</v>
      </c>
      <c r="T2349" s="7">
        <f t="shared" si="147"/>
        <v>0.47408332335551268</v>
      </c>
      <c r="U2349" s="4">
        <f>YEAR(SalesDataTable[[#This Row],[Order Date]])</f>
        <v>2026</v>
      </c>
      <c r="V2349" s="7" t="str">
        <f>"Q"&amp;ROUNDUP(MONTH(SalesDataTable[[#This Row],[Order Date]])/3,0)</f>
        <v>Q4</v>
      </c>
      <c r="W2349" s="8">
        <f>MONTH(SalesDataTable[[#This Row],[Order Date]])</f>
        <v>11</v>
      </c>
      <c r="X2349" s="7" t="str">
        <f>TEXT(SalesDataTable[[#This Row],[Order Date]],"mmm")</f>
        <v>Nov</v>
      </c>
    </row>
    <row r="2350" spans="1:24" ht="15.75">
      <c r="A2350" s="2">
        <v>646</v>
      </c>
      <c r="B2350" s="11">
        <v>46339</v>
      </c>
      <c r="C2350" s="4">
        <f>YEAR(SalesDataTable[[#This Row],[Order Date]])</f>
        <v>2026</v>
      </c>
      <c r="D2350" s="4" t="str">
        <f>"Q"&amp;ROUNDUP(MONTH(SalesDataTable[[#This Row],[Order Date]])/3,0)</f>
        <v>Q4</v>
      </c>
      <c r="E2350" s="4">
        <f>MONTH(SalesDataTable[[#This Row],[Order Date]])</f>
        <v>11</v>
      </c>
      <c r="F2350" s="4" t="str">
        <f>TEXT(SalesDataTable[[#This Row],[Order Date]],"MMM")</f>
        <v>Nov</v>
      </c>
      <c r="G2350" s="3" t="s">
        <v>11</v>
      </c>
      <c r="H2350" s="3" t="s">
        <v>52</v>
      </c>
      <c r="I2350" s="3" t="s">
        <v>19</v>
      </c>
      <c r="J2350" s="3" t="s">
        <v>3</v>
      </c>
      <c r="K2350" s="3" t="s">
        <v>4</v>
      </c>
      <c r="L2350" s="3" t="s">
        <v>22</v>
      </c>
      <c r="M2350" s="8">
        <v>1</v>
      </c>
      <c r="N2350" s="5">
        <v>49.53</v>
      </c>
      <c r="O2350" s="6">
        <v>0.1</v>
      </c>
      <c r="P2350" s="18">
        <v>22.18</v>
      </c>
      <c r="Q2350" s="18">
        <f t="shared" si="144"/>
        <v>44.577000000000005</v>
      </c>
      <c r="R2350" s="18">
        <f t="shared" si="145"/>
        <v>22.18</v>
      </c>
      <c r="S2350" s="18">
        <f t="shared" si="146"/>
        <v>22.397000000000006</v>
      </c>
      <c r="T2350" s="7">
        <f t="shared" si="147"/>
        <v>0.50243399062296712</v>
      </c>
      <c r="U2350" s="4">
        <f>YEAR(SalesDataTable[[#This Row],[Order Date]])</f>
        <v>2026</v>
      </c>
      <c r="V2350" s="7" t="str">
        <f>"Q"&amp;ROUNDUP(MONTH(SalesDataTable[[#This Row],[Order Date]])/3,0)</f>
        <v>Q4</v>
      </c>
      <c r="W2350" s="8">
        <f>MONTH(SalesDataTable[[#This Row],[Order Date]])</f>
        <v>11</v>
      </c>
      <c r="X2350" s="7" t="str">
        <f>TEXT(SalesDataTable[[#This Row],[Order Date]],"mmm")</f>
        <v>Nov</v>
      </c>
    </row>
    <row r="2351" spans="1:24" ht="15.75">
      <c r="A2351" s="2">
        <v>893</v>
      </c>
      <c r="B2351" s="11">
        <v>46339</v>
      </c>
      <c r="C2351" s="4">
        <f>YEAR(SalesDataTable[[#This Row],[Order Date]])</f>
        <v>2026</v>
      </c>
      <c r="D2351" s="4" t="str">
        <f>"Q"&amp;ROUNDUP(MONTH(SalesDataTable[[#This Row],[Order Date]])/3,0)</f>
        <v>Q4</v>
      </c>
      <c r="E2351" s="4">
        <f>MONTH(SalesDataTable[[#This Row],[Order Date]])</f>
        <v>11</v>
      </c>
      <c r="F2351" s="4" t="str">
        <f>TEXT(SalesDataTable[[#This Row],[Order Date]],"MMM")</f>
        <v>Nov</v>
      </c>
      <c r="G2351" s="3" t="s">
        <v>20</v>
      </c>
      <c r="H2351" s="3" t="s">
        <v>33</v>
      </c>
      <c r="I2351" s="3" t="s">
        <v>2</v>
      </c>
      <c r="J2351" s="3" t="s">
        <v>13</v>
      </c>
      <c r="K2351" s="3" t="s">
        <v>14</v>
      </c>
      <c r="L2351" s="3" t="s">
        <v>32</v>
      </c>
      <c r="M2351" s="8">
        <v>4</v>
      </c>
      <c r="N2351" s="5">
        <v>47.62</v>
      </c>
      <c r="O2351" s="6">
        <v>0.2</v>
      </c>
      <c r="P2351" s="18">
        <v>18.100000000000001</v>
      </c>
      <c r="Q2351" s="18">
        <f t="shared" si="144"/>
        <v>152.38399999999999</v>
      </c>
      <c r="R2351" s="18">
        <f t="shared" si="145"/>
        <v>72.400000000000006</v>
      </c>
      <c r="S2351" s="18">
        <f t="shared" si="146"/>
        <v>79.98399999999998</v>
      </c>
      <c r="T2351" s="7">
        <f t="shared" si="147"/>
        <v>0.52488450230995376</v>
      </c>
      <c r="U2351" s="4">
        <f>YEAR(SalesDataTable[[#This Row],[Order Date]])</f>
        <v>2026</v>
      </c>
      <c r="V2351" s="7" t="str">
        <f>"Q"&amp;ROUNDUP(MONTH(SalesDataTable[[#This Row],[Order Date]])/3,0)</f>
        <v>Q4</v>
      </c>
      <c r="W2351" s="8">
        <f>MONTH(SalesDataTable[[#This Row],[Order Date]])</f>
        <v>11</v>
      </c>
      <c r="X2351" s="7" t="str">
        <f>TEXT(SalesDataTable[[#This Row],[Order Date]],"mmm")</f>
        <v>Nov</v>
      </c>
    </row>
    <row r="2352" spans="1:24" ht="15.75">
      <c r="A2352" s="2">
        <v>916</v>
      </c>
      <c r="B2352" s="11">
        <v>46339</v>
      </c>
      <c r="C2352" s="4">
        <f>YEAR(SalesDataTable[[#This Row],[Order Date]])</f>
        <v>2026</v>
      </c>
      <c r="D2352" s="4" t="str">
        <f>"Q"&amp;ROUNDUP(MONTH(SalesDataTable[[#This Row],[Order Date]])/3,0)</f>
        <v>Q4</v>
      </c>
      <c r="E2352" s="4">
        <f>MONTH(SalesDataTable[[#This Row],[Order Date]])</f>
        <v>11</v>
      </c>
      <c r="F2352" s="4" t="str">
        <f>TEXT(SalesDataTable[[#This Row],[Order Date]],"MMM")</f>
        <v>Nov</v>
      </c>
      <c r="G2352" s="3" t="s">
        <v>6</v>
      </c>
      <c r="H2352" s="3" t="s">
        <v>27</v>
      </c>
      <c r="I2352" s="3" t="s">
        <v>2</v>
      </c>
      <c r="J2352" s="3" t="s">
        <v>13</v>
      </c>
      <c r="K2352" s="3" t="s">
        <v>4</v>
      </c>
      <c r="L2352" s="3" t="s">
        <v>22</v>
      </c>
      <c r="M2352" s="8">
        <v>4</v>
      </c>
      <c r="N2352" s="5">
        <v>51.93</v>
      </c>
      <c r="O2352" s="6">
        <v>0.05</v>
      </c>
      <c r="P2352" s="18">
        <v>22.62</v>
      </c>
      <c r="Q2352" s="18">
        <f t="shared" si="144"/>
        <v>197.334</v>
      </c>
      <c r="R2352" s="18">
        <f t="shared" si="145"/>
        <v>90.48</v>
      </c>
      <c r="S2352" s="18">
        <f t="shared" si="146"/>
        <v>106.854</v>
      </c>
      <c r="T2352" s="7">
        <f t="shared" si="147"/>
        <v>0.54148803551339353</v>
      </c>
      <c r="U2352" s="4">
        <f>YEAR(SalesDataTable[[#This Row],[Order Date]])</f>
        <v>2026</v>
      </c>
      <c r="V2352" s="7" t="str">
        <f>"Q"&amp;ROUNDUP(MONTH(SalesDataTable[[#This Row],[Order Date]])/3,0)</f>
        <v>Q4</v>
      </c>
      <c r="W2352" s="8">
        <f>MONTH(SalesDataTable[[#This Row],[Order Date]])</f>
        <v>11</v>
      </c>
      <c r="X2352" s="7" t="str">
        <f>TEXT(SalesDataTable[[#This Row],[Order Date]],"mmm")</f>
        <v>Nov</v>
      </c>
    </row>
    <row r="2353" spans="1:24" ht="15.75">
      <c r="A2353" s="2">
        <v>1295</v>
      </c>
      <c r="B2353" s="11">
        <v>46339</v>
      </c>
      <c r="C2353" s="4">
        <f>YEAR(SalesDataTable[[#This Row],[Order Date]])</f>
        <v>2026</v>
      </c>
      <c r="D2353" s="4" t="str">
        <f>"Q"&amp;ROUNDUP(MONTH(SalesDataTable[[#This Row],[Order Date]])/3,0)</f>
        <v>Q4</v>
      </c>
      <c r="E2353" s="4">
        <f>MONTH(SalesDataTable[[#This Row],[Order Date]])</f>
        <v>11</v>
      </c>
      <c r="F2353" s="4" t="str">
        <f>TEXT(SalesDataTable[[#This Row],[Order Date]],"MMM")</f>
        <v>Nov</v>
      </c>
      <c r="G2353" s="3" t="s">
        <v>6</v>
      </c>
      <c r="H2353" s="3" t="s">
        <v>41</v>
      </c>
      <c r="I2353" s="3" t="s">
        <v>28</v>
      </c>
      <c r="J2353" s="3" t="s">
        <v>13</v>
      </c>
      <c r="K2353" s="3" t="s">
        <v>9</v>
      </c>
      <c r="L2353" s="3" t="s">
        <v>37</v>
      </c>
      <c r="M2353" s="8">
        <v>1</v>
      </c>
      <c r="N2353" s="5">
        <v>155.44999999999999</v>
      </c>
      <c r="O2353" s="6">
        <v>0.05</v>
      </c>
      <c r="P2353" s="18">
        <v>77.25</v>
      </c>
      <c r="Q2353" s="18">
        <f t="shared" si="144"/>
        <v>147.67749999999998</v>
      </c>
      <c r="R2353" s="18">
        <f t="shared" si="145"/>
        <v>77.25</v>
      </c>
      <c r="S2353" s="18">
        <f t="shared" si="146"/>
        <v>70.427499999999981</v>
      </c>
      <c r="T2353" s="7">
        <f t="shared" si="147"/>
        <v>0.47690067884410281</v>
      </c>
      <c r="U2353" s="4">
        <f>YEAR(SalesDataTable[[#This Row],[Order Date]])</f>
        <v>2026</v>
      </c>
      <c r="V2353" s="7" t="str">
        <f>"Q"&amp;ROUNDUP(MONTH(SalesDataTable[[#This Row],[Order Date]])/3,0)</f>
        <v>Q4</v>
      </c>
      <c r="W2353" s="8">
        <f>MONTH(SalesDataTable[[#This Row],[Order Date]])</f>
        <v>11</v>
      </c>
      <c r="X2353" s="7" t="str">
        <f>TEXT(SalesDataTable[[#This Row],[Order Date]],"mmm")</f>
        <v>Nov</v>
      </c>
    </row>
    <row r="2354" spans="1:24" ht="15.75">
      <c r="A2354" s="2">
        <v>3438</v>
      </c>
      <c r="B2354" s="11">
        <v>46339</v>
      </c>
      <c r="C2354" s="4">
        <f>YEAR(SalesDataTable[[#This Row],[Order Date]])</f>
        <v>2026</v>
      </c>
      <c r="D2354" s="4" t="str">
        <f>"Q"&amp;ROUNDUP(MONTH(SalesDataTable[[#This Row],[Order Date]])/3,0)</f>
        <v>Q4</v>
      </c>
      <c r="E2354" s="4">
        <f>MONTH(SalesDataTable[[#This Row],[Order Date]])</f>
        <v>11</v>
      </c>
      <c r="F2354" s="4" t="str">
        <f>TEXT(SalesDataTable[[#This Row],[Order Date]],"MMM")</f>
        <v>Nov</v>
      </c>
      <c r="G2354" s="3" t="s">
        <v>0</v>
      </c>
      <c r="H2354" s="3" t="s">
        <v>1</v>
      </c>
      <c r="I2354" s="3" t="s">
        <v>2</v>
      </c>
      <c r="J2354" s="3" t="s">
        <v>3</v>
      </c>
      <c r="K2354" s="3" t="s">
        <v>4</v>
      </c>
      <c r="L2354" s="3" t="s">
        <v>26</v>
      </c>
      <c r="M2354" s="8">
        <v>4</v>
      </c>
      <c r="N2354" s="5">
        <v>40.03</v>
      </c>
      <c r="O2354" s="6">
        <v>0.05</v>
      </c>
      <c r="P2354" s="18">
        <v>16.78</v>
      </c>
      <c r="Q2354" s="18">
        <f t="shared" si="144"/>
        <v>152.114</v>
      </c>
      <c r="R2354" s="18">
        <f t="shared" si="145"/>
        <v>67.12</v>
      </c>
      <c r="S2354" s="18">
        <f t="shared" si="146"/>
        <v>84.994</v>
      </c>
      <c r="T2354" s="7">
        <f t="shared" si="147"/>
        <v>0.5587519886400989</v>
      </c>
      <c r="U2354" s="4">
        <f>YEAR(SalesDataTable[[#This Row],[Order Date]])</f>
        <v>2026</v>
      </c>
      <c r="V2354" s="7" t="str">
        <f>"Q"&amp;ROUNDUP(MONTH(SalesDataTable[[#This Row],[Order Date]])/3,0)</f>
        <v>Q4</v>
      </c>
      <c r="W2354" s="8">
        <f>MONTH(SalesDataTable[[#This Row],[Order Date]])</f>
        <v>11</v>
      </c>
      <c r="X2354" s="7" t="str">
        <f>TEXT(SalesDataTable[[#This Row],[Order Date]],"mmm")</f>
        <v>Nov</v>
      </c>
    </row>
    <row r="2355" spans="1:24" ht="15.75">
      <c r="A2355" s="2">
        <v>3573</v>
      </c>
      <c r="B2355" s="11">
        <v>46339</v>
      </c>
      <c r="C2355" s="4">
        <f>YEAR(SalesDataTable[[#This Row],[Order Date]])</f>
        <v>2026</v>
      </c>
      <c r="D2355" s="4" t="str">
        <f>"Q"&amp;ROUNDUP(MONTH(SalesDataTable[[#This Row],[Order Date]])/3,0)</f>
        <v>Q4</v>
      </c>
      <c r="E2355" s="4">
        <f>MONTH(SalesDataTable[[#This Row],[Order Date]])</f>
        <v>11</v>
      </c>
      <c r="F2355" s="4" t="str">
        <f>TEXT(SalesDataTable[[#This Row],[Order Date]],"MMM")</f>
        <v>Nov</v>
      </c>
      <c r="G2355" s="3" t="s">
        <v>0</v>
      </c>
      <c r="H2355" s="3" t="s">
        <v>36</v>
      </c>
      <c r="I2355" s="3" t="s">
        <v>2</v>
      </c>
      <c r="J2355" s="3" t="s">
        <v>3</v>
      </c>
      <c r="K2355" s="3" t="s">
        <v>9</v>
      </c>
      <c r="L2355" s="3" t="s">
        <v>37</v>
      </c>
      <c r="M2355" s="8">
        <v>2</v>
      </c>
      <c r="N2355" s="5">
        <v>152.96</v>
      </c>
      <c r="O2355" s="6">
        <v>0.1</v>
      </c>
      <c r="P2355" s="18">
        <v>79.12</v>
      </c>
      <c r="Q2355" s="18">
        <f t="shared" si="144"/>
        <v>275.32800000000003</v>
      </c>
      <c r="R2355" s="18">
        <f t="shared" si="145"/>
        <v>158.24</v>
      </c>
      <c r="S2355" s="18">
        <f t="shared" si="146"/>
        <v>117.08800000000002</v>
      </c>
      <c r="T2355" s="7">
        <f t="shared" si="147"/>
        <v>0.4252673175267318</v>
      </c>
      <c r="U2355" s="4">
        <f>YEAR(SalesDataTable[[#This Row],[Order Date]])</f>
        <v>2026</v>
      </c>
      <c r="V2355" s="7" t="str">
        <f>"Q"&amp;ROUNDUP(MONTH(SalesDataTable[[#This Row],[Order Date]])/3,0)</f>
        <v>Q4</v>
      </c>
      <c r="W2355" s="8">
        <f>MONTH(SalesDataTable[[#This Row],[Order Date]])</f>
        <v>11</v>
      </c>
      <c r="X2355" s="7" t="str">
        <f>TEXT(SalesDataTable[[#This Row],[Order Date]],"mmm")</f>
        <v>Nov</v>
      </c>
    </row>
    <row r="2356" spans="1:24" ht="15.75">
      <c r="A2356" s="2">
        <v>4257</v>
      </c>
      <c r="B2356" s="11">
        <v>46339</v>
      </c>
      <c r="C2356" s="4">
        <f>YEAR(SalesDataTable[[#This Row],[Order Date]])</f>
        <v>2026</v>
      </c>
      <c r="D2356" s="4" t="str">
        <f>"Q"&amp;ROUNDUP(MONTH(SalesDataTable[[#This Row],[Order Date]])/3,0)</f>
        <v>Q4</v>
      </c>
      <c r="E2356" s="4">
        <f>MONTH(SalesDataTable[[#This Row],[Order Date]])</f>
        <v>11</v>
      </c>
      <c r="F2356" s="4" t="str">
        <f>TEXT(SalesDataTable[[#This Row],[Order Date]],"MMM")</f>
        <v>Nov</v>
      </c>
      <c r="G2356" s="3" t="s">
        <v>20</v>
      </c>
      <c r="H2356" s="3" t="s">
        <v>47</v>
      </c>
      <c r="I2356" s="3" t="s">
        <v>19</v>
      </c>
      <c r="J2356" s="3" t="s">
        <v>13</v>
      </c>
      <c r="K2356" s="3" t="s">
        <v>34</v>
      </c>
      <c r="L2356" s="3" t="s">
        <v>38</v>
      </c>
      <c r="M2356" s="8">
        <v>2</v>
      </c>
      <c r="N2356" s="5">
        <v>124.06</v>
      </c>
      <c r="O2356" s="6">
        <v>0.05</v>
      </c>
      <c r="P2356" s="18">
        <v>69.98</v>
      </c>
      <c r="Q2356" s="18">
        <f t="shared" si="144"/>
        <v>235.714</v>
      </c>
      <c r="R2356" s="18">
        <f t="shared" si="145"/>
        <v>139.96</v>
      </c>
      <c r="S2356" s="18">
        <f t="shared" si="146"/>
        <v>95.753999999999991</v>
      </c>
      <c r="T2356" s="7">
        <f t="shared" si="147"/>
        <v>0.40622958330858577</v>
      </c>
      <c r="U2356" s="4">
        <f>YEAR(SalesDataTable[[#This Row],[Order Date]])</f>
        <v>2026</v>
      </c>
      <c r="V2356" s="7" t="str">
        <f>"Q"&amp;ROUNDUP(MONTH(SalesDataTable[[#This Row],[Order Date]])/3,0)</f>
        <v>Q4</v>
      </c>
      <c r="W2356" s="8">
        <f>MONTH(SalesDataTable[[#This Row],[Order Date]])</f>
        <v>11</v>
      </c>
      <c r="X2356" s="7" t="str">
        <f>TEXT(SalesDataTable[[#This Row],[Order Date]],"mmm")</f>
        <v>Nov</v>
      </c>
    </row>
    <row r="2357" spans="1:24" ht="15.75">
      <c r="A2357" s="2">
        <v>4389</v>
      </c>
      <c r="B2357" s="11">
        <v>46339</v>
      </c>
      <c r="C2357" s="4">
        <f>YEAR(SalesDataTable[[#This Row],[Order Date]])</f>
        <v>2026</v>
      </c>
      <c r="D2357" s="4" t="str">
        <f>"Q"&amp;ROUNDUP(MONTH(SalesDataTable[[#This Row],[Order Date]])/3,0)</f>
        <v>Q4</v>
      </c>
      <c r="E2357" s="4">
        <f>MONTH(SalesDataTable[[#This Row],[Order Date]])</f>
        <v>11</v>
      </c>
      <c r="F2357" s="4" t="str">
        <f>TEXT(SalesDataTable[[#This Row],[Order Date]],"MMM")</f>
        <v>Nov</v>
      </c>
      <c r="G2357" s="3" t="s">
        <v>11</v>
      </c>
      <c r="H2357" s="3" t="s">
        <v>39</v>
      </c>
      <c r="I2357" s="3" t="s">
        <v>28</v>
      </c>
      <c r="J2357" s="3" t="s">
        <v>13</v>
      </c>
      <c r="K2357" s="3" t="s">
        <v>9</v>
      </c>
      <c r="L2357" s="3" t="s">
        <v>37</v>
      </c>
      <c r="M2357" s="8">
        <v>1</v>
      </c>
      <c r="N2357" s="5">
        <v>151.66</v>
      </c>
      <c r="O2357" s="6">
        <v>0.1</v>
      </c>
      <c r="P2357" s="18">
        <v>80.209999999999994</v>
      </c>
      <c r="Q2357" s="18">
        <f t="shared" si="144"/>
        <v>136.494</v>
      </c>
      <c r="R2357" s="18">
        <f t="shared" si="145"/>
        <v>80.209999999999994</v>
      </c>
      <c r="S2357" s="18">
        <f t="shared" si="146"/>
        <v>56.284000000000006</v>
      </c>
      <c r="T2357" s="7">
        <f t="shared" si="147"/>
        <v>0.41235512183685735</v>
      </c>
      <c r="U2357" s="4">
        <f>YEAR(SalesDataTable[[#This Row],[Order Date]])</f>
        <v>2026</v>
      </c>
      <c r="V2357" s="7" t="str">
        <f>"Q"&amp;ROUNDUP(MONTH(SalesDataTable[[#This Row],[Order Date]])/3,0)</f>
        <v>Q4</v>
      </c>
      <c r="W2357" s="8">
        <f>MONTH(SalesDataTable[[#This Row],[Order Date]])</f>
        <v>11</v>
      </c>
      <c r="X2357" s="7" t="str">
        <f>TEXT(SalesDataTable[[#This Row],[Order Date]],"mmm")</f>
        <v>Nov</v>
      </c>
    </row>
    <row r="2358" spans="1:24" ht="15.75">
      <c r="A2358" s="2">
        <v>4887</v>
      </c>
      <c r="B2358" s="11">
        <v>46339</v>
      </c>
      <c r="C2358" s="4">
        <f>YEAR(SalesDataTable[[#This Row],[Order Date]])</f>
        <v>2026</v>
      </c>
      <c r="D2358" s="4" t="str">
        <f>"Q"&amp;ROUNDUP(MONTH(SalesDataTable[[#This Row],[Order Date]])/3,0)</f>
        <v>Q4</v>
      </c>
      <c r="E2358" s="4">
        <f>MONTH(SalesDataTable[[#This Row],[Order Date]])</f>
        <v>11</v>
      </c>
      <c r="F2358" s="4" t="str">
        <f>TEXT(SalesDataTable[[#This Row],[Order Date]],"MMM")</f>
        <v>Nov</v>
      </c>
      <c r="G2358" s="3" t="s">
        <v>20</v>
      </c>
      <c r="H2358" s="3" t="s">
        <v>33</v>
      </c>
      <c r="I2358" s="3" t="s">
        <v>2</v>
      </c>
      <c r="J2358" s="3" t="s">
        <v>13</v>
      </c>
      <c r="K2358" s="3" t="s">
        <v>9</v>
      </c>
      <c r="L2358" s="3" t="s">
        <v>17</v>
      </c>
      <c r="M2358" s="8">
        <v>2</v>
      </c>
      <c r="N2358" s="5">
        <v>142.30000000000001</v>
      </c>
      <c r="O2358" s="6">
        <v>0.15</v>
      </c>
      <c r="P2358" s="18">
        <v>77.760000000000005</v>
      </c>
      <c r="Q2358" s="18">
        <f t="shared" si="144"/>
        <v>241.91000000000003</v>
      </c>
      <c r="R2358" s="18">
        <f t="shared" si="145"/>
        <v>155.52000000000001</v>
      </c>
      <c r="S2358" s="18">
        <f t="shared" si="146"/>
        <v>86.390000000000015</v>
      </c>
      <c r="T2358" s="7">
        <f t="shared" si="147"/>
        <v>0.35711628291513375</v>
      </c>
      <c r="U2358" s="4">
        <f>YEAR(SalesDataTable[[#This Row],[Order Date]])</f>
        <v>2026</v>
      </c>
      <c r="V2358" s="7" t="str">
        <f>"Q"&amp;ROUNDUP(MONTH(SalesDataTable[[#This Row],[Order Date]])/3,0)</f>
        <v>Q4</v>
      </c>
      <c r="W2358" s="8">
        <f>MONTH(SalesDataTable[[#This Row],[Order Date]])</f>
        <v>11</v>
      </c>
      <c r="X2358" s="7" t="str">
        <f>TEXT(SalesDataTable[[#This Row],[Order Date]],"mmm")</f>
        <v>Nov</v>
      </c>
    </row>
    <row r="2359" spans="1:24" ht="15.75">
      <c r="A2359" s="2">
        <v>5007</v>
      </c>
      <c r="B2359" s="11">
        <v>46339</v>
      </c>
      <c r="C2359" s="4">
        <f>YEAR(SalesDataTable[[#This Row],[Order Date]])</f>
        <v>2026</v>
      </c>
      <c r="D2359" s="4" t="str">
        <f>"Q"&amp;ROUNDUP(MONTH(SalesDataTable[[#This Row],[Order Date]])/3,0)</f>
        <v>Q4</v>
      </c>
      <c r="E2359" s="4">
        <f>MONTH(SalesDataTable[[#This Row],[Order Date]])</f>
        <v>11</v>
      </c>
      <c r="F2359" s="4" t="str">
        <f>TEXT(SalesDataTable[[#This Row],[Order Date]],"MMM")</f>
        <v>Nov</v>
      </c>
      <c r="G2359" s="3" t="s">
        <v>6</v>
      </c>
      <c r="H2359" s="3" t="s">
        <v>49</v>
      </c>
      <c r="I2359" s="3" t="s">
        <v>2</v>
      </c>
      <c r="J2359" s="3" t="s">
        <v>16</v>
      </c>
      <c r="K2359" s="3" t="s">
        <v>14</v>
      </c>
      <c r="L2359" s="3" t="s">
        <v>48</v>
      </c>
      <c r="M2359" s="8">
        <v>4</v>
      </c>
      <c r="N2359" s="5">
        <v>161.97</v>
      </c>
      <c r="O2359" s="6">
        <v>0.05</v>
      </c>
      <c r="P2359" s="18">
        <v>87.2</v>
      </c>
      <c r="Q2359" s="18">
        <f t="shared" si="144"/>
        <v>615.48599999999999</v>
      </c>
      <c r="R2359" s="18">
        <f t="shared" si="145"/>
        <v>348.8</v>
      </c>
      <c r="S2359" s="18">
        <f t="shared" si="146"/>
        <v>266.68599999999998</v>
      </c>
      <c r="T2359" s="7">
        <f t="shared" si="147"/>
        <v>0.4332933649181297</v>
      </c>
      <c r="U2359" s="4">
        <f>YEAR(SalesDataTable[[#This Row],[Order Date]])</f>
        <v>2026</v>
      </c>
      <c r="V2359" s="7" t="str">
        <f>"Q"&amp;ROUNDUP(MONTH(SalesDataTable[[#This Row],[Order Date]])/3,0)</f>
        <v>Q4</v>
      </c>
      <c r="W2359" s="8">
        <f>MONTH(SalesDataTable[[#This Row],[Order Date]])</f>
        <v>11</v>
      </c>
      <c r="X2359" s="7" t="str">
        <f>TEXT(SalesDataTable[[#This Row],[Order Date]],"mmm")</f>
        <v>Nov</v>
      </c>
    </row>
    <row r="2360" spans="1:24" ht="15.75">
      <c r="A2360" s="2">
        <v>5111</v>
      </c>
      <c r="B2360" s="11">
        <v>46339</v>
      </c>
      <c r="C2360" s="4">
        <f>YEAR(SalesDataTable[[#This Row],[Order Date]])</f>
        <v>2026</v>
      </c>
      <c r="D2360" s="4" t="str">
        <f>"Q"&amp;ROUNDUP(MONTH(SalesDataTable[[#This Row],[Order Date]])/3,0)</f>
        <v>Q4</v>
      </c>
      <c r="E2360" s="4">
        <f>MONTH(SalesDataTable[[#This Row],[Order Date]])</f>
        <v>11</v>
      </c>
      <c r="F2360" s="4" t="str">
        <f>TEXT(SalesDataTable[[#This Row],[Order Date]],"MMM")</f>
        <v>Nov</v>
      </c>
      <c r="G2360" s="3" t="s">
        <v>6</v>
      </c>
      <c r="H2360" s="3" t="s">
        <v>49</v>
      </c>
      <c r="I2360" s="3" t="s">
        <v>8</v>
      </c>
      <c r="J2360" s="3" t="s">
        <v>16</v>
      </c>
      <c r="K2360" s="3" t="s">
        <v>14</v>
      </c>
      <c r="L2360" s="3" t="s">
        <v>44</v>
      </c>
      <c r="M2360" s="8">
        <v>5</v>
      </c>
      <c r="N2360" s="5">
        <v>133.99</v>
      </c>
      <c r="O2360" s="6">
        <v>0.15</v>
      </c>
      <c r="P2360" s="18">
        <v>65.55</v>
      </c>
      <c r="Q2360" s="18">
        <f t="shared" si="144"/>
        <v>569.45749999999998</v>
      </c>
      <c r="R2360" s="18">
        <f t="shared" si="145"/>
        <v>327.75</v>
      </c>
      <c r="S2360" s="18">
        <f t="shared" si="146"/>
        <v>241.70749999999998</v>
      </c>
      <c r="T2360" s="7">
        <f t="shared" si="147"/>
        <v>0.42445221987593451</v>
      </c>
      <c r="U2360" s="4">
        <f>YEAR(SalesDataTable[[#This Row],[Order Date]])</f>
        <v>2026</v>
      </c>
      <c r="V2360" s="7" t="str">
        <f>"Q"&amp;ROUNDUP(MONTH(SalesDataTable[[#This Row],[Order Date]])/3,0)</f>
        <v>Q4</v>
      </c>
      <c r="W2360" s="8">
        <f>MONTH(SalesDataTable[[#This Row],[Order Date]])</f>
        <v>11</v>
      </c>
      <c r="X2360" s="7" t="str">
        <f>TEXT(SalesDataTable[[#This Row],[Order Date]],"mmm")</f>
        <v>Nov</v>
      </c>
    </row>
    <row r="2361" spans="1:24" ht="15.75">
      <c r="A2361" s="2">
        <v>5177</v>
      </c>
      <c r="B2361" s="11">
        <v>46339</v>
      </c>
      <c r="C2361" s="4">
        <f>YEAR(SalesDataTable[[#This Row],[Order Date]])</f>
        <v>2026</v>
      </c>
      <c r="D2361" s="4" t="str">
        <f>"Q"&amp;ROUNDUP(MONTH(SalesDataTable[[#This Row],[Order Date]])/3,0)</f>
        <v>Q4</v>
      </c>
      <c r="E2361" s="4">
        <f>MONTH(SalesDataTable[[#This Row],[Order Date]])</f>
        <v>11</v>
      </c>
      <c r="F2361" s="4" t="str">
        <f>TEXT(SalesDataTable[[#This Row],[Order Date]],"MMM")</f>
        <v>Nov</v>
      </c>
      <c r="G2361" s="3" t="s">
        <v>6</v>
      </c>
      <c r="H2361" s="3" t="s">
        <v>27</v>
      </c>
      <c r="I2361" s="3" t="s">
        <v>19</v>
      </c>
      <c r="J2361" s="3" t="s">
        <v>3</v>
      </c>
      <c r="K2361" s="3" t="s">
        <v>23</v>
      </c>
      <c r="L2361" s="3" t="s">
        <v>40</v>
      </c>
      <c r="M2361" s="8">
        <v>2</v>
      </c>
      <c r="N2361" s="5">
        <v>83.18</v>
      </c>
      <c r="O2361" s="6">
        <v>0.1</v>
      </c>
      <c r="P2361" s="18">
        <v>40.479999999999997</v>
      </c>
      <c r="Q2361" s="18">
        <f t="shared" si="144"/>
        <v>149.72400000000002</v>
      </c>
      <c r="R2361" s="18">
        <f t="shared" si="145"/>
        <v>80.959999999999994</v>
      </c>
      <c r="S2361" s="18">
        <f t="shared" si="146"/>
        <v>68.764000000000024</v>
      </c>
      <c r="T2361" s="7">
        <f t="shared" si="147"/>
        <v>0.45927172664369115</v>
      </c>
      <c r="U2361" s="4">
        <f>YEAR(SalesDataTable[[#This Row],[Order Date]])</f>
        <v>2026</v>
      </c>
      <c r="V2361" s="7" t="str">
        <f>"Q"&amp;ROUNDUP(MONTH(SalesDataTable[[#This Row],[Order Date]])/3,0)</f>
        <v>Q4</v>
      </c>
      <c r="W2361" s="8">
        <f>MONTH(SalesDataTable[[#This Row],[Order Date]])</f>
        <v>11</v>
      </c>
      <c r="X2361" s="7" t="str">
        <f>TEXT(SalesDataTable[[#This Row],[Order Date]],"mmm")</f>
        <v>Nov</v>
      </c>
    </row>
    <row r="2362" spans="1:24" ht="15.75">
      <c r="A2362" s="2">
        <v>584</v>
      </c>
      <c r="B2362" s="11">
        <v>46340</v>
      </c>
      <c r="C2362" s="4">
        <f>YEAR(SalesDataTable[[#This Row],[Order Date]])</f>
        <v>2026</v>
      </c>
      <c r="D2362" s="4" t="str">
        <f>"Q"&amp;ROUNDUP(MONTH(SalesDataTable[[#This Row],[Order Date]])/3,0)</f>
        <v>Q4</v>
      </c>
      <c r="E2362" s="4">
        <f>MONTH(SalesDataTable[[#This Row],[Order Date]])</f>
        <v>11</v>
      </c>
      <c r="F2362" s="4" t="str">
        <f>TEXT(SalesDataTable[[#This Row],[Order Date]],"MMM")</f>
        <v>Nov</v>
      </c>
      <c r="G2362" s="3" t="s">
        <v>6</v>
      </c>
      <c r="H2362" s="3" t="s">
        <v>43</v>
      </c>
      <c r="I2362" s="3" t="s">
        <v>2</v>
      </c>
      <c r="J2362" s="3" t="s">
        <v>13</v>
      </c>
      <c r="K2362" s="3" t="s">
        <v>9</v>
      </c>
      <c r="L2362" s="3" t="s">
        <v>10</v>
      </c>
      <c r="M2362" s="8">
        <v>1</v>
      </c>
      <c r="N2362" s="5">
        <v>91.95</v>
      </c>
      <c r="O2362" s="6">
        <v>0</v>
      </c>
      <c r="P2362" s="18">
        <v>46.64</v>
      </c>
      <c r="Q2362" s="18">
        <f t="shared" si="144"/>
        <v>91.95</v>
      </c>
      <c r="R2362" s="18">
        <f t="shared" si="145"/>
        <v>46.64</v>
      </c>
      <c r="S2362" s="18">
        <f t="shared" si="146"/>
        <v>45.31</v>
      </c>
      <c r="T2362" s="7">
        <f t="shared" si="147"/>
        <v>0.49276780859162589</v>
      </c>
      <c r="U2362" s="4">
        <f>YEAR(SalesDataTable[[#This Row],[Order Date]])</f>
        <v>2026</v>
      </c>
      <c r="V2362" s="7" t="str">
        <f>"Q"&amp;ROUNDUP(MONTH(SalesDataTable[[#This Row],[Order Date]])/3,0)</f>
        <v>Q4</v>
      </c>
      <c r="W2362" s="8">
        <f>MONTH(SalesDataTable[[#This Row],[Order Date]])</f>
        <v>11</v>
      </c>
      <c r="X2362" s="7" t="str">
        <f>TEXT(SalesDataTable[[#This Row],[Order Date]],"mmm")</f>
        <v>Nov</v>
      </c>
    </row>
    <row r="2363" spans="1:24" ht="15.75">
      <c r="A2363" s="2">
        <v>621</v>
      </c>
      <c r="B2363" s="11">
        <v>46340</v>
      </c>
      <c r="C2363" s="4">
        <f>YEAR(SalesDataTable[[#This Row],[Order Date]])</f>
        <v>2026</v>
      </c>
      <c r="D2363" s="4" t="str">
        <f>"Q"&amp;ROUNDUP(MONTH(SalesDataTable[[#This Row],[Order Date]])/3,0)</f>
        <v>Q4</v>
      </c>
      <c r="E2363" s="4">
        <f>MONTH(SalesDataTable[[#This Row],[Order Date]])</f>
        <v>11</v>
      </c>
      <c r="F2363" s="4" t="str">
        <f>TEXT(SalesDataTable[[#This Row],[Order Date]],"MMM")</f>
        <v>Nov</v>
      </c>
      <c r="G2363" s="3" t="s">
        <v>20</v>
      </c>
      <c r="H2363" s="3" t="s">
        <v>47</v>
      </c>
      <c r="I2363" s="3" t="s">
        <v>8</v>
      </c>
      <c r="J2363" s="3" t="s">
        <v>16</v>
      </c>
      <c r="K2363" s="3" t="s">
        <v>14</v>
      </c>
      <c r="L2363" s="3" t="s">
        <v>15</v>
      </c>
      <c r="M2363" s="8">
        <v>5</v>
      </c>
      <c r="N2363" s="5">
        <v>35.68</v>
      </c>
      <c r="O2363" s="6">
        <v>0.15</v>
      </c>
      <c r="P2363" s="18">
        <v>13.48</v>
      </c>
      <c r="Q2363" s="18">
        <f t="shared" si="144"/>
        <v>151.64000000000001</v>
      </c>
      <c r="R2363" s="18">
        <f t="shared" si="145"/>
        <v>67.400000000000006</v>
      </c>
      <c r="S2363" s="18">
        <f t="shared" si="146"/>
        <v>84.240000000000009</v>
      </c>
      <c r="T2363" s="7">
        <f t="shared" si="147"/>
        <v>0.55552624637298864</v>
      </c>
      <c r="U2363" s="4">
        <f>YEAR(SalesDataTable[[#This Row],[Order Date]])</f>
        <v>2026</v>
      </c>
      <c r="V2363" s="7" t="str">
        <f>"Q"&amp;ROUNDUP(MONTH(SalesDataTable[[#This Row],[Order Date]])/3,0)</f>
        <v>Q4</v>
      </c>
      <c r="W2363" s="8">
        <f>MONTH(SalesDataTable[[#This Row],[Order Date]])</f>
        <v>11</v>
      </c>
      <c r="X2363" s="7" t="str">
        <f>TEXT(SalesDataTable[[#This Row],[Order Date]],"mmm")</f>
        <v>Nov</v>
      </c>
    </row>
    <row r="2364" spans="1:24" ht="15.75">
      <c r="A2364" s="2">
        <v>623</v>
      </c>
      <c r="B2364" s="11">
        <v>46340</v>
      </c>
      <c r="C2364" s="4">
        <f>YEAR(SalesDataTable[[#This Row],[Order Date]])</f>
        <v>2026</v>
      </c>
      <c r="D2364" s="4" t="str">
        <f>"Q"&amp;ROUNDUP(MONTH(SalesDataTable[[#This Row],[Order Date]])/3,0)</f>
        <v>Q4</v>
      </c>
      <c r="E2364" s="4">
        <f>MONTH(SalesDataTable[[#This Row],[Order Date]])</f>
        <v>11</v>
      </c>
      <c r="F2364" s="4" t="str">
        <f>TEXT(SalesDataTable[[#This Row],[Order Date]],"MMM")</f>
        <v>Nov</v>
      </c>
      <c r="G2364" s="3" t="s">
        <v>11</v>
      </c>
      <c r="H2364" s="3" t="s">
        <v>52</v>
      </c>
      <c r="I2364" s="3" t="s">
        <v>2</v>
      </c>
      <c r="J2364" s="3" t="s">
        <v>3</v>
      </c>
      <c r="K2364" s="3" t="s">
        <v>23</v>
      </c>
      <c r="L2364" s="3" t="s">
        <v>24</v>
      </c>
      <c r="M2364" s="8">
        <v>3</v>
      </c>
      <c r="N2364" s="5">
        <v>336.58</v>
      </c>
      <c r="O2364" s="6">
        <v>0.15</v>
      </c>
      <c r="P2364" s="18">
        <v>198.99</v>
      </c>
      <c r="Q2364" s="18">
        <f t="shared" si="144"/>
        <v>858.279</v>
      </c>
      <c r="R2364" s="18">
        <f t="shared" si="145"/>
        <v>596.97</v>
      </c>
      <c r="S2364" s="18">
        <f t="shared" si="146"/>
        <v>261.30899999999997</v>
      </c>
      <c r="T2364" s="7">
        <f t="shared" si="147"/>
        <v>0.3044569423229509</v>
      </c>
      <c r="U2364" s="4">
        <f>YEAR(SalesDataTable[[#This Row],[Order Date]])</f>
        <v>2026</v>
      </c>
      <c r="V2364" s="7" t="str">
        <f>"Q"&amp;ROUNDUP(MONTH(SalesDataTable[[#This Row],[Order Date]])/3,0)</f>
        <v>Q4</v>
      </c>
      <c r="W2364" s="8">
        <f>MONTH(SalesDataTable[[#This Row],[Order Date]])</f>
        <v>11</v>
      </c>
      <c r="X2364" s="7" t="str">
        <f>TEXT(SalesDataTable[[#This Row],[Order Date]],"mmm")</f>
        <v>Nov</v>
      </c>
    </row>
    <row r="2365" spans="1:24" ht="15.75">
      <c r="A2365" s="2">
        <v>1431</v>
      </c>
      <c r="B2365" s="11">
        <v>46340</v>
      </c>
      <c r="C2365" s="4">
        <f>YEAR(SalesDataTable[[#This Row],[Order Date]])</f>
        <v>2026</v>
      </c>
      <c r="D2365" s="4" t="str">
        <f>"Q"&amp;ROUNDUP(MONTH(SalesDataTable[[#This Row],[Order Date]])/3,0)</f>
        <v>Q4</v>
      </c>
      <c r="E2365" s="4">
        <f>MONTH(SalesDataTable[[#This Row],[Order Date]])</f>
        <v>11</v>
      </c>
      <c r="F2365" s="4" t="str">
        <f>TEXT(SalesDataTable[[#This Row],[Order Date]],"MMM")</f>
        <v>Nov</v>
      </c>
      <c r="G2365" s="3" t="s">
        <v>11</v>
      </c>
      <c r="H2365" s="3" t="s">
        <v>12</v>
      </c>
      <c r="I2365" s="3" t="s">
        <v>2</v>
      </c>
      <c r="J2365" s="3" t="s">
        <v>13</v>
      </c>
      <c r="K2365" s="3" t="s">
        <v>34</v>
      </c>
      <c r="L2365" s="3" t="s">
        <v>42</v>
      </c>
      <c r="M2365" s="8">
        <v>2</v>
      </c>
      <c r="N2365" s="5">
        <v>36.979999999999997</v>
      </c>
      <c r="O2365" s="6">
        <v>0.15</v>
      </c>
      <c r="P2365" s="18">
        <v>14.13</v>
      </c>
      <c r="Q2365" s="18">
        <f t="shared" si="144"/>
        <v>62.865999999999993</v>
      </c>
      <c r="R2365" s="18">
        <f t="shared" si="145"/>
        <v>28.26</v>
      </c>
      <c r="S2365" s="18">
        <f t="shared" si="146"/>
        <v>34.605999999999995</v>
      </c>
      <c r="T2365" s="7">
        <f t="shared" si="147"/>
        <v>0.55047243342983487</v>
      </c>
      <c r="U2365" s="4">
        <f>YEAR(SalesDataTable[[#This Row],[Order Date]])</f>
        <v>2026</v>
      </c>
      <c r="V2365" s="7" t="str">
        <f>"Q"&amp;ROUNDUP(MONTH(SalesDataTable[[#This Row],[Order Date]])/3,0)</f>
        <v>Q4</v>
      </c>
      <c r="W2365" s="8">
        <f>MONTH(SalesDataTable[[#This Row],[Order Date]])</f>
        <v>11</v>
      </c>
      <c r="X2365" s="7" t="str">
        <f>TEXT(SalesDataTable[[#This Row],[Order Date]],"mmm")</f>
        <v>Nov</v>
      </c>
    </row>
    <row r="2366" spans="1:24" ht="15.75">
      <c r="A2366" s="2">
        <v>1520</v>
      </c>
      <c r="B2366" s="11">
        <v>46340</v>
      </c>
      <c r="C2366" s="4">
        <f>YEAR(SalesDataTable[[#This Row],[Order Date]])</f>
        <v>2026</v>
      </c>
      <c r="D2366" s="4" t="str">
        <f>"Q"&amp;ROUNDUP(MONTH(SalesDataTable[[#This Row],[Order Date]])/3,0)</f>
        <v>Q4</v>
      </c>
      <c r="E2366" s="4">
        <f>MONTH(SalesDataTable[[#This Row],[Order Date]])</f>
        <v>11</v>
      </c>
      <c r="F2366" s="4" t="str">
        <f>TEXT(SalesDataTable[[#This Row],[Order Date]],"MMM")</f>
        <v>Nov</v>
      </c>
      <c r="G2366" s="3" t="s">
        <v>20</v>
      </c>
      <c r="H2366" s="3" t="s">
        <v>47</v>
      </c>
      <c r="I2366" s="3" t="s">
        <v>28</v>
      </c>
      <c r="J2366" s="3" t="s">
        <v>13</v>
      </c>
      <c r="K2366" s="3" t="s">
        <v>34</v>
      </c>
      <c r="L2366" s="3" t="s">
        <v>42</v>
      </c>
      <c r="M2366" s="8">
        <v>2</v>
      </c>
      <c r="N2366" s="5">
        <v>36.15</v>
      </c>
      <c r="O2366" s="6">
        <v>0</v>
      </c>
      <c r="P2366" s="18">
        <v>13.51</v>
      </c>
      <c r="Q2366" s="18">
        <f t="shared" si="144"/>
        <v>72.3</v>
      </c>
      <c r="R2366" s="18">
        <f t="shared" si="145"/>
        <v>27.02</v>
      </c>
      <c r="S2366" s="18">
        <f t="shared" si="146"/>
        <v>45.28</v>
      </c>
      <c r="T2366" s="7">
        <f t="shared" si="147"/>
        <v>0.62627939142461964</v>
      </c>
      <c r="U2366" s="4">
        <f>YEAR(SalesDataTable[[#This Row],[Order Date]])</f>
        <v>2026</v>
      </c>
      <c r="V2366" s="7" t="str">
        <f>"Q"&amp;ROUNDUP(MONTH(SalesDataTable[[#This Row],[Order Date]])/3,0)</f>
        <v>Q4</v>
      </c>
      <c r="W2366" s="8">
        <f>MONTH(SalesDataTable[[#This Row],[Order Date]])</f>
        <v>11</v>
      </c>
      <c r="X2366" s="7" t="str">
        <f>TEXT(SalesDataTable[[#This Row],[Order Date]],"mmm")</f>
        <v>Nov</v>
      </c>
    </row>
    <row r="2367" spans="1:24" ht="15.75">
      <c r="A2367" s="2">
        <v>1791</v>
      </c>
      <c r="B2367" s="11">
        <v>46340</v>
      </c>
      <c r="C2367" s="4">
        <f>YEAR(SalesDataTable[[#This Row],[Order Date]])</f>
        <v>2026</v>
      </c>
      <c r="D2367" s="4" t="str">
        <f>"Q"&amp;ROUNDUP(MONTH(SalesDataTable[[#This Row],[Order Date]])/3,0)</f>
        <v>Q4</v>
      </c>
      <c r="E2367" s="4">
        <f>MONTH(SalesDataTable[[#This Row],[Order Date]])</f>
        <v>11</v>
      </c>
      <c r="F2367" s="4" t="str">
        <f>TEXT(SalesDataTable[[#This Row],[Order Date]],"MMM")</f>
        <v>Nov</v>
      </c>
      <c r="G2367" s="3" t="s">
        <v>11</v>
      </c>
      <c r="H2367" s="3" t="s">
        <v>12</v>
      </c>
      <c r="I2367" s="3" t="s">
        <v>2</v>
      </c>
      <c r="J2367" s="3" t="s">
        <v>16</v>
      </c>
      <c r="K2367" s="3" t="s">
        <v>34</v>
      </c>
      <c r="L2367" s="3" t="s">
        <v>38</v>
      </c>
      <c r="M2367" s="8">
        <v>1</v>
      </c>
      <c r="N2367" s="5">
        <v>121.86</v>
      </c>
      <c r="O2367" s="6">
        <v>0.05</v>
      </c>
      <c r="P2367" s="18">
        <v>69.900000000000006</v>
      </c>
      <c r="Q2367" s="18">
        <f t="shared" si="144"/>
        <v>115.767</v>
      </c>
      <c r="R2367" s="18">
        <f t="shared" si="145"/>
        <v>69.900000000000006</v>
      </c>
      <c r="S2367" s="18">
        <f t="shared" si="146"/>
        <v>45.86699999999999</v>
      </c>
      <c r="T2367" s="7">
        <f t="shared" si="147"/>
        <v>0.396200989919407</v>
      </c>
      <c r="U2367" s="4">
        <f>YEAR(SalesDataTable[[#This Row],[Order Date]])</f>
        <v>2026</v>
      </c>
      <c r="V2367" s="7" t="str">
        <f>"Q"&amp;ROUNDUP(MONTH(SalesDataTable[[#This Row],[Order Date]])/3,0)</f>
        <v>Q4</v>
      </c>
      <c r="W2367" s="8">
        <f>MONTH(SalesDataTable[[#This Row],[Order Date]])</f>
        <v>11</v>
      </c>
      <c r="X2367" s="7" t="str">
        <f>TEXT(SalesDataTable[[#This Row],[Order Date]],"mmm")</f>
        <v>Nov</v>
      </c>
    </row>
    <row r="2368" spans="1:24" ht="15.75">
      <c r="A2368" s="2">
        <v>2191</v>
      </c>
      <c r="B2368" s="11">
        <v>46340</v>
      </c>
      <c r="C2368" s="4">
        <f>YEAR(SalesDataTable[[#This Row],[Order Date]])</f>
        <v>2026</v>
      </c>
      <c r="D2368" s="4" t="str">
        <f>"Q"&amp;ROUNDUP(MONTH(SalesDataTable[[#This Row],[Order Date]])/3,0)</f>
        <v>Q4</v>
      </c>
      <c r="E2368" s="4">
        <f>MONTH(SalesDataTable[[#This Row],[Order Date]])</f>
        <v>11</v>
      </c>
      <c r="F2368" s="4" t="str">
        <f>TEXT(SalesDataTable[[#This Row],[Order Date]],"MMM")</f>
        <v>Nov</v>
      </c>
      <c r="G2368" s="3" t="s">
        <v>11</v>
      </c>
      <c r="H2368" s="3" t="s">
        <v>25</v>
      </c>
      <c r="I2368" s="3" t="s">
        <v>19</v>
      </c>
      <c r="J2368" s="3" t="s">
        <v>3</v>
      </c>
      <c r="K2368" s="3" t="s">
        <v>4</v>
      </c>
      <c r="L2368" s="3" t="s">
        <v>22</v>
      </c>
      <c r="M2368" s="8">
        <v>6</v>
      </c>
      <c r="N2368" s="5">
        <v>49.85</v>
      </c>
      <c r="O2368" s="6">
        <v>0.05</v>
      </c>
      <c r="P2368" s="18">
        <v>22.68</v>
      </c>
      <c r="Q2368" s="18">
        <f t="shared" si="144"/>
        <v>284.14499999999998</v>
      </c>
      <c r="R2368" s="18">
        <f t="shared" si="145"/>
        <v>136.07999999999998</v>
      </c>
      <c r="S2368" s="18">
        <f t="shared" si="146"/>
        <v>148.065</v>
      </c>
      <c r="T2368" s="7">
        <f t="shared" si="147"/>
        <v>0.52108958454310306</v>
      </c>
      <c r="U2368" s="4">
        <f>YEAR(SalesDataTable[[#This Row],[Order Date]])</f>
        <v>2026</v>
      </c>
      <c r="V2368" s="7" t="str">
        <f>"Q"&amp;ROUNDUP(MONTH(SalesDataTable[[#This Row],[Order Date]])/3,0)</f>
        <v>Q4</v>
      </c>
      <c r="W2368" s="8">
        <f>MONTH(SalesDataTable[[#This Row],[Order Date]])</f>
        <v>11</v>
      </c>
      <c r="X2368" s="7" t="str">
        <f>TEXT(SalesDataTable[[#This Row],[Order Date]],"mmm")</f>
        <v>Nov</v>
      </c>
    </row>
    <row r="2369" spans="1:24" ht="15.75">
      <c r="A2369" s="2">
        <v>2365</v>
      </c>
      <c r="B2369" s="11">
        <v>46340</v>
      </c>
      <c r="C2369" s="4">
        <f>YEAR(SalesDataTable[[#This Row],[Order Date]])</f>
        <v>2026</v>
      </c>
      <c r="D2369" s="4" t="str">
        <f>"Q"&amp;ROUNDUP(MONTH(SalesDataTable[[#This Row],[Order Date]])/3,0)</f>
        <v>Q4</v>
      </c>
      <c r="E2369" s="4">
        <f>MONTH(SalesDataTable[[#This Row],[Order Date]])</f>
        <v>11</v>
      </c>
      <c r="F2369" s="4" t="str">
        <f>TEXT(SalesDataTable[[#This Row],[Order Date]],"MMM")</f>
        <v>Nov</v>
      </c>
      <c r="G2369" s="3" t="s">
        <v>11</v>
      </c>
      <c r="H2369" s="3" t="s">
        <v>25</v>
      </c>
      <c r="I2369" s="3" t="s">
        <v>19</v>
      </c>
      <c r="J2369" s="3" t="s">
        <v>16</v>
      </c>
      <c r="K2369" s="3" t="s">
        <v>9</v>
      </c>
      <c r="L2369" s="3" t="s">
        <v>10</v>
      </c>
      <c r="M2369" s="8">
        <v>2</v>
      </c>
      <c r="N2369" s="5">
        <v>91.95</v>
      </c>
      <c r="O2369" s="6">
        <v>0.05</v>
      </c>
      <c r="P2369" s="18">
        <v>46.45</v>
      </c>
      <c r="Q2369" s="18">
        <f t="shared" si="144"/>
        <v>174.70499999999998</v>
      </c>
      <c r="R2369" s="18">
        <f t="shared" si="145"/>
        <v>92.9</v>
      </c>
      <c r="S2369" s="18">
        <f t="shared" si="146"/>
        <v>81.804999999999978</v>
      </c>
      <c r="T2369" s="7">
        <f t="shared" si="147"/>
        <v>0.46824647262528252</v>
      </c>
      <c r="U2369" s="4">
        <f>YEAR(SalesDataTable[[#This Row],[Order Date]])</f>
        <v>2026</v>
      </c>
      <c r="V2369" s="7" t="str">
        <f>"Q"&amp;ROUNDUP(MONTH(SalesDataTable[[#This Row],[Order Date]])/3,0)</f>
        <v>Q4</v>
      </c>
      <c r="W2369" s="8">
        <f>MONTH(SalesDataTable[[#This Row],[Order Date]])</f>
        <v>11</v>
      </c>
      <c r="X2369" s="7" t="str">
        <f>TEXT(SalesDataTable[[#This Row],[Order Date]],"mmm")</f>
        <v>Nov</v>
      </c>
    </row>
    <row r="2370" spans="1:24" ht="15.75">
      <c r="A2370" s="2">
        <v>2603</v>
      </c>
      <c r="B2370" s="11">
        <v>46340</v>
      </c>
      <c r="C2370" s="4">
        <f>YEAR(SalesDataTable[[#This Row],[Order Date]])</f>
        <v>2026</v>
      </c>
      <c r="D2370" s="4" t="str">
        <f>"Q"&amp;ROUNDUP(MONTH(SalesDataTable[[#This Row],[Order Date]])/3,0)</f>
        <v>Q4</v>
      </c>
      <c r="E2370" s="4">
        <f>MONTH(SalesDataTable[[#This Row],[Order Date]])</f>
        <v>11</v>
      </c>
      <c r="F2370" s="4" t="str">
        <f>TEXT(SalesDataTable[[#This Row],[Order Date]],"MMM")</f>
        <v>Nov</v>
      </c>
      <c r="G2370" s="3" t="s">
        <v>20</v>
      </c>
      <c r="H2370" s="3" t="s">
        <v>33</v>
      </c>
      <c r="I2370" s="3" t="s">
        <v>28</v>
      </c>
      <c r="J2370" s="3" t="s">
        <v>3</v>
      </c>
      <c r="K2370" s="3" t="s">
        <v>4</v>
      </c>
      <c r="L2370" s="3" t="s">
        <v>22</v>
      </c>
      <c r="M2370" s="8">
        <v>2</v>
      </c>
      <c r="N2370" s="5">
        <v>51.71</v>
      </c>
      <c r="O2370" s="6">
        <v>0.15</v>
      </c>
      <c r="P2370" s="18">
        <v>22.93</v>
      </c>
      <c r="Q2370" s="18">
        <f t="shared" ref="Q2370:Q2433" si="148">M2370*N2370*(1-O2370)</f>
        <v>87.906999999999996</v>
      </c>
      <c r="R2370" s="18">
        <f t="shared" ref="R2370:R2433" si="149">M2370*P2370</f>
        <v>45.86</v>
      </c>
      <c r="S2370" s="18">
        <f t="shared" ref="S2370:S2433" si="150">Q2370-R2370</f>
        <v>42.046999999999997</v>
      </c>
      <c r="T2370" s="7">
        <f t="shared" ref="T2370:T2433" si="151">IFERROR(S2370/Q2370,0)</f>
        <v>0.47831230732478641</v>
      </c>
      <c r="U2370" s="4">
        <f>YEAR(SalesDataTable[[#This Row],[Order Date]])</f>
        <v>2026</v>
      </c>
      <c r="V2370" s="7" t="str">
        <f>"Q"&amp;ROUNDUP(MONTH(SalesDataTable[[#This Row],[Order Date]])/3,0)</f>
        <v>Q4</v>
      </c>
      <c r="W2370" s="8">
        <f>MONTH(SalesDataTable[[#This Row],[Order Date]])</f>
        <v>11</v>
      </c>
      <c r="X2370" s="7" t="str">
        <f>TEXT(SalesDataTable[[#This Row],[Order Date]],"mmm")</f>
        <v>Nov</v>
      </c>
    </row>
    <row r="2371" spans="1:24" ht="15.75">
      <c r="A2371" s="2">
        <v>4098</v>
      </c>
      <c r="B2371" s="11">
        <v>46340</v>
      </c>
      <c r="C2371" s="4">
        <f>YEAR(SalesDataTable[[#This Row],[Order Date]])</f>
        <v>2026</v>
      </c>
      <c r="D2371" s="4" t="str">
        <f>"Q"&amp;ROUNDUP(MONTH(SalesDataTable[[#This Row],[Order Date]])/3,0)</f>
        <v>Q4</v>
      </c>
      <c r="E2371" s="4">
        <f>MONTH(SalesDataTable[[#This Row],[Order Date]])</f>
        <v>11</v>
      </c>
      <c r="F2371" s="4" t="str">
        <f>TEXT(SalesDataTable[[#This Row],[Order Date]],"MMM")</f>
        <v>Nov</v>
      </c>
      <c r="G2371" s="3" t="s">
        <v>6</v>
      </c>
      <c r="H2371" s="3" t="s">
        <v>7</v>
      </c>
      <c r="I2371" s="3" t="s">
        <v>19</v>
      </c>
      <c r="J2371" s="3" t="s">
        <v>3</v>
      </c>
      <c r="K2371" s="3" t="s">
        <v>34</v>
      </c>
      <c r="L2371" s="3" t="s">
        <v>35</v>
      </c>
      <c r="M2371" s="8">
        <v>1</v>
      </c>
      <c r="N2371" s="5">
        <v>41.05</v>
      </c>
      <c r="O2371" s="6">
        <v>0.05</v>
      </c>
      <c r="P2371" s="18">
        <v>14.6</v>
      </c>
      <c r="Q2371" s="18">
        <f t="shared" si="148"/>
        <v>38.997499999999995</v>
      </c>
      <c r="R2371" s="18">
        <f t="shared" si="149"/>
        <v>14.6</v>
      </c>
      <c r="S2371" s="18">
        <f t="shared" si="150"/>
        <v>24.397499999999994</v>
      </c>
      <c r="T2371" s="7">
        <f t="shared" si="151"/>
        <v>0.62561702673248276</v>
      </c>
      <c r="U2371" s="4">
        <f>YEAR(SalesDataTable[[#This Row],[Order Date]])</f>
        <v>2026</v>
      </c>
      <c r="V2371" s="7" t="str">
        <f>"Q"&amp;ROUNDUP(MONTH(SalesDataTable[[#This Row],[Order Date]])/3,0)</f>
        <v>Q4</v>
      </c>
      <c r="W2371" s="8">
        <f>MONTH(SalesDataTable[[#This Row],[Order Date]])</f>
        <v>11</v>
      </c>
      <c r="X2371" s="7" t="str">
        <f>TEXT(SalesDataTable[[#This Row],[Order Date]],"mmm")</f>
        <v>Nov</v>
      </c>
    </row>
    <row r="2372" spans="1:24" ht="15.75">
      <c r="A2372" s="2">
        <v>1176</v>
      </c>
      <c r="B2372" s="11">
        <v>46341</v>
      </c>
      <c r="C2372" s="4">
        <f>YEAR(SalesDataTable[[#This Row],[Order Date]])</f>
        <v>2026</v>
      </c>
      <c r="D2372" s="4" t="str">
        <f>"Q"&amp;ROUNDUP(MONTH(SalesDataTable[[#This Row],[Order Date]])/3,0)</f>
        <v>Q4</v>
      </c>
      <c r="E2372" s="4">
        <f>MONTH(SalesDataTable[[#This Row],[Order Date]])</f>
        <v>11</v>
      </c>
      <c r="F2372" s="4" t="str">
        <f>TEXT(SalesDataTable[[#This Row],[Order Date]],"MMM")</f>
        <v>Nov</v>
      </c>
      <c r="G2372" s="3" t="s">
        <v>6</v>
      </c>
      <c r="H2372" s="3" t="s">
        <v>27</v>
      </c>
      <c r="I2372" s="3" t="s">
        <v>8</v>
      </c>
      <c r="J2372" s="3" t="s">
        <v>16</v>
      </c>
      <c r="K2372" s="3" t="s">
        <v>23</v>
      </c>
      <c r="L2372" s="3" t="s">
        <v>24</v>
      </c>
      <c r="M2372" s="8">
        <v>10</v>
      </c>
      <c r="N2372" s="5">
        <v>333.09</v>
      </c>
      <c r="O2372" s="6">
        <v>0.15</v>
      </c>
      <c r="P2372" s="18">
        <v>197.95</v>
      </c>
      <c r="Q2372" s="18">
        <f t="shared" si="148"/>
        <v>2831.2649999999994</v>
      </c>
      <c r="R2372" s="18">
        <f t="shared" si="149"/>
        <v>1979.5</v>
      </c>
      <c r="S2372" s="18">
        <f t="shared" si="150"/>
        <v>851.76499999999942</v>
      </c>
      <c r="T2372" s="7">
        <f t="shared" si="151"/>
        <v>0.30084255624252748</v>
      </c>
      <c r="U2372" s="4">
        <f>YEAR(SalesDataTable[[#This Row],[Order Date]])</f>
        <v>2026</v>
      </c>
      <c r="V2372" s="7" t="str">
        <f>"Q"&amp;ROUNDUP(MONTH(SalesDataTable[[#This Row],[Order Date]])/3,0)</f>
        <v>Q4</v>
      </c>
      <c r="W2372" s="8">
        <f>MONTH(SalesDataTable[[#This Row],[Order Date]])</f>
        <v>11</v>
      </c>
      <c r="X2372" s="7" t="str">
        <f>TEXT(SalesDataTable[[#This Row],[Order Date]],"mmm")</f>
        <v>Nov</v>
      </c>
    </row>
    <row r="2373" spans="1:24" ht="15.75">
      <c r="A2373" s="2">
        <v>1895</v>
      </c>
      <c r="B2373" s="11">
        <v>46341</v>
      </c>
      <c r="C2373" s="4">
        <f>YEAR(SalesDataTable[[#This Row],[Order Date]])</f>
        <v>2026</v>
      </c>
      <c r="D2373" s="4" t="str">
        <f>"Q"&amp;ROUNDUP(MONTH(SalesDataTable[[#This Row],[Order Date]])/3,0)</f>
        <v>Q4</v>
      </c>
      <c r="E2373" s="4">
        <f>MONTH(SalesDataTable[[#This Row],[Order Date]])</f>
        <v>11</v>
      </c>
      <c r="F2373" s="4" t="str">
        <f>TEXT(SalesDataTable[[#This Row],[Order Date]],"MMM")</f>
        <v>Nov</v>
      </c>
      <c r="G2373" s="3" t="s">
        <v>20</v>
      </c>
      <c r="H2373" s="3" t="s">
        <v>21</v>
      </c>
      <c r="I2373" s="3" t="s">
        <v>2</v>
      </c>
      <c r="J2373" s="3" t="s">
        <v>16</v>
      </c>
      <c r="K2373" s="3" t="s">
        <v>4</v>
      </c>
      <c r="L2373" s="3" t="s">
        <v>22</v>
      </c>
      <c r="M2373" s="8">
        <v>3</v>
      </c>
      <c r="N2373" s="5">
        <v>51.79</v>
      </c>
      <c r="O2373" s="6">
        <v>0.2</v>
      </c>
      <c r="P2373" s="18">
        <v>22.23</v>
      </c>
      <c r="Q2373" s="18">
        <f t="shared" si="148"/>
        <v>124.29600000000001</v>
      </c>
      <c r="R2373" s="18">
        <f t="shared" si="149"/>
        <v>66.69</v>
      </c>
      <c r="S2373" s="18">
        <f t="shared" si="150"/>
        <v>57.606000000000009</v>
      </c>
      <c r="T2373" s="7">
        <f t="shared" si="151"/>
        <v>0.4634581965630431</v>
      </c>
      <c r="U2373" s="4">
        <f>YEAR(SalesDataTable[[#This Row],[Order Date]])</f>
        <v>2026</v>
      </c>
      <c r="V2373" s="7" t="str">
        <f>"Q"&amp;ROUNDUP(MONTH(SalesDataTable[[#This Row],[Order Date]])/3,0)</f>
        <v>Q4</v>
      </c>
      <c r="W2373" s="8">
        <f>MONTH(SalesDataTable[[#This Row],[Order Date]])</f>
        <v>11</v>
      </c>
      <c r="X2373" s="7" t="str">
        <f>TEXT(SalesDataTable[[#This Row],[Order Date]],"mmm")</f>
        <v>Nov</v>
      </c>
    </row>
    <row r="2374" spans="1:24" ht="15.75">
      <c r="A2374" s="2">
        <v>3385</v>
      </c>
      <c r="B2374" s="11">
        <v>46341</v>
      </c>
      <c r="C2374" s="4">
        <f>YEAR(SalesDataTable[[#This Row],[Order Date]])</f>
        <v>2026</v>
      </c>
      <c r="D2374" s="4" t="str">
        <f>"Q"&amp;ROUNDUP(MONTH(SalesDataTable[[#This Row],[Order Date]])/3,0)</f>
        <v>Q4</v>
      </c>
      <c r="E2374" s="4">
        <f>MONTH(SalesDataTable[[#This Row],[Order Date]])</f>
        <v>11</v>
      </c>
      <c r="F2374" s="4" t="str">
        <f>TEXT(SalesDataTable[[#This Row],[Order Date]],"MMM")</f>
        <v>Nov</v>
      </c>
      <c r="G2374" s="3" t="s">
        <v>6</v>
      </c>
      <c r="H2374" s="3" t="s">
        <v>41</v>
      </c>
      <c r="I2374" s="3" t="s">
        <v>28</v>
      </c>
      <c r="J2374" s="3" t="s">
        <v>13</v>
      </c>
      <c r="K2374" s="3" t="s">
        <v>9</v>
      </c>
      <c r="L2374" s="3" t="s">
        <v>46</v>
      </c>
      <c r="M2374" s="8">
        <v>1</v>
      </c>
      <c r="N2374" s="5">
        <v>71.040000000000006</v>
      </c>
      <c r="O2374" s="6">
        <v>0.1</v>
      </c>
      <c r="P2374" s="18">
        <v>31.59</v>
      </c>
      <c r="Q2374" s="18">
        <f t="shared" si="148"/>
        <v>63.936000000000007</v>
      </c>
      <c r="R2374" s="18">
        <f t="shared" si="149"/>
        <v>31.59</v>
      </c>
      <c r="S2374" s="18">
        <f t="shared" si="150"/>
        <v>32.346000000000004</v>
      </c>
      <c r="T2374" s="7">
        <f t="shared" si="151"/>
        <v>0.50591216216216217</v>
      </c>
      <c r="U2374" s="4">
        <f>YEAR(SalesDataTable[[#This Row],[Order Date]])</f>
        <v>2026</v>
      </c>
      <c r="V2374" s="7" t="str">
        <f>"Q"&amp;ROUNDUP(MONTH(SalesDataTable[[#This Row],[Order Date]])/3,0)</f>
        <v>Q4</v>
      </c>
      <c r="W2374" s="8">
        <f>MONTH(SalesDataTable[[#This Row],[Order Date]])</f>
        <v>11</v>
      </c>
      <c r="X2374" s="7" t="str">
        <f>TEXT(SalesDataTable[[#This Row],[Order Date]],"mmm")</f>
        <v>Nov</v>
      </c>
    </row>
    <row r="2375" spans="1:24" ht="15.75">
      <c r="A2375" s="2">
        <v>3581</v>
      </c>
      <c r="B2375" s="11">
        <v>46341</v>
      </c>
      <c r="C2375" s="4">
        <f>YEAR(SalesDataTable[[#This Row],[Order Date]])</f>
        <v>2026</v>
      </c>
      <c r="D2375" s="4" t="str">
        <f>"Q"&amp;ROUNDUP(MONTH(SalesDataTable[[#This Row],[Order Date]])/3,0)</f>
        <v>Q4</v>
      </c>
      <c r="E2375" s="4">
        <f>MONTH(SalesDataTable[[#This Row],[Order Date]])</f>
        <v>11</v>
      </c>
      <c r="F2375" s="4" t="str">
        <f>TEXT(SalesDataTable[[#This Row],[Order Date]],"MMM")</f>
        <v>Nov</v>
      </c>
      <c r="G2375" s="3" t="s">
        <v>20</v>
      </c>
      <c r="H2375" s="3" t="s">
        <v>21</v>
      </c>
      <c r="I2375" s="3" t="s">
        <v>28</v>
      </c>
      <c r="J2375" s="3" t="s">
        <v>16</v>
      </c>
      <c r="K2375" s="3" t="s">
        <v>9</v>
      </c>
      <c r="L2375" s="3" t="s">
        <v>17</v>
      </c>
      <c r="M2375" s="8">
        <v>2</v>
      </c>
      <c r="N2375" s="5">
        <v>141.21</v>
      </c>
      <c r="O2375" s="6">
        <v>0.1</v>
      </c>
      <c r="P2375" s="18">
        <v>78.31</v>
      </c>
      <c r="Q2375" s="18">
        <f t="shared" si="148"/>
        <v>254.17800000000003</v>
      </c>
      <c r="R2375" s="18">
        <f t="shared" si="149"/>
        <v>156.62</v>
      </c>
      <c r="S2375" s="18">
        <f t="shared" si="150"/>
        <v>97.558000000000021</v>
      </c>
      <c r="T2375" s="7">
        <f t="shared" si="151"/>
        <v>0.38381763960688969</v>
      </c>
      <c r="U2375" s="4">
        <f>YEAR(SalesDataTable[[#This Row],[Order Date]])</f>
        <v>2026</v>
      </c>
      <c r="V2375" s="7" t="str">
        <f>"Q"&amp;ROUNDUP(MONTH(SalesDataTable[[#This Row],[Order Date]])/3,0)</f>
        <v>Q4</v>
      </c>
      <c r="W2375" s="8">
        <f>MONTH(SalesDataTable[[#This Row],[Order Date]])</f>
        <v>11</v>
      </c>
      <c r="X2375" s="7" t="str">
        <f>TEXT(SalesDataTable[[#This Row],[Order Date]],"mmm")</f>
        <v>Nov</v>
      </c>
    </row>
    <row r="2376" spans="1:24" ht="15.75">
      <c r="A2376" s="2">
        <v>4528</v>
      </c>
      <c r="B2376" s="11">
        <v>46341</v>
      </c>
      <c r="C2376" s="4">
        <f>YEAR(SalesDataTable[[#This Row],[Order Date]])</f>
        <v>2026</v>
      </c>
      <c r="D2376" s="4" t="str">
        <f>"Q"&amp;ROUNDUP(MONTH(SalesDataTable[[#This Row],[Order Date]])/3,0)</f>
        <v>Q4</v>
      </c>
      <c r="E2376" s="4">
        <f>MONTH(SalesDataTable[[#This Row],[Order Date]])</f>
        <v>11</v>
      </c>
      <c r="F2376" s="4" t="str">
        <f>TEXT(SalesDataTable[[#This Row],[Order Date]],"MMM")</f>
        <v>Nov</v>
      </c>
      <c r="G2376" s="3" t="s">
        <v>0</v>
      </c>
      <c r="H2376" s="3" t="s">
        <v>50</v>
      </c>
      <c r="I2376" s="3" t="s">
        <v>28</v>
      </c>
      <c r="J2376" s="3" t="s">
        <v>13</v>
      </c>
      <c r="K2376" s="3" t="s">
        <v>9</v>
      </c>
      <c r="L2376" s="3" t="s">
        <v>17</v>
      </c>
      <c r="M2376" s="8">
        <v>2</v>
      </c>
      <c r="N2376" s="5">
        <v>141.63999999999999</v>
      </c>
      <c r="O2376" s="6">
        <v>0.15</v>
      </c>
      <c r="P2376" s="18">
        <v>80.349999999999994</v>
      </c>
      <c r="Q2376" s="18">
        <f t="shared" si="148"/>
        <v>240.78799999999998</v>
      </c>
      <c r="R2376" s="18">
        <f t="shared" si="149"/>
        <v>160.69999999999999</v>
      </c>
      <c r="S2376" s="18">
        <f t="shared" si="150"/>
        <v>80.087999999999994</v>
      </c>
      <c r="T2376" s="7">
        <f t="shared" si="151"/>
        <v>0.33260793727262156</v>
      </c>
      <c r="U2376" s="4">
        <f>YEAR(SalesDataTable[[#This Row],[Order Date]])</f>
        <v>2026</v>
      </c>
      <c r="V2376" s="7" t="str">
        <f>"Q"&amp;ROUNDUP(MONTH(SalesDataTable[[#This Row],[Order Date]])/3,0)</f>
        <v>Q4</v>
      </c>
      <c r="W2376" s="8">
        <f>MONTH(SalesDataTable[[#This Row],[Order Date]])</f>
        <v>11</v>
      </c>
      <c r="X2376" s="7" t="str">
        <f>TEXT(SalesDataTable[[#This Row],[Order Date]],"mmm")</f>
        <v>Nov</v>
      </c>
    </row>
    <row r="2377" spans="1:24" ht="15.75">
      <c r="A2377" s="2">
        <v>4633</v>
      </c>
      <c r="B2377" s="11">
        <v>46341</v>
      </c>
      <c r="C2377" s="4">
        <f>YEAR(SalesDataTable[[#This Row],[Order Date]])</f>
        <v>2026</v>
      </c>
      <c r="D2377" s="4" t="str">
        <f>"Q"&amp;ROUNDUP(MONTH(SalesDataTable[[#This Row],[Order Date]])/3,0)</f>
        <v>Q4</v>
      </c>
      <c r="E2377" s="4">
        <f>MONTH(SalesDataTable[[#This Row],[Order Date]])</f>
        <v>11</v>
      </c>
      <c r="F2377" s="4" t="str">
        <f>TEXT(SalesDataTable[[#This Row],[Order Date]],"MMM")</f>
        <v>Nov</v>
      </c>
      <c r="G2377" s="3" t="s">
        <v>11</v>
      </c>
      <c r="H2377" s="3" t="s">
        <v>39</v>
      </c>
      <c r="I2377" s="3" t="s">
        <v>2</v>
      </c>
      <c r="J2377" s="3" t="s">
        <v>3</v>
      </c>
      <c r="K2377" s="3" t="s">
        <v>9</v>
      </c>
      <c r="L2377" s="3" t="s">
        <v>46</v>
      </c>
      <c r="M2377" s="8">
        <v>1</v>
      </c>
      <c r="N2377" s="5">
        <v>71.78</v>
      </c>
      <c r="O2377" s="6">
        <v>0.15</v>
      </c>
      <c r="P2377" s="18">
        <v>32.869999999999997</v>
      </c>
      <c r="Q2377" s="18">
        <f t="shared" si="148"/>
        <v>61.012999999999998</v>
      </c>
      <c r="R2377" s="18">
        <f t="shared" si="149"/>
        <v>32.869999999999997</v>
      </c>
      <c r="S2377" s="18">
        <f t="shared" si="150"/>
        <v>28.143000000000001</v>
      </c>
      <c r="T2377" s="7">
        <f t="shared" si="151"/>
        <v>0.46126235392457349</v>
      </c>
      <c r="U2377" s="4">
        <f>YEAR(SalesDataTable[[#This Row],[Order Date]])</f>
        <v>2026</v>
      </c>
      <c r="V2377" s="7" t="str">
        <f>"Q"&amp;ROUNDUP(MONTH(SalesDataTable[[#This Row],[Order Date]])/3,0)</f>
        <v>Q4</v>
      </c>
      <c r="W2377" s="8">
        <f>MONTH(SalesDataTable[[#This Row],[Order Date]])</f>
        <v>11</v>
      </c>
      <c r="X2377" s="7" t="str">
        <f>TEXT(SalesDataTable[[#This Row],[Order Date]],"mmm")</f>
        <v>Nov</v>
      </c>
    </row>
    <row r="2378" spans="1:24" ht="15.75">
      <c r="A2378" s="2">
        <v>5195</v>
      </c>
      <c r="B2378" s="11">
        <v>46341</v>
      </c>
      <c r="C2378" s="4">
        <f>YEAR(SalesDataTable[[#This Row],[Order Date]])</f>
        <v>2026</v>
      </c>
      <c r="D2378" s="4" t="str">
        <f>"Q"&amp;ROUNDUP(MONTH(SalesDataTable[[#This Row],[Order Date]])/3,0)</f>
        <v>Q4</v>
      </c>
      <c r="E2378" s="4">
        <f>MONTH(SalesDataTable[[#This Row],[Order Date]])</f>
        <v>11</v>
      </c>
      <c r="F2378" s="4" t="str">
        <f>TEXT(SalesDataTable[[#This Row],[Order Date]],"MMM")</f>
        <v>Nov</v>
      </c>
      <c r="G2378" s="3" t="s">
        <v>11</v>
      </c>
      <c r="H2378" s="3" t="s">
        <v>52</v>
      </c>
      <c r="I2378" s="3" t="s">
        <v>2</v>
      </c>
      <c r="J2378" s="3" t="s">
        <v>16</v>
      </c>
      <c r="K2378" s="3" t="s">
        <v>9</v>
      </c>
      <c r="L2378" s="3" t="s">
        <v>37</v>
      </c>
      <c r="M2378" s="8">
        <v>3</v>
      </c>
      <c r="N2378" s="5">
        <v>153.88999999999999</v>
      </c>
      <c r="O2378" s="6">
        <v>0.1</v>
      </c>
      <c r="P2378" s="18">
        <v>80.36</v>
      </c>
      <c r="Q2378" s="18">
        <f t="shared" si="148"/>
        <v>415.50299999999999</v>
      </c>
      <c r="R2378" s="18">
        <f t="shared" si="149"/>
        <v>241.07999999999998</v>
      </c>
      <c r="S2378" s="18">
        <f t="shared" si="150"/>
        <v>174.423</v>
      </c>
      <c r="T2378" s="7">
        <f t="shared" si="151"/>
        <v>0.41978758276113531</v>
      </c>
      <c r="U2378" s="4">
        <f>YEAR(SalesDataTable[[#This Row],[Order Date]])</f>
        <v>2026</v>
      </c>
      <c r="V2378" s="7" t="str">
        <f>"Q"&amp;ROUNDUP(MONTH(SalesDataTable[[#This Row],[Order Date]])/3,0)</f>
        <v>Q4</v>
      </c>
      <c r="W2378" s="8">
        <f>MONTH(SalesDataTable[[#This Row],[Order Date]])</f>
        <v>11</v>
      </c>
      <c r="X2378" s="7" t="str">
        <f>TEXT(SalesDataTable[[#This Row],[Order Date]],"mmm")</f>
        <v>Nov</v>
      </c>
    </row>
    <row r="2379" spans="1:24" ht="15.75">
      <c r="A2379" s="2">
        <v>2778</v>
      </c>
      <c r="B2379" s="11">
        <v>46342</v>
      </c>
      <c r="C2379" s="4">
        <f>YEAR(SalesDataTable[[#This Row],[Order Date]])</f>
        <v>2026</v>
      </c>
      <c r="D2379" s="4" t="str">
        <f>"Q"&amp;ROUNDUP(MONTH(SalesDataTable[[#This Row],[Order Date]])/3,0)</f>
        <v>Q4</v>
      </c>
      <c r="E2379" s="4">
        <f>MONTH(SalesDataTable[[#This Row],[Order Date]])</f>
        <v>11</v>
      </c>
      <c r="F2379" s="4" t="str">
        <f>TEXT(SalesDataTable[[#This Row],[Order Date]],"MMM")</f>
        <v>Nov</v>
      </c>
      <c r="G2379" s="3" t="s">
        <v>20</v>
      </c>
      <c r="H2379" s="3" t="s">
        <v>21</v>
      </c>
      <c r="I2379" s="3" t="s">
        <v>28</v>
      </c>
      <c r="J2379" s="3" t="s">
        <v>3</v>
      </c>
      <c r="K2379" s="3" t="s">
        <v>9</v>
      </c>
      <c r="L2379" s="3" t="s">
        <v>17</v>
      </c>
      <c r="M2379" s="8">
        <v>1</v>
      </c>
      <c r="N2379" s="5">
        <v>145.4</v>
      </c>
      <c r="O2379" s="6">
        <v>0.1</v>
      </c>
      <c r="P2379" s="18">
        <v>77.66</v>
      </c>
      <c r="Q2379" s="18">
        <f t="shared" si="148"/>
        <v>130.86000000000001</v>
      </c>
      <c r="R2379" s="18">
        <f t="shared" si="149"/>
        <v>77.66</v>
      </c>
      <c r="S2379" s="18">
        <f t="shared" si="150"/>
        <v>53.200000000000017</v>
      </c>
      <c r="T2379" s="7">
        <f t="shared" si="151"/>
        <v>0.40654134189209851</v>
      </c>
      <c r="U2379" s="4">
        <f>YEAR(SalesDataTable[[#This Row],[Order Date]])</f>
        <v>2026</v>
      </c>
      <c r="V2379" s="7" t="str">
        <f>"Q"&amp;ROUNDUP(MONTH(SalesDataTable[[#This Row],[Order Date]])/3,0)</f>
        <v>Q4</v>
      </c>
      <c r="W2379" s="8">
        <f>MONTH(SalesDataTable[[#This Row],[Order Date]])</f>
        <v>11</v>
      </c>
      <c r="X2379" s="7" t="str">
        <f>TEXT(SalesDataTable[[#This Row],[Order Date]],"mmm")</f>
        <v>Nov</v>
      </c>
    </row>
    <row r="2380" spans="1:24" ht="15.75">
      <c r="A2380" s="2">
        <v>341</v>
      </c>
      <c r="B2380" s="11">
        <v>46343</v>
      </c>
      <c r="C2380" s="4">
        <f>YEAR(SalesDataTable[[#This Row],[Order Date]])</f>
        <v>2026</v>
      </c>
      <c r="D2380" s="4" t="str">
        <f>"Q"&amp;ROUNDUP(MONTH(SalesDataTable[[#This Row],[Order Date]])/3,0)</f>
        <v>Q4</v>
      </c>
      <c r="E2380" s="4">
        <f>MONTH(SalesDataTable[[#This Row],[Order Date]])</f>
        <v>11</v>
      </c>
      <c r="F2380" s="4" t="str">
        <f>TEXT(SalesDataTable[[#This Row],[Order Date]],"MMM")</f>
        <v>Nov</v>
      </c>
      <c r="G2380" s="3" t="s">
        <v>20</v>
      </c>
      <c r="H2380" s="3" t="s">
        <v>33</v>
      </c>
      <c r="I2380" s="3" t="s">
        <v>2</v>
      </c>
      <c r="J2380" s="3" t="s">
        <v>3</v>
      </c>
      <c r="K2380" s="3" t="s">
        <v>14</v>
      </c>
      <c r="L2380" s="3" t="s">
        <v>44</v>
      </c>
      <c r="M2380" s="8">
        <v>1</v>
      </c>
      <c r="N2380" s="5">
        <v>132.94999999999999</v>
      </c>
      <c r="O2380" s="6">
        <v>0.05</v>
      </c>
      <c r="P2380" s="18">
        <v>65.36</v>
      </c>
      <c r="Q2380" s="18">
        <f t="shared" si="148"/>
        <v>126.30249999999998</v>
      </c>
      <c r="R2380" s="18">
        <f t="shared" si="149"/>
        <v>65.36</v>
      </c>
      <c r="S2380" s="18">
        <f t="shared" si="150"/>
        <v>60.942499999999981</v>
      </c>
      <c r="T2380" s="7">
        <f t="shared" si="151"/>
        <v>0.48251222264009019</v>
      </c>
      <c r="U2380" s="4">
        <f>YEAR(SalesDataTable[[#This Row],[Order Date]])</f>
        <v>2026</v>
      </c>
      <c r="V2380" s="7" t="str">
        <f>"Q"&amp;ROUNDUP(MONTH(SalesDataTable[[#This Row],[Order Date]])/3,0)</f>
        <v>Q4</v>
      </c>
      <c r="W2380" s="8">
        <f>MONTH(SalesDataTable[[#This Row],[Order Date]])</f>
        <v>11</v>
      </c>
      <c r="X2380" s="7" t="str">
        <f>TEXT(SalesDataTable[[#This Row],[Order Date]],"mmm")</f>
        <v>Nov</v>
      </c>
    </row>
    <row r="2381" spans="1:24" ht="15.75">
      <c r="A2381" s="2">
        <v>374</v>
      </c>
      <c r="B2381" s="11">
        <v>46343</v>
      </c>
      <c r="C2381" s="4">
        <f>YEAR(SalesDataTable[[#This Row],[Order Date]])</f>
        <v>2026</v>
      </c>
      <c r="D2381" s="4" t="str">
        <f>"Q"&amp;ROUNDUP(MONTH(SalesDataTable[[#This Row],[Order Date]])/3,0)</f>
        <v>Q4</v>
      </c>
      <c r="E2381" s="4">
        <f>MONTH(SalesDataTable[[#This Row],[Order Date]])</f>
        <v>11</v>
      </c>
      <c r="F2381" s="4" t="str">
        <f>TEXT(SalesDataTable[[#This Row],[Order Date]],"MMM")</f>
        <v>Nov</v>
      </c>
      <c r="G2381" s="3" t="s">
        <v>20</v>
      </c>
      <c r="H2381" s="3" t="s">
        <v>31</v>
      </c>
      <c r="I2381" s="3" t="s">
        <v>19</v>
      </c>
      <c r="J2381" s="3" t="s">
        <v>3</v>
      </c>
      <c r="K2381" s="3" t="s">
        <v>34</v>
      </c>
      <c r="L2381" s="3" t="s">
        <v>45</v>
      </c>
      <c r="M2381" s="8">
        <v>1</v>
      </c>
      <c r="N2381" s="5">
        <v>51.34</v>
      </c>
      <c r="O2381" s="6">
        <v>0.15</v>
      </c>
      <c r="P2381" s="18">
        <v>21.37</v>
      </c>
      <c r="Q2381" s="18">
        <f t="shared" si="148"/>
        <v>43.639000000000003</v>
      </c>
      <c r="R2381" s="18">
        <f t="shared" si="149"/>
        <v>21.37</v>
      </c>
      <c r="S2381" s="18">
        <f t="shared" si="150"/>
        <v>22.269000000000002</v>
      </c>
      <c r="T2381" s="7">
        <f t="shared" si="151"/>
        <v>0.5103004193496643</v>
      </c>
      <c r="U2381" s="4">
        <f>YEAR(SalesDataTable[[#This Row],[Order Date]])</f>
        <v>2026</v>
      </c>
      <c r="V2381" s="7" t="str">
        <f>"Q"&amp;ROUNDUP(MONTH(SalesDataTable[[#This Row],[Order Date]])/3,0)</f>
        <v>Q4</v>
      </c>
      <c r="W2381" s="8">
        <f>MONTH(SalesDataTable[[#This Row],[Order Date]])</f>
        <v>11</v>
      </c>
      <c r="X2381" s="7" t="str">
        <f>TEXT(SalesDataTable[[#This Row],[Order Date]],"mmm")</f>
        <v>Nov</v>
      </c>
    </row>
    <row r="2382" spans="1:24" ht="15.75">
      <c r="A2382" s="2">
        <v>598</v>
      </c>
      <c r="B2382" s="11">
        <v>46343</v>
      </c>
      <c r="C2382" s="4">
        <f>YEAR(SalesDataTable[[#This Row],[Order Date]])</f>
        <v>2026</v>
      </c>
      <c r="D2382" s="4" t="str">
        <f>"Q"&amp;ROUNDUP(MONTH(SalesDataTable[[#This Row],[Order Date]])/3,0)</f>
        <v>Q4</v>
      </c>
      <c r="E2382" s="4">
        <f>MONTH(SalesDataTable[[#This Row],[Order Date]])</f>
        <v>11</v>
      </c>
      <c r="F2382" s="4" t="str">
        <f>TEXT(SalesDataTable[[#This Row],[Order Date]],"MMM")</f>
        <v>Nov</v>
      </c>
      <c r="G2382" s="3" t="s">
        <v>0</v>
      </c>
      <c r="H2382" s="3" t="s">
        <v>1</v>
      </c>
      <c r="I2382" s="3" t="s">
        <v>2</v>
      </c>
      <c r="J2382" s="3" t="s">
        <v>13</v>
      </c>
      <c r="K2382" s="3" t="s">
        <v>4</v>
      </c>
      <c r="L2382" s="3" t="s">
        <v>22</v>
      </c>
      <c r="M2382" s="8">
        <v>1</v>
      </c>
      <c r="N2382" s="5">
        <v>49.98</v>
      </c>
      <c r="O2382" s="6">
        <v>0.1</v>
      </c>
      <c r="P2382" s="18">
        <v>22.25</v>
      </c>
      <c r="Q2382" s="18">
        <f t="shared" si="148"/>
        <v>44.981999999999999</v>
      </c>
      <c r="R2382" s="18">
        <f t="shared" si="149"/>
        <v>22.25</v>
      </c>
      <c r="S2382" s="18">
        <f t="shared" si="150"/>
        <v>22.731999999999999</v>
      </c>
      <c r="T2382" s="7">
        <f t="shared" si="151"/>
        <v>0.50535769863500957</v>
      </c>
      <c r="U2382" s="4">
        <f>YEAR(SalesDataTable[[#This Row],[Order Date]])</f>
        <v>2026</v>
      </c>
      <c r="V2382" s="7" t="str">
        <f>"Q"&amp;ROUNDUP(MONTH(SalesDataTable[[#This Row],[Order Date]])/3,0)</f>
        <v>Q4</v>
      </c>
      <c r="W2382" s="8">
        <f>MONTH(SalesDataTable[[#This Row],[Order Date]])</f>
        <v>11</v>
      </c>
      <c r="X2382" s="7" t="str">
        <f>TEXT(SalesDataTable[[#This Row],[Order Date]],"mmm")</f>
        <v>Nov</v>
      </c>
    </row>
    <row r="2383" spans="1:24" ht="15.75">
      <c r="A2383" s="2">
        <v>690</v>
      </c>
      <c r="B2383" s="11">
        <v>46343</v>
      </c>
      <c r="C2383" s="4">
        <f>YEAR(SalesDataTable[[#This Row],[Order Date]])</f>
        <v>2026</v>
      </c>
      <c r="D2383" s="4" t="str">
        <f>"Q"&amp;ROUNDUP(MONTH(SalesDataTable[[#This Row],[Order Date]])/3,0)</f>
        <v>Q4</v>
      </c>
      <c r="E2383" s="4">
        <f>MONTH(SalesDataTable[[#This Row],[Order Date]])</f>
        <v>11</v>
      </c>
      <c r="F2383" s="4" t="str">
        <f>TEXT(SalesDataTable[[#This Row],[Order Date]],"MMM")</f>
        <v>Nov</v>
      </c>
      <c r="G2383" s="3" t="s">
        <v>20</v>
      </c>
      <c r="H2383" s="3" t="s">
        <v>33</v>
      </c>
      <c r="I2383" s="3" t="s">
        <v>2</v>
      </c>
      <c r="J2383" s="3" t="s">
        <v>3</v>
      </c>
      <c r="K2383" s="3" t="s">
        <v>14</v>
      </c>
      <c r="L2383" s="3" t="s">
        <v>48</v>
      </c>
      <c r="M2383" s="8">
        <v>2</v>
      </c>
      <c r="N2383" s="5">
        <v>168.08</v>
      </c>
      <c r="O2383" s="6">
        <v>0.1</v>
      </c>
      <c r="P2383" s="18">
        <v>87.63</v>
      </c>
      <c r="Q2383" s="18">
        <f t="shared" si="148"/>
        <v>302.54400000000004</v>
      </c>
      <c r="R2383" s="18">
        <f t="shared" si="149"/>
        <v>175.26</v>
      </c>
      <c r="S2383" s="18">
        <f t="shared" si="150"/>
        <v>127.28400000000005</v>
      </c>
      <c r="T2383" s="7">
        <f t="shared" si="151"/>
        <v>0.42071235919403471</v>
      </c>
      <c r="U2383" s="4">
        <f>YEAR(SalesDataTable[[#This Row],[Order Date]])</f>
        <v>2026</v>
      </c>
      <c r="V2383" s="7" t="str">
        <f>"Q"&amp;ROUNDUP(MONTH(SalesDataTable[[#This Row],[Order Date]])/3,0)</f>
        <v>Q4</v>
      </c>
      <c r="W2383" s="8">
        <f>MONTH(SalesDataTable[[#This Row],[Order Date]])</f>
        <v>11</v>
      </c>
      <c r="X2383" s="7" t="str">
        <f>TEXT(SalesDataTable[[#This Row],[Order Date]],"mmm")</f>
        <v>Nov</v>
      </c>
    </row>
    <row r="2384" spans="1:24" ht="15.75">
      <c r="A2384" s="2">
        <v>1296</v>
      </c>
      <c r="B2384" s="11">
        <v>46343</v>
      </c>
      <c r="C2384" s="4">
        <f>YEAR(SalesDataTable[[#This Row],[Order Date]])</f>
        <v>2026</v>
      </c>
      <c r="D2384" s="4" t="str">
        <f>"Q"&amp;ROUNDUP(MONTH(SalesDataTable[[#This Row],[Order Date]])/3,0)</f>
        <v>Q4</v>
      </c>
      <c r="E2384" s="4">
        <f>MONTH(SalesDataTable[[#This Row],[Order Date]])</f>
        <v>11</v>
      </c>
      <c r="F2384" s="4" t="str">
        <f>TEXT(SalesDataTable[[#This Row],[Order Date]],"MMM")</f>
        <v>Nov</v>
      </c>
      <c r="G2384" s="3" t="s">
        <v>20</v>
      </c>
      <c r="H2384" s="3" t="s">
        <v>47</v>
      </c>
      <c r="I2384" s="3" t="s">
        <v>2</v>
      </c>
      <c r="J2384" s="3" t="s">
        <v>13</v>
      </c>
      <c r="K2384" s="3" t="s">
        <v>23</v>
      </c>
      <c r="L2384" s="3" t="s">
        <v>29</v>
      </c>
      <c r="M2384" s="8">
        <v>1</v>
      </c>
      <c r="N2384" s="5">
        <v>191.85</v>
      </c>
      <c r="O2384" s="6">
        <v>0.15</v>
      </c>
      <c r="P2384" s="18">
        <v>104.41</v>
      </c>
      <c r="Q2384" s="18">
        <f t="shared" si="148"/>
        <v>163.07249999999999</v>
      </c>
      <c r="R2384" s="18">
        <f t="shared" si="149"/>
        <v>104.41</v>
      </c>
      <c r="S2384" s="18">
        <f t="shared" si="150"/>
        <v>58.662499999999994</v>
      </c>
      <c r="T2384" s="7">
        <f t="shared" si="151"/>
        <v>0.35973263425776875</v>
      </c>
      <c r="U2384" s="4">
        <f>YEAR(SalesDataTable[[#This Row],[Order Date]])</f>
        <v>2026</v>
      </c>
      <c r="V2384" s="7" t="str">
        <f>"Q"&amp;ROUNDUP(MONTH(SalesDataTable[[#This Row],[Order Date]])/3,0)</f>
        <v>Q4</v>
      </c>
      <c r="W2384" s="8">
        <f>MONTH(SalesDataTable[[#This Row],[Order Date]])</f>
        <v>11</v>
      </c>
      <c r="X2384" s="7" t="str">
        <f>TEXT(SalesDataTable[[#This Row],[Order Date]],"mmm")</f>
        <v>Nov</v>
      </c>
    </row>
    <row r="2385" spans="1:24" ht="15.75">
      <c r="A2385" s="2">
        <v>1585</v>
      </c>
      <c r="B2385" s="11">
        <v>46343</v>
      </c>
      <c r="C2385" s="4">
        <f>YEAR(SalesDataTable[[#This Row],[Order Date]])</f>
        <v>2026</v>
      </c>
      <c r="D2385" s="4" t="str">
        <f>"Q"&amp;ROUNDUP(MONTH(SalesDataTable[[#This Row],[Order Date]])/3,0)</f>
        <v>Q4</v>
      </c>
      <c r="E2385" s="4">
        <f>MONTH(SalesDataTable[[#This Row],[Order Date]])</f>
        <v>11</v>
      </c>
      <c r="F2385" s="4" t="str">
        <f>TEXT(SalesDataTable[[#This Row],[Order Date]],"MMM")</f>
        <v>Nov</v>
      </c>
      <c r="G2385" s="3" t="s">
        <v>6</v>
      </c>
      <c r="H2385" s="3" t="s">
        <v>49</v>
      </c>
      <c r="I2385" s="3" t="s">
        <v>19</v>
      </c>
      <c r="J2385" s="3" t="s">
        <v>3</v>
      </c>
      <c r="K2385" s="3" t="s">
        <v>9</v>
      </c>
      <c r="L2385" s="3" t="s">
        <v>10</v>
      </c>
      <c r="M2385" s="8">
        <v>4</v>
      </c>
      <c r="N2385" s="5">
        <v>93.99</v>
      </c>
      <c r="O2385" s="6">
        <v>0.1</v>
      </c>
      <c r="P2385" s="18">
        <v>44.07</v>
      </c>
      <c r="Q2385" s="18">
        <f t="shared" si="148"/>
        <v>338.36399999999998</v>
      </c>
      <c r="R2385" s="18">
        <f t="shared" si="149"/>
        <v>176.28</v>
      </c>
      <c r="S2385" s="18">
        <f t="shared" si="150"/>
        <v>162.08399999999997</v>
      </c>
      <c r="T2385" s="7">
        <f t="shared" si="151"/>
        <v>0.47902259105578604</v>
      </c>
      <c r="U2385" s="4">
        <f>YEAR(SalesDataTable[[#This Row],[Order Date]])</f>
        <v>2026</v>
      </c>
      <c r="V2385" s="7" t="str">
        <f>"Q"&amp;ROUNDUP(MONTH(SalesDataTable[[#This Row],[Order Date]])/3,0)</f>
        <v>Q4</v>
      </c>
      <c r="W2385" s="8">
        <f>MONTH(SalesDataTable[[#This Row],[Order Date]])</f>
        <v>11</v>
      </c>
      <c r="X2385" s="7" t="str">
        <f>TEXT(SalesDataTable[[#This Row],[Order Date]],"mmm")</f>
        <v>Nov</v>
      </c>
    </row>
    <row r="2386" spans="1:24" ht="15.75">
      <c r="A2386" s="2">
        <v>2194</v>
      </c>
      <c r="B2386" s="11">
        <v>46343</v>
      </c>
      <c r="C2386" s="4">
        <f>YEAR(SalesDataTable[[#This Row],[Order Date]])</f>
        <v>2026</v>
      </c>
      <c r="D2386" s="4" t="str">
        <f>"Q"&amp;ROUNDUP(MONTH(SalesDataTable[[#This Row],[Order Date]])/3,0)</f>
        <v>Q4</v>
      </c>
      <c r="E2386" s="4">
        <f>MONTH(SalesDataTable[[#This Row],[Order Date]])</f>
        <v>11</v>
      </c>
      <c r="F2386" s="4" t="str">
        <f>TEXT(SalesDataTable[[#This Row],[Order Date]],"MMM")</f>
        <v>Nov</v>
      </c>
      <c r="G2386" s="3" t="s">
        <v>20</v>
      </c>
      <c r="H2386" s="3" t="s">
        <v>47</v>
      </c>
      <c r="I2386" s="3" t="s">
        <v>2</v>
      </c>
      <c r="J2386" s="3" t="s">
        <v>3</v>
      </c>
      <c r="K2386" s="3" t="s">
        <v>14</v>
      </c>
      <c r="L2386" s="3" t="s">
        <v>15</v>
      </c>
      <c r="M2386" s="8">
        <v>4</v>
      </c>
      <c r="N2386" s="5">
        <v>36.57</v>
      </c>
      <c r="O2386" s="6">
        <v>0.05</v>
      </c>
      <c r="P2386" s="18">
        <v>13.35</v>
      </c>
      <c r="Q2386" s="18">
        <f t="shared" si="148"/>
        <v>138.96600000000001</v>
      </c>
      <c r="R2386" s="18">
        <f t="shared" si="149"/>
        <v>53.4</v>
      </c>
      <c r="S2386" s="18">
        <f t="shared" si="150"/>
        <v>85.566000000000003</v>
      </c>
      <c r="T2386" s="7">
        <f t="shared" si="151"/>
        <v>0.61573334484694098</v>
      </c>
      <c r="U2386" s="4">
        <f>YEAR(SalesDataTable[[#This Row],[Order Date]])</f>
        <v>2026</v>
      </c>
      <c r="V2386" s="7" t="str">
        <f>"Q"&amp;ROUNDUP(MONTH(SalesDataTable[[#This Row],[Order Date]])/3,0)</f>
        <v>Q4</v>
      </c>
      <c r="W2386" s="8">
        <f>MONTH(SalesDataTable[[#This Row],[Order Date]])</f>
        <v>11</v>
      </c>
      <c r="X2386" s="7" t="str">
        <f>TEXT(SalesDataTable[[#This Row],[Order Date]],"mmm")</f>
        <v>Nov</v>
      </c>
    </row>
    <row r="2387" spans="1:24" ht="15.75">
      <c r="A2387" s="2">
        <v>2221</v>
      </c>
      <c r="B2387" s="11">
        <v>46343</v>
      </c>
      <c r="C2387" s="4">
        <f>YEAR(SalesDataTable[[#This Row],[Order Date]])</f>
        <v>2026</v>
      </c>
      <c r="D2387" s="4" t="str">
        <f>"Q"&amp;ROUNDUP(MONTH(SalesDataTable[[#This Row],[Order Date]])/3,0)</f>
        <v>Q4</v>
      </c>
      <c r="E2387" s="4">
        <f>MONTH(SalesDataTable[[#This Row],[Order Date]])</f>
        <v>11</v>
      </c>
      <c r="F2387" s="4" t="str">
        <f>TEXT(SalesDataTable[[#This Row],[Order Date]],"MMM")</f>
        <v>Nov</v>
      </c>
      <c r="G2387" s="3" t="s">
        <v>6</v>
      </c>
      <c r="H2387" s="3" t="s">
        <v>43</v>
      </c>
      <c r="I2387" s="3" t="s">
        <v>28</v>
      </c>
      <c r="J2387" s="3" t="s">
        <v>3</v>
      </c>
      <c r="K2387" s="3" t="s">
        <v>4</v>
      </c>
      <c r="L2387" s="3" t="s">
        <v>26</v>
      </c>
      <c r="M2387" s="8">
        <v>1</v>
      </c>
      <c r="N2387" s="5">
        <v>39.81</v>
      </c>
      <c r="O2387" s="6">
        <v>0.05</v>
      </c>
      <c r="P2387" s="18">
        <v>16.25</v>
      </c>
      <c r="Q2387" s="18">
        <f t="shared" si="148"/>
        <v>37.819499999999998</v>
      </c>
      <c r="R2387" s="18">
        <f t="shared" si="149"/>
        <v>16.25</v>
      </c>
      <c r="S2387" s="18">
        <f t="shared" si="150"/>
        <v>21.569499999999998</v>
      </c>
      <c r="T2387" s="7">
        <f t="shared" si="151"/>
        <v>0.57032747656632155</v>
      </c>
      <c r="U2387" s="4">
        <f>YEAR(SalesDataTable[[#This Row],[Order Date]])</f>
        <v>2026</v>
      </c>
      <c r="V2387" s="7" t="str">
        <f>"Q"&amp;ROUNDUP(MONTH(SalesDataTable[[#This Row],[Order Date]])/3,0)</f>
        <v>Q4</v>
      </c>
      <c r="W2387" s="8">
        <f>MONTH(SalesDataTable[[#This Row],[Order Date]])</f>
        <v>11</v>
      </c>
      <c r="X2387" s="7" t="str">
        <f>TEXT(SalesDataTable[[#This Row],[Order Date]],"mmm")</f>
        <v>Nov</v>
      </c>
    </row>
    <row r="2388" spans="1:24" ht="15.75">
      <c r="A2388" s="2">
        <v>3836</v>
      </c>
      <c r="B2388" s="11">
        <v>46343</v>
      </c>
      <c r="C2388" s="4">
        <f>YEAR(SalesDataTable[[#This Row],[Order Date]])</f>
        <v>2026</v>
      </c>
      <c r="D2388" s="4" t="str">
        <f>"Q"&amp;ROUNDUP(MONTH(SalesDataTable[[#This Row],[Order Date]])/3,0)</f>
        <v>Q4</v>
      </c>
      <c r="E2388" s="4">
        <f>MONTH(SalesDataTable[[#This Row],[Order Date]])</f>
        <v>11</v>
      </c>
      <c r="F2388" s="4" t="str">
        <f>TEXT(SalesDataTable[[#This Row],[Order Date]],"MMM")</f>
        <v>Nov</v>
      </c>
      <c r="G2388" s="3" t="s">
        <v>20</v>
      </c>
      <c r="H2388" s="3" t="s">
        <v>21</v>
      </c>
      <c r="I2388" s="3" t="s">
        <v>19</v>
      </c>
      <c r="J2388" s="3" t="s">
        <v>3</v>
      </c>
      <c r="K2388" s="3" t="s">
        <v>9</v>
      </c>
      <c r="L2388" s="3" t="s">
        <v>10</v>
      </c>
      <c r="M2388" s="8">
        <v>1</v>
      </c>
      <c r="N2388" s="5">
        <v>91.43</v>
      </c>
      <c r="O2388" s="6">
        <v>0.1</v>
      </c>
      <c r="P2388" s="18">
        <v>45.06</v>
      </c>
      <c r="Q2388" s="18">
        <f t="shared" si="148"/>
        <v>82.287000000000006</v>
      </c>
      <c r="R2388" s="18">
        <f t="shared" si="149"/>
        <v>45.06</v>
      </c>
      <c r="S2388" s="18">
        <f t="shared" si="150"/>
        <v>37.227000000000004</v>
      </c>
      <c r="T2388" s="7">
        <f t="shared" si="151"/>
        <v>0.45240438951474715</v>
      </c>
      <c r="U2388" s="4">
        <f>YEAR(SalesDataTable[[#This Row],[Order Date]])</f>
        <v>2026</v>
      </c>
      <c r="V2388" s="7" t="str">
        <f>"Q"&amp;ROUNDUP(MONTH(SalesDataTable[[#This Row],[Order Date]])/3,0)</f>
        <v>Q4</v>
      </c>
      <c r="W2388" s="8">
        <f>MONTH(SalesDataTable[[#This Row],[Order Date]])</f>
        <v>11</v>
      </c>
      <c r="X2388" s="7" t="str">
        <f>TEXT(SalesDataTable[[#This Row],[Order Date]],"mmm")</f>
        <v>Nov</v>
      </c>
    </row>
    <row r="2389" spans="1:24" ht="15.75">
      <c r="A2389" s="2">
        <v>4437</v>
      </c>
      <c r="B2389" s="11">
        <v>46343</v>
      </c>
      <c r="C2389" s="4">
        <f>YEAR(SalesDataTable[[#This Row],[Order Date]])</f>
        <v>2026</v>
      </c>
      <c r="D2389" s="4" t="str">
        <f>"Q"&amp;ROUNDUP(MONTH(SalesDataTable[[#This Row],[Order Date]])/3,0)</f>
        <v>Q4</v>
      </c>
      <c r="E2389" s="4">
        <f>MONTH(SalesDataTable[[#This Row],[Order Date]])</f>
        <v>11</v>
      </c>
      <c r="F2389" s="4" t="str">
        <f>TEXT(SalesDataTable[[#This Row],[Order Date]],"MMM")</f>
        <v>Nov</v>
      </c>
      <c r="G2389" s="3" t="s">
        <v>11</v>
      </c>
      <c r="H2389" s="3" t="s">
        <v>12</v>
      </c>
      <c r="I2389" s="3" t="s">
        <v>2</v>
      </c>
      <c r="J2389" s="3" t="s">
        <v>3</v>
      </c>
      <c r="K2389" s="3" t="s">
        <v>34</v>
      </c>
      <c r="L2389" s="3" t="s">
        <v>38</v>
      </c>
      <c r="M2389" s="8">
        <v>1</v>
      </c>
      <c r="N2389" s="5">
        <v>122.64</v>
      </c>
      <c r="O2389" s="6">
        <v>0</v>
      </c>
      <c r="P2389" s="18">
        <v>68.58</v>
      </c>
      <c r="Q2389" s="18">
        <f t="shared" si="148"/>
        <v>122.64</v>
      </c>
      <c r="R2389" s="18">
        <f t="shared" si="149"/>
        <v>68.58</v>
      </c>
      <c r="S2389" s="18">
        <f t="shared" si="150"/>
        <v>54.06</v>
      </c>
      <c r="T2389" s="7">
        <f t="shared" si="151"/>
        <v>0.44080234833659493</v>
      </c>
      <c r="U2389" s="4">
        <f>YEAR(SalesDataTable[[#This Row],[Order Date]])</f>
        <v>2026</v>
      </c>
      <c r="V2389" s="7" t="str">
        <f>"Q"&amp;ROUNDUP(MONTH(SalesDataTable[[#This Row],[Order Date]])/3,0)</f>
        <v>Q4</v>
      </c>
      <c r="W2389" s="8">
        <f>MONTH(SalesDataTable[[#This Row],[Order Date]])</f>
        <v>11</v>
      </c>
      <c r="X2389" s="7" t="str">
        <f>TEXT(SalesDataTable[[#This Row],[Order Date]],"mmm")</f>
        <v>Nov</v>
      </c>
    </row>
    <row r="2390" spans="1:24" ht="15.75">
      <c r="A2390" s="2">
        <v>4735</v>
      </c>
      <c r="B2390" s="11">
        <v>46343</v>
      </c>
      <c r="C2390" s="4">
        <f>YEAR(SalesDataTable[[#This Row],[Order Date]])</f>
        <v>2026</v>
      </c>
      <c r="D2390" s="4" t="str">
        <f>"Q"&amp;ROUNDUP(MONTH(SalesDataTable[[#This Row],[Order Date]])/3,0)</f>
        <v>Q4</v>
      </c>
      <c r="E2390" s="4">
        <f>MONTH(SalesDataTable[[#This Row],[Order Date]])</f>
        <v>11</v>
      </c>
      <c r="F2390" s="4" t="str">
        <f>TEXT(SalesDataTable[[#This Row],[Order Date]],"MMM")</f>
        <v>Nov</v>
      </c>
      <c r="G2390" s="3" t="s">
        <v>6</v>
      </c>
      <c r="H2390" s="3" t="s">
        <v>43</v>
      </c>
      <c r="I2390" s="3" t="s">
        <v>2</v>
      </c>
      <c r="J2390" s="3" t="s">
        <v>16</v>
      </c>
      <c r="K2390" s="3" t="s">
        <v>4</v>
      </c>
      <c r="L2390" s="3" t="s">
        <v>5</v>
      </c>
      <c r="M2390" s="8">
        <v>1</v>
      </c>
      <c r="N2390" s="5">
        <v>80.959999999999994</v>
      </c>
      <c r="O2390" s="6">
        <v>0.1</v>
      </c>
      <c r="P2390" s="18">
        <v>43.86</v>
      </c>
      <c r="Q2390" s="18">
        <f t="shared" si="148"/>
        <v>72.86399999999999</v>
      </c>
      <c r="R2390" s="18">
        <f t="shared" si="149"/>
        <v>43.86</v>
      </c>
      <c r="S2390" s="18">
        <f t="shared" si="150"/>
        <v>29.003999999999991</v>
      </c>
      <c r="T2390" s="7">
        <f t="shared" si="151"/>
        <v>0.39805665349143604</v>
      </c>
      <c r="U2390" s="4">
        <f>YEAR(SalesDataTable[[#This Row],[Order Date]])</f>
        <v>2026</v>
      </c>
      <c r="V2390" s="7" t="str">
        <f>"Q"&amp;ROUNDUP(MONTH(SalesDataTable[[#This Row],[Order Date]])/3,0)</f>
        <v>Q4</v>
      </c>
      <c r="W2390" s="8">
        <f>MONTH(SalesDataTable[[#This Row],[Order Date]])</f>
        <v>11</v>
      </c>
      <c r="X2390" s="7" t="str">
        <f>TEXT(SalesDataTable[[#This Row],[Order Date]],"mmm")</f>
        <v>Nov</v>
      </c>
    </row>
    <row r="2391" spans="1:24" ht="15.75">
      <c r="A2391" s="2">
        <v>554</v>
      </c>
      <c r="B2391" s="11">
        <v>46344</v>
      </c>
      <c r="C2391" s="4">
        <f>YEAR(SalesDataTable[[#This Row],[Order Date]])</f>
        <v>2026</v>
      </c>
      <c r="D2391" s="4" t="str">
        <f>"Q"&amp;ROUNDUP(MONTH(SalesDataTable[[#This Row],[Order Date]])/3,0)</f>
        <v>Q4</v>
      </c>
      <c r="E2391" s="4">
        <f>MONTH(SalesDataTable[[#This Row],[Order Date]])</f>
        <v>11</v>
      </c>
      <c r="F2391" s="4" t="str">
        <f>TEXT(SalesDataTable[[#This Row],[Order Date]],"MMM")</f>
        <v>Nov</v>
      </c>
      <c r="G2391" s="3" t="s">
        <v>11</v>
      </c>
      <c r="H2391" s="3" t="s">
        <v>25</v>
      </c>
      <c r="I2391" s="3" t="s">
        <v>28</v>
      </c>
      <c r="J2391" s="3" t="s">
        <v>16</v>
      </c>
      <c r="K2391" s="3" t="s">
        <v>34</v>
      </c>
      <c r="L2391" s="3" t="s">
        <v>42</v>
      </c>
      <c r="M2391" s="8">
        <v>1</v>
      </c>
      <c r="N2391" s="5">
        <v>36.380000000000003</v>
      </c>
      <c r="O2391" s="6">
        <v>0.05</v>
      </c>
      <c r="P2391" s="18">
        <v>14.06</v>
      </c>
      <c r="Q2391" s="18">
        <f t="shared" si="148"/>
        <v>34.561</v>
      </c>
      <c r="R2391" s="18">
        <f t="shared" si="149"/>
        <v>14.06</v>
      </c>
      <c r="S2391" s="18">
        <f t="shared" si="150"/>
        <v>20.500999999999998</v>
      </c>
      <c r="T2391" s="7">
        <f t="shared" si="151"/>
        <v>0.59318306761957118</v>
      </c>
      <c r="U2391" s="4">
        <f>YEAR(SalesDataTable[[#This Row],[Order Date]])</f>
        <v>2026</v>
      </c>
      <c r="V2391" s="7" t="str">
        <f>"Q"&amp;ROUNDUP(MONTH(SalesDataTable[[#This Row],[Order Date]])/3,0)</f>
        <v>Q4</v>
      </c>
      <c r="W2391" s="8">
        <f>MONTH(SalesDataTable[[#This Row],[Order Date]])</f>
        <v>11</v>
      </c>
      <c r="X2391" s="7" t="str">
        <f>TEXT(SalesDataTable[[#This Row],[Order Date]],"mmm")</f>
        <v>Nov</v>
      </c>
    </row>
    <row r="2392" spans="1:24" ht="15.75">
      <c r="A2392" s="2">
        <v>1205</v>
      </c>
      <c r="B2392" s="11">
        <v>46344</v>
      </c>
      <c r="C2392" s="4">
        <f>YEAR(SalesDataTable[[#This Row],[Order Date]])</f>
        <v>2026</v>
      </c>
      <c r="D2392" s="4" t="str">
        <f>"Q"&amp;ROUNDUP(MONTH(SalesDataTable[[#This Row],[Order Date]])/3,0)</f>
        <v>Q4</v>
      </c>
      <c r="E2392" s="4">
        <f>MONTH(SalesDataTable[[#This Row],[Order Date]])</f>
        <v>11</v>
      </c>
      <c r="F2392" s="4" t="str">
        <f>TEXT(SalesDataTable[[#This Row],[Order Date]],"MMM")</f>
        <v>Nov</v>
      </c>
      <c r="G2392" s="3" t="s">
        <v>20</v>
      </c>
      <c r="H2392" s="3" t="s">
        <v>47</v>
      </c>
      <c r="I2392" s="3" t="s">
        <v>2</v>
      </c>
      <c r="J2392" s="3" t="s">
        <v>3</v>
      </c>
      <c r="K2392" s="3" t="s">
        <v>4</v>
      </c>
      <c r="L2392" s="3" t="s">
        <v>30</v>
      </c>
      <c r="M2392" s="8">
        <v>2</v>
      </c>
      <c r="N2392" s="5">
        <v>100.72</v>
      </c>
      <c r="O2392" s="6">
        <v>0.1</v>
      </c>
      <c r="P2392" s="18">
        <v>51.68</v>
      </c>
      <c r="Q2392" s="18">
        <f t="shared" si="148"/>
        <v>181.29599999999999</v>
      </c>
      <c r="R2392" s="18">
        <f t="shared" si="149"/>
        <v>103.36</v>
      </c>
      <c r="S2392" s="18">
        <f t="shared" si="150"/>
        <v>77.935999999999993</v>
      </c>
      <c r="T2392" s="7">
        <f t="shared" si="151"/>
        <v>0.42988262289294854</v>
      </c>
      <c r="U2392" s="4">
        <f>YEAR(SalesDataTable[[#This Row],[Order Date]])</f>
        <v>2026</v>
      </c>
      <c r="V2392" s="7" t="str">
        <f>"Q"&amp;ROUNDUP(MONTH(SalesDataTable[[#This Row],[Order Date]])/3,0)</f>
        <v>Q4</v>
      </c>
      <c r="W2392" s="8">
        <f>MONTH(SalesDataTable[[#This Row],[Order Date]])</f>
        <v>11</v>
      </c>
      <c r="X2392" s="7" t="str">
        <f>TEXT(SalesDataTable[[#This Row],[Order Date]],"mmm")</f>
        <v>Nov</v>
      </c>
    </row>
    <row r="2393" spans="1:24" ht="15.75">
      <c r="A2393" s="2">
        <v>1979</v>
      </c>
      <c r="B2393" s="11">
        <v>46344</v>
      </c>
      <c r="C2393" s="4">
        <f>YEAR(SalesDataTable[[#This Row],[Order Date]])</f>
        <v>2026</v>
      </c>
      <c r="D2393" s="4" t="str">
        <f>"Q"&amp;ROUNDUP(MONTH(SalesDataTable[[#This Row],[Order Date]])/3,0)</f>
        <v>Q4</v>
      </c>
      <c r="E2393" s="4">
        <f>MONTH(SalesDataTable[[#This Row],[Order Date]])</f>
        <v>11</v>
      </c>
      <c r="F2393" s="4" t="str">
        <f>TEXT(SalesDataTable[[#This Row],[Order Date]],"MMM")</f>
        <v>Nov</v>
      </c>
      <c r="G2393" s="3" t="s">
        <v>6</v>
      </c>
      <c r="H2393" s="3" t="s">
        <v>41</v>
      </c>
      <c r="I2393" s="3" t="s">
        <v>19</v>
      </c>
      <c r="J2393" s="3" t="s">
        <v>3</v>
      </c>
      <c r="K2393" s="3" t="s">
        <v>23</v>
      </c>
      <c r="L2393" s="3" t="s">
        <v>51</v>
      </c>
      <c r="M2393" s="8">
        <v>3</v>
      </c>
      <c r="N2393" s="5">
        <v>120.29</v>
      </c>
      <c r="O2393" s="6">
        <v>0</v>
      </c>
      <c r="P2393" s="18">
        <v>62.04</v>
      </c>
      <c r="Q2393" s="18">
        <f t="shared" si="148"/>
        <v>360.87</v>
      </c>
      <c r="R2393" s="18">
        <f t="shared" si="149"/>
        <v>186.12</v>
      </c>
      <c r="S2393" s="18">
        <f t="shared" si="150"/>
        <v>174.75</v>
      </c>
      <c r="T2393" s="7">
        <f t="shared" si="151"/>
        <v>0.48424640452240419</v>
      </c>
      <c r="U2393" s="4">
        <f>YEAR(SalesDataTable[[#This Row],[Order Date]])</f>
        <v>2026</v>
      </c>
      <c r="V2393" s="7" t="str">
        <f>"Q"&amp;ROUNDUP(MONTH(SalesDataTable[[#This Row],[Order Date]])/3,0)</f>
        <v>Q4</v>
      </c>
      <c r="W2393" s="8">
        <f>MONTH(SalesDataTable[[#This Row],[Order Date]])</f>
        <v>11</v>
      </c>
      <c r="X2393" s="7" t="str">
        <f>TEXT(SalesDataTable[[#This Row],[Order Date]],"mmm")</f>
        <v>Nov</v>
      </c>
    </row>
    <row r="2394" spans="1:24" ht="15.75">
      <c r="A2394" s="2">
        <v>2151</v>
      </c>
      <c r="B2394" s="11">
        <v>46344</v>
      </c>
      <c r="C2394" s="4">
        <f>YEAR(SalesDataTable[[#This Row],[Order Date]])</f>
        <v>2026</v>
      </c>
      <c r="D2394" s="4" t="str">
        <f>"Q"&amp;ROUNDUP(MONTH(SalesDataTable[[#This Row],[Order Date]])/3,0)</f>
        <v>Q4</v>
      </c>
      <c r="E2394" s="4">
        <f>MONTH(SalesDataTable[[#This Row],[Order Date]])</f>
        <v>11</v>
      </c>
      <c r="F2394" s="4" t="str">
        <f>TEXT(SalesDataTable[[#This Row],[Order Date]],"MMM")</f>
        <v>Nov</v>
      </c>
      <c r="G2394" s="3" t="s">
        <v>6</v>
      </c>
      <c r="H2394" s="3" t="s">
        <v>7</v>
      </c>
      <c r="I2394" s="3" t="s">
        <v>2</v>
      </c>
      <c r="J2394" s="3" t="s">
        <v>13</v>
      </c>
      <c r="K2394" s="3" t="s">
        <v>23</v>
      </c>
      <c r="L2394" s="3" t="s">
        <v>51</v>
      </c>
      <c r="M2394" s="8">
        <v>2</v>
      </c>
      <c r="N2394" s="5">
        <v>124.18</v>
      </c>
      <c r="O2394" s="6">
        <v>0.15</v>
      </c>
      <c r="P2394" s="18">
        <v>60.72</v>
      </c>
      <c r="Q2394" s="18">
        <f t="shared" si="148"/>
        <v>211.10599999999999</v>
      </c>
      <c r="R2394" s="18">
        <f t="shared" si="149"/>
        <v>121.44</v>
      </c>
      <c r="S2394" s="18">
        <f t="shared" si="150"/>
        <v>89.665999999999997</v>
      </c>
      <c r="T2394" s="7">
        <f t="shared" si="151"/>
        <v>0.42474396748552862</v>
      </c>
      <c r="U2394" s="4">
        <f>YEAR(SalesDataTable[[#This Row],[Order Date]])</f>
        <v>2026</v>
      </c>
      <c r="V2394" s="7" t="str">
        <f>"Q"&amp;ROUNDUP(MONTH(SalesDataTable[[#This Row],[Order Date]])/3,0)</f>
        <v>Q4</v>
      </c>
      <c r="W2394" s="8">
        <f>MONTH(SalesDataTable[[#This Row],[Order Date]])</f>
        <v>11</v>
      </c>
      <c r="X2394" s="7" t="str">
        <f>TEXT(SalesDataTable[[#This Row],[Order Date]],"mmm")</f>
        <v>Nov</v>
      </c>
    </row>
    <row r="2395" spans="1:24" ht="15.75">
      <c r="A2395" s="2">
        <v>2730</v>
      </c>
      <c r="B2395" s="11">
        <v>46344</v>
      </c>
      <c r="C2395" s="4">
        <f>YEAR(SalesDataTable[[#This Row],[Order Date]])</f>
        <v>2026</v>
      </c>
      <c r="D2395" s="4" t="str">
        <f>"Q"&amp;ROUNDUP(MONTH(SalesDataTable[[#This Row],[Order Date]])/3,0)</f>
        <v>Q4</v>
      </c>
      <c r="E2395" s="4">
        <f>MONTH(SalesDataTable[[#This Row],[Order Date]])</f>
        <v>11</v>
      </c>
      <c r="F2395" s="4" t="str">
        <f>TEXT(SalesDataTable[[#This Row],[Order Date]],"MMM")</f>
        <v>Nov</v>
      </c>
      <c r="G2395" s="3" t="s">
        <v>0</v>
      </c>
      <c r="H2395" s="3" t="s">
        <v>1</v>
      </c>
      <c r="I2395" s="3" t="s">
        <v>2</v>
      </c>
      <c r="J2395" s="3" t="s">
        <v>3</v>
      </c>
      <c r="K2395" s="3" t="s">
        <v>9</v>
      </c>
      <c r="L2395" s="3" t="s">
        <v>37</v>
      </c>
      <c r="M2395" s="8">
        <v>3</v>
      </c>
      <c r="N2395" s="5">
        <v>154.07</v>
      </c>
      <c r="O2395" s="6">
        <v>0.05</v>
      </c>
      <c r="P2395" s="18">
        <v>77.73</v>
      </c>
      <c r="Q2395" s="18">
        <f t="shared" si="148"/>
        <v>439.09949999999998</v>
      </c>
      <c r="R2395" s="18">
        <f t="shared" si="149"/>
        <v>233.19</v>
      </c>
      <c r="S2395" s="18">
        <f t="shared" si="150"/>
        <v>205.90949999999998</v>
      </c>
      <c r="T2395" s="7">
        <f t="shared" si="151"/>
        <v>0.46893585622393102</v>
      </c>
      <c r="U2395" s="4">
        <f>YEAR(SalesDataTable[[#This Row],[Order Date]])</f>
        <v>2026</v>
      </c>
      <c r="V2395" s="7" t="str">
        <f>"Q"&amp;ROUNDUP(MONTH(SalesDataTable[[#This Row],[Order Date]])/3,0)</f>
        <v>Q4</v>
      </c>
      <c r="W2395" s="8">
        <f>MONTH(SalesDataTable[[#This Row],[Order Date]])</f>
        <v>11</v>
      </c>
      <c r="X2395" s="7" t="str">
        <f>TEXT(SalesDataTable[[#This Row],[Order Date]],"mmm")</f>
        <v>Nov</v>
      </c>
    </row>
    <row r="2396" spans="1:24" ht="15.75">
      <c r="A2396" s="2">
        <v>2779</v>
      </c>
      <c r="B2396" s="11">
        <v>46344</v>
      </c>
      <c r="C2396" s="4">
        <f>YEAR(SalesDataTable[[#This Row],[Order Date]])</f>
        <v>2026</v>
      </c>
      <c r="D2396" s="4" t="str">
        <f>"Q"&amp;ROUNDUP(MONTH(SalesDataTable[[#This Row],[Order Date]])/3,0)</f>
        <v>Q4</v>
      </c>
      <c r="E2396" s="4">
        <f>MONTH(SalesDataTable[[#This Row],[Order Date]])</f>
        <v>11</v>
      </c>
      <c r="F2396" s="4" t="str">
        <f>TEXT(SalesDataTable[[#This Row],[Order Date]],"MMM")</f>
        <v>Nov</v>
      </c>
      <c r="G2396" s="3" t="s">
        <v>0</v>
      </c>
      <c r="H2396" s="3" t="s">
        <v>50</v>
      </c>
      <c r="I2396" s="3" t="s">
        <v>8</v>
      </c>
      <c r="J2396" s="3" t="s">
        <v>16</v>
      </c>
      <c r="K2396" s="3" t="s">
        <v>34</v>
      </c>
      <c r="L2396" s="3" t="s">
        <v>38</v>
      </c>
      <c r="M2396" s="8">
        <v>4</v>
      </c>
      <c r="N2396" s="5">
        <v>123.4</v>
      </c>
      <c r="O2396" s="6">
        <v>0.05</v>
      </c>
      <c r="P2396" s="18">
        <v>70.930000000000007</v>
      </c>
      <c r="Q2396" s="18">
        <f t="shared" si="148"/>
        <v>468.92</v>
      </c>
      <c r="R2396" s="18">
        <f t="shared" si="149"/>
        <v>283.72000000000003</v>
      </c>
      <c r="S2396" s="18">
        <f t="shared" si="150"/>
        <v>185.2</v>
      </c>
      <c r="T2396" s="7">
        <f t="shared" si="151"/>
        <v>0.3949500980977565</v>
      </c>
      <c r="U2396" s="4">
        <f>YEAR(SalesDataTable[[#This Row],[Order Date]])</f>
        <v>2026</v>
      </c>
      <c r="V2396" s="7" t="str">
        <f>"Q"&amp;ROUNDUP(MONTH(SalesDataTable[[#This Row],[Order Date]])/3,0)</f>
        <v>Q4</v>
      </c>
      <c r="W2396" s="8">
        <f>MONTH(SalesDataTable[[#This Row],[Order Date]])</f>
        <v>11</v>
      </c>
      <c r="X2396" s="7" t="str">
        <f>TEXT(SalesDataTable[[#This Row],[Order Date]],"mmm")</f>
        <v>Nov</v>
      </c>
    </row>
    <row r="2397" spans="1:24" ht="15.75">
      <c r="A2397" s="2">
        <v>2853</v>
      </c>
      <c r="B2397" s="11">
        <v>46344</v>
      </c>
      <c r="C2397" s="4">
        <f>YEAR(SalesDataTable[[#This Row],[Order Date]])</f>
        <v>2026</v>
      </c>
      <c r="D2397" s="4" t="str">
        <f>"Q"&amp;ROUNDUP(MONTH(SalesDataTable[[#This Row],[Order Date]])/3,0)</f>
        <v>Q4</v>
      </c>
      <c r="E2397" s="4">
        <f>MONTH(SalesDataTable[[#This Row],[Order Date]])</f>
        <v>11</v>
      </c>
      <c r="F2397" s="4" t="str">
        <f>TEXT(SalesDataTable[[#This Row],[Order Date]],"MMM")</f>
        <v>Nov</v>
      </c>
      <c r="G2397" s="3" t="s">
        <v>11</v>
      </c>
      <c r="H2397" s="3" t="s">
        <v>18</v>
      </c>
      <c r="I2397" s="3" t="s">
        <v>2</v>
      </c>
      <c r="J2397" s="3" t="s">
        <v>13</v>
      </c>
      <c r="K2397" s="3" t="s">
        <v>4</v>
      </c>
      <c r="L2397" s="3" t="s">
        <v>30</v>
      </c>
      <c r="M2397" s="8">
        <v>1</v>
      </c>
      <c r="N2397" s="5">
        <v>104.64</v>
      </c>
      <c r="O2397" s="6">
        <v>0</v>
      </c>
      <c r="P2397" s="18">
        <v>50.79</v>
      </c>
      <c r="Q2397" s="18">
        <f t="shared" si="148"/>
        <v>104.64</v>
      </c>
      <c r="R2397" s="18">
        <f t="shared" si="149"/>
        <v>50.79</v>
      </c>
      <c r="S2397" s="18">
        <f t="shared" si="150"/>
        <v>53.85</v>
      </c>
      <c r="T2397" s="7">
        <f t="shared" si="151"/>
        <v>0.51462155963302758</v>
      </c>
      <c r="U2397" s="4">
        <f>YEAR(SalesDataTable[[#This Row],[Order Date]])</f>
        <v>2026</v>
      </c>
      <c r="V2397" s="7" t="str">
        <f>"Q"&amp;ROUNDUP(MONTH(SalesDataTable[[#This Row],[Order Date]])/3,0)</f>
        <v>Q4</v>
      </c>
      <c r="W2397" s="8">
        <f>MONTH(SalesDataTable[[#This Row],[Order Date]])</f>
        <v>11</v>
      </c>
      <c r="X2397" s="7" t="str">
        <f>TEXT(SalesDataTable[[#This Row],[Order Date]],"mmm")</f>
        <v>Nov</v>
      </c>
    </row>
    <row r="2398" spans="1:24" ht="15.75">
      <c r="A2398" s="2">
        <v>3825</v>
      </c>
      <c r="B2398" s="11">
        <v>46344</v>
      </c>
      <c r="C2398" s="4">
        <f>YEAR(SalesDataTable[[#This Row],[Order Date]])</f>
        <v>2026</v>
      </c>
      <c r="D2398" s="4" t="str">
        <f>"Q"&amp;ROUNDUP(MONTH(SalesDataTable[[#This Row],[Order Date]])/3,0)</f>
        <v>Q4</v>
      </c>
      <c r="E2398" s="4">
        <f>MONTH(SalesDataTable[[#This Row],[Order Date]])</f>
        <v>11</v>
      </c>
      <c r="F2398" s="4" t="str">
        <f>TEXT(SalesDataTable[[#This Row],[Order Date]],"MMM")</f>
        <v>Nov</v>
      </c>
      <c r="G2398" s="3" t="s">
        <v>20</v>
      </c>
      <c r="H2398" s="3" t="s">
        <v>33</v>
      </c>
      <c r="I2398" s="3" t="s">
        <v>2</v>
      </c>
      <c r="J2398" s="3" t="s">
        <v>13</v>
      </c>
      <c r="K2398" s="3" t="s">
        <v>14</v>
      </c>
      <c r="L2398" s="3" t="s">
        <v>32</v>
      </c>
      <c r="M2398" s="8">
        <v>2</v>
      </c>
      <c r="N2398" s="5">
        <v>46.44</v>
      </c>
      <c r="O2398" s="6">
        <v>0.1</v>
      </c>
      <c r="P2398" s="18">
        <v>18.190000000000001</v>
      </c>
      <c r="Q2398" s="18">
        <f t="shared" si="148"/>
        <v>83.591999999999999</v>
      </c>
      <c r="R2398" s="18">
        <f t="shared" si="149"/>
        <v>36.380000000000003</v>
      </c>
      <c r="S2398" s="18">
        <f t="shared" si="150"/>
        <v>47.211999999999996</v>
      </c>
      <c r="T2398" s="7">
        <f t="shared" si="151"/>
        <v>0.56479088908029473</v>
      </c>
      <c r="U2398" s="4">
        <f>YEAR(SalesDataTable[[#This Row],[Order Date]])</f>
        <v>2026</v>
      </c>
      <c r="V2398" s="7" t="str">
        <f>"Q"&amp;ROUNDUP(MONTH(SalesDataTable[[#This Row],[Order Date]])/3,0)</f>
        <v>Q4</v>
      </c>
      <c r="W2398" s="8">
        <f>MONTH(SalesDataTable[[#This Row],[Order Date]])</f>
        <v>11</v>
      </c>
      <c r="X2398" s="7" t="str">
        <f>TEXT(SalesDataTable[[#This Row],[Order Date]],"mmm")</f>
        <v>Nov</v>
      </c>
    </row>
    <row r="2399" spans="1:24" ht="15.75">
      <c r="A2399" s="2">
        <v>4808</v>
      </c>
      <c r="B2399" s="11">
        <v>46344</v>
      </c>
      <c r="C2399" s="4">
        <f>YEAR(SalesDataTable[[#This Row],[Order Date]])</f>
        <v>2026</v>
      </c>
      <c r="D2399" s="4" t="str">
        <f>"Q"&amp;ROUNDUP(MONTH(SalesDataTable[[#This Row],[Order Date]])/3,0)</f>
        <v>Q4</v>
      </c>
      <c r="E2399" s="4">
        <f>MONTH(SalesDataTable[[#This Row],[Order Date]])</f>
        <v>11</v>
      </c>
      <c r="F2399" s="4" t="str">
        <f>TEXT(SalesDataTable[[#This Row],[Order Date]],"MMM")</f>
        <v>Nov</v>
      </c>
      <c r="G2399" s="3" t="s">
        <v>11</v>
      </c>
      <c r="H2399" s="3" t="s">
        <v>52</v>
      </c>
      <c r="I2399" s="3" t="s">
        <v>2</v>
      </c>
      <c r="J2399" s="3" t="s">
        <v>13</v>
      </c>
      <c r="K2399" s="3" t="s">
        <v>23</v>
      </c>
      <c r="L2399" s="3" t="s">
        <v>40</v>
      </c>
      <c r="M2399" s="8">
        <v>2</v>
      </c>
      <c r="N2399" s="5">
        <v>81.67</v>
      </c>
      <c r="O2399" s="6">
        <v>0.05</v>
      </c>
      <c r="P2399" s="18">
        <v>40.43</v>
      </c>
      <c r="Q2399" s="18">
        <f t="shared" si="148"/>
        <v>155.173</v>
      </c>
      <c r="R2399" s="18">
        <f t="shared" si="149"/>
        <v>80.86</v>
      </c>
      <c r="S2399" s="18">
        <f t="shared" si="150"/>
        <v>74.313000000000002</v>
      </c>
      <c r="T2399" s="7">
        <f t="shared" si="151"/>
        <v>0.4789041908063903</v>
      </c>
      <c r="U2399" s="4">
        <f>YEAR(SalesDataTable[[#This Row],[Order Date]])</f>
        <v>2026</v>
      </c>
      <c r="V2399" s="7" t="str">
        <f>"Q"&amp;ROUNDUP(MONTH(SalesDataTable[[#This Row],[Order Date]])/3,0)</f>
        <v>Q4</v>
      </c>
      <c r="W2399" s="8">
        <f>MONTH(SalesDataTable[[#This Row],[Order Date]])</f>
        <v>11</v>
      </c>
      <c r="X2399" s="7" t="str">
        <f>TEXT(SalesDataTable[[#This Row],[Order Date]],"mmm")</f>
        <v>Nov</v>
      </c>
    </row>
    <row r="2400" spans="1:24" ht="15.75">
      <c r="A2400" s="2">
        <v>5131</v>
      </c>
      <c r="B2400" s="11">
        <v>46344</v>
      </c>
      <c r="C2400" s="4">
        <f>YEAR(SalesDataTable[[#This Row],[Order Date]])</f>
        <v>2026</v>
      </c>
      <c r="D2400" s="4" t="str">
        <f>"Q"&amp;ROUNDUP(MONTH(SalesDataTable[[#This Row],[Order Date]])/3,0)</f>
        <v>Q4</v>
      </c>
      <c r="E2400" s="4">
        <f>MONTH(SalesDataTable[[#This Row],[Order Date]])</f>
        <v>11</v>
      </c>
      <c r="F2400" s="4" t="str">
        <f>TEXT(SalesDataTable[[#This Row],[Order Date]],"MMM")</f>
        <v>Nov</v>
      </c>
      <c r="G2400" s="3" t="s">
        <v>20</v>
      </c>
      <c r="H2400" s="3" t="s">
        <v>33</v>
      </c>
      <c r="I2400" s="3" t="s">
        <v>19</v>
      </c>
      <c r="J2400" s="3" t="s">
        <v>13</v>
      </c>
      <c r="K2400" s="3" t="s">
        <v>9</v>
      </c>
      <c r="L2400" s="3" t="s">
        <v>46</v>
      </c>
      <c r="M2400" s="8">
        <v>3</v>
      </c>
      <c r="N2400" s="5">
        <v>70.599999999999994</v>
      </c>
      <c r="O2400" s="6">
        <v>0.05</v>
      </c>
      <c r="P2400" s="18">
        <v>32.68</v>
      </c>
      <c r="Q2400" s="18">
        <f t="shared" si="148"/>
        <v>201.20999999999998</v>
      </c>
      <c r="R2400" s="18">
        <f t="shared" si="149"/>
        <v>98.039999999999992</v>
      </c>
      <c r="S2400" s="18">
        <f t="shared" si="150"/>
        <v>103.16999999999999</v>
      </c>
      <c r="T2400" s="7">
        <f t="shared" si="151"/>
        <v>0.5127478753541076</v>
      </c>
      <c r="U2400" s="4">
        <f>YEAR(SalesDataTable[[#This Row],[Order Date]])</f>
        <v>2026</v>
      </c>
      <c r="V2400" s="7" t="str">
        <f>"Q"&amp;ROUNDUP(MONTH(SalesDataTable[[#This Row],[Order Date]])/3,0)</f>
        <v>Q4</v>
      </c>
      <c r="W2400" s="8">
        <f>MONTH(SalesDataTable[[#This Row],[Order Date]])</f>
        <v>11</v>
      </c>
      <c r="X2400" s="7" t="str">
        <f>TEXT(SalesDataTable[[#This Row],[Order Date]],"mmm")</f>
        <v>Nov</v>
      </c>
    </row>
    <row r="2401" spans="1:24" ht="15.75">
      <c r="A2401" s="2">
        <v>1502</v>
      </c>
      <c r="B2401" s="11">
        <v>46345</v>
      </c>
      <c r="C2401" s="4">
        <f>YEAR(SalesDataTable[[#This Row],[Order Date]])</f>
        <v>2026</v>
      </c>
      <c r="D2401" s="4" t="str">
        <f>"Q"&amp;ROUNDUP(MONTH(SalesDataTable[[#This Row],[Order Date]])/3,0)</f>
        <v>Q4</v>
      </c>
      <c r="E2401" s="4">
        <f>MONTH(SalesDataTable[[#This Row],[Order Date]])</f>
        <v>11</v>
      </c>
      <c r="F2401" s="4" t="str">
        <f>TEXT(SalesDataTable[[#This Row],[Order Date]],"MMM")</f>
        <v>Nov</v>
      </c>
      <c r="G2401" s="3" t="s">
        <v>20</v>
      </c>
      <c r="H2401" s="3" t="s">
        <v>31</v>
      </c>
      <c r="I2401" s="3" t="s">
        <v>28</v>
      </c>
      <c r="J2401" s="3" t="s">
        <v>13</v>
      </c>
      <c r="K2401" s="3" t="s">
        <v>34</v>
      </c>
      <c r="L2401" s="3" t="s">
        <v>42</v>
      </c>
      <c r="M2401" s="8">
        <v>1</v>
      </c>
      <c r="N2401" s="5">
        <v>35.770000000000003</v>
      </c>
      <c r="O2401" s="6">
        <v>0.15</v>
      </c>
      <c r="P2401" s="18">
        <v>13.69</v>
      </c>
      <c r="Q2401" s="18">
        <f t="shared" si="148"/>
        <v>30.404500000000002</v>
      </c>
      <c r="R2401" s="18">
        <f t="shared" si="149"/>
        <v>13.69</v>
      </c>
      <c r="S2401" s="18">
        <f t="shared" si="150"/>
        <v>16.714500000000001</v>
      </c>
      <c r="T2401" s="7">
        <f t="shared" si="151"/>
        <v>0.54973770330049831</v>
      </c>
      <c r="U2401" s="4">
        <f>YEAR(SalesDataTable[[#This Row],[Order Date]])</f>
        <v>2026</v>
      </c>
      <c r="V2401" s="7" t="str">
        <f>"Q"&amp;ROUNDUP(MONTH(SalesDataTable[[#This Row],[Order Date]])/3,0)</f>
        <v>Q4</v>
      </c>
      <c r="W2401" s="8">
        <f>MONTH(SalesDataTable[[#This Row],[Order Date]])</f>
        <v>11</v>
      </c>
      <c r="X2401" s="7" t="str">
        <f>TEXT(SalesDataTable[[#This Row],[Order Date]],"mmm")</f>
        <v>Nov</v>
      </c>
    </row>
    <row r="2402" spans="1:24" ht="15.75">
      <c r="A2402" s="2">
        <v>2470</v>
      </c>
      <c r="B2402" s="11">
        <v>46345</v>
      </c>
      <c r="C2402" s="4">
        <f>YEAR(SalesDataTable[[#This Row],[Order Date]])</f>
        <v>2026</v>
      </c>
      <c r="D2402" s="4" t="str">
        <f>"Q"&amp;ROUNDUP(MONTH(SalesDataTable[[#This Row],[Order Date]])/3,0)</f>
        <v>Q4</v>
      </c>
      <c r="E2402" s="4">
        <f>MONTH(SalesDataTable[[#This Row],[Order Date]])</f>
        <v>11</v>
      </c>
      <c r="F2402" s="4" t="str">
        <f>TEXT(SalesDataTable[[#This Row],[Order Date]],"MMM")</f>
        <v>Nov</v>
      </c>
      <c r="G2402" s="3" t="s">
        <v>6</v>
      </c>
      <c r="H2402" s="3" t="s">
        <v>27</v>
      </c>
      <c r="I2402" s="3" t="s">
        <v>19</v>
      </c>
      <c r="J2402" s="3" t="s">
        <v>16</v>
      </c>
      <c r="K2402" s="3" t="s">
        <v>9</v>
      </c>
      <c r="L2402" s="3" t="s">
        <v>10</v>
      </c>
      <c r="M2402" s="8">
        <v>1</v>
      </c>
      <c r="N2402" s="5">
        <v>92.13</v>
      </c>
      <c r="O2402" s="6">
        <v>0.15</v>
      </c>
      <c r="P2402" s="18">
        <v>45.85</v>
      </c>
      <c r="Q2402" s="18">
        <f t="shared" si="148"/>
        <v>78.31049999999999</v>
      </c>
      <c r="R2402" s="18">
        <f t="shared" si="149"/>
        <v>45.85</v>
      </c>
      <c r="S2402" s="18">
        <f t="shared" si="150"/>
        <v>32.460499999999989</v>
      </c>
      <c r="T2402" s="7">
        <f t="shared" si="151"/>
        <v>0.41451018701195874</v>
      </c>
      <c r="U2402" s="4">
        <f>YEAR(SalesDataTable[[#This Row],[Order Date]])</f>
        <v>2026</v>
      </c>
      <c r="V2402" s="7" t="str">
        <f>"Q"&amp;ROUNDUP(MONTH(SalesDataTable[[#This Row],[Order Date]])/3,0)</f>
        <v>Q4</v>
      </c>
      <c r="W2402" s="8">
        <f>MONTH(SalesDataTable[[#This Row],[Order Date]])</f>
        <v>11</v>
      </c>
      <c r="X2402" s="7" t="str">
        <f>TEXT(SalesDataTable[[#This Row],[Order Date]],"mmm")</f>
        <v>Nov</v>
      </c>
    </row>
    <row r="2403" spans="1:24" ht="15.75">
      <c r="A2403" s="2">
        <v>3452</v>
      </c>
      <c r="B2403" s="11">
        <v>46345</v>
      </c>
      <c r="C2403" s="4">
        <f>YEAR(SalesDataTable[[#This Row],[Order Date]])</f>
        <v>2026</v>
      </c>
      <c r="D2403" s="4" t="str">
        <f>"Q"&amp;ROUNDUP(MONTH(SalesDataTable[[#This Row],[Order Date]])/3,0)</f>
        <v>Q4</v>
      </c>
      <c r="E2403" s="4">
        <f>MONTH(SalesDataTable[[#This Row],[Order Date]])</f>
        <v>11</v>
      </c>
      <c r="F2403" s="4" t="str">
        <f>TEXT(SalesDataTable[[#This Row],[Order Date]],"MMM")</f>
        <v>Nov</v>
      </c>
      <c r="G2403" s="3" t="s">
        <v>6</v>
      </c>
      <c r="H2403" s="3" t="s">
        <v>43</v>
      </c>
      <c r="I2403" s="3" t="s">
        <v>2</v>
      </c>
      <c r="J2403" s="3" t="s">
        <v>3</v>
      </c>
      <c r="K2403" s="3" t="s">
        <v>9</v>
      </c>
      <c r="L2403" s="3" t="s">
        <v>37</v>
      </c>
      <c r="M2403" s="8">
        <v>5</v>
      </c>
      <c r="N2403" s="5">
        <v>151.09</v>
      </c>
      <c r="O2403" s="6">
        <v>0.05</v>
      </c>
      <c r="P2403" s="18">
        <v>79.33</v>
      </c>
      <c r="Q2403" s="18">
        <f t="shared" si="148"/>
        <v>717.67750000000001</v>
      </c>
      <c r="R2403" s="18">
        <f t="shared" si="149"/>
        <v>396.65</v>
      </c>
      <c r="S2403" s="18">
        <f t="shared" si="150"/>
        <v>321.02750000000003</v>
      </c>
      <c r="T2403" s="7">
        <f t="shared" si="151"/>
        <v>0.44731442744129507</v>
      </c>
      <c r="U2403" s="4">
        <f>YEAR(SalesDataTable[[#This Row],[Order Date]])</f>
        <v>2026</v>
      </c>
      <c r="V2403" s="7" t="str">
        <f>"Q"&amp;ROUNDUP(MONTH(SalesDataTable[[#This Row],[Order Date]])/3,0)</f>
        <v>Q4</v>
      </c>
      <c r="W2403" s="8">
        <f>MONTH(SalesDataTable[[#This Row],[Order Date]])</f>
        <v>11</v>
      </c>
      <c r="X2403" s="7" t="str">
        <f>TEXT(SalesDataTable[[#This Row],[Order Date]],"mmm")</f>
        <v>Nov</v>
      </c>
    </row>
    <row r="2404" spans="1:24" ht="15.75">
      <c r="A2404" s="2">
        <v>4207</v>
      </c>
      <c r="B2404" s="11">
        <v>46345</v>
      </c>
      <c r="C2404" s="4">
        <f>YEAR(SalesDataTable[[#This Row],[Order Date]])</f>
        <v>2026</v>
      </c>
      <c r="D2404" s="4" t="str">
        <f>"Q"&amp;ROUNDUP(MONTH(SalesDataTable[[#This Row],[Order Date]])/3,0)</f>
        <v>Q4</v>
      </c>
      <c r="E2404" s="4">
        <f>MONTH(SalesDataTable[[#This Row],[Order Date]])</f>
        <v>11</v>
      </c>
      <c r="F2404" s="4" t="str">
        <f>TEXT(SalesDataTable[[#This Row],[Order Date]],"MMM")</f>
        <v>Nov</v>
      </c>
      <c r="G2404" s="3" t="s">
        <v>6</v>
      </c>
      <c r="H2404" s="3" t="s">
        <v>43</v>
      </c>
      <c r="I2404" s="3" t="s">
        <v>2</v>
      </c>
      <c r="J2404" s="3" t="s">
        <v>13</v>
      </c>
      <c r="K2404" s="3" t="s">
        <v>4</v>
      </c>
      <c r="L2404" s="3" t="s">
        <v>30</v>
      </c>
      <c r="M2404" s="8">
        <v>2</v>
      </c>
      <c r="N2404" s="5">
        <v>103.99</v>
      </c>
      <c r="O2404" s="6">
        <v>0</v>
      </c>
      <c r="P2404" s="18">
        <v>50.36</v>
      </c>
      <c r="Q2404" s="18">
        <f t="shared" si="148"/>
        <v>207.98</v>
      </c>
      <c r="R2404" s="18">
        <f t="shared" si="149"/>
        <v>100.72</v>
      </c>
      <c r="S2404" s="18">
        <f t="shared" si="150"/>
        <v>107.25999999999999</v>
      </c>
      <c r="T2404" s="7">
        <f t="shared" si="151"/>
        <v>0.51572266564092695</v>
      </c>
      <c r="U2404" s="4">
        <f>YEAR(SalesDataTable[[#This Row],[Order Date]])</f>
        <v>2026</v>
      </c>
      <c r="V2404" s="7" t="str">
        <f>"Q"&amp;ROUNDUP(MONTH(SalesDataTable[[#This Row],[Order Date]])/3,0)</f>
        <v>Q4</v>
      </c>
      <c r="W2404" s="8">
        <f>MONTH(SalesDataTable[[#This Row],[Order Date]])</f>
        <v>11</v>
      </c>
      <c r="X2404" s="7" t="str">
        <f>TEXT(SalesDataTable[[#This Row],[Order Date]],"mmm")</f>
        <v>Nov</v>
      </c>
    </row>
    <row r="2405" spans="1:24" ht="15.75">
      <c r="A2405" s="2">
        <v>695</v>
      </c>
      <c r="B2405" s="11">
        <v>46346</v>
      </c>
      <c r="C2405" s="4">
        <f>YEAR(SalesDataTable[[#This Row],[Order Date]])</f>
        <v>2026</v>
      </c>
      <c r="D2405" s="4" t="str">
        <f>"Q"&amp;ROUNDUP(MONTH(SalesDataTable[[#This Row],[Order Date]])/3,0)</f>
        <v>Q4</v>
      </c>
      <c r="E2405" s="4">
        <f>MONTH(SalesDataTable[[#This Row],[Order Date]])</f>
        <v>11</v>
      </c>
      <c r="F2405" s="4" t="str">
        <f>TEXT(SalesDataTable[[#This Row],[Order Date]],"MMM")</f>
        <v>Nov</v>
      </c>
      <c r="G2405" s="3" t="s">
        <v>11</v>
      </c>
      <c r="H2405" s="3" t="s">
        <v>18</v>
      </c>
      <c r="I2405" s="3" t="s">
        <v>2</v>
      </c>
      <c r="J2405" s="3" t="s">
        <v>3</v>
      </c>
      <c r="K2405" s="3" t="s">
        <v>14</v>
      </c>
      <c r="L2405" s="3" t="s">
        <v>15</v>
      </c>
      <c r="M2405" s="8">
        <v>1</v>
      </c>
      <c r="N2405" s="5">
        <v>36.909999999999997</v>
      </c>
      <c r="O2405" s="6">
        <v>0.1</v>
      </c>
      <c r="P2405" s="18">
        <v>13.43</v>
      </c>
      <c r="Q2405" s="18">
        <f t="shared" si="148"/>
        <v>33.219000000000001</v>
      </c>
      <c r="R2405" s="18">
        <f t="shared" si="149"/>
        <v>13.43</v>
      </c>
      <c r="S2405" s="18">
        <f t="shared" si="150"/>
        <v>19.789000000000001</v>
      </c>
      <c r="T2405" s="7">
        <f t="shared" si="151"/>
        <v>0.59571329660736327</v>
      </c>
      <c r="U2405" s="4">
        <f>YEAR(SalesDataTable[[#This Row],[Order Date]])</f>
        <v>2026</v>
      </c>
      <c r="V2405" s="7" t="str">
        <f>"Q"&amp;ROUNDUP(MONTH(SalesDataTable[[#This Row],[Order Date]])/3,0)</f>
        <v>Q4</v>
      </c>
      <c r="W2405" s="8">
        <f>MONTH(SalesDataTable[[#This Row],[Order Date]])</f>
        <v>11</v>
      </c>
      <c r="X2405" s="7" t="str">
        <f>TEXT(SalesDataTable[[#This Row],[Order Date]],"mmm")</f>
        <v>Nov</v>
      </c>
    </row>
    <row r="2406" spans="1:24" ht="15.75">
      <c r="A2406" s="2">
        <v>1127</v>
      </c>
      <c r="B2406" s="11">
        <v>46346</v>
      </c>
      <c r="C2406" s="4">
        <f>YEAR(SalesDataTable[[#This Row],[Order Date]])</f>
        <v>2026</v>
      </c>
      <c r="D2406" s="4" t="str">
        <f>"Q"&amp;ROUNDUP(MONTH(SalesDataTable[[#This Row],[Order Date]])/3,0)</f>
        <v>Q4</v>
      </c>
      <c r="E2406" s="4">
        <f>MONTH(SalesDataTable[[#This Row],[Order Date]])</f>
        <v>11</v>
      </c>
      <c r="F2406" s="4" t="str">
        <f>TEXT(SalesDataTable[[#This Row],[Order Date]],"MMM")</f>
        <v>Nov</v>
      </c>
      <c r="G2406" s="3" t="s">
        <v>0</v>
      </c>
      <c r="H2406" s="3" t="s">
        <v>1</v>
      </c>
      <c r="I2406" s="3" t="s">
        <v>28</v>
      </c>
      <c r="J2406" s="3" t="s">
        <v>13</v>
      </c>
      <c r="K2406" s="3" t="s">
        <v>4</v>
      </c>
      <c r="L2406" s="3" t="s">
        <v>5</v>
      </c>
      <c r="M2406" s="8">
        <v>2</v>
      </c>
      <c r="N2406" s="5">
        <v>81.02</v>
      </c>
      <c r="O2406" s="6">
        <v>0</v>
      </c>
      <c r="P2406" s="18">
        <v>43.22</v>
      </c>
      <c r="Q2406" s="18">
        <f t="shared" si="148"/>
        <v>162.04</v>
      </c>
      <c r="R2406" s="18">
        <f t="shared" si="149"/>
        <v>86.44</v>
      </c>
      <c r="S2406" s="18">
        <f t="shared" si="150"/>
        <v>75.599999999999994</v>
      </c>
      <c r="T2406" s="7">
        <f t="shared" si="151"/>
        <v>0.46655146877314241</v>
      </c>
      <c r="U2406" s="4">
        <f>YEAR(SalesDataTable[[#This Row],[Order Date]])</f>
        <v>2026</v>
      </c>
      <c r="V2406" s="7" t="str">
        <f>"Q"&amp;ROUNDUP(MONTH(SalesDataTable[[#This Row],[Order Date]])/3,0)</f>
        <v>Q4</v>
      </c>
      <c r="W2406" s="8">
        <f>MONTH(SalesDataTable[[#This Row],[Order Date]])</f>
        <v>11</v>
      </c>
      <c r="X2406" s="7" t="str">
        <f>TEXT(SalesDataTable[[#This Row],[Order Date]],"mmm")</f>
        <v>Nov</v>
      </c>
    </row>
    <row r="2407" spans="1:24" ht="15.75">
      <c r="A2407" s="2">
        <v>1174</v>
      </c>
      <c r="B2407" s="11">
        <v>46346</v>
      </c>
      <c r="C2407" s="4">
        <f>YEAR(SalesDataTable[[#This Row],[Order Date]])</f>
        <v>2026</v>
      </c>
      <c r="D2407" s="4" t="str">
        <f>"Q"&amp;ROUNDUP(MONTH(SalesDataTable[[#This Row],[Order Date]])/3,0)</f>
        <v>Q4</v>
      </c>
      <c r="E2407" s="4">
        <f>MONTH(SalesDataTable[[#This Row],[Order Date]])</f>
        <v>11</v>
      </c>
      <c r="F2407" s="4" t="str">
        <f>TEXT(SalesDataTable[[#This Row],[Order Date]],"MMM")</f>
        <v>Nov</v>
      </c>
      <c r="G2407" s="3" t="s">
        <v>0</v>
      </c>
      <c r="H2407" s="3" t="s">
        <v>1</v>
      </c>
      <c r="I2407" s="3" t="s">
        <v>28</v>
      </c>
      <c r="J2407" s="3" t="s">
        <v>13</v>
      </c>
      <c r="K2407" s="3" t="s">
        <v>14</v>
      </c>
      <c r="L2407" s="3" t="s">
        <v>48</v>
      </c>
      <c r="M2407" s="8">
        <v>3</v>
      </c>
      <c r="N2407" s="5">
        <v>164.36</v>
      </c>
      <c r="O2407" s="6">
        <v>0.05</v>
      </c>
      <c r="P2407" s="18">
        <v>88.7</v>
      </c>
      <c r="Q2407" s="18">
        <f t="shared" si="148"/>
        <v>468.42600000000004</v>
      </c>
      <c r="R2407" s="18">
        <f t="shared" si="149"/>
        <v>266.10000000000002</v>
      </c>
      <c r="S2407" s="18">
        <f t="shared" si="150"/>
        <v>202.32600000000002</v>
      </c>
      <c r="T2407" s="7">
        <f t="shared" si="151"/>
        <v>0.43192734818306416</v>
      </c>
      <c r="U2407" s="4">
        <f>YEAR(SalesDataTable[[#This Row],[Order Date]])</f>
        <v>2026</v>
      </c>
      <c r="V2407" s="7" t="str">
        <f>"Q"&amp;ROUNDUP(MONTH(SalesDataTable[[#This Row],[Order Date]])/3,0)</f>
        <v>Q4</v>
      </c>
      <c r="W2407" s="8">
        <f>MONTH(SalesDataTable[[#This Row],[Order Date]])</f>
        <v>11</v>
      </c>
      <c r="X2407" s="7" t="str">
        <f>TEXT(SalesDataTable[[#This Row],[Order Date]],"mmm")</f>
        <v>Nov</v>
      </c>
    </row>
    <row r="2408" spans="1:24" ht="15.75">
      <c r="A2408" s="2">
        <v>3968</v>
      </c>
      <c r="B2408" s="11">
        <v>46346</v>
      </c>
      <c r="C2408" s="4">
        <f>YEAR(SalesDataTable[[#This Row],[Order Date]])</f>
        <v>2026</v>
      </c>
      <c r="D2408" s="4" t="str">
        <f>"Q"&amp;ROUNDUP(MONTH(SalesDataTable[[#This Row],[Order Date]])/3,0)</f>
        <v>Q4</v>
      </c>
      <c r="E2408" s="4">
        <f>MONTH(SalesDataTable[[#This Row],[Order Date]])</f>
        <v>11</v>
      </c>
      <c r="F2408" s="4" t="str">
        <f>TEXT(SalesDataTable[[#This Row],[Order Date]],"MMM")</f>
        <v>Nov</v>
      </c>
      <c r="G2408" s="3" t="s">
        <v>6</v>
      </c>
      <c r="H2408" s="3" t="s">
        <v>41</v>
      </c>
      <c r="I2408" s="3" t="s">
        <v>8</v>
      </c>
      <c r="J2408" s="3" t="s">
        <v>16</v>
      </c>
      <c r="K2408" s="3" t="s">
        <v>34</v>
      </c>
      <c r="L2408" s="3" t="s">
        <v>45</v>
      </c>
      <c r="M2408" s="8">
        <v>5</v>
      </c>
      <c r="N2408" s="5">
        <v>51.36</v>
      </c>
      <c r="O2408" s="6">
        <v>0.1</v>
      </c>
      <c r="P2408" s="18">
        <v>22.45</v>
      </c>
      <c r="Q2408" s="18">
        <f t="shared" si="148"/>
        <v>231.12</v>
      </c>
      <c r="R2408" s="18">
        <f t="shared" si="149"/>
        <v>112.25</v>
      </c>
      <c r="S2408" s="18">
        <f t="shared" si="150"/>
        <v>118.87</v>
      </c>
      <c r="T2408" s="7">
        <f t="shared" si="151"/>
        <v>0.51432156455520939</v>
      </c>
      <c r="U2408" s="4">
        <f>YEAR(SalesDataTable[[#This Row],[Order Date]])</f>
        <v>2026</v>
      </c>
      <c r="V2408" s="7" t="str">
        <f>"Q"&amp;ROUNDUP(MONTH(SalesDataTable[[#This Row],[Order Date]])/3,0)</f>
        <v>Q4</v>
      </c>
      <c r="W2408" s="8">
        <f>MONTH(SalesDataTable[[#This Row],[Order Date]])</f>
        <v>11</v>
      </c>
      <c r="X2408" s="7" t="str">
        <f>TEXT(SalesDataTable[[#This Row],[Order Date]],"mmm")</f>
        <v>Nov</v>
      </c>
    </row>
    <row r="2409" spans="1:24" ht="15.75">
      <c r="A2409" s="2">
        <v>4049</v>
      </c>
      <c r="B2409" s="11">
        <v>46346</v>
      </c>
      <c r="C2409" s="4">
        <f>YEAR(SalesDataTable[[#This Row],[Order Date]])</f>
        <v>2026</v>
      </c>
      <c r="D2409" s="4" t="str">
        <f>"Q"&amp;ROUNDUP(MONTH(SalesDataTable[[#This Row],[Order Date]])/3,0)</f>
        <v>Q4</v>
      </c>
      <c r="E2409" s="4">
        <f>MONTH(SalesDataTable[[#This Row],[Order Date]])</f>
        <v>11</v>
      </c>
      <c r="F2409" s="4" t="str">
        <f>TEXT(SalesDataTable[[#This Row],[Order Date]],"MMM")</f>
        <v>Nov</v>
      </c>
      <c r="G2409" s="3" t="s">
        <v>11</v>
      </c>
      <c r="H2409" s="3" t="s">
        <v>52</v>
      </c>
      <c r="I2409" s="3" t="s">
        <v>28</v>
      </c>
      <c r="J2409" s="3" t="s">
        <v>3</v>
      </c>
      <c r="K2409" s="3" t="s">
        <v>14</v>
      </c>
      <c r="L2409" s="3" t="s">
        <v>15</v>
      </c>
      <c r="M2409" s="8">
        <v>1</v>
      </c>
      <c r="N2409" s="5">
        <v>36.590000000000003</v>
      </c>
      <c r="O2409" s="6">
        <v>0</v>
      </c>
      <c r="P2409" s="18">
        <v>13.73</v>
      </c>
      <c r="Q2409" s="18">
        <f t="shared" si="148"/>
        <v>36.590000000000003</v>
      </c>
      <c r="R2409" s="18">
        <f t="shared" si="149"/>
        <v>13.73</v>
      </c>
      <c r="S2409" s="18">
        <f t="shared" si="150"/>
        <v>22.860000000000003</v>
      </c>
      <c r="T2409" s="7">
        <f t="shared" si="151"/>
        <v>0.62476086362394101</v>
      </c>
      <c r="U2409" s="4">
        <f>YEAR(SalesDataTable[[#This Row],[Order Date]])</f>
        <v>2026</v>
      </c>
      <c r="V2409" s="7" t="str">
        <f>"Q"&amp;ROUNDUP(MONTH(SalesDataTable[[#This Row],[Order Date]])/3,0)</f>
        <v>Q4</v>
      </c>
      <c r="W2409" s="8">
        <f>MONTH(SalesDataTable[[#This Row],[Order Date]])</f>
        <v>11</v>
      </c>
      <c r="X2409" s="7" t="str">
        <f>TEXT(SalesDataTable[[#This Row],[Order Date]],"mmm")</f>
        <v>Nov</v>
      </c>
    </row>
    <row r="2410" spans="1:24" ht="15.75">
      <c r="A2410" s="2">
        <v>3</v>
      </c>
      <c r="B2410" s="11">
        <v>46347</v>
      </c>
      <c r="C2410" s="4">
        <f>YEAR(SalesDataTable[[#This Row],[Order Date]])</f>
        <v>2026</v>
      </c>
      <c r="D2410" s="4" t="str">
        <f>"Q"&amp;ROUNDUP(MONTH(SalesDataTable[[#This Row],[Order Date]])/3,0)</f>
        <v>Q4</v>
      </c>
      <c r="E2410" s="4">
        <f>MONTH(SalesDataTable[[#This Row],[Order Date]])</f>
        <v>11</v>
      </c>
      <c r="F2410" s="4" t="str">
        <f>TEXT(SalesDataTable[[#This Row],[Order Date]],"MMM")</f>
        <v>Nov</v>
      </c>
      <c r="G2410" s="3" t="s">
        <v>20</v>
      </c>
      <c r="H2410" s="3" t="s">
        <v>31</v>
      </c>
      <c r="I2410" s="3" t="s">
        <v>19</v>
      </c>
      <c r="J2410" s="3" t="s">
        <v>3</v>
      </c>
      <c r="K2410" s="3" t="s">
        <v>23</v>
      </c>
      <c r="L2410" s="3" t="s">
        <v>51</v>
      </c>
      <c r="M2410" s="8">
        <v>5</v>
      </c>
      <c r="N2410" s="5">
        <v>122.33</v>
      </c>
      <c r="O2410" s="6">
        <v>0.15</v>
      </c>
      <c r="P2410" s="18">
        <v>58.98</v>
      </c>
      <c r="Q2410" s="18">
        <f t="shared" si="148"/>
        <v>519.90249999999992</v>
      </c>
      <c r="R2410" s="18">
        <f t="shared" si="149"/>
        <v>294.89999999999998</v>
      </c>
      <c r="S2410" s="18">
        <f t="shared" si="150"/>
        <v>225.00249999999994</v>
      </c>
      <c r="T2410" s="7">
        <f t="shared" si="151"/>
        <v>0.43277826130861069</v>
      </c>
      <c r="U2410" s="4">
        <f>YEAR(SalesDataTable[[#This Row],[Order Date]])</f>
        <v>2026</v>
      </c>
      <c r="V2410" s="7" t="str">
        <f>"Q"&amp;ROUNDUP(MONTH(SalesDataTable[[#This Row],[Order Date]])/3,0)</f>
        <v>Q4</v>
      </c>
      <c r="W2410" s="8">
        <f>MONTH(SalesDataTable[[#This Row],[Order Date]])</f>
        <v>11</v>
      </c>
      <c r="X2410" s="7" t="str">
        <f>TEXT(SalesDataTable[[#This Row],[Order Date]],"mmm")</f>
        <v>Nov</v>
      </c>
    </row>
    <row r="2411" spans="1:24" ht="15.75">
      <c r="A2411" s="2">
        <v>1603</v>
      </c>
      <c r="B2411" s="11">
        <v>46347</v>
      </c>
      <c r="C2411" s="4">
        <f>YEAR(SalesDataTable[[#This Row],[Order Date]])</f>
        <v>2026</v>
      </c>
      <c r="D2411" s="4" t="str">
        <f>"Q"&amp;ROUNDUP(MONTH(SalesDataTable[[#This Row],[Order Date]])/3,0)</f>
        <v>Q4</v>
      </c>
      <c r="E2411" s="4">
        <f>MONTH(SalesDataTable[[#This Row],[Order Date]])</f>
        <v>11</v>
      </c>
      <c r="F2411" s="4" t="str">
        <f>TEXT(SalesDataTable[[#This Row],[Order Date]],"MMM")</f>
        <v>Nov</v>
      </c>
      <c r="G2411" s="3" t="s">
        <v>20</v>
      </c>
      <c r="H2411" s="3" t="s">
        <v>33</v>
      </c>
      <c r="I2411" s="3" t="s">
        <v>2</v>
      </c>
      <c r="J2411" s="3" t="s">
        <v>3</v>
      </c>
      <c r="K2411" s="3" t="s">
        <v>23</v>
      </c>
      <c r="L2411" s="3" t="s">
        <v>40</v>
      </c>
      <c r="M2411" s="8">
        <v>1</v>
      </c>
      <c r="N2411" s="5">
        <v>83.49</v>
      </c>
      <c r="O2411" s="6">
        <v>0.05</v>
      </c>
      <c r="P2411" s="18">
        <v>39.659999999999997</v>
      </c>
      <c r="Q2411" s="18">
        <f t="shared" si="148"/>
        <v>79.315499999999986</v>
      </c>
      <c r="R2411" s="18">
        <f t="shared" si="149"/>
        <v>39.659999999999997</v>
      </c>
      <c r="S2411" s="18">
        <f t="shared" si="150"/>
        <v>39.655499999999989</v>
      </c>
      <c r="T2411" s="7">
        <f t="shared" si="151"/>
        <v>0.49997163227868446</v>
      </c>
      <c r="U2411" s="4">
        <f>YEAR(SalesDataTable[[#This Row],[Order Date]])</f>
        <v>2026</v>
      </c>
      <c r="V2411" s="7" t="str">
        <f>"Q"&amp;ROUNDUP(MONTH(SalesDataTable[[#This Row],[Order Date]])/3,0)</f>
        <v>Q4</v>
      </c>
      <c r="W2411" s="8">
        <f>MONTH(SalesDataTable[[#This Row],[Order Date]])</f>
        <v>11</v>
      </c>
      <c r="X2411" s="7" t="str">
        <f>TEXT(SalesDataTable[[#This Row],[Order Date]],"mmm")</f>
        <v>Nov</v>
      </c>
    </row>
    <row r="2412" spans="1:24" ht="15.75">
      <c r="A2412" s="2">
        <v>2073</v>
      </c>
      <c r="B2412" s="11">
        <v>46347</v>
      </c>
      <c r="C2412" s="4">
        <f>YEAR(SalesDataTable[[#This Row],[Order Date]])</f>
        <v>2026</v>
      </c>
      <c r="D2412" s="4" t="str">
        <f>"Q"&amp;ROUNDUP(MONTH(SalesDataTable[[#This Row],[Order Date]])/3,0)</f>
        <v>Q4</v>
      </c>
      <c r="E2412" s="4">
        <f>MONTH(SalesDataTable[[#This Row],[Order Date]])</f>
        <v>11</v>
      </c>
      <c r="F2412" s="4" t="str">
        <f>TEXT(SalesDataTable[[#This Row],[Order Date]],"MMM")</f>
        <v>Nov</v>
      </c>
      <c r="G2412" s="3" t="s">
        <v>6</v>
      </c>
      <c r="H2412" s="3" t="s">
        <v>43</v>
      </c>
      <c r="I2412" s="3" t="s">
        <v>2</v>
      </c>
      <c r="J2412" s="3" t="s">
        <v>13</v>
      </c>
      <c r="K2412" s="3" t="s">
        <v>4</v>
      </c>
      <c r="L2412" s="3" t="s">
        <v>22</v>
      </c>
      <c r="M2412" s="8">
        <v>2</v>
      </c>
      <c r="N2412" s="5">
        <v>51.48</v>
      </c>
      <c r="O2412" s="6">
        <v>0.1</v>
      </c>
      <c r="P2412" s="18">
        <v>22.51</v>
      </c>
      <c r="Q2412" s="18">
        <f t="shared" si="148"/>
        <v>92.664000000000001</v>
      </c>
      <c r="R2412" s="18">
        <f t="shared" si="149"/>
        <v>45.02</v>
      </c>
      <c r="S2412" s="18">
        <f t="shared" si="150"/>
        <v>47.643999999999998</v>
      </c>
      <c r="T2412" s="7">
        <f t="shared" si="151"/>
        <v>0.51415868082534744</v>
      </c>
      <c r="U2412" s="4">
        <f>YEAR(SalesDataTable[[#This Row],[Order Date]])</f>
        <v>2026</v>
      </c>
      <c r="V2412" s="7" t="str">
        <f>"Q"&amp;ROUNDUP(MONTH(SalesDataTable[[#This Row],[Order Date]])/3,0)</f>
        <v>Q4</v>
      </c>
      <c r="W2412" s="8">
        <f>MONTH(SalesDataTable[[#This Row],[Order Date]])</f>
        <v>11</v>
      </c>
      <c r="X2412" s="7" t="str">
        <f>TEXT(SalesDataTable[[#This Row],[Order Date]],"mmm")</f>
        <v>Nov</v>
      </c>
    </row>
    <row r="2413" spans="1:24" ht="15.75">
      <c r="A2413" s="2">
        <v>2487</v>
      </c>
      <c r="B2413" s="11">
        <v>46347</v>
      </c>
      <c r="C2413" s="4">
        <f>YEAR(SalesDataTable[[#This Row],[Order Date]])</f>
        <v>2026</v>
      </c>
      <c r="D2413" s="4" t="str">
        <f>"Q"&amp;ROUNDUP(MONTH(SalesDataTable[[#This Row],[Order Date]])/3,0)</f>
        <v>Q4</v>
      </c>
      <c r="E2413" s="4">
        <f>MONTH(SalesDataTable[[#This Row],[Order Date]])</f>
        <v>11</v>
      </c>
      <c r="F2413" s="4" t="str">
        <f>TEXT(SalesDataTable[[#This Row],[Order Date]],"MMM")</f>
        <v>Nov</v>
      </c>
      <c r="G2413" s="3" t="s">
        <v>11</v>
      </c>
      <c r="H2413" s="3" t="s">
        <v>12</v>
      </c>
      <c r="I2413" s="3" t="s">
        <v>28</v>
      </c>
      <c r="J2413" s="3" t="s">
        <v>13</v>
      </c>
      <c r="K2413" s="3" t="s">
        <v>23</v>
      </c>
      <c r="L2413" s="3" t="s">
        <v>51</v>
      </c>
      <c r="M2413" s="8">
        <v>1</v>
      </c>
      <c r="N2413" s="5">
        <v>123.43</v>
      </c>
      <c r="O2413" s="6">
        <v>0.15</v>
      </c>
      <c r="P2413" s="18">
        <v>60.8</v>
      </c>
      <c r="Q2413" s="18">
        <f t="shared" si="148"/>
        <v>104.91550000000001</v>
      </c>
      <c r="R2413" s="18">
        <f t="shared" si="149"/>
        <v>60.8</v>
      </c>
      <c r="S2413" s="18">
        <f t="shared" si="150"/>
        <v>44.115500000000011</v>
      </c>
      <c r="T2413" s="7">
        <f t="shared" si="151"/>
        <v>0.42048601017008935</v>
      </c>
      <c r="U2413" s="4">
        <f>YEAR(SalesDataTable[[#This Row],[Order Date]])</f>
        <v>2026</v>
      </c>
      <c r="V2413" s="7" t="str">
        <f>"Q"&amp;ROUNDUP(MONTH(SalesDataTable[[#This Row],[Order Date]])/3,0)</f>
        <v>Q4</v>
      </c>
      <c r="W2413" s="8">
        <f>MONTH(SalesDataTable[[#This Row],[Order Date]])</f>
        <v>11</v>
      </c>
      <c r="X2413" s="7" t="str">
        <f>TEXT(SalesDataTable[[#This Row],[Order Date]],"mmm")</f>
        <v>Nov</v>
      </c>
    </row>
    <row r="2414" spans="1:24" ht="15.75">
      <c r="A2414" s="2">
        <v>3407</v>
      </c>
      <c r="B2414" s="11">
        <v>46347</v>
      </c>
      <c r="C2414" s="4">
        <f>YEAR(SalesDataTable[[#This Row],[Order Date]])</f>
        <v>2026</v>
      </c>
      <c r="D2414" s="4" t="str">
        <f>"Q"&amp;ROUNDUP(MONTH(SalesDataTable[[#This Row],[Order Date]])/3,0)</f>
        <v>Q4</v>
      </c>
      <c r="E2414" s="4">
        <f>MONTH(SalesDataTable[[#This Row],[Order Date]])</f>
        <v>11</v>
      </c>
      <c r="F2414" s="4" t="str">
        <f>TEXT(SalesDataTable[[#This Row],[Order Date]],"MMM")</f>
        <v>Nov</v>
      </c>
      <c r="G2414" s="3" t="s">
        <v>20</v>
      </c>
      <c r="H2414" s="3" t="s">
        <v>31</v>
      </c>
      <c r="I2414" s="3" t="s">
        <v>2</v>
      </c>
      <c r="J2414" s="3" t="s">
        <v>13</v>
      </c>
      <c r="K2414" s="3" t="s">
        <v>14</v>
      </c>
      <c r="L2414" s="3" t="s">
        <v>48</v>
      </c>
      <c r="M2414" s="8">
        <v>1</v>
      </c>
      <c r="N2414" s="5">
        <v>164.85</v>
      </c>
      <c r="O2414" s="6">
        <v>0.1</v>
      </c>
      <c r="P2414" s="18">
        <v>89.4</v>
      </c>
      <c r="Q2414" s="18">
        <f t="shared" si="148"/>
        <v>148.36500000000001</v>
      </c>
      <c r="R2414" s="18">
        <f t="shared" si="149"/>
        <v>89.4</v>
      </c>
      <c r="S2414" s="18">
        <f t="shared" si="150"/>
        <v>58.965000000000003</v>
      </c>
      <c r="T2414" s="7">
        <f t="shared" si="151"/>
        <v>0.39743200889697705</v>
      </c>
      <c r="U2414" s="4">
        <f>YEAR(SalesDataTable[[#This Row],[Order Date]])</f>
        <v>2026</v>
      </c>
      <c r="V2414" s="7" t="str">
        <f>"Q"&amp;ROUNDUP(MONTH(SalesDataTable[[#This Row],[Order Date]])/3,0)</f>
        <v>Q4</v>
      </c>
      <c r="W2414" s="8">
        <f>MONTH(SalesDataTable[[#This Row],[Order Date]])</f>
        <v>11</v>
      </c>
      <c r="X2414" s="7" t="str">
        <f>TEXT(SalesDataTable[[#This Row],[Order Date]],"mmm")</f>
        <v>Nov</v>
      </c>
    </row>
    <row r="2415" spans="1:24" ht="15.75">
      <c r="A2415" s="2">
        <v>4052</v>
      </c>
      <c r="B2415" s="11">
        <v>46347</v>
      </c>
      <c r="C2415" s="4">
        <f>YEAR(SalesDataTable[[#This Row],[Order Date]])</f>
        <v>2026</v>
      </c>
      <c r="D2415" s="4" t="str">
        <f>"Q"&amp;ROUNDUP(MONTH(SalesDataTable[[#This Row],[Order Date]])/3,0)</f>
        <v>Q4</v>
      </c>
      <c r="E2415" s="4">
        <f>MONTH(SalesDataTable[[#This Row],[Order Date]])</f>
        <v>11</v>
      </c>
      <c r="F2415" s="4" t="str">
        <f>TEXT(SalesDataTable[[#This Row],[Order Date]],"MMM")</f>
        <v>Nov</v>
      </c>
      <c r="G2415" s="3" t="s">
        <v>0</v>
      </c>
      <c r="H2415" s="3" t="s">
        <v>1</v>
      </c>
      <c r="I2415" s="3" t="s">
        <v>2</v>
      </c>
      <c r="J2415" s="3" t="s">
        <v>13</v>
      </c>
      <c r="K2415" s="3" t="s">
        <v>14</v>
      </c>
      <c r="L2415" s="3" t="s">
        <v>32</v>
      </c>
      <c r="M2415" s="8">
        <v>1</v>
      </c>
      <c r="N2415" s="5">
        <v>46.82</v>
      </c>
      <c r="O2415" s="6">
        <v>0.2</v>
      </c>
      <c r="P2415" s="18">
        <v>18.27</v>
      </c>
      <c r="Q2415" s="18">
        <f t="shared" si="148"/>
        <v>37.456000000000003</v>
      </c>
      <c r="R2415" s="18">
        <f t="shared" si="149"/>
        <v>18.27</v>
      </c>
      <c r="S2415" s="18">
        <f t="shared" si="150"/>
        <v>19.186000000000003</v>
      </c>
      <c r="T2415" s="7">
        <f t="shared" si="151"/>
        <v>0.51222768047842804</v>
      </c>
      <c r="U2415" s="4">
        <f>YEAR(SalesDataTable[[#This Row],[Order Date]])</f>
        <v>2026</v>
      </c>
      <c r="V2415" s="7" t="str">
        <f>"Q"&amp;ROUNDUP(MONTH(SalesDataTable[[#This Row],[Order Date]])/3,0)</f>
        <v>Q4</v>
      </c>
      <c r="W2415" s="8">
        <f>MONTH(SalesDataTable[[#This Row],[Order Date]])</f>
        <v>11</v>
      </c>
      <c r="X2415" s="7" t="str">
        <f>TEXT(SalesDataTable[[#This Row],[Order Date]],"mmm")</f>
        <v>Nov</v>
      </c>
    </row>
    <row r="2416" spans="1:24" ht="15.75">
      <c r="A2416" s="2">
        <v>119</v>
      </c>
      <c r="B2416" s="11">
        <v>46348</v>
      </c>
      <c r="C2416" s="4">
        <f>YEAR(SalesDataTable[[#This Row],[Order Date]])</f>
        <v>2026</v>
      </c>
      <c r="D2416" s="4" t="str">
        <f>"Q"&amp;ROUNDUP(MONTH(SalesDataTable[[#This Row],[Order Date]])/3,0)</f>
        <v>Q4</v>
      </c>
      <c r="E2416" s="4">
        <f>MONTH(SalesDataTable[[#This Row],[Order Date]])</f>
        <v>11</v>
      </c>
      <c r="F2416" s="4" t="str">
        <f>TEXT(SalesDataTable[[#This Row],[Order Date]],"MMM")</f>
        <v>Nov</v>
      </c>
      <c r="G2416" s="3" t="s">
        <v>0</v>
      </c>
      <c r="H2416" s="3" t="s">
        <v>36</v>
      </c>
      <c r="I2416" s="3" t="s">
        <v>2</v>
      </c>
      <c r="J2416" s="3" t="s">
        <v>13</v>
      </c>
      <c r="K2416" s="3" t="s">
        <v>34</v>
      </c>
      <c r="L2416" s="3" t="s">
        <v>35</v>
      </c>
      <c r="M2416" s="8">
        <v>1</v>
      </c>
      <c r="N2416" s="5">
        <v>41.16</v>
      </c>
      <c r="O2416" s="6">
        <v>0.1</v>
      </c>
      <c r="P2416" s="18">
        <v>14.82</v>
      </c>
      <c r="Q2416" s="18">
        <f t="shared" si="148"/>
        <v>37.043999999999997</v>
      </c>
      <c r="R2416" s="18">
        <f t="shared" si="149"/>
        <v>14.82</v>
      </c>
      <c r="S2416" s="18">
        <f t="shared" si="150"/>
        <v>22.223999999999997</v>
      </c>
      <c r="T2416" s="7">
        <f t="shared" si="151"/>
        <v>0.59993521218011014</v>
      </c>
      <c r="U2416" s="4">
        <f>YEAR(SalesDataTable[[#This Row],[Order Date]])</f>
        <v>2026</v>
      </c>
      <c r="V2416" s="7" t="str">
        <f>"Q"&amp;ROUNDUP(MONTH(SalesDataTable[[#This Row],[Order Date]])/3,0)</f>
        <v>Q4</v>
      </c>
      <c r="W2416" s="8">
        <f>MONTH(SalesDataTable[[#This Row],[Order Date]])</f>
        <v>11</v>
      </c>
      <c r="X2416" s="7" t="str">
        <f>TEXT(SalesDataTable[[#This Row],[Order Date]],"mmm")</f>
        <v>Nov</v>
      </c>
    </row>
    <row r="2417" spans="1:24" ht="15.75">
      <c r="A2417" s="2">
        <v>298</v>
      </c>
      <c r="B2417" s="11">
        <v>46348</v>
      </c>
      <c r="C2417" s="4">
        <f>YEAR(SalesDataTable[[#This Row],[Order Date]])</f>
        <v>2026</v>
      </c>
      <c r="D2417" s="4" t="str">
        <f>"Q"&amp;ROUNDUP(MONTH(SalesDataTable[[#This Row],[Order Date]])/3,0)</f>
        <v>Q4</v>
      </c>
      <c r="E2417" s="4">
        <f>MONTH(SalesDataTable[[#This Row],[Order Date]])</f>
        <v>11</v>
      </c>
      <c r="F2417" s="4" t="str">
        <f>TEXT(SalesDataTable[[#This Row],[Order Date]],"MMM")</f>
        <v>Nov</v>
      </c>
      <c r="G2417" s="3" t="s">
        <v>6</v>
      </c>
      <c r="H2417" s="3" t="s">
        <v>43</v>
      </c>
      <c r="I2417" s="3" t="s">
        <v>28</v>
      </c>
      <c r="J2417" s="3" t="s">
        <v>13</v>
      </c>
      <c r="K2417" s="3" t="s">
        <v>23</v>
      </c>
      <c r="L2417" s="3" t="s">
        <v>29</v>
      </c>
      <c r="M2417" s="8">
        <v>1</v>
      </c>
      <c r="N2417" s="5">
        <v>196.08</v>
      </c>
      <c r="O2417" s="6">
        <v>0.1</v>
      </c>
      <c r="P2417" s="18">
        <v>104.19</v>
      </c>
      <c r="Q2417" s="18">
        <f t="shared" si="148"/>
        <v>176.47200000000001</v>
      </c>
      <c r="R2417" s="18">
        <f t="shared" si="149"/>
        <v>104.19</v>
      </c>
      <c r="S2417" s="18">
        <f t="shared" si="150"/>
        <v>72.282000000000011</v>
      </c>
      <c r="T2417" s="7">
        <f t="shared" si="151"/>
        <v>0.40959472324221408</v>
      </c>
      <c r="U2417" s="4">
        <f>YEAR(SalesDataTable[[#This Row],[Order Date]])</f>
        <v>2026</v>
      </c>
      <c r="V2417" s="7" t="str">
        <f>"Q"&amp;ROUNDUP(MONTH(SalesDataTable[[#This Row],[Order Date]])/3,0)</f>
        <v>Q4</v>
      </c>
      <c r="W2417" s="8">
        <f>MONTH(SalesDataTable[[#This Row],[Order Date]])</f>
        <v>11</v>
      </c>
      <c r="X2417" s="7" t="str">
        <f>TEXT(SalesDataTable[[#This Row],[Order Date]],"mmm")</f>
        <v>Nov</v>
      </c>
    </row>
    <row r="2418" spans="1:24" ht="15.75">
      <c r="A2418" s="2">
        <v>419</v>
      </c>
      <c r="B2418" s="11">
        <v>46348</v>
      </c>
      <c r="C2418" s="4">
        <f>YEAR(SalesDataTable[[#This Row],[Order Date]])</f>
        <v>2026</v>
      </c>
      <c r="D2418" s="4" t="str">
        <f>"Q"&amp;ROUNDUP(MONTH(SalesDataTable[[#This Row],[Order Date]])/3,0)</f>
        <v>Q4</v>
      </c>
      <c r="E2418" s="4">
        <f>MONTH(SalesDataTable[[#This Row],[Order Date]])</f>
        <v>11</v>
      </c>
      <c r="F2418" s="4" t="str">
        <f>TEXT(SalesDataTable[[#This Row],[Order Date]],"MMM")</f>
        <v>Nov</v>
      </c>
      <c r="G2418" s="3" t="s">
        <v>20</v>
      </c>
      <c r="H2418" s="3" t="s">
        <v>33</v>
      </c>
      <c r="I2418" s="3" t="s">
        <v>19</v>
      </c>
      <c r="J2418" s="3" t="s">
        <v>13</v>
      </c>
      <c r="K2418" s="3" t="s">
        <v>23</v>
      </c>
      <c r="L2418" s="3" t="s">
        <v>29</v>
      </c>
      <c r="M2418" s="8">
        <v>1</v>
      </c>
      <c r="N2418" s="5">
        <v>192.62</v>
      </c>
      <c r="O2418" s="6">
        <v>0.1</v>
      </c>
      <c r="P2418" s="18">
        <v>105.97</v>
      </c>
      <c r="Q2418" s="18">
        <f t="shared" si="148"/>
        <v>173.358</v>
      </c>
      <c r="R2418" s="18">
        <f t="shared" si="149"/>
        <v>105.97</v>
      </c>
      <c r="S2418" s="18">
        <f t="shared" si="150"/>
        <v>67.388000000000005</v>
      </c>
      <c r="T2418" s="7">
        <f t="shared" si="151"/>
        <v>0.38872160500236508</v>
      </c>
      <c r="U2418" s="4">
        <f>YEAR(SalesDataTable[[#This Row],[Order Date]])</f>
        <v>2026</v>
      </c>
      <c r="V2418" s="7" t="str">
        <f>"Q"&amp;ROUNDUP(MONTH(SalesDataTable[[#This Row],[Order Date]])/3,0)</f>
        <v>Q4</v>
      </c>
      <c r="W2418" s="8">
        <f>MONTH(SalesDataTable[[#This Row],[Order Date]])</f>
        <v>11</v>
      </c>
      <c r="X2418" s="7" t="str">
        <f>TEXT(SalesDataTable[[#This Row],[Order Date]],"mmm")</f>
        <v>Nov</v>
      </c>
    </row>
    <row r="2419" spans="1:24" ht="15.75">
      <c r="A2419" s="2">
        <v>1181</v>
      </c>
      <c r="B2419" s="11">
        <v>46348</v>
      </c>
      <c r="C2419" s="4">
        <f>YEAR(SalesDataTable[[#This Row],[Order Date]])</f>
        <v>2026</v>
      </c>
      <c r="D2419" s="4" t="str">
        <f>"Q"&amp;ROUNDUP(MONTH(SalesDataTable[[#This Row],[Order Date]])/3,0)</f>
        <v>Q4</v>
      </c>
      <c r="E2419" s="4">
        <f>MONTH(SalesDataTable[[#This Row],[Order Date]])</f>
        <v>11</v>
      </c>
      <c r="F2419" s="4" t="str">
        <f>TEXT(SalesDataTable[[#This Row],[Order Date]],"MMM")</f>
        <v>Nov</v>
      </c>
      <c r="G2419" s="3" t="s">
        <v>6</v>
      </c>
      <c r="H2419" s="3" t="s">
        <v>43</v>
      </c>
      <c r="I2419" s="3" t="s">
        <v>28</v>
      </c>
      <c r="J2419" s="3" t="s">
        <v>13</v>
      </c>
      <c r="K2419" s="3" t="s">
        <v>4</v>
      </c>
      <c r="L2419" s="3" t="s">
        <v>30</v>
      </c>
      <c r="M2419" s="8">
        <v>2</v>
      </c>
      <c r="N2419" s="5">
        <v>102.87</v>
      </c>
      <c r="O2419" s="6">
        <v>0.05</v>
      </c>
      <c r="P2419" s="18">
        <v>51.69</v>
      </c>
      <c r="Q2419" s="18">
        <f t="shared" si="148"/>
        <v>195.453</v>
      </c>
      <c r="R2419" s="18">
        <f t="shared" si="149"/>
        <v>103.38</v>
      </c>
      <c r="S2419" s="18">
        <f t="shared" si="150"/>
        <v>92.073000000000008</v>
      </c>
      <c r="T2419" s="7">
        <f t="shared" si="151"/>
        <v>0.4710748875688785</v>
      </c>
      <c r="U2419" s="4">
        <f>YEAR(SalesDataTable[[#This Row],[Order Date]])</f>
        <v>2026</v>
      </c>
      <c r="V2419" s="7" t="str">
        <f>"Q"&amp;ROUNDUP(MONTH(SalesDataTable[[#This Row],[Order Date]])/3,0)</f>
        <v>Q4</v>
      </c>
      <c r="W2419" s="8">
        <f>MONTH(SalesDataTable[[#This Row],[Order Date]])</f>
        <v>11</v>
      </c>
      <c r="X2419" s="7" t="str">
        <f>TEXT(SalesDataTable[[#This Row],[Order Date]],"mmm")</f>
        <v>Nov</v>
      </c>
    </row>
    <row r="2420" spans="1:24" ht="15.75">
      <c r="A2420" s="2">
        <v>1924</v>
      </c>
      <c r="B2420" s="11">
        <v>46348</v>
      </c>
      <c r="C2420" s="4">
        <f>YEAR(SalesDataTable[[#This Row],[Order Date]])</f>
        <v>2026</v>
      </c>
      <c r="D2420" s="4" t="str">
        <f>"Q"&amp;ROUNDUP(MONTH(SalesDataTable[[#This Row],[Order Date]])/3,0)</f>
        <v>Q4</v>
      </c>
      <c r="E2420" s="4">
        <f>MONTH(SalesDataTable[[#This Row],[Order Date]])</f>
        <v>11</v>
      </c>
      <c r="F2420" s="4" t="str">
        <f>TEXT(SalesDataTable[[#This Row],[Order Date]],"MMM")</f>
        <v>Nov</v>
      </c>
      <c r="G2420" s="3" t="s">
        <v>0</v>
      </c>
      <c r="H2420" s="3" t="s">
        <v>50</v>
      </c>
      <c r="I2420" s="3" t="s">
        <v>2</v>
      </c>
      <c r="J2420" s="3" t="s">
        <v>13</v>
      </c>
      <c r="K2420" s="3" t="s">
        <v>4</v>
      </c>
      <c r="L2420" s="3" t="s">
        <v>22</v>
      </c>
      <c r="M2420" s="8">
        <v>3</v>
      </c>
      <c r="N2420" s="5">
        <v>50.99</v>
      </c>
      <c r="O2420" s="6">
        <v>0.2</v>
      </c>
      <c r="P2420" s="18">
        <v>22.53</v>
      </c>
      <c r="Q2420" s="18">
        <f t="shared" si="148"/>
        <v>122.376</v>
      </c>
      <c r="R2420" s="18">
        <f t="shared" si="149"/>
        <v>67.59</v>
      </c>
      <c r="S2420" s="18">
        <f t="shared" si="150"/>
        <v>54.786000000000001</v>
      </c>
      <c r="T2420" s="7">
        <f t="shared" si="151"/>
        <v>0.44768582074916652</v>
      </c>
      <c r="U2420" s="4">
        <f>YEAR(SalesDataTable[[#This Row],[Order Date]])</f>
        <v>2026</v>
      </c>
      <c r="V2420" s="7" t="str">
        <f>"Q"&amp;ROUNDUP(MONTH(SalesDataTable[[#This Row],[Order Date]])/3,0)</f>
        <v>Q4</v>
      </c>
      <c r="W2420" s="8">
        <f>MONTH(SalesDataTable[[#This Row],[Order Date]])</f>
        <v>11</v>
      </c>
      <c r="X2420" s="7" t="str">
        <f>TEXT(SalesDataTable[[#This Row],[Order Date]],"mmm")</f>
        <v>Nov</v>
      </c>
    </row>
    <row r="2421" spans="1:24" ht="15.75">
      <c r="A2421" s="2">
        <v>3829</v>
      </c>
      <c r="B2421" s="11">
        <v>46348</v>
      </c>
      <c r="C2421" s="4">
        <f>YEAR(SalesDataTable[[#This Row],[Order Date]])</f>
        <v>2026</v>
      </c>
      <c r="D2421" s="4" t="str">
        <f>"Q"&amp;ROUNDUP(MONTH(SalesDataTable[[#This Row],[Order Date]])/3,0)</f>
        <v>Q4</v>
      </c>
      <c r="E2421" s="4">
        <f>MONTH(SalesDataTable[[#This Row],[Order Date]])</f>
        <v>11</v>
      </c>
      <c r="F2421" s="4" t="str">
        <f>TEXT(SalesDataTable[[#This Row],[Order Date]],"MMM")</f>
        <v>Nov</v>
      </c>
      <c r="G2421" s="3" t="s">
        <v>6</v>
      </c>
      <c r="H2421" s="3" t="s">
        <v>43</v>
      </c>
      <c r="I2421" s="3" t="s">
        <v>19</v>
      </c>
      <c r="J2421" s="3" t="s">
        <v>13</v>
      </c>
      <c r="K2421" s="3" t="s">
        <v>4</v>
      </c>
      <c r="L2421" s="3" t="s">
        <v>26</v>
      </c>
      <c r="M2421" s="8">
        <v>1</v>
      </c>
      <c r="N2421" s="5">
        <v>39.94</v>
      </c>
      <c r="O2421" s="6">
        <v>0.1</v>
      </c>
      <c r="P2421" s="18">
        <v>16.89</v>
      </c>
      <c r="Q2421" s="18">
        <f t="shared" si="148"/>
        <v>35.945999999999998</v>
      </c>
      <c r="R2421" s="18">
        <f t="shared" si="149"/>
        <v>16.89</v>
      </c>
      <c r="S2421" s="18">
        <f t="shared" si="150"/>
        <v>19.055999999999997</v>
      </c>
      <c r="T2421" s="7">
        <f t="shared" si="151"/>
        <v>0.53012852612251704</v>
      </c>
      <c r="U2421" s="4">
        <f>YEAR(SalesDataTable[[#This Row],[Order Date]])</f>
        <v>2026</v>
      </c>
      <c r="V2421" s="7" t="str">
        <f>"Q"&amp;ROUNDUP(MONTH(SalesDataTable[[#This Row],[Order Date]])/3,0)</f>
        <v>Q4</v>
      </c>
      <c r="W2421" s="8">
        <f>MONTH(SalesDataTable[[#This Row],[Order Date]])</f>
        <v>11</v>
      </c>
      <c r="X2421" s="7" t="str">
        <f>TEXT(SalesDataTable[[#This Row],[Order Date]],"mmm")</f>
        <v>Nov</v>
      </c>
    </row>
    <row r="2422" spans="1:24" ht="15.75">
      <c r="A2422" s="2">
        <v>5065</v>
      </c>
      <c r="B2422" s="11">
        <v>46348</v>
      </c>
      <c r="C2422" s="4">
        <f>YEAR(SalesDataTable[[#This Row],[Order Date]])</f>
        <v>2026</v>
      </c>
      <c r="D2422" s="4" t="str">
        <f>"Q"&amp;ROUNDUP(MONTH(SalesDataTable[[#This Row],[Order Date]])/3,0)</f>
        <v>Q4</v>
      </c>
      <c r="E2422" s="4">
        <f>MONTH(SalesDataTable[[#This Row],[Order Date]])</f>
        <v>11</v>
      </c>
      <c r="F2422" s="4" t="str">
        <f>TEXT(SalesDataTable[[#This Row],[Order Date]],"MMM")</f>
        <v>Nov</v>
      </c>
      <c r="G2422" s="3" t="s">
        <v>20</v>
      </c>
      <c r="H2422" s="3" t="s">
        <v>33</v>
      </c>
      <c r="I2422" s="3" t="s">
        <v>2</v>
      </c>
      <c r="J2422" s="3" t="s">
        <v>13</v>
      </c>
      <c r="K2422" s="3" t="s">
        <v>14</v>
      </c>
      <c r="L2422" s="3" t="s">
        <v>48</v>
      </c>
      <c r="M2422" s="8">
        <v>2</v>
      </c>
      <c r="N2422" s="5">
        <v>166.15</v>
      </c>
      <c r="O2422" s="6">
        <v>0</v>
      </c>
      <c r="P2422" s="18">
        <v>86.42</v>
      </c>
      <c r="Q2422" s="18">
        <f t="shared" si="148"/>
        <v>332.3</v>
      </c>
      <c r="R2422" s="18">
        <f t="shared" si="149"/>
        <v>172.84</v>
      </c>
      <c r="S2422" s="18">
        <f t="shared" si="150"/>
        <v>159.46</v>
      </c>
      <c r="T2422" s="7">
        <f t="shared" si="151"/>
        <v>0.47986758952753539</v>
      </c>
      <c r="U2422" s="4">
        <f>YEAR(SalesDataTable[[#This Row],[Order Date]])</f>
        <v>2026</v>
      </c>
      <c r="V2422" s="7" t="str">
        <f>"Q"&amp;ROUNDUP(MONTH(SalesDataTable[[#This Row],[Order Date]])/3,0)</f>
        <v>Q4</v>
      </c>
      <c r="W2422" s="8">
        <f>MONTH(SalesDataTable[[#This Row],[Order Date]])</f>
        <v>11</v>
      </c>
      <c r="X2422" s="7" t="str">
        <f>TEXT(SalesDataTable[[#This Row],[Order Date]],"mmm")</f>
        <v>Nov</v>
      </c>
    </row>
    <row r="2423" spans="1:24" ht="15.75">
      <c r="A2423" s="2">
        <v>5146</v>
      </c>
      <c r="B2423" s="11">
        <v>46348</v>
      </c>
      <c r="C2423" s="4">
        <f>YEAR(SalesDataTable[[#This Row],[Order Date]])</f>
        <v>2026</v>
      </c>
      <c r="D2423" s="4" t="str">
        <f>"Q"&amp;ROUNDUP(MONTH(SalesDataTable[[#This Row],[Order Date]])/3,0)</f>
        <v>Q4</v>
      </c>
      <c r="E2423" s="4">
        <f>MONTH(SalesDataTable[[#This Row],[Order Date]])</f>
        <v>11</v>
      </c>
      <c r="F2423" s="4" t="str">
        <f>TEXT(SalesDataTable[[#This Row],[Order Date]],"MMM")</f>
        <v>Nov</v>
      </c>
      <c r="G2423" s="3" t="s">
        <v>6</v>
      </c>
      <c r="H2423" s="3" t="s">
        <v>27</v>
      </c>
      <c r="I2423" s="3" t="s">
        <v>2</v>
      </c>
      <c r="J2423" s="3" t="s">
        <v>13</v>
      </c>
      <c r="K2423" s="3" t="s">
        <v>34</v>
      </c>
      <c r="L2423" s="3" t="s">
        <v>42</v>
      </c>
      <c r="M2423" s="8">
        <v>1</v>
      </c>
      <c r="N2423" s="5">
        <v>35.79</v>
      </c>
      <c r="O2423" s="6">
        <v>0.1</v>
      </c>
      <c r="P2423" s="18">
        <v>14.17</v>
      </c>
      <c r="Q2423" s="18">
        <f t="shared" si="148"/>
        <v>32.210999999999999</v>
      </c>
      <c r="R2423" s="18">
        <f t="shared" si="149"/>
        <v>14.17</v>
      </c>
      <c r="S2423" s="18">
        <f t="shared" si="150"/>
        <v>18.040999999999997</v>
      </c>
      <c r="T2423" s="7">
        <f t="shared" si="151"/>
        <v>0.56008816863804278</v>
      </c>
      <c r="U2423" s="4">
        <f>YEAR(SalesDataTable[[#This Row],[Order Date]])</f>
        <v>2026</v>
      </c>
      <c r="V2423" s="7" t="str">
        <f>"Q"&amp;ROUNDUP(MONTH(SalesDataTable[[#This Row],[Order Date]])/3,0)</f>
        <v>Q4</v>
      </c>
      <c r="W2423" s="8">
        <f>MONTH(SalesDataTable[[#This Row],[Order Date]])</f>
        <v>11</v>
      </c>
      <c r="X2423" s="7" t="str">
        <f>TEXT(SalesDataTable[[#This Row],[Order Date]],"mmm")</f>
        <v>Nov</v>
      </c>
    </row>
    <row r="2424" spans="1:24" ht="15.75">
      <c r="A2424" s="2">
        <v>320</v>
      </c>
      <c r="B2424" s="11">
        <v>46349</v>
      </c>
      <c r="C2424" s="4">
        <f>YEAR(SalesDataTable[[#This Row],[Order Date]])</f>
        <v>2026</v>
      </c>
      <c r="D2424" s="4" t="str">
        <f>"Q"&amp;ROUNDUP(MONTH(SalesDataTable[[#This Row],[Order Date]])/3,0)</f>
        <v>Q4</v>
      </c>
      <c r="E2424" s="4">
        <f>MONTH(SalesDataTable[[#This Row],[Order Date]])</f>
        <v>11</v>
      </c>
      <c r="F2424" s="4" t="str">
        <f>TEXT(SalesDataTable[[#This Row],[Order Date]],"MMM")</f>
        <v>Nov</v>
      </c>
      <c r="G2424" s="3" t="s">
        <v>11</v>
      </c>
      <c r="H2424" s="3" t="s">
        <v>12</v>
      </c>
      <c r="I2424" s="3" t="s">
        <v>2</v>
      </c>
      <c r="J2424" s="3" t="s">
        <v>13</v>
      </c>
      <c r="K2424" s="3" t="s">
        <v>23</v>
      </c>
      <c r="L2424" s="3" t="s">
        <v>29</v>
      </c>
      <c r="M2424" s="8">
        <v>5</v>
      </c>
      <c r="N2424" s="5">
        <v>196.53</v>
      </c>
      <c r="O2424" s="6">
        <v>0.15</v>
      </c>
      <c r="P2424" s="18">
        <v>105.01</v>
      </c>
      <c r="Q2424" s="18">
        <f t="shared" si="148"/>
        <v>835.25249999999994</v>
      </c>
      <c r="R2424" s="18">
        <f t="shared" si="149"/>
        <v>525.05000000000007</v>
      </c>
      <c r="S2424" s="18">
        <f t="shared" si="150"/>
        <v>310.20249999999987</v>
      </c>
      <c r="T2424" s="7">
        <f t="shared" si="151"/>
        <v>0.37138769414039452</v>
      </c>
      <c r="U2424" s="4">
        <f>YEAR(SalesDataTable[[#This Row],[Order Date]])</f>
        <v>2026</v>
      </c>
      <c r="V2424" s="7" t="str">
        <f>"Q"&amp;ROUNDUP(MONTH(SalesDataTable[[#This Row],[Order Date]])/3,0)</f>
        <v>Q4</v>
      </c>
      <c r="W2424" s="8">
        <f>MONTH(SalesDataTable[[#This Row],[Order Date]])</f>
        <v>11</v>
      </c>
      <c r="X2424" s="7" t="str">
        <f>TEXT(SalesDataTable[[#This Row],[Order Date]],"mmm")</f>
        <v>Nov</v>
      </c>
    </row>
    <row r="2425" spans="1:24" ht="15.75">
      <c r="A2425" s="2">
        <v>1250</v>
      </c>
      <c r="B2425" s="11">
        <v>46349</v>
      </c>
      <c r="C2425" s="4">
        <f>YEAR(SalesDataTable[[#This Row],[Order Date]])</f>
        <v>2026</v>
      </c>
      <c r="D2425" s="4" t="str">
        <f>"Q"&amp;ROUNDUP(MONTH(SalesDataTable[[#This Row],[Order Date]])/3,0)</f>
        <v>Q4</v>
      </c>
      <c r="E2425" s="4">
        <f>MONTH(SalesDataTable[[#This Row],[Order Date]])</f>
        <v>11</v>
      </c>
      <c r="F2425" s="4" t="str">
        <f>TEXT(SalesDataTable[[#This Row],[Order Date]],"MMM")</f>
        <v>Nov</v>
      </c>
      <c r="G2425" s="3" t="s">
        <v>6</v>
      </c>
      <c r="H2425" s="3" t="s">
        <v>43</v>
      </c>
      <c r="I2425" s="3" t="s">
        <v>2</v>
      </c>
      <c r="J2425" s="3" t="s">
        <v>13</v>
      </c>
      <c r="K2425" s="3" t="s">
        <v>14</v>
      </c>
      <c r="L2425" s="3" t="s">
        <v>15</v>
      </c>
      <c r="M2425" s="8">
        <v>6</v>
      </c>
      <c r="N2425" s="5">
        <v>36.35</v>
      </c>
      <c r="O2425" s="6">
        <v>0</v>
      </c>
      <c r="P2425" s="18">
        <v>13.24</v>
      </c>
      <c r="Q2425" s="18">
        <f t="shared" si="148"/>
        <v>218.10000000000002</v>
      </c>
      <c r="R2425" s="18">
        <f t="shared" si="149"/>
        <v>79.44</v>
      </c>
      <c r="S2425" s="18">
        <f t="shared" si="150"/>
        <v>138.66000000000003</v>
      </c>
      <c r="T2425" s="7">
        <f t="shared" si="151"/>
        <v>0.63576341127922975</v>
      </c>
      <c r="U2425" s="4">
        <f>YEAR(SalesDataTable[[#This Row],[Order Date]])</f>
        <v>2026</v>
      </c>
      <c r="V2425" s="7" t="str">
        <f>"Q"&amp;ROUNDUP(MONTH(SalesDataTable[[#This Row],[Order Date]])/3,0)</f>
        <v>Q4</v>
      </c>
      <c r="W2425" s="8">
        <f>MONTH(SalesDataTable[[#This Row],[Order Date]])</f>
        <v>11</v>
      </c>
      <c r="X2425" s="7" t="str">
        <f>TEXT(SalesDataTable[[#This Row],[Order Date]],"mmm")</f>
        <v>Nov</v>
      </c>
    </row>
    <row r="2426" spans="1:24" ht="15.75">
      <c r="A2426" s="2">
        <v>2584</v>
      </c>
      <c r="B2426" s="11">
        <v>46349</v>
      </c>
      <c r="C2426" s="4">
        <f>YEAR(SalesDataTable[[#This Row],[Order Date]])</f>
        <v>2026</v>
      </c>
      <c r="D2426" s="4" t="str">
        <f>"Q"&amp;ROUNDUP(MONTH(SalesDataTable[[#This Row],[Order Date]])/3,0)</f>
        <v>Q4</v>
      </c>
      <c r="E2426" s="4">
        <f>MONTH(SalesDataTable[[#This Row],[Order Date]])</f>
        <v>11</v>
      </c>
      <c r="F2426" s="4" t="str">
        <f>TEXT(SalesDataTable[[#This Row],[Order Date]],"MMM")</f>
        <v>Nov</v>
      </c>
      <c r="G2426" s="3" t="s">
        <v>6</v>
      </c>
      <c r="H2426" s="3" t="s">
        <v>27</v>
      </c>
      <c r="I2426" s="3" t="s">
        <v>8</v>
      </c>
      <c r="J2426" s="3" t="s">
        <v>3</v>
      </c>
      <c r="K2426" s="3" t="s">
        <v>23</v>
      </c>
      <c r="L2426" s="3" t="s">
        <v>29</v>
      </c>
      <c r="M2426" s="8">
        <v>15</v>
      </c>
      <c r="N2426" s="5">
        <v>192.23</v>
      </c>
      <c r="O2426" s="6">
        <v>0.15</v>
      </c>
      <c r="P2426" s="18">
        <v>106.34</v>
      </c>
      <c r="Q2426" s="18">
        <f t="shared" si="148"/>
        <v>2450.9324999999999</v>
      </c>
      <c r="R2426" s="18">
        <f t="shared" si="149"/>
        <v>1595.1000000000001</v>
      </c>
      <c r="S2426" s="18">
        <f t="shared" si="150"/>
        <v>855.83249999999975</v>
      </c>
      <c r="T2426" s="7">
        <f t="shared" si="151"/>
        <v>0.34918648310387979</v>
      </c>
      <c r="U2426" s="4">
        <f>YEAR(SalesDataTable[[#This Row],[Order Date]])</f>
        <v>2026</v>
      </c>
      <c r="V2426" s="7" t="str">
        <f>"Q"&amp;ROUNDUP(MONTH(SalesDataTable[[#This Row],[Order Date]])/3,0)</f>
        <v>Q4</v>
      </c>
      <c r="W2426" s="8">
        <f>MONTH(SalesDataTable[[#This Row],[Order Date]])</f>
        <v>11</v>
      </c>
      <c r="X2426" s="7" t="str">
        <f>TEXT(SalesDataTable[[#This Row],[Order Date]],"mmm")</f>
        <v>Nov</v>
      </c>
    </row>
    <row r="2427" spans="1:24" ht="15.75">
      <c r="A2427" s="2">
        <v>2717</v>
      </c>
      <c r="B2427" s="11">
        <v>46349</v>
      </c>
      <c r="C2427" s="4">
        <f>YEAR(SalesDataTable[[#This Row],[Order Date]])</f>
        <v>2026</v>
      </c>
      <c r="D2427" s="4" t="str">
        <f>"Q"&amp;ROUNDUP(MONTH(SalesDataTable[[#This Row],[Order Date]])/3,0)</f>
        <v>Q4</v>
      </c>
      <c r="E2427" s="4">
        <f>MONTH(SalesDataTable[[#This Row],[Order Date]])</f>
        <v>11</v>
      </c>
      <c r="F2427" s="4" t="str">
        <f>TEXT(SalesDataTable[[#This Row],[Order Date]],"MMM")</f>
        <v>Nov</v>
      </c>
      <c r="G2427" s="3" t="s">
        <v>6</v>
      </c>
      <c r="H2427" s="3" t="s">
        <v>43</v>
      </c>
      <c r="I2427" s="3" t="s">
        <v>2</v>
      </c>
      <c r="J2427" s="3" t="s">
        <v>13</v>
      </c>
      <c r="K2427" s="3" t="s">
        <v>14</v>
      </c>
      <c r="L2427" s="3" t="s">
        <v>48</v>
      </c>
      <c r="M2427" s="8">
        <v>2</v>
      </c>
      <c r="N2427" s="5">
        <v>167.9</v>
      </c>
      <c r="O2427" s="6">
        <v>0.15</v>
      </c>
      <c r="P2427" s="18">
        <v>89.55</v>
      </c>
      <c r="Q2427" s="18">
        <f t="shared" si="148"/>
        <v>285.43</v>
      </c>
      <c r="R2427" s="18">
        <f t="shared" si="149"/>
        <v>179.1</v>
      </c>
      <c r="S2427" s="18">
        <f t="shared" si="150"/>
        <v>106.33000000000001</v>
      </c>
      <c r="T2427" s="7">
        <f t="shared" si="151"/>
        <v>0.37252566303471957</v>
      </c>
      <c r="U2427" s="4">
        <f>YEAR(SalesDataTable[[#This Row],[Order Date]])</f>
        <v>2026</v>
      </c>
      <c r="V2427" s="7" t="str">
        <f>"Q"&amp;ROUNDUP(MONTH(SalesDataTable[[#This Row],[Order Date]])/3,0)</f>
        <v>Q4</v>
      </c>
      <c r="W2427" s="8">
        <f>MONTH(SalesDataTable[[#This Row],[Order Date]])</f>
        <v>11</v>
      </c>
      <c r="X2427" s="7" t="str">
        <f>TEXT(SalesDataTable[[#This Row],[Order Date]],"mmm")</f>
        <v>Nov</v>
      </c>
    </row>
    <row r="2428" spans="1:24" ht="15.75">
      <c r="A2428" s="2">
        <v>2737</v>
      </c>
      <c r="B2428" s="11">
        <v>46349</v>
      </c>
      <c r="C2428" s="4">
        <f>YEAR(SalesDataTable[[#This Row],[Order Date]])</f>
        <v>2026</v>
      </c>
      <c r="D2428" s="4" t="str">
        <f>"Q"&amp;ROUNDUP(MONTH(SalesDataTable[[#This Row],[Order Date]])/3,0)</f>
        <v>Q4</v>
      </c>
      <c r="E2428" s="4">
        <f>MONTH(SalesDataTable[[#This Row],[Order Date]])</f>
        <v>11</v>
      </c>
      <c r="F2428" s="4" t="str">
        <f>TEXT(SalesDataTable[[#This Row],[Order Date]],"MMM")</f>
        <v>Nov</v>
      </c>
      <c r="G2428" s="3" t="s">
        <v>6</v>
      </c>
      <c r="H2428" s="3" t="s">
        <v>27</v>
      </c>
      <c r="I2428" s="3" t="s">
        <v>2</v>
      </c>
      <c r="J2428" s="3" t="s">
        <v>16</v>
      </c>
      <c r="K2428" s="3" t="s">
        <v>23</v>
      </c>
      <c r="L2428" s="3" t="s">
        <v>40</v>
      </c>
      <c r="M2428" s="8">
        <v>2</v>
      </c>
      <c r="N2428" s="5">
        <v>80.709999999999994</v>
      </c>
      <c r="O2428" s="6">
        <v>0.1</v>
      </c>
      <c r="P2428" s="18">
        <v>39.33</v>
      </c>
      <c r="Q2428" s="18">
        <f t="shared" si="148"/>
        <v>145.27799999999999</v>
      </c>
      <c r="R2428" s="18">
        <f t="shared" si="149"/>
        <v>78.66</v>
      </c>
      <c r="S2428" s="18">
        <f t="shared" si="150"/>
        <v>66.617999999999995</v>
      </c>
      <c r="T2428" s="7">
        <f t="shared" si="151"/>
        <v>0.45855532152149669</v>
      </c>
      <c r="U2428" s="4">
        <f>YEAR(SalesDataTable[[#This Row],[Order Date]])</f>
        <v>2026</v>
      </c>
      <c r="V2428" s="7" t="str">
        <f>"Q"&amp;ROUNDUP(MONTH(SalesDataTable[[#This Row],[Order Date]])/3,0)</f>
        <v>Q4</v>
      </c>
      <c r="W2428" s="8">
        <f>MONTH(SalesDataTable[[#This Row],[Order Date]])</f>
        <v>11</v>
      </c>
      <c r="X2428" s="7" t="str">
        <f>TEXT(SalesDataTable[[#This Row],[Order Date]],"mmm")</f>
        <v>Nov</v>
      </c>
    </row>
    <row r="2429" spans="1:24" ht="15.75">
      <c r="A2429" s="2">
        <v>3021</v>
      </c>
      <c r="B2429" s="11">
        <v>46349</v>
      </c>
      <c r="C2429" s="4">
        <f>YEAR(SalesDataTable[[#This Row],[Order Date]])</f>
        <v>2026</v>
      </c>
      <c r="D2429" s="4" t="str">
        <f>"Q"&amp;ROUNDUP(MONTH(SalesDataTable[[#This Row],[Order Date]])/3,0)</f>
        <v>Q4</v>
      </c>
      <c r="E2429" s="4">
        <f>MONTH(SalesDataTable[[#This Row],[Order Date]])</f>
        <v>11</v>
      </c>
      <c r="F2429" s="4" t="str">
        <f>TEXT(SalesDataTable[[#This Row],[Order Date]],"MMM")</f>
        <v>Nov</v>
      </c>
      <c r="G2429" s="3" t="s">
        <v>0</v>
      </c>
      <c r="H2429" s="3" t="s">
        <v>50</v>
      </c>
      <c r="I2429" s="3" t="s">
        <v>2</v>
      </c>
      <c r="J2429" s="3" t="s">
        <v>16</v>
      </c>
      <c r="K2429" s="3" t="s">
        <v>9</v>
      </c>
      <c r="L2429" s="3" t="s">
        <v>46</v>
      </c>
      <c r="M2429" s="8">
        <v>1</v>
      </c>
      <c r="N2429" s="5">
        <v>71.66</v>
      </c>
      <c r="O2429" s="6">
        <v>0.2</v>
      </c>
      <c r="P2429" s="18">
        <v>31.83</v>
      </c>
      <c r="Q2429" s="18">
        <f t="shared" si="148"/>
        <v>57.328000000000003</v>
      </c>
      <c r="R2429" s="18">
        <f t="shared" si="149"/>
        <v>31.83</v>
      </c>
      <c r="S2429" s="18">
        <f t="shared" si="150"/>
        <v>25.498000000000005</v>
      </c>
      <c r="T2429" s="7">
        <f t="shared" si="151"/>
        <v>0.44477393245883345</v>
      </c>
      <c r="U2429" s="4">
        <f>YEAR(SalesDataTable[[#This Row],[Order Date]])</f>
        <v>2026</v>
      </c>
      <c r="V2429" s="7" t="str">
        <f>"Q"&amp;ROUNDUP(MONTH(SalesDataTable[[#This Row],[Order Date]])/3,0)</f>
        <v>Q4</v>
      </c>
      <c r="W2429" s="8">
        <f>MONTH(SalesDataTable[[#This Row],[Order Date]])</f>
        <v>11</v>
      </c>
      <c r="X2429" s="7" t="str">
        <f>TEXT(SalesDataTable[[#This Row],[Order Date]],"mmm")</f>
        <v>Nov</v>
      </c>
    </row>
    <row r="2430" spans="1:24" ht="15.75">
      <c r="A2430" s="2">
        <v>5199</v>
      </c>
      <c r="B2430" s="11">
        <v>46349</v>
      </c>
      <c r="C2430" s="4">
        <f>YEAR(SalesDataTable[[#This Row],[Order Date]])</f>
        <v>2026</v>
      </c>
      <c r="D2430" s="4" t="str">
        <f>"Q"&amp;ROUNDUP(MONTH(SalesDataTable[[#This Row],[Order Date]])/3,0)</f>
        <v>Q4</v>
      </c>
      <c r="E2430" s="4">
        <f>MONTH(SalesDataTable[[#This Row],[Order Date]])</f>
        <v>11</v>
      </c>
      <c r="F2430" s="4" t="str">
        <f>TEXT(SalesDataTable[[#This Row],[Order Date]],"MMM")</f>
        <v>Nov</v>
      </c>
      <c r="G2430" s="3" t="s">
        <v>11</v>
      </c>
      <c r="H2430" s="3" t="s">
        <v>18</v>
      </c>
      <c r="I2430" s="3" t="s">
        <v>2</v>
      </c>
      <c r="J2430" s="3" t="s">
        <v>3</v>
      </c>
      <c r="K2430" s="3" t="s">
        <v>23</v>
      </c>
      <c r="L2430" s="3" t="s">
        <v>51</v>
      </c>
      <c r="M2430" s="8">
        <v>5</v>
      </c>
      <c r="N2430" s="5">
        <v>125.23</v>
      </c>
      <c r="O2430" s="6">
        <v>0.05</v>
      </c>
      <c r="P2430" s="18">
        <v>59.84</v>
      </c>
      <c r="Q2430" s="18">
        <f t="shared" si="148"/>
        <v>594.84249999999997</v>
      </c>
      <c r="R2430" s="18">
        <f t="shared" si="149"/>
        <v>299.20000000000005</v>
      </c>
      <c r="S2430" s="18">
        <f t="shared" si="150"/>
        <v>295.64249999999993</v>
      </c>
      <c r="T2430" s="7">
        <f t="shared" si="151"/>
        <v>0.49700971265503041</v>
      </c>
      <c r="U2430" s="4">
        <f>YEAR(SalesDataTable[[#This Row],[Order Date]])</f>
        <v>2026</v>
      </c>
      <c r="V2430" s="7" t="str">
        <f>"Q"&amp;ROUNDUP(MONTH(SalesDataTable[[#This Row],[Order Date]])/3,0)</f>
        <v>Q4</v>
      </c>
      <c r="W2430" s="8">
        <f>MONTH(SalesDataTable[[#This Row],[Order Date]])</f>
        <v>11</v>
      </c>
      <c r="X2430" s="7" t="str">
        <f>TEXT(SalesDataTable[[#This Row],[Order Date]],"mmm")</f>
        <v>Nov</v>
      </c>
    </row>
    <row r="2431" spans="1:24" ht="15.75">
      <c r="A2431" s="2">
        <v>1202</v>
      </c>
      <c r="B2431" s="11">
        <v>46350</v>
      </c>
      <c r="C2431" s="4">
        <f>YEAR(SalesDataTable[[#This Row],[Order Date]])</f>
        <v>2026</v>
      </c>
      <c r="D2431" s="4" t="str">
        <f>"Q"&amp;ROUNDUP(MONTH(SalesDataTable[[#This Row],[Order Date]])/3,0)</f>
        <v>Q4</v>
      </c>
      <c r="E2431" s="4">
        <f>MONTH(SalesDataTable[[#This Row],[Order Date]])</f>
        <v>11</v>
      </c>
      <c r="F2431" s="4" t="str">
        <f>TEXT(SalesDataTable[[#This Row],[Order Date]],"MMM")</f>
        <v>Nov</v>
      </c>
      <c r="G2431" s="3" t="s">
        <v>0</v>
      </c>
      <c r="H2431" s="3" t="s">
        <v>50</v>
      </c>
      <c r="I2431" s="3" t="s">
        <v>28</v>
      </c>
      <c r="J2431" s="3" t="s">
        <v>3</v>
      </c>
      <c r="K2431" s="3" t="s">
        <v>9</v>
      </c>
      <c r="L2431" s="3" t="s">
        <v>10</v>
      </c>
      <c r="M2431" s="8">
        <v>2</v>
      </c>
      <c r="N2431" s="5">
        <v>91.33</v>
      </c>
      <c r="O2431" s="6">
        <v>0.15</v>
      </c>
      <c r="P2431" s="18">
        <v>45.45</v>
      </c>
      <c r="Q2431" s="18">
        <f t="shared" si="148"/>
        <v>155.261</v>
      </c>
      <c r="R2431" s="18">
        <f t="shared" si="149"/>
        <v>90.9</v>
      </c>
      <c r="S2431" s="18">
        <f t="shared" si="150"/>
        <v>64.36099999999999</v>
      </c>
      <c r="T2431" s="7">
        <f t="shared" si="151"/>
        <v>0.41453423589954974</v>
      </c>
      <c r="U2431" s="4">
        <f>YEAR(SalesDataTable[[#This Row],[Order Date]])</f>
        <v>2026</v>
      </c>
      <c r="V2431" s="7" t="str">
        <f>"Q"&amp;ROUNDUP(MONTH(SalesDataTable[[#This Row],[Order Date]])/3,0)</f>
        <v>Q4</v>
      </c>
      <c r="W2431" s="8">
        <f>MONTH(SalesDataTable[[#This Row],[Order Date]])</f>
        <v>11</v>
      </c>
      <c r="X2431" s="7" t="str">
        <f>TEXT(SalesDataTable[[#This Row],[Order Date]],"mmm")</f>
        <v>Nov</v>
      </c>
    </row>
    <row r="2432" spans="1:24" ht="15.75">
      <c r="A2432" s="2">
        <v>1365</v>
      </c>
      <c r="B2432" s="11">
        <v>46350</v>
      </c>
      <c r="C2432" s="4">
        <f>YEAR(SalesDataTable[[#This Row],[Order Date]])</f>
        <v>2026</v>
      </c>
      <c r="D2432" s="4" t="str">
        <f>"Q"&amp;ROUNDUP(MONTH(SalesDataTable[[#This Row],[Order Date]])/3,0)</f>
        <v>Q4</v>
      </c>
      <c r="E2432" s="4">
        <f>MONTH(SalesDataTable[[#This Row],[Order Date]])</f>
        <v>11</v>
      </c>
      <c r="F2432" s="4" t="str">
        <f>TEXT(SalesDataTable[[#This Row],[Order Date]],"MMM")</f>
        <v>Nov</v>
      </c>
      <c r="G2432" s="3" t="s">
        <v>0</v>
      </c>
      <c r="H2432" s="3" t="s">
        <v>1</v>
      </c>
      <c r="I2432" s="3" t="s">
        <v>28</v>
      </c>
      <c r="J2432" s="3" t="s">
        <v>13</v>
      </c>
      <c r="K2432" s="3" t="s">
        <v>9</v>
      </c>
      <c r="L2432" s="3" t="s">
        <v>37</v>
      </c>
      <c r="M2432" s="8">
        <v>4</v>
      </c>
      <c r="N2432" s="5">
        <v>155.91</v>
      </c>
      <c r="O2432" s="6">
        <v>0</v>
      </c>
      <c r="P2432" s="18">
        <v>79.91</v>
      </c>
      <c r="Q2432" s="18">
        <f t="shared" si="148"/>
        <v>623.64</v>
      </c>
      <c r="R2432" s="18">
        <f t="shared" si="149"/>
        <v>319.64</v>
      </c>
      <c r="S2432" s="18">
        <f t="shared" si="150"/>
        <v>304</v>
      </c>
      <c r="T2432" s="7">
        <f t="shared" si="151"/>
        <v>0.48746071451478418</v>
      </c>
      <c r="U2432" s="4">
        <f>YEAR(SalesDataTable[[#This Row],[Order Date]])</f>
        <v>2026</v>
      </c>
      <c r="V2432" s="7" t="str">
        <f>"Q"&amp;ROUNDUP(MONTH(SalesDataTable[[#This Row],[Order Date]])/3,0)</f>
        <v>Q4</v>
      </c>
      <c r="W2432" s="8">
        <f>MONTH(SalesDataTable[[#This Row],[Order Date]])</f>
        <v>11</v>
      </c>
      <c r="X2432" s="7" t="str">
        <f>TEXT(SalesDataTable[[#This Row],[Order Date]],"mmm")</f>
        <v>Nov</v>
      </c>
    </row>
    <row r="2433" spans="1:24" ht="15.75">
      <c r="A2433" s="2">
        <v>2575</v>
      </c>
      <c r="B2433" s="11">
        <v>46350</v>
      </c>
      <c r="C2433" s="4">
        <f>YEAR(SalesDataTable[[#This Row],[Order Date]])</f>
        <v>2026</v>
      </c>
      <c r="D2433" s="4" t="str">
        <f>"Q"&amp;ROUNDUP(MONTH(SalesDataTable[[#This Row],[Order Date]])/3,0)</f>
        <v>Q4</v>
      </c>
      <c r="E2433" s="4">
        <f>MONTH(SalesDataTable[[#This Row],[Order Date]])</f>
        <v>11</v>
      </c>
      <c r="F2433" s="4" t="str">
        <f>TEXT(SalesDataTable[[#This Row],[Order Date]],"MMM")</f>
        <v>Nov</v>
      </c>
      <c r="G2433" s="3" t="s">
        <v>11</v>
      </c>
      <c r="H2433" s="3" t="s">
        <v>39</v>
      </c>
      <c r="I2433" s="3" t="s">
        <v>19</v>
      </c>
      <c r="J2433" s="3" t="s">
        <v>3</v>
      </c>
      <c r="K2433" s="3" t="s">
        <v>34</v>
      </c>
      <c r="L2433" s="3" t="s">
        <v>35</v>
      </c>
      <c r="M2433" s="8">
        <v>1</v>
      </c>
      <c r="N2433" s="5">
        <v>39.42</v>
      </c>
      <c r="O2433" s="6">
        <v>0</v>
      </c>
      <c r="P2433" s="18">
        <v>14.63</v>
      </c>
      <c r="Q2433" s="18">
        <f t="shared" si="148"/>
        <v>39.42</v>
      </c>
      <c r="R2433" s="18">
        <f t="shared" si="149"/>
        <v>14.63</v>
      </c>
      <c r="S2433" s="18">
        <f t="shared" si="150"/>
        <v>24.79</v>
      </c>
      <c r="T2433" s="7">
        <f t="shared" si="151"/>
        <v>0.62886859462201927</v>
      </c>
      <c r="U2433" s="4">
        <f>YEAR(SalesDataTable[[#This Row],[Order Date]])</f>
        <v>2026</v>
      </c>
      <c r="V2433" s="7" t="str">
        <f>"Q"&amp;ROUNDUP(MONTH(SalesDataTable[[#This Row],[Order Date]])/3,0)</f>
        <v>Q4</v>
      </c>
      <c r="W2433" s="8">
        <f>MONTH(SalesDataTable[[#This Row],[Order Date]])</f>
        <v>11</v>
      </c>
      <c r="X2433" s="7" t="str">
        <f>TEXT(SalesDataTable[[#This Row],[Order Date]],"mmm")</f>
        <v>Nov</v>
      </c>
    </row>
    <row r="2434" spans="1:24" ht="15.75">
      <c r="A2434" s="2">
        <v>2673</v>
      </c>
      <c r="B2434" s="11">
        <v>46350</v>
      </c>
      <c r="C2434" s="4">
        <f>YEAR(SalesDataTable[[#This Row],[Order Date]])</f>
        <v>2026</v>
      </c>
      <c r="D2434" s="4" t="str">
        <f>"Q"&amp;ROUNDUP(MONTH(SalesDataTable[[#This Row],[Order Date]])/3,0)</f>
        <v>Q4</v>
      </c>
      <c r="E2434" s="4">
        <f>MONTH(SalesDataTable[[#This Row],[Order Date]])</f>
        <v>11</v>
      </c>
      <c r="F2434" s="4" t="str">
        <f>TEXT(SalesDataTable[[#This Row],[Order Date]],"MMM")</f>
        <v>Nov</v>
      </c>
      <c r="G2434" s="3" t="s">
        <v>11</v>
      </c>
      <c r="H2434" s="3" t="s">
        <v>12</v>
      </c>
      <c r="I2434" s="3" t="s">
        <v>2</v>
      </c>
      <c r="J2434" s="3" t="s">
        <v>3</v>
      </c>
      <c r="K2434" s="3" t="s">
        <v>4</v>
      </c>
      <c r="L2434" s="3" t="s">
        <v>22</v>
      </c>
      <c r="M2434" s="8">
        <v>2</v>
      </c>
      <c r="N2434" s="5">
        <v>51.56</v>
      </c>
      <c r="O2434" s="6">
        <v>0.05</v>
      </c>
      <c r="P2434" s="18">
        <v>22.7</v>
      </c>
      <c r="Q2434" s="18">
        <f t="shared" ref="Q2434:Q2497" si="152">M2434*N2434*(1-O2434)</f>
        <v>97.963999999999999</v>
      </c>
      <c r="R2434" s="18">
        <f t="shared" ref="R2434:R2497" si="153">M2434*P2434</f>
        <v>45.4</v>
      </c>
      <c r="S2434" s="18">
        <f t="shared" ref="S2434:S2497" si="154">Q2434-R2434</f>
        <v>52.564</v>
      </c>
      <c r="T2434" s="7">
        <f t="shared" ref="T2434:T2497" si="155">IFERROR(S2434/Q2434,0)</f>
        <v>0.5365644522477645</v>
      </c>
      <c r="U2434" s="4">
        <f>YEAR(SalesDataTable[[#This Row],[Order Date]])</f>
        <v>2026</v>
      </c>
      <c r="V2434" s="7" t="str">
        <f>"Q"&amp;ROUNDUP(MONTH(SalesDataTable[[#This Row],[Order Date]])/3,0)</f>
        <v>Q4</v>
      </c>
      <c r="W2434" s="8">
        <f>MONTH(SalesDataTable[[#This Row],[Order Date]])</f>
        <v>11</v>
      </c>
      <c r="X2434" s="7" t="str">
        <f>TEXT(SalesDataTable[[#This Row],[Order Date]],"mmm")</f>
        <v>Nov</v>
      </c>
    </row>
    <row r="2435" spans="1:24" ht="15.75">
      <c r="A2435" s="2">
        <v>4145</v>
      </c>
      <c r="B2435" s="11">
        <v>46350</v>
      </c>
      <c r="C2435" s="4">
        <f>YEAR(SalesDataTable[[#This Row],[Order Date]])</f>
        <v>2026</v>
      </c>
      <c r="D2435" s="4" t="str">
        <f>"Q"&amp;ROUNDUP(MONTH(SalesDataTable[[#This Row],[Order Date]])/3,0)</f>
        <v>Q4</v>
      </c>
      <c r="E2435" s="4">
        <f>MONTH(SalesDataTable[[#This Row],[Order Date]])</f>
        <v>11</v>
      </c>
      <c r="F2435" s="4" t="str">
        <f>TEXT(SalesDataTable[[#This Row],[Order Date]],"MMM")</f>
        <v>Nov</v>
      </c>
      <c r="G2435" s="3" t="s">
        <v>0</v>
      </c>
      <c r="H2435" s="3" t="s">
        <v>1</v>
      </c>
      <c r="I2435" s="3" t="s">
        <v>2</v>
      </c>
      <c r="J2435" s="3" t="s">
        <v>3</v>
      </c>
      <c r="K2435" s="3" t="s">
        <v>23</v>
      </c>
      <c r="L2435" s="3" t="s">
        <v>51</v>
      </c>
      <c r="M2435" s="8">
        <v>1</v>
      </c>
      <c r="N2435" s="5">
        <v>120.49</v>
      </c>
      <c r="O2435" s="6">
        <v>0.15</v>
      </c>
      <c r="P2435" s="18">
        <v>61.22</v>
      </c>
      <c r="Q2435" s="18">
        <f t="shared" si="152"/>
        <v>102.4165</v>
      </c>
      <c r="R2435" s="18">
        <f t="shared" si="153"/>
        <v>61.22</v>
      </c>
      <c r="S2435" s="18">
        <f t="shared" si="154"/>
        <v>41.1965</v>
      </c>
      <c r="T2435" s="7">
        <f t="shared" si="155"/>
        <v>0.40224475548373556</v>
      </c>
      <c r="U2435" s="4">
        <f>YEAR(SalesDataTable[[#This Row],[Order Date]])</f>
        <v>2026</v>
      </c>
      <c r="V2435" s="7" t="str">
        <f>"Q"&amp;ROUNDUP(MONTH(SalesDataTable[[#This Row],[Order Date]])/3,0)</f>
        <v>Q4</v>
      </c>
      <c r="W2435" s="8">
        <f>MONTH(SalesDataTable[[#This Row],[Order Date]])</f>
        <v>11</v>
      </c>
      <c r="X2435" s="7" t="str">
        <f>TEXT(SalesDataTable[[#This Row],[Order Date]],"mmm")</f>
        <v>Nov</v>
      </c>
    </row>
    <row r="2436" spans="1:24" ht="15.75">
      <c r="A2436" s="2">
        <v>4610</v>
      </c>
      <c r="B2436" s="11">
        <v>46350</v>
      </c>
      <c r="C2436" s="4">
        <f>YEAR(SalesDataTable[[#This Row],[Order Date]])</f>
        <v>2026</v>
      </c>
      <c r="D2436" s="4" t="str">
        <f>"Q"&amp;ROUNDUP(MONTH(SalesDataTable[[#This Row],[Order Date]])/3,0)</f>
        <v>Q4</v>
      </c>
      <c r="E2436" s="4">
        <f>MONTH(SalesDataTable[[#This Row],[Order Date]])</f>
        <v>11</v>
      </c>
      <c r="F2436" s="4" t="str">
        <f>TEXT(SalesDataTable[[#This Row],[Order Date]],"MMM")</f>
        <v>Nov</v>
      </c>
      <c r="G2436" s="3" t="s">
        <v>11</v>
      </c>
      <c r="H2436" s="3" t="s">
        <v>52</v>
      </c>
      <c r="I2436" s="3" t="s">
        <v>19</v>
      </c>
      <c r="J2436" s="3" t="s">
        <v>3</v>
      </c>
      <c r="K2436" s="3" t="s">
        <v>9</v>
      </c>
      <c r="L2436" s="3" t="s">
        <v>37</v>
      </c>
      <c r="M2436" s="8">
        <v>2</v>
      </c>
      <c r="N2436" s="5">
        <v>153.96</v>
      </c>
      <c r="O2436" s="6">
        <v>0</v>
      </c>
      <c r="P2436" s="18">
        <v>79.33</v>
      </c>
      <c r="Q2436" s="18">
        <f t="shared" si="152"/>
        <v>307.92</v>
      </c>
      <c r="R2436" s="18">
        <f t="shared" si="153"/>
        <v>158.66</v>
      </c>
      <c r="S2436" s="18">
        <f t="shared" si="154"/>
        <v>149.26000000000002</v>
      </c>
      <c r="T2436" s="7">
        <f t="shared" si="155"/>
        <v>0.48473629514159527</v>
      </c>
      <c r="U2436" s="4">
        <f>YEAR(SalesDataTable[[#This Row],[Order Date]])</f>
        <v>2026</v>
      </c>
      <c r="V2436" s="7" t="str">
        <f>"Q"&amp;ROUNDUP(MONTH(SalesDataTable[[#This Row],[Order Date]])/3,0)</f>
        <v>Q4</v>
      </c>
      <c r="W2436" s="8">
        <f>MONTH(SalesDataTable[[#This Row],[Order Date]])</f>
        <v>11</v>
      </c>
      <c r="X2436" s="7" t="str">
        <f>TEXT(SalesDataTable[[#This Row],[Order Date]],"mmm")</f>
        <v>Nov</v>
      </c>
    </row>
    <row r="2437" spans="1:24" ht="15.75">
      <c r="A2437" s="2">
        <v>4721</v>
      </c>
      <c r="B2437" s="11">
        <v>46350</v>
      </c>
      <c r="C2437" s="4">
        <f>YEAR(SalesDataTable[[#This Row],[Order Date]])</f>
        <v>2026</v>
      </c>
      <c r="D2437" s="4" t="str">
        <f>"Q"&amp;ROUNDUP(MONTH(SalesDataTable[[#This Row],[Order Date]])/3,0)</f>
        <v>Q4</v>
      </c>
      <c r="E2437" s="4">
        <f>MONTH(SalesDataTable[[#This Row],[Order Date]])</f>
        <v>11</v>
      </c>
      <c r="F2437" s="4" t="str">
        <f>TEXT(SalesDataTable[[#This Row],[Order Date]],"MMM")</f>
        <v>Nov</v>
      </c>
      <c r="G2437" s="3" t="s">
        <v>11</v>
      </c>
      <c r="H2437" s="3" t="s">
        <v>52</v>
      </c>
      <c r="I2437" s="3" t="s">
        <v>19</v>
      </c>
      <c r="J2437" s="3" t="s">
        <v>13</v>
      </c>
      <c r="K2437" s="3" t="s">
        <v>4</v>
      </c>
      <c r="L2437" s="3" t="s">
        <v>26</v>
      </c>
      <c r="M2437" s="8">
        <v>1</v>
      </c>
      <c r="N2437" s="5">
        <v>39.85</v>
      </c>
      <c r="O2437" s="6">
        <v>0</v>
      </c>
      <c r="P2437" s="18">
        <v>16.3</v>
      </c>
      <c r="Q2437" s="18">
        <f t="shared" si="152"/>
        <v>39.85</v>
      </c>
      <c r="R2437" s="18">
        <f t="shared" si="153"/>
        <v>16.3</v>
      </c>
      <c r="S2437" s="18">
        <f t="shared" si="154"/>
        <v>23.55</v>
      </c>
      <c r="T2437" s="7">
        <f t="shared" si="155"/>
        <v>0.59096612296110418</v>
      </c>
      <c r="U2437" s="4">
        <f>YEAR(SalesDataTable[[#This Row],[Order Date]])</f>
        <v>2026</v>
      </c>
      <c r="V2437" s="7" t="str">
        <f>"Q"&amp;ROUNDUP(MONTH(SalesDataTable[[#This Row],[Order Date]])/3,0)</f>
        <v>Q4</v>
      </c>
      <c r="W2437" s="8">
        <f>MONTH(SalesDataTable[[#This Row],[Order Date]])</f>
        <v>11</v>
      </c>
      <c r="X2437" s="7" t="str">
        <f>TEXT(SalesDataTable[[#This Row],[Order Date]],"mmm")</f>
        <v>Nov</v>
      </c>
    </row>
    <row r="2438" spans="1:24" ht="15.75">
      <c r="A2438" s="2">
        <v>324</v>
      </c>
      <c r="B2438" s="11">
        <v>46351</v>
      </c>
      <c r="C2438" s="4">
        <f>YEAR(SalesDataTable[[#This Row],[Order Date]])</f>
        <v>2026</v>
      </c>
      <c r="D2438" s="4" t="str">
        <f>"Q"&amp;ROUNDUP(MONTH(SalesDataTable[[#This Row],[Order Date]])/3,0)</f>
        <v>Q4</v>
      </c>
      <c r="E2438" s="4">
        <f>MONTH(SalesDataTable[[#This Row],[Order Date]])</f>
        <v>11</v>
      </c>
      <c r="F2438" s="4" t="str">
        <f>TEXT(SalesDataTable[[#This Row],[Order Date]],"MMM")</f>
        <v>Nov</v>
      </c>
      <c r="G2438" s="3" t="s">
        <v>20</v>
      </c>
      <c r="H2438" s="3" t="s">
        <v>47</v>
      </c>
      <c r="I2438" s="3" t="s">
        <v>28</v>
      </c>
      <c r="J2438" s="3" t="s">
        <v>3</v>
      </c>
      <c r="K2438" s="3" t="s">
        <v>4</v>
      </c>
      <c r="L2438" s="3" t="s">
        <v>30</v>
      </c>
      <c r="M2438" s="8">
        <v>2</v>
      </c>
      <c r="N2438" s="5">
        <v>103.88</v>
      </c>
      <c r="O2438" s="6">
        <v>0.15</v>
      </c>
      <c r="P2438" s="18">
        <v>49.26</v>
      </c>
      <c r="Q2438" s="18">
        <f t="shared" si="152"/>
        <v>176.59599999999998</v>
      </c>
      <c r="R2438" s="18">
        <f t="shared" si="153"/>
        <v>98.52</v>
      </c>
      <c r="S2438" s="18">
        <f t="shared" si="154"/>
        <v>78.075999999999979</v>
      </c>
      <c r="T2438" s="7">
        <f t="shared" si="155"/>
        <v>0.44211646922920106</v>
      </c>
      <c r="U2438" s="4">
        <f>YEAR(SalesDataTable[[#This Row],[Order Date]])</f>
        <v>2026</v>
      </c>
      <c r="V2438" s="7" t="str">
        <f>"Q"&amp;ROUNDUP(MONTH(SalesDataTable[[#This Row],[Order Date]])/3,0)</f>
        <v>Q4</v>
      </c>
      <c r="W2438" s="8">
        <f>MONTH(SalesDataTable[[#This Row],[Order Date]])</f>
        <v>11</v>
      </c>
      <c r="X2438" s="7" t="str">
        <f>TEXT(SalesDataTable[[#This Row],[Order Date]],"mmm")</f>
        <v>Nov</v>
      </c>
    </row>
    <row r="2439" spans="1:24" ht="15.75">
      <c r="A2439" s="2">
        <v>559</v>
      </c>
      <c r="B2439" s="11">
        <v>46351</v>
      </c>
      <c r="C2439" s="4">
        <f>YEAR(SalesDataTable[[#This Row],[Order Date]])</f>
        <v>2026</v>
      </c>
      <c r="D2439" s="4" t="str">
        <f>"Q"&amp;ROUNDUP(MONTH(SalesDataTable[[#This Row],[Order Date]])/3,0)</f>
        <v>Q4</v>
      </c>
      <c r="E2439" s="4">
        <f>MONTH(SalesDataTable[[#This Row],[Order Date]])</f>
        <v>11</v>
      </c>
      <c r="F2439" s="4" t="str">
        <f>TEXT(SalesDataTable[[#This Row],[Order Date]],"MMM")</f>
        <v>Nov</v>
      </c>
      <c r="G2439" s="3" t="s">
        <v>20</v>
      </c>
      <c r="H2439" s="3" t="s">
        <v>31</v>
      </c>
      <c r="I2439" s="3" t="s">
        <v>2</v>
      </c>
      <c r="J2439" s="3" t="s">
        <v>3</v>
      </c>
      <c r="K2439" s="3" t="s">
        <v>14</v>
      </c>
      <c r="L2439" s="3" t="s">
        <v>44</v>
      </c>
      <c r="M2439" s="8">
        <v>2</v>
      </c>
      <c r="N2439" s="5">
        <v>134.19</v>
      </c>
      <c r="O2439" s="6">
        <v>0.1</v>
      </c>
      <c r="P2439" s="18">
        <v>65.39</v>
      </c>
      <c r="Q2439" s="18">
        <f t="shared" si="152"/>
        <v>241.542</v>
      </c>
      <c r="R2439" s="18">
        <f t="shared" si="153"/>
        <v>130.78</v>
      </c>
      <c r="S2439" s="18">
        <f t="shared" si="154"/>
        <v>110.762</v>
      </c>
      <c r="T2439" s="7">
        <f t="shared" si="155"/>
        <v>0.45856207202060095</v>
      </c>
      <c r="U2439" s="4">
        <f>YEAR(SalesDataTable[[#This Row],[Order Date]])</f>
        <v>2026</v>
      </c>
      <c r="V2439" s="7" t="str">
        <f>"Q"&amp;ROUNDUP(MONTH(SalesDataTable[[#This Row],[Order Date]])/3,0)</f>
        <v>Q4</v>
      </c>
      <c r="W2439" s="8">
        <f>MONTH(SalesDataTable[[#This Row],[Order Date]])</f>
        <v>11</v>
      </c>
      <c r="X2439" s="7" t="str">
        <f>TEXT(SalesDataTable[[#This Row],[Order Date]],"mmm")</f>
        <v>Nov</v>
      </c>
    </row>
    <row r="2440" spans="1:24" ht="15.75">
      <c r="A2440" s="2">
        <v>1108</v>
      </c>
      <c r="B2440" s="11">
        <v>46351</v>
      </c>
      <c r="C2440" s="4">
        <f>YEAR(SalesDataTable[[#This Row],[Order Date]])</f>
        <v>2026</v>
      </c>
      <c r="D2440" s="4" t="str">
        <f>"Q"&amp;ROUNDUP(MONTH(SalesDataTable[[#This Row],[Order Date]])/3,0)</f>
        <v>Q4</v>
      </c>
      <c r="E2440" s="4">
        <f>MONTH(SalesDataTable[[#This Row],[Order Date]])</f>
        <v>11</v>
      </c>
      <c r="F2440" s="4" t="str">
        <f>TEXT(SalesDataTable[[#This Row],[Order Date]],"MMM")</f>
        <v>Nov</v>
      </c>
      <c r="G2440" s="3" t="s">
        <v>6</v>
      </c>
      <c r="H2440" s="3" t="s">
        <v>7</v>
      </c>
      <c r="I2440" s="3" t="s">
        <v>28</v>
      </c>
      <c r="J2440" s="3" t="s">
        <v>13</v>
      </c>
      <c r="K2440" s="3" t="s">
        <v>14</v>
      </c>
      <c r="L2440" s="3" t="s">
        <v>15</v>
      </c>
      <c r="M2440" s="8">
        <v>1</v>
      </c>
      <c r="N2440" s="5">
        <v>37.06</v>
      </c>
      <c r="O2440" s="6">
        <v>0.1</v>
      </c>
      <c r="P2440" s="18">
        <v>13.18</v>
      </c>
      <c r="Q2440" s="18">
        <f t="shared" si="152"/>
        <v>33.354000000000006</v>
      </c>
      <c r="R2440" s="18">
        <f t="shared" si="153"/>
        <v>13.18</v>
      </c>
      <c r="S2440" s="18">
        <f t="shared" si="154"/>
        <v>20.174000000000007</v>
      </c>
      <c r="T2440" s="7">
        <f t="shared" si="155"/>
        <v>0.6048449961024166</v>
      </c>
      <c r="U2440" s="4">
        <f>YEAR(SalesDataTable[[#This Row],[Order Date]])</f>
        <v>2026</v>
      </c>
      <c r="V2440" s="7" t="str">
        <f>"Q"&amp;ROUNDUP(MONTH(SalesDataTable[[#This Row],[Order Date]])/3,0)</f>
        <v>Q4</v>
      </c>
      <c r="W2440" s="8">
        <f>MONTH(SalesDataTable[[#This Row],[Order Date]])</f>
        <v>11</v>
      </c>
      <c r="X2440" s="7" t="str">
        <f>TEXT(SalesDataTable[[#This Row],[Order Date]],"mmm")</f>
        <v>Nov</v>
      </c>
    </row>
    <row r="2441" spans="1:24" ht="15.75">
      <c r="A2441" s="2">
        <v>1344</v>
      </c>
      <c r="B2441" s="11">
        <v>46351</v>
      </c>
      <c r="C2441" s="4">
        <f>YEAR(SalesDataTable[[#This Row],[Order Date]])</f>
        <v>2026</v>
      </c>
      <c r="D2441" s="4" t="str">
        <f>"Q"&amp;ROUNDUP(MONTH(SalesDataTable[[#This Row],[Order Date]])/3,0)</f>
        <v>Q4</v>
      </c>
      <c r="E2441" s="4">
        <f>MONTH(SalesDataTable[[#This Row],[Order Date]])</f>
        <v>11</v>
      </c>
      <c r="F2441" s="4" t="str">
        <f>TEXT(SalesDataTable[[#This Row],[Order Date]],"MMM")</f>
        <v>Nov</v>
      </c>
      <c r="G2441" s="3" t="s">
        <v>11</v>
      </c>
      <c r="H2441" s="3" t="s">
        <v>39</v>
      </c>
      <c r="I2441" s="3" t="s">
        <v>2</v>
      </c>
      <c r="J2441" s="3" t="s">
        <v>13</v>
      </c>
      <c r="K2441" s="3" t="s">
        <v>14</v>
      </c>
      <c r="L2441" s="3" t="s">
        <v>44</v>
      </c>
      <c r="M2441" s="8">
        <v>4</v>
      </c>
      <c r="N2441" s="5">
        <v>135.21</v>
      </c>
      <c r="O2441" s="6">
        <v>0.05</v>
      </c>
      <c r="P2441" s="18">
        <v>68.64</v>
      </c>
      <c r="Q2441" s="18">
        <f t="shared" si="152"/>
        <v>513.798</v>
      </c>
      <c r="R2441" s="18">
        <f t="shared" si="153"/>
        <v>274.56</v>
      </c>
      <c r="S2441" s="18">
        <f t="shared" si="154"/>
        <v>239.238</v>
      </c>
      <c r="T2441" s="7">
        <f t="shared" si="155"/>
        <v>0.46562656919645462</v>
      </c>
      <c r="U2441" s="4">
        <f>YEAR(SalesDataTable[[#This Row],[Order Date]])</f>
        <v>2026</v>
      </c>
      <c r="V2441" s="7" t="str">
        <f>"Q"&amp;ROUNDUP(MONTH(SalesDataTable[[#This Row],[Order Date]])/3,0)</f>
        <v>Q4</v>
      </c>
      <c r="W2441" s="8">
        <f>MONTH(SalesDataTable[[#This Row],[Order Date]])</f>
        <v>11</v>
      </c>
      <c r="X2441" s="7" t="str">
        <f>TEXT(SalesDataTable[[#This Row],[Order Date]],"mmm")</f>
        <v>Nov</v>
      </c>
    </row>
    <row r="2442" spans="1:24" ht="15.75">
      <c r="A2442" s="2">
        <v>1922</v>
      </c>
      <c r="B2442" s="11">
        <v>46351</v>
      </c>
      <c r="C2442" s="4">
        <f>YEAR(SalesDataTable[[#This Row],[Order Date]])</f>
        <v>2026</v>
      </c>
      <c r="D2442" s="4" t="str">
        <f>"Q"&amp;ROUNDUP(MONTH(SalesDataTable[[#This Row],[Order Date]])/3,0)</f>
        <v>Q4</v>
      </c>
      <c r="E2442" s="4">
        <f>MONTH(SalesDataTable[[#This Row],[Order Date]])</f>
        <v>11</v>
      </c>
      <c r="F2442" s="4" t="str">
        <f>TEXT(SalesDataTable[[#This Row],[Order Date]],"MMM")</f>
        <v>Nov</v>
      </c>
      <c r="G2442" s="3" t="s">
        <v>0</v>
      </c>
      <c r="H2442" s="3" t="s">
        <v>36</v>
      </c>
      <c r="I2442" s="3" t="s">
        <v>28</v>
      </c>
      <c r="J2442" s="3" t="s">
        <v>3</v>
      </c>
      <c r="K2442" s="3" t="s">
        <v>9</v>
      </c>
      <c r="L2442" s="3" t="s">
        <v>17</v>
      </c>
      <c r="M2442" s="8">
        <v>2</v>
      </c>
      <c r="N2442" s="5">
        <v>145.77000000000001</v>
      </c>
      <c r="O2442" s="6">
        <v>0.1</v>
      </c>
      <c r="P2442" s="18">
        <v>78.14</v>
      </c>
      <c r="Q2442" s="18">
        <f t="shared" si="152"/>
        <v>262.38600000000002</v>
      </c>
      <c r="R2442" s="18">
        <f t="shared" si="153"/>
        <v>156.28</v>
      </c>
      <c r="S2442" s="18">
        <f t="shared" si="154"/>
        <v>106.10600000000002</v>
      </c>
      <c r="T2442" s="7">
        <f t="shared" si="155"/>
        <v>0.40438895367893107</v>
      </c>
      <c r="U2442" s="4">
        <f>YEAR(SalesDataTable[[#This Row],[Order Date]])</f>
        <v>2026</v>
      </c>
      <c r="V2442" s="7" t="str">
        <f>"Q"&amp;ROUNDUP(MONTH(SalesDataTable[[#This Row],[Order Date]])/3,0)</f>
        <v>Q4</v>
      </c>
      <c r="W2442" s="8">
        <f>MONTH(SalesDataTable[[#This Row],[Order Date]])</f>
        <v>11</v>
      </c>
      <c r="X2442" s="7" t="str">
        <f>TEXT(SalesDataTable[[#This Row],[Order Date]],"mmm")</f>
        <v>Nov</v>
      </c>
    </row>
    <row r="2443" spans="1:24" ht="15.75">
      <c r="A2443" s="2">
        <v>2343</v>
      </c>
      <c r="B2443" s="11">
        <v>46351</v>
      </c>
      <c r="C2443" s="4">
        <f>YEAR(SalesDataTable[[#This Row],[Order Date]])</f>
        <v>2026</v>
      </c>
      <c r="D2443" s="4" t="str">
        <f>"Q"&amp;ROUNDUP(MONTH(SalesDataTable[[#This Row],[Order Date]])/3,0)</f>
        <v>Q4</v>
      </c>
      <c r="E2443" s="4">
        <f>MONTH(SalesDataTable[[#This Row],[Order Date]])</f>
        <v>11</v>
      </c>
      <c r="F2443" s="4" t="str">
        <f>TEXT(SalesDataTable[[#This Row],[Order Date]],"MMM")</f>
        <v>Nov</v>
      </c>
      <c r="G2443" s="3" t="s">
        <v>0</v>
      </c>
      <c r="H2443" s="3" t="s">
        <v>50</v>
      </c>
      <c r="I2443" s="3" t="s">
        <v>19</v>
      </c>
      <c r="J2443" s="3" t="s">
        <v>13</v>
      </c>
      <c r="K2443" s="3" t="s">
        <v>23</v>
      </c>
      <c r="L2443" s="3" t="s">
        <v>51</v>
      </c>
      <c r="M2443" s="8">
        <v>1</v>
      </c>
      <c r="N2443" s="5">
        <v>121.53</v>
      </c>
      <c r="O2443" s="6">
        <v>0.15</v>
      </c>
      <c r="P2443" s="18">
        <v>62.14</v>
      </c>
      <c r="Q2443" s="18">
        <f t="shared" si="152"/>
        <v>103.3005</v>
      </c>
      <c r="R2443" s="18">
        <f t="shared" si="153"/>
        <v>62.14</v>
      </c>
      <c r="S2443" s="18">
        <f t="shared" si="154"/>
        <v>41.160499999999999</v>
      </c>
      <c r="T2443" s="7">
        <f t="shared" si="155"/>
        <v>0.39845402490791426</v>
      </c>
      <c r="U2443" s="4">
        <f>YEAR(SalesDataTable[[#This Row],[Order Date]])</f>
        <v>2026</v>
      </c>
      <c r="V2443" s="7" t="str">
        <f>"Q"&amp;ROUNDUP(MONTH(SalesDataTable[[#This Row],[Order Date]])/3,0)</f>
        <v>Q4</v>
      </c>
      <c r="W2443" s="8">
        <f>MONTH(SalesDataTable[[#This Row],[Order Date]])</f>
        <v>11</v>
      </c>
      <c r="X2443" s="7" t="str">
        <f>TEXT(SalesDataTable[[#This Row],[Order Date]],"mmm")</f>
        <v>Nov</v>
      </c>
    </row>
    <row r="2444" spans="1:24" ht="15.75">
      <c r="A2444" s="2">
        <v>2466</v>
      </c>
      <c r="B2444" s="11">
        <v>46351</v>
      </c>
      <c r="C2444" s="4">
        <f>YEAR(SalesDataTable[[#This Row],[Order Date]])</f>
        <v>2026</v>
      </c>
      <c r="D2444" s="4" t="str">
        <f>"Q"&amp;ROUNDUP(MONTH(SalesDataTable[[#This Row],[Order Date]])/3,0)</f>
        <v>Q4</v>
      </c>
      <c r="E2444" s="4">
        <f>MONTH(SalesDataTable[[#This Row],[Order Date]])</f>
        <v>11</v>
      </c>
      <c r="F2444" s="4" t="str">
        <f>TEXT(SalesDataTable[[#This Row],[Order Date]],"MMM")</f>
        <v>Nov</v>
      </c>
      <c r="G2444" s="3" t="s">
        <v>11</v>
      </c>
      <c r="H2444" s="3" t="s">
        <v>12</v>
      </c>
      <c r="I2444" s="3" t="s">
        <v>2</v>
      </c>
      <c r="J2444" s="3" t="s">
        <v>16</v>
      </c>
      <c r="K2444" s="3" t="s">
        <v>4</v>
      </c>
      <c r="L2444" s="3" t="s">
        <v>26</v>
      </c>
      <c r="M2444" s="8">
        <v>2</v>
      </c>
      <c r="N2444" s="5">
        <v>40.51</v>
      </c>
      <c r="O2444" s="6">
        <v>0.05</v>
      </c>
      <c r="P2444" s="18">
        <v>16.45</v>
      </c>
      <c r="Q2444" s="18">
        <f t="shared" si="152"/>
        <v>76.968999999999994</v>
      </c>
      <c r="R2444" s="18">
        <f t="shared" si="153"/>
        <v>32.9</v>
      </c>
      <c r="S2444" s="18">
        <f t="shared" si="154"/>
        <v>44.068999999999996</v>
      </c>
      <c r="T2444" s="7">
        <f t="shared" si="155"/>
        <v>0.5725551845548208</v>
      </c>
      <c r="U2444" s="4">
        <f>YEAR(SalesDataTable[[#This Row],[Order Date]])</f>
        <v>2026</v>
      </c>
      <c r="V2444" s="7" t="str">
        <f>"Q"&amp;ROUNDUP(MONTH(SalesDataTable[[#This Row],[Order Date]])/3,0)</f>
        <v>Q4</v>
      </c>
      <c r="W2444" s="8">
        <f>MONTH(SalesDataTable[[#This Row],[Order Date]])</f>
        <v>11</v>
      </c>
      <c r="X2444" s="7" t="str">
        <f>TEXT(SalesDataTable[[#This Row],[Order Date]],"mmm")</f>
        <v>Nov</v>
      </c>
    </row>
    <row r="2445" spans="1:24" ht="15.75">
      <c r="A2445" s="2">
        <v>2647</v>
      </c>
      <c r="B2445" s="11">
        <v>46351</v>
      </c>
      <c r="C2445" s="4">
        <f>YEAR(SalesDataTable[[#This Row],[Order Date]])</f>
        <v>2026</v>
      </c>
      <c r="D2445" s="4" t="str">
        <f>"Q"&amp;ROUNDUP(MONTH(SalesDataTable[[#This Row],[Order Date]])/3,0)</f>
        <v>Q4</v>
      </c>
      <c r="E2445" s="4">
        <f>MONTH(SalesDataTable[[#This Row],[Order Date]])</f>
        <v>11</v>
      </c>
      <c r="F2445" s="4" t="str">
        <f>TEXT(SalesDataTable[[#This Row],[Order Date]],"MMM")</f>
        <v>Nov</v>
      </c>
      <c r="G2445" s="3" t="s">
        <v>11</v>
      </c>
      <c r="H2445" s="3" t="s">
        <v>25</v>
      </c>
      <c r="I2445" s="3" t="s">
        <v>2</v>
      </c>
      <c r="J2445" s="3" t="s">
        <v>13</v>
      </c>
      <c r="K2445" s="3" t="s">
        <v>9</v>
      </c>
      <c r="L2445" s="3" t="s">
        <v>46</v>
      </c>
      <c r="M2445" s="8">
        <v>1</v>
      </c>
      <c r="N2445" s="5">
        <v>70.099999999999994</v>
      </c>
      <c r="O2445" s="6">
        <v>0.15</v>
      </c>
      <c r="P2445" s="18">
        <v>32.28</v>
      </c>
      <c r="Q2445" s="18">
        <f t="shared" si="152"/>
        <v>59.584999999999994</v>
      </c>
      <c r="R2445" s="18">
        <f t="shared" si="153"/>
        <v>32.28</v>
      </c>
      <c r="S2445" s="18">
        <f t="shared" si="154"/>
        <v>27.304999999999993</v>
      </c>
      <c r="T2445" s="7">
        <f t="shared" si="155"/>
        <v>0.45825291600234952</v>
      </c>
      <c r="U2445" s="4">
        <f>YEAR(SalesDataTable[[#This Row],[Order Date]])</f>
        <v>2026</v>
      </c>
      <c r="V2445" s="7" t="str">
        <f>"Q"&amp;ROUNDUP(MONTH(SalesDataTable[[#This Row],[Order Date]])/3,0)</f>
        <v>Q4</v>
      </c>
      <c r="W2445" s="8">
        <f>MONTH(SalesDataTable[[#This Row],[Order Date]])</f>
        <v>11</v>
      </c>
      <c r="X2445" s="7" t="str">
        <f>TEXT(SalesDataTable[[#This Row],[Order Date]],"mmm")</f>
        <v>Nov</v>
      </c>
    </row>
    <row r="2446" spans="1:24" ht="15.75">
      <c r="A2446" s="2">
        <v>2958</v>
      </c>
      <c r="B2446" s="11">
        <v>46351</v>
      </c>
      <c r="C2446" s="4">
        <f>YEAR(SalesDataTable[[#This Row],[Order Date]])</f>
        <v>2026</v>
      </c>
      <c r="D2446" s="4" t="str">
        <f>"Q"&amp;ROUNDUP(MONTH(SalesDataTable[[#This Row],[Order Date]])/3,0)</f>
        <v>Q4</v>
      </c>
      <c r="E2446" s="4">
        <f>MONTH(SalesDataTable[[#This Row],[Order Date]])</f>
        <v>11</v>
      </c>
      <c r="F2446" s="4" t="str">
        <f>TEXT(SalesDataTable[[#This Row],[Order Date]],"MMM")</f>
        <v>Nov</v>
      </c>
      <c r="G2446" s="3" t="s">
        <v>6</v>
      </c>
      <c r="H2446" s="3" t="s">
        <v>43</v>
      </c>
      <c r="I2446" s="3" t="s">
        <v>28</v>
      </c>
      <c r="J2446" s="3" t="s">
        <v>13</v>
      </c>
      <c r="K2446" s="3" t="s">
        <v>9</v>
      </c>
      <c r="L2446" s="3" t="s">
        <v>17</v>
      </c>
      <c r="M2446" s="8">
        <v>1</v>
      </c>
      <c r="N2446" s="5">
        <v>144.25</v>
      </c>
      <c r="O2446" s="6">
        <v>0.1</v>
      </c>
      <c r="P2446" s="18">
        <v>79.55</v>
      </c>
      <c r="Q2446" s="18">
        <f t="shared" si="152"/>
        <v>129.82500000000002</v>
      </c>
      <c r="R2446" s="18">
        <f t="shared" si="153"/>
        <v>79.55</v>
      </c>
      <c r="S2446" s="18">
        <f t="shared" si="154"/>
        <v>50.27500000000002</v>
      </c>
      <c r="T2446" s="7">
        <f t="shared" si="155"/>
        <v>0.38725207009435791</v>
      </c>
      <c r="U2446" s="4">
        <f>YEAR(SalesDataTable[[#This Row],[Order Date]])</f>
        <v>2026</v>
      </c>
      <c r="V2446" s="7" t="str">
        <f>"Q"&amp;ROUNDUP(MONTH(SalesDataTable[[#This Row],[Order Date]])/3,0)</f>
        <v>Q4</v>
      </c>
      <c r="W2446" s="8">
        <f>MONTH(SalesDataTable[[#This Row],[Order Date]])</f>
        <v>11</v>
      </c>
      <c r="X2446" s="7" t="str">
        <f>TEXT(SalesDataTable[[#This Row],[Order Date]],"mmm")</f>
        <v>Nov</v>
      </c>
    </row>
    <row r="2447" spans="1:24" ht="15.75">
      <c r="A2447" s="2">
        <v>3527</v>
      </c>
      <c r="B2447" s="11">
        <v>46351</v>
      </c>
      <c r="C2447" s="4">
        <f>YEAR(SalesDataTable[[#This Row],[Order Date]])</f>
        <v>2026</v>
      </c>
      <c r="D2447" s="4" t="str">
        <f>"Q"&amp;ROUNDUP(MONTH(SalesDataTable[[#This Row],[Order Date]])/3,0)</f>
        <v>Q4</v>
      </c>
      <c r="E2447" s="4">
        <f>MONTH(SalesDataTable[[#This Row],[Order Date]])</f>
        <v>11</v>
      </c>
      <c r="F2447" s="4" t="str">
        <f>TEXT(SalesDataTable[[#This Row],[Order Date]],"MMM")</f>
        <v>Nov</v>
      </c>
      <c r="G2447" s="3" t="s">
        <v>6</v>
      </c>
      <c r="H2447" s="3" t="s">
        <v>27</v>
      </c>
      <c r="I2447" s="3" t="s">
        <v>28</v>
      </c>
      <c r="J2447" s="3" t="s">
        <v>3</v>
      </c>
      <c r="K2447" s="3" t="s">
        <v>9</v>
      </c>
      <c r="L2447" s="3" t="s">
        <v>17</v>
      </c>
      <c r="M2447" s="8">
        <v>4</v>
      </c>
      <c r="N2447" s="5">
        <v>146.19</v>
      </c>
      <c r="O2447" s="6">
        <v>0.1</v>
      </c>
      <c r="P2447" s="18">
        <v>79.569999999999993</v>
      </c>
      <c r="Q2447" s="18">
        <f t="shared" si="152"/>
        <v>526.28399999999999</v>
      </c>
      <c r="R2447" s="18">
        <f t="shared" si="153"/>
        <v>318.27999999999997</v>
      </c>
      <c r="S2447" s="18">
        <f t="shared" si="154"/>
        <v>208.00400000000002</v>
      </c>
      <c r="T2447" s="7">
        <f t="shared" si="155"/>
        <v>0.39523147198090769</v>
      </c>
      <c r="U2447" s="4">
        <f>YEAR(SalesDataTable[[#This Row],[Order Date]])</f>
        <v>2026</v>
      </c>
      <c r="V2447" s="7" t="str">
        <f>"Q"&amp;ROUNDUP(MONTH(SalesDataTable[[#This Row],[Order Date]])/3,0)</f>
        <v>Q4</v>
      </c>
      <c r="W2447" s="8">
        <f>MONTH(SalesDataTable[[#This Row],[Order Date]])</f>
        <v>11</v>
      </c>
      <c r="X2447" s="7" t="str">
        <f>TEXT(SalesDataTable[[#This Row],[Order Date]],"mmm")</f>
        <v>Nov</v>
      </c>
    </row>
    <row r="2448" spans="1:24" ht="15.75">
      <c r="A2448" s="2">
        <v>3729</v>
      </c>
      <c r="B2448" s="11">
        <v>46351</v>
      </c>
      <c r="C2448" s="4">
        <f>YEAR(SalesDataTable[[#This Row],[Order Date]])</f>
        <v>2026</v>
      </c>
      <c r="D2448" s="4" t="str">
        <f>"Q"&amp;ROUNDUP(MONTH(SalesDataTable[[#This Row],[Order Date]])/3,0)</f>
        <v>Q4</v>
      </c>
      <c r="E2448" s="4">
        <f>MONTH(SalesDataTable[[#This Row],[Order Date]])</f>
        <v>11</v>
      </c>
      <c r="F2448" s="4" t="str">
        <f>TEXT(SalesDataTable[[#This Row],[Order Date]],"MMM")</f>
        <v>Nov</v>
      </c>
      <c r="G2448" s="3" t="s">
        <v>0</v>
      </c>
      <c r="H2448" s="3" t="s">
        <v>36</v>
      </c>
      <c r="I2448" s="3" t="s">
        <v>2</v>
      </c>
      <c r="J2448" s="3" t="s">
        <v>13</v>
      </c>
      <c r="K2448" s="3" t="s">
        <v>23</v>
      </c>
      <c r="L2448" s="3" t="s">
        <v>40</v>
      </c>
      <c r="M2448" s="8">
        <v>1</v>
      </c>
      <c r="N2448" s="5">
        <v>81.89</v>
      </c>
      <c r="O2448" s="6">
        <v>0.05</v>
      </c>
      <c r="P2448" s="18">
        <v>38.33</v>
      </c>
      <c r="Q2448" s="18">
        <f t="shared" si="152"/>
        <v>77.79549999999999</v>
      </c>
      <c r="R2448" s="18">
        <f t="shared" si="153"/>
        <v>38.33</v>
      </c>
      <c r="S2448" s="18">
        <f t="shared" si="154"/>
        <v>39.465499999999992</v>
      </c>
      <c r="T2448" s="7">
        <f t="shared" si="155"/>
        <v>0.50729797996028048</v>
      </c>
      <c r="U2448" s="4">
        <f>YEAR(SalesDataTable[[#This Row],[Order Date]])</f>
        <v>2026</v>
      </c>
      <c r="V2448" s="7" t="str">
        <f>"Q"&amp;ROUNDUP(MONTH(SalesDataTable[[#This Row],[Order Date]])/3,0)</f>
        <v>Q4</v>
      </c>
      <c r="W2448" s="8">
        <f>MONTH(SalesDataTable[[#This Row],[Order Date]])</f>
        <v>11</v>
      </c>
      <c r="X2448" s="7" t="str">
        <f>TEXT(SalesDataTable[[#This Row],[Order Date]],"mmm")</f>
        <v>Nov</v>
      </c>
    </row>
    <row r="2449" spans="1:24" ht="15.75">
      <c r="A2449" s="2">
        <v>4961</v>
      </c>
      <c r="B2449" s="11">
        <v>46351</v>
      </c>
      <c r="C2449" s="4">
        <f>YEAR(SalesDataTable[[#This Row],[Order Date]])</f>
        <v>2026</v>
      </c>
      <c r="D2449" s="4" t="str">
        <f>"Q"&amp;ROUNDUP(MONTH(SalesDataTable[[#This Row],[Order Date]])/3,0)</f>
        <v>Q4</v>
      </c>
      <c r="E2449" s="4">
        <f>MONTH(SalesDataTable[[#This Row],[Order Date]])</f>
        <v>11</v>
      </c>
      <c r="F2449" s="4" t="str">
        <f>TEXT(SalesDataTable[[#This Row],[Order Date]],"MMM")</f>
        <v>Nov</v>
      </c>
      <c r="G2449" s="3" t="s">
        <v>11</v>
      </c>
      <c r="H2449" s="3" t="s">
        <v>12</v>
      </c>
      <c r="I2449" s="3" t="s">
        <v>19</v>
      </c>
      <c r="J2449" s="3" t="s">
        <v>13</v>
      </c>
      <c r="K2449" s="3" t="s">
        <v>23</v>
      </c>
      <c r="L2449" s="3" t="s">
        <v>29</v>
      </c>
      <c r="M2449" s="8">
        <v>2</v>
      </c>
      <c r="N2449" s="5">
        <v>194.78</v>
      </c>
      <c r="O2449" s="6">
        <v>0.15</v>
      </c>
      <c r="P2449" s="18">
        <v>102.51</v>
      </c>
      <c r="Q2449" s="18">
        <f t="shared" si="152"/>
        <v>331.12599999999998</v>
      </c>
      <c r="R2449" s="18">
        <f t="shared" si="153"/>
        <v>205.02</v>
      </c>
      <c r="S2449" s="18">
        <f t="shared" si="154"/>
        <v>126.10599999999997</v>
      </c>
      <c r="T2449" s="7">
        <f t="shared" si="155"/>
        <v>0.38083992196324051</v>
      </c>
      <c r="U2449" s="4">
        <f>YEAR(SalesDataTable[[#This Row],[Order Date]])</f>
        <v>2026</v>
      </c>
      <c r="V2449" s="7" t="str">
        <f>"Q"&amp;ROUNDUP(MONTH(SalesDataTable[[#This Row],[Order Date]])/3,0)</f>
        <v>Q4</v>
      </c>
      <c r="W2449" s="8">
        <f>MONTH(SalesDataTable[[#This Row],[Order Date]])</f>
        <v>11</v>
      </c>
      <c r="X2449" s="7" t="str">
        <f>TEXT(SalesDataTable[[#This Row],[Order Date]],"mmm")</f>
        <v>Nov</v>
      </c>
    </row>
    <row r="2450" spans="1:24" ht="15.75">
      <c r="A2450" s="2">
        <v>5034</v>
      </c>
      <c r="B2450" s="11">
        <v>46351</v>
      </c>
      <c r="C2450" s="4">
        <f>YEAR(SalesDataTable[[#This Row],[Order Date]])</f>
        <v>2026</v>
      </c>
      <c r="D2450" s="4" t="str">
        <f>"Q"&amp;ROUNDUP(MONTH(SalesDataTable[[#This Row],[Order Date]])/3,0)</f>
        <v>Q4</v>
      </c>
      <c r="E2450" s="4">
        <f>MONTH(SalesDataTable[[#This Row],[Order Date]])</f>
        <v>11</v>
      </c>
      <c r="F2450" s="4" t="str">
        <f>TEXT(SalesDataTable[[#This Row],[Order Date]],"MMM")</f>
        <v>Nov</v>
      </c>
      <c r="G2450" s="3" t="s">
        <v>6</v>
      </c>
      <c r="H2450" s="3" t="s">
        <v>49</v>
      </c>
      <c r="I2450" s="3" t="s">
        <v>2</v>
      </c>
      <c r="J2450" s="3" t="s">
        <v>3</v>
      </c>
      <c r="K2450" s="3" t="s">
        <v>9</v>
      </c>
      <c r="L2450" s="3" t="s">
        <v>17</v>
      </c>
      <c r="M2450" s="8">
        <v>1</v>
      </c>
      <c r="N2450" s="5">
        <v>141.63</v>
      </c>
      <c r="O2450" s="6">
        <v>0.05</v>
      </c>
      <c r="P2450" s="18">
        <v>77.17</v>
      </c>
      <c r="Q2450" s="18">
        <f t="shared" si="152"/>
        <v>134.54849999999999</v>
      </c>
      <c r="R2450" s="18">
        <f t="shared" si="153"/>
        <v>77.17</v>
      </c>
      <c r="S2450" s="18">
        <f t="shared" si="154"/>
        <v>57.378499999999988</v>
      </c>
      <c r="T2450" s="7">
        <f t="shared" si="155"/>
        <v>0.42645217152179321</v>
      </c>
      <c r="U2450" s="4">
        <f>YEAR(SalesDataTable[[#This Row],[Order Date]])</f>
        <v>2026</v>
      </c>
      <c r="V2450" s="7" t="str">
        <f>"Q"&amp;ROUNDUP(MONTH(SalesDataTable[[#This Row],[Order Date]])/3,0)</f>
        <v>Q4</v>
      </c>
      <c r="W2450" s="8">
        <f>MONTH(SalesDataTable[[#This Row],[Order Date]])</f>
        <v>11</v>
      </c>
      <c r="X2450" s="7" t="str">
        <f>TEXT(SalesDataTable[[#This Row],[Order Date]],"mmm")</f>
        <v>Nov</v>
      </c>
    </row>
    <row r="2451" spans="1:24" ht="15.75">
      <c r="A2451" s="2">
        <v>343</v>
      </c>
      <c r="B2451" s="11">
        <v>46352</v>
      </c>
      <c r="C2451" s="4">
        <f>YEAR(SalesDataTable[[#This Row],[Order Date]])</f>
        <v>2026</v>
      </c>
      <c r="D2451" s="4" t="str">
        <f>"Q"&amp;ROUNDUP(MONTH(SalesDataTable[[#This Row],[Order Date]])/3,0)</f>
        <v>Q4</v>
      </c>
      <c r="E2451" s="4">
        <f>MONTH(SalesDataTable[[#This Row],[Order Date]])</f>
        <v>11</v>
      </c>
      <c r="F2451" s="4" t="str">
        <f>TEXT(SalesDataTable[[#This Row],[Order Date]],"MMM")</f>
        <v>Nov</v>
      </c>
      <c r="G2451" s="3" t="s">
        <v>11</v>
      </c>
      <c r="H2451" s="3" t="s">
        <v>52</v>
      </c>
      <c r="I2451" s="3" t="s">
        <v>2</v>
      </c>
      <c r="J2451" s="3" t="s">
        <v>3</v>
      </c>
      <c r="K2451" s="3" t="s">
        <v>4</v>
      </c>
      <c r="L2451" s="3" t="s">
        <v>26</v>
      </c>
      <c r="M2451" s="8">
        <v>1</v>
      </c>
      <c r="N2451" s="5">
        <v>40.86</v>
      </c>
      <c r="O2451" s="6">
        <v>0.05</v>
      </c>
      <c r="P2451" s="18">
        <v>17.14</v>
      </c>
      <c r="Q2451" s="18">
        <f t="shared" si="152"/>
        <v>38.817</v>
      </c>
      <c r="R2451" s="18">
        <f t="shared" si="153"/>
        <v>17.14</v>
      </c>
      <c r="S2451" s="18">
        <f t="shared" si="154"/>
        <v>21.677</v>
      </c>
      <c r="T2451" s="7">
        <f t="shared" si="155"/>
        <v>0.55844088930107938</v>
      </c>
      <c r="U2451" s="4">
        <f>YEAR(SalesDataTable[[#This Row],[Order Date]])</f>
        <v>2026</v>
      </c>
      <c r="V2451" s="7" t="str">
        <f>"Q"&amp;ROUNDUP(MONTH(SalesDataTable[[#This Row],[Order Date]])/3,0)</f>
        <v>Q4</v>
      </c>
      <c r="W2451" s="8">
        <f>MONTH(SalesDataTable[[#This Row],[Order Date]])</f>
        <v>11</v>
      </c>
      <c r="X2451" s="7" t="str">
        <f>TEXT(SalesDataTable[[#This Row],[Order Date]],"mmm")</f>
        <v>Nov</v>
      </c>
    </row>
    <row r="2452" spans="1:24" ht="15.75">
      <c r="A2452" s="2">
        <v>405</v>
      </c>
      <c r="B2452" s="11">
        <v>46352</v>
      </c>
      <c r="C2452" s="4">
        <f>YEAR(SalesDataTable[[#This Row],[Order Date]])</f>
        <v>2026</v>
      </c>
      <c r="D2452" s="4" t="str">
        <f>"Q"&amp;ROUNDUP(MONTH(SalesDataTable[[#This Row],[Order Date]])/3,0)</f>
        <v>Q4</v>
      </c>
      <c r="E2452" s="4">
        <f>MONTH(SalesDataTable[[#This Row],[Order Date]])</f>
        <v>11</v>
      </c>
      <c r="F2452" s="4" t="str">
        <f>TEXT(SalesDataTable[[#This Row],[Order Date]],"MMM")</f>
        <v>Nov</v>
      </c>
      <c r="G2452" s="3" t="s">
        <v>20</v>
      </c>
      <c r="H2452" s="3" t="s">
        <v>33</v>
      </c>
      <c r="I2452" s="3" t="s">
        <v>2</v>
      </c>
      <c r="J2452" s="3" t="s">
        <v>13</v>
      </c>
      <c r="K2452" s="3" t="s">
        <v>9</v>
      </c>
      <c r="L2452" s="3" t="s">
        <v>17</v>
      </c>
      <c r="M2452" s="8">
        <v>1</v>
      </c>
      <c r="N2452" s="5">
        <v>141.61000000000001</v>
      </c>
      <c r="O2452" s="6">
        <v>0.05</v>
      </c>
      <c r="P2452" s="18">
        <v>77.7</v>
      </c>
      <c r="Q2452" s="18">
        <f t="shared" si="152"/>
        <v>134.52950000000001</v>
      </c>
      <c r="R2452" s="18">
        <f t="shared" si="153"/>
        <v>77.7</v>
      </c>
      <c r="S2452" s="18">
        <f t="shared" si="154"/>
        <v>56.82950000000001</v>
      </c>
      <c r="T2452" s="7">
        <f t="shared" si="155"/>
        <v>0.42243151130421214</v>
      </c>
      <c r="U2452" s="4">
        <f>YEAR(SalesDataTable[[#This Row],[Order Date]])</f>
        <v>2026</v>
      </c>
      <c r="V2452" s="7" t="str">
        <f>"Q"&amp;ROUNDUP(MONTH(SalesDataTable[[#This Row],[Order Date]])/3,0)</f>
        <v>Q4</v>
      </c>
      <c r="W2452" s="8">
        <f>MONTH(SalesDataTable[[#This Row],[Order Date]])</f>
        <v>11</v>
      </c>
      <c r="X2452" s="7" t="str">
        <f>TEXT(SalesDataTable[[#This Row],[Order Date]],"mmm")</f>
        <v>Nov</v>
      </c>
    </row>
    <row r="2453" spans="1:24" ht="15.75">
      <c r="A2453" s="2">
        <v>485</v>
      </c>
      <c r="B2453" s="11">
        <v>46352</v>
      </c>
      <c r="C2453" s="4">
        <f>YEAR(SalesDataTable[[#This Row],[Order Date]])</f>
        <v>2026</v>
      </c>
      <c r="D2453" s="4" t="str">
        <f>"Q"&amp;ROUNDUP(MONTH(SalesDataTable[[#This Row],[Order Date]])/3,0)</f>
        <v>Q4</v>
      </c>
      <c r="E2453" s="4">
        <f>MONTH(SalesDataTable[[#This Row],[Order Date]])</f>
        <v>11</v>
      </c>
      <c r="F2453" s="4" t="str">
        <f>TEXT(SalesDataTable[[#This Row],[Order Date]],"MMM")</f>
        <v>Nov</v>
      </c>
      <c r="G2453" s="3" t="s">
        <v>20</v>
      </c>
      <c r="H2453" s="3" t="s">
        <v>31</v>
      </c>
      <c r="I2453" s="3" t="s">
        <v>2</v>
      </c>
      <c r="J2453" s="3" t="s">
        <v>13</v>
      </c>
      <c r="K2453" s="3" t="s">
        <v>23</v>
      </c>
      <c r="L2453" s="3" t="s">
        <v>51</v>
      </c>
      <c r="M2453" s="8">
        <v>2</v>
      </c>
      <c r="N2453" s="5">
        <v>122.15</v>
      </c>
      <c r="O2453" s="6">
        <v>0.1</v>
      </c>
      <c r="P2453" s="18">
        <v>61.15</v>
      </c>
      <c r="Q2453" s="18">
        <f t="shared" si="152"/>
        <v>219.87</v>
      </c>
      <c r="R2453" s="18">
        <f t="shared" si="153"/>
        <v>122.3</v>
      </c>
      <c r="S2453" s="18">
        <f t="shared" si="154"/>
        <v>97.570000000000007</v>
      </c>
      <c r="T2453" s="7">
        <f t="shared" si="155"/>
        <v>0.44376222313185065</v>
      </c>
      <c r="U2453" s="4">
        <f>YEAR(SalesDataTable[[#This Row],[Order Date]])</f>
        <v>2026</v>
      </c>
      <c r="V2453" s="7" t="str">
        <f>"Q"&amp;ROUNDUP(MONTH(SalesDataTable[[#This Row],[Order Date]])/3,0)</f>
        <v>Q4</v>
      </c>
      <c r="W2453" s="8">
        <f>MONTH(SalesDataTable[[#This Row],[Order Date]])</f>
        <v>11</v>
      </c>
      <c r="X2453" s="7" t="str">
        <f>TEXT(SalesDataTable[[#This Row],[Order Date]],"mmm")</f>
        <v>Nov</v>
      </c>
    </row>
    <row r="2454" spans="1:24" ht="15.75">
      <c r="A2454" s="2">
        <v>807</v>
      </c>
      <c r="B2454" s="11">
        <v>46352</v>
      </c>
      <c r="C2454" s="4">
        <f>YEAR(SalesDataTable[[#This Row],[Order Date]])</f>
        <v>2026</v>
      </c>
      <c r="D2454" s="4" t="str">
        <f>"Q"&amp;ROUNDUP(MONTH(SalesDataTable[[#This Row],[Order Date]])/3,0)</f>
        <v>Q4</v>
      </c>
      <c r="E2454" s="4">
        <f>MONTH(SalesDataTable[[#This Row],[Order Date]])</f>
        <v>11</v>
      </c>
      <c r="F2454" s="4" t="str">
        <f>TEXT(SalesDataTable[[#This Row],[Order Date]],"MMM")</f>
        <v>Nov</v>
      </c>
      <c r="G2454" s="3" t="s">
        <v>11</v>
      </c>
      <c r="H2454" s="3" t="s">
        <v>25</v>
      </c>
      <c r="I2454" s="3" t="s">
        <v>19</v>
      </c>
      <c r="J2454" s="3" t="s">
        <v>3</v>
      </c>
      <c r="K2454" s="3" t="s">
        <v>14</v>
      </c>
      <c r="L2454" s="3" t="s">
        <v>44</v>
      </c>
      <c r="M2454" s="8">
        <v>5</v>
      </c>
      <c r="N2454" s="5">
        <v>130.24</v>
      </c>
      <c r="O2454" s="6">
        <v>0.1</v>
      </c>
      <c r="P2454" s="18">
        <v>66.75</v>
      </c>
      <c r="Q2454" s="18">
        <f t="shared" si="152"/>
        <v>586.08000000000004</v>
      </c>
      <c r="R2454" s="18">
        <f t="shared" si="153"/>
        <v>333.75</v>
      </c>
      <c r="S2454" s="18">
        <f t="shared" si="154"/>
        <v>252.33000000000004</v>
      </c>
      <c r="T2454" s="7">
        <f t="shared" si="155"/>
        <v>0.43053849303849306</v>
      </c>
      <c r="U2454" s="4">
        <f>YEAR(SalesDataTable[[#This Row],[Order Date]])</f>
        <v>2026</v>
      </c>
      <c r="V2454" s="7" t="str">
        <f>"Q"&amp;ROUNDUP(MONTH(SalesDataTable[[#This Row],[Order Date]])/3,0)</f>
        <v>Q4</v>
      </c>
      <c r="W2454" s="8">
        <f>MONTH(SalesDataTable[[#This Row],[Order Date]])</f>
        <v>11</v>
      </c>
      <c r="X2454" s="7" t="str">
        <f>TEXT(SalesDataTable[[#This Row],[Order Date]],"mmm")</f>
        <v>Nov</v>
      </c>
    </row>
    <row r="2455" spans="1:24" ht="15.75">
      <c r="A2455" s="2">
        <v>1666</v>
      </c>
      <c r="B2455" s="11">
        <v>46352</v>
      </c>
      <c r="C2455" s="4">
        <f>YEAR(SalesDataTable[[#This Row],[Order Date]])</f>
        <v>2026</v>
      </c>
      <c r="D2455" s="4" t="str">
        <f>"Q"&amp;ROUNDUP(MONTH(SalesDataTable[[#This Row],[Order Date]])/3,0)</f>
        <v>Q4</v>
      </c>
      <c r="E2455" s="4">
        <f>MONTH(SalesDataTable[[#This Row],[Order Date]])</f>
        <v>11</v>
      </c>
      <c r="F2455" s="4" t="str">
        <f>TEXT(SalesDataTable[[#This Row],[Order Date]],"MMM")</f>
        <v>Nov</v>
      </c>
      <c r="G2455" s="3" t="s">
        <v>0</v>
      </c>
      <c r="H2455" s="3" t="s">
        <v>50</v>
      </c>
      <c r="I2455" s="3" t="s">
        <v>8</v>
      </c>
      <c r="J2455" s="3" t="s">
        <v>3</v>
      </c>
      <c r="K2455" s="3" t="s">
        <v>4</v>
      </c>
      <c r="L2455" s="3" t="s">
        <v>22</v>
      </c>
      <c r="M2455" s="8">
        <v>3</v>
      </c>
      <c r="N2455" s="5">
        <v>50.18</v>
      </c>
      <c r="O2455" s="6">
        <v>0.1</v>
      </c>
      <c r="P2455" s="18">
        <v>23.12</v>
      </c>
      <c r="Q2455" s="18">
        <f t="shared" si="152"/>
        <v>135.48599999999999</v>
      </c>
      <c r="R2455" s="18">
        <f t="shared" si="153"/>
        <v>69.36</v>
      </c>
      <c r="S2455" s="18">
        <f t="shared" si="154"/>
        <v>66.125999999999991</v>
      </c>
      <c r="T2455" s="7">
        <f t="shared" si="155"/>
        <v>0.4880651875470528</v>
      </c>
      <c r="U2455" s="4">
        <f>YEAR(SalesDataTable[[#This Row],[Order Date]])</f>
        <v>2026</v>
      </c>
      <c r="V2455" s="7" t="str">
        <f>"Q"&amp;ROUNDUP(MONTH(SalesDataTable[[#This Row],[Order Date]])/3,0)</f>
        <v>Q4</v>
      </c>
      <c r="W2455" s="8">
        <f>MONTH(SalesDataTable[[#This Row],[Order Date]])</f>
        <v>11</v>
      </c>
      <c r="X2455" s="7" t="str">
        <f>TEXT(SalesDataTable[[#This Row],[Order Date]],"mmm")</f>
        <v>Nov</v>
      </c>
    </row>
    <row r="2456" spans="1:24" ht="15.75">
      <c r="A2456" s="2">
        <v>3442</v>
      </c>
      <c r="B2456" s="11">
        <v>46352</v>
      </c>
      <c r="C2456" s="4">
        <f>YEAR(SalesDataTable[[#This Row],[Order Date]])</f>
        <v>2026</v>
      </c>
      <c r="D2456" s="4" t="str">
        <f>"Q"&amp;ROUNDUP(MONTH(SalesDataTable[[#This Row],[Order Date]])/3,0)</f>
        <v>Q4</v>
      </c>
      <c r="E2456" s="4">
        <f>MONTH(SalesDataTable[[#This Row],[Order Date]])</f>
        <v>11</v>
      </c>
      <c r="F2456" s="4" t="str">
        <f>TEXT(SalesDataTable[[#This Row],[Order Date]],"MMM")</f>
        <v>Nov</v>
      </c>
      <c r="G2456" s="3" t="s">
        <v>0</v>
      </c>
      <c r="H2456" s="3" t="s">
        <v>36</v>
      </c>
      <c r="I2456" s="3" t="s">
        <v>19</v>
      </c>
      <c r="J2456" s="3" t="s">
        <v>13</v>
      </c>
      <c r="K2456" s="3" t="s">
        <v>34</v>
      </c>
      <c r="L2456" s="3" t="s">
        <v>45</v>
      </c>
      <c r="M2456" s="8">
        <v>2</v>
      </c>
      <c r="N2456" s="5">
        <v>50.93</v>
      </c>
      <c r="O2456" s="6">
        <v>0.15</v>
      </c>
      <c r="P2456" s="18">
        <v>22.35</v>
      </c>
      <c r="Q2456" s="18">
        <f t="shared" si="152"/>
        <v>86.581000000000003</v>
      </c>
      <c r="R2456" s="18">
        <f t="shared" si="153"/>
        <v>44.7</v>
      </c>
      <c r="S2456" s="18">
        <f t="shared" si="154"/>
        <v>41.881</v>
      </c>
      <c r="T2456" s="7">
        <f t="shared" si="155"/>
        <v>0.48372044674928677</v>
      </c>
      <c r="U2456" s="4">
        <f>YEAR(SalesDataTable[[#This Row],[Order Date]])</f>
        <v>2026</v>
      </c>
      <c r="V2456" s="7" t="str">
        <f>"Q"&amp;ROUNDUP(MONTH(SalesDataTable[[#This Row],[Order Date]])/3,0)</f>
        <v>Q4</v>
      </c>
      <c r="W2456" s="8">
        <f>MONTH(SalesDataTable[[#This Row],[Order Date]])</f>
        <v>11</v>
      </c>
      <c r="X2456" s="7" t="str">
        <f>TEXT(SalesDataTable[[#This Row],[Order Date]],"mmm")</f>
        <v>Nov</v>
      </c>
    </row>
    <row r="2457" spans="1:24" ht="15.75">
      <c r="A2457" s="2">
        <v>4177</v>
      </c>
      <c r="B2457" s="11">
        <v>46352</v>
      </c>
      <c r="C2457" s="4">
        <f>YEAR(SalesDataTable[[#This Row],[Order Date]])</f>
        <v>2026</v>
      </c>
      <c r="D2457" s="4" t="str">
        <f>"Q"&amp;ROUNDUP(MONTH(SalesDataTable[[#This Row],[Order Date]])/3,0)</f>
        <v>Q4</v>
      </c>
      <c r="E2457" s="4">
        <f>MONTH(SalesDataTable[[#This Row],[Order Date]])</f>
        <v>11</v>
      </c>
      <c r="F2457" s="4" t="str">
        <f>TEXT(SalesDataTable[[#This Row],[Order Date]],"MMM")</f>
        <v>Nov</v>
      </c>
      <c r="G2457" s="3" t="s">
        <v>11</v>
      </c>
      <c r="H2457" s="3" t="s">
        <v>39</v>
      </c>
      <c r="I2457" s="3" t="s">
        <v>2</v>
      </c>
      <c r="J2457" s="3" t="s">
        <v>16</v>
      </c>
      <c r="K2457" s="3" t="s">
        <v>4</v>
      </c>
      <c r="L2457" s="3" t="s">
        <v>22</v>
      </c>
      <c r="M2457" s="8">
        <v>1</v>
      </c>
      <c r="N2457" s="5">
        <v>49.6</v>
      </c>
      <c r="O2457" s="6">
        <v>0</v>
      </c>
      <c r="P2457" s="18">
        <v>22.62</v>
      </c>
      <c r="Q2457" s="18">
        <f t="shared" si="152"/>
        <v>49.6</v>
      </c>
      <c r="R2457" s="18">
        <f t="shared" si="153"/>
        <v>22.62</v>
      </c>
      <c r="S2457" s="18">
        <f t="shared" si="154"/>
        <v>26.98</v>
      </c>
      <c r="T2457" s="7">
        <f t="shared" si="155"/>
        <v>0.5439516129032258</v>
      </c>
      <c r="U2457" s="4">
        <f>YEAR(SalesDataTable[[#This Row],[Order Date]])</f>
        <v>2026</v>
      </c>
      <c r="V2457" s="7" t="str">
        <f>"Q"&amp;ROUNDUP(MONTH(SalesDataTable[[#This Row],[Order Date]])/3,0)</f>
        <v>Q4</v>
      </c>
      <c r="W2457" s="8">
        <f>MONTH(SalesDataTable[[#This Row],[Order Date]])</f>
        <v>11</v>
      </c>
      <c r="X2457" s="7" t="str">
        <f>TEXT(SalesDataTable[[#This Row],[Order Date]],"mmm")</f>
        <v>Nov</v>
      </c>
    </row>
    <row r="2458" spans="1:24" ht="15.75">
      <c r="A2458" s="2">
        <v>4659</v>
      </c>
      <c r="B2458" s="11">
        <v>46352</v>
      </c>
      <c r="C2458" s="4">
        <f>YEAR(SalesDataTable[[#This Row],[Order Date]])</f>
        <v>2026</v>
      </c>
      <c r="D2458" s="4" t="str">
        <f>"Q"&amp;ROUNDUP(MONTH(SalesDataTable[[#This Row],[Order Date]])/3,0)</f>
        <v>Q4</v>
      </c>
      <c r="E2458" s="4">
        <f>MONTH(SalesDataTable[[#This Row],[Order Date]])</f>
        <v>11</v>
      </c>
      <c r="F2458" s="4" t="str">
        <f>TEXT(SalesDataTable[[#This Row],[Order Date]],"MMM")</f>
        <v>Nov</v>
      </c>
      <c r="G2458" s="3" t="s">
        <v>6</v>
      </c>
      <c r="H2458" s="3" t="s">
        <v>41</v>
      </c>
      <c r="I2458" s="3" t="s">
        <v>8</v>
      </c>
      <c r="J2458" s="3" t="s">
        <v>16</v>
      </c>
      <c r="K2458" s="3" t="s">
        <v>23</v>
      </c>
      <c r="L2458" s="3" t="s">
        <v>40</v>
      </c>
      <c r="M2458" s="8">
        <v>3</v>
      </c>
      <c r="N2458" s="5">
        <v>83.3</v>
      </c>
      <c r="O2458" s="6">
        <v>0.15</v>
      </c>
      <c r="P2458" s="18">
        <v>38.74</v>
      </c>
      <c r="Q2458" s="18">
        <f t="shared" si="152"/>
        <v>212.41499999999996</v>
      </c>
      <c r="R2458" s="18">
        <f t="shared" si="153"/>
        <v>116.22</v>
      </c>
      <c r="S2458" s="18">
        <f t="shared" si="154"/>
        <v>96.194999999999965</v>
      </c>
      <c r="T2458" s="7">
        <f t="shared" si="155"/>
        <v>0.45286349834051259</v>
      </c>
      <c r="U2458" s="4">
        <f>YEAR(SalesDataTable[[#This Row],[Order Date]])</f>
        <v>2026</v>
      </c>
      <c r="V2458" s="7" t="str">
        <f>"Q"&amp;ROUNDUP(MONTH(SalesDataTable[[#This Row],[Order Date]])/3,0)</f>
        <v>Q4</v>
      </c>
      <c r="W2458" s="8">
        <f>MONTH(SalesDataTable[[#This Row],[Order Date]])</f>
        <v>11</v>
      </c>
      <c r="X2458" s="7" t="str">
        <f>TEXT(SalesDataTable[[#This Row],[Order Date]],"mmm")</f>
        <v>Nov</v>
      </c>
    </row>
    <row r="2459" spans="1:24" ht="15.75">
      <c r="A2459" s="2">
        <v>4667</v>
      </c>
      <c r="B2459" s="11">
        <v>46352</v>
      </c>
      <c r="C2459" s="4">
        <f>YEAR(SalesDataTable[[#This Row],[Order Date]])</f>
        <v>2026</v>
      </c>
      <c r="D2459" s="4" t="str">
        <f>"Q"&amp;ROUNDUP(MONTH(SalesDataTable[[#This Row],[Order Date]])/3,0)</f>
        <v>Q4</v>
      </c>
      <c r="E2459" s="4">
        <f>MONTH(SalesDataTable[[#This Row],[Order Date]])</f>
        <v>11</v>
      </c>
      <c r="F2459" s="4" t="str">
        <f>TEXT(SalesDataTable[[#This Row],[Order Date]],"MMM")</f>
        <v>Nov</v>
      </c>
      <c r="G2459" s="3" t="s">
        <v>6</v>
      </c>
      <c r="H2459" s="3" t="s">
        <v>49</v>
      </c>
      <c r="I2459" s="3" t="s">
        <v>28</v>
      </c>
      <c r="J2459" s="3" t="s">
        <v>16</v>
      </c>
      <c r="K2459" s="3" t="s">
        <v>14</v>
      </c>
      <c r="L2459" s="3" t="s">
        <v>15</v>
      </c>
      <c r="M2459" s="8">
        <v>1</v>
      </c>
      <c r="N2459" s="5">
        <v>35.89</v>
      </c>
      <c r="O2459" s="6">
        <v>0.05</v>
      </c>
      <c r="P2459" s="18">
        <v>13.53</v>
      </c>
      <c r="Q2459" s="18">
        <f t="shared" si="152"/>
        <v>34.095500000000001</v>
      </c>
      <c r="R2459" s="18">
        <f t="shared" si="153"/>
        <v>13.53</v>
      </c>
      <c r="S2459" s="18">
        <f t="shared" si="154"/>
        <v>20.5655</v>
      </c>
      <c r="T2459" s="7">
        <f t="shared" si="155"/>
        <v>0.60317343931017287</v>
      </c>
      <c r="U2459" s="4">
        <f>YEAR(SalesDataTable[[#This Row],[Order Date]])</f>
        <v>2026</v>
      </c>
      <c r="V2459" s="7" t="str">
        <f>"Q"&amp;ROUNDUP(MONTH(SalesDataTable[[#This Row],[Order Date]])/3,0)</f>
        <v>Q4</v>
      </c>
      <c r="W2459" s="8">
        <f>MONTH(SalesDataTable[[#This Row],[Order Date]])</f>
        <v>11</v>
      </c>
      <c r="X2459" s="7" t="str">
        <f>TEXT(SalesDataTable[[#This Row],[Order Date]],"mmm")</f>
        <v>Nov</v>
      </c>
    </row>
    <row r="2460" spans="1:24" ht="15.75">
      <c r="A2460" s="2">
        <v>197</v>
      </c>
      <c r="B2460" s="11">
        <v>46353</v>
      </c>
      <c r="C2460" s="4">
        <f>YEAR(SalesDataTable[[#This Row],[Order Date]])</f>
        <v>2026</v>
      </c>
      <c r="D2460" s="4" t="str">
        <f>"Q"&amp;ROUNDUP(MONTH(SalesDataTable[[#This Row],[Order Date]])/3,0)</f>
        <v>Q4</v>
      </c>
      <c r="E2460" s="4">
        <f>MONTH(SalesDataTable[[#This Row],[Order Date]])</f>
        <v>11</v>
      </c>
      <c r="F2460" s="4" t="str">
        <f>TEXT(SalesDataTable[[#This Row],[Order Date]],"MMM")</f>
        <v>Nov</v>
      </c>
      <c r="G2460" s="3" t="s">
        <v>20</v>
      </c>
      <c r="H2460" s="3" t="s">
        <v>21</v>
      </c>
      <c r="I2460" s="3" t="s">
        <v>19</v>
      </c>
      <c r="J2460" s="3" t="s">
        <v>13</v>
      </c>
      <c r="K2460" s="3" t="s">
        <v>23</v>
      </c>
      <c r="L2460" s="3" t="s">
        <v>29</v>
      </c>
      <c r="M2460" s="8">
        <v>1</v>
      </c>
      <c r="N2460" s="5">
        <v>195.32</v>
      </c>
      <c r="O2460" s="6">
        <v>0</v>
      </c>
      <c r="P2460" s="18">
        <v>103.21</v>
      </c>
      <c r="Q2460" s="18">
        <f t="shared" si="152"/>
        <v>195.32</v>
      </c>
      <c r="R2460" s="18">
        <f t="shared" si="153"/>
        <v>103.21</v>
      </c>
      <c r="S2460" s="18">
        <f t="shared" si="154"/>
        <v>92.11</v>
      </c>
      <c r="T2460" s="7">
        <f t="shared" si="155"/>
        <v>0.47158509113250052</v>
      </c>
      <c r="U2460" s="4">
        <f>YEAR(SalesDataTable[[#This Row],[Order Date]])</f>
        <v>2026</v>
      </c>
      <c r="V2460" s="7" t="str">
        <f>"Q"&amp;ROUNDUP(MONTH(SalesDataTable[[#This Row],[Order Date]])/3,0)</f>
        <v>Q4</v>
      </c>
      <c r="W2460" s="8">
        <f>MONTH(SalesDataTable[[#This Row],[Order Date]])</f>
        <v>11</v>
      </c>
      <c r="X2460" s="7" t="str">
        <f>TEXT(SalesDataTable[[#This Row],[Order Date]],"mmm")</f>
        <v>Nov</v>
      </c>
    </row>
    <row r="2461" spans="1:24" ht="15.75">
      <c r="A2461" s="2">
        <v>361</v>
      </c>
      <c r="B2461" s="11">
        <v>46353</v>
      </c>
      <c r="C2461" s="4">
        <f>YEAR(SalesDataTable[[#This Row],[Order Date]])</f>
        <v>2026</v>
      </c>
      <c r="D2461" s="4" t="str">
        <f>"Q"&amp;ROUNDUP(MONTH(SalesDataTable[[#This Row],[Order Date]])/3,0)</f>
        <v>Q4</v>
      </c>
      <c r="E2461" s="4">
        <f>MONTH(SalesDataTable[[#This Row],[Order Date]])</f>
        <v>11</v>
      </c>
      <c r="F2461" s="4" t="str">
        <f>TEXT(SalesDataTable[[#This Row],[Order Date]],"MMM")</f>
        <v>Nov</v>
      </c>
      <c r="G2461" s="3" t="s">
        <v>6</v>
      </c>
      <c r="H2461" s="3" t="s">
        <v>27</v>
      </c>
      <c r="I2461" s="3" t="s">
        <v>2</v>
      </c>
      <c r="J2461" s="3" t="s">
        <v>3</v>
      </c>
      <c r="K2461" s="3" t="s">
        <v>14</v>
      </c>
      <c r="L2461" s="3" t="s">
        <v>15</v>
      </c>
      <c r="M2461" s="8">
        <v>1</v>
      </c>
      <c r="N2461" s="5">
        <v>36.36</v>
      </c>
      <c r="O2461" s="6">
        <v>0.05</v>
      </c>
      <c r="P2461" s="18">
        <v>13.33</v>
      </c>
      <c r="Q2461" s="18">
        <f t="shared" si="152"/>
        <v>34.541999999999994</v>
      </c>
      <c r="R2461" s="18">
        <f t="shared" si="153"/>
        <v>13.33</v>
      </c>
      <c r="S2461" s="18">
        <f t="shared" si="154"/>
        <v>21.211999999999996</v>
      </c>
      <c r="T2461" s="7">
        <f t="shared" si="155"/>
        <v>0.61409298824619307</v>
      </c>
      <c r="U2461" s="4">
        <f>YEAR(SalesDataTable[[#This Row],[Order Date]])</f>
        <v>2026</v>
      </c>
      <c r="V2461" s="7" t="str">
        <f>"Q"&amp;ROUNDUP(MONTH(SalesDataTable[[#This Row],[Order Date]])/3,0)</f>
        <v>Q4</v>
      </c>
      <c r="W2461" s="8">
        <f>MONTH(SalesDataTable[[#This Row],[Order Date]])</f>
        <v>11</v>
      </c>
      <c r="X2461" s="7" t="str">
        <f>TEXT(SalesDataTable[[#This Row],[Order Date]],"mmm")</f>
        <v>Nov</v>
      </c>
    </row>
    <row r="2462" spans="1:24" ht="15.75">
      <c r="A2462" s="2">
        <v>841</v>
      </c>
      <c r="B2462" s="11">
        <v>46353</v>
      </c>
      <c r="C2462" s="4">
        <f>YEAR(SalesDataTable[[#This Row],[Order Date]])</f>
        <v>2026</v>
      </c>
      <c r="D2462" s="4" t="str">
        <f>"Q"&amp;ROUNDUP(MONTH(SalesDataTable[[#This Row],[Order Date]])/3,0)</f>
        <v>Q4</v>
      </c>
      <c r="E2462" s="4">
        <f>MONTH(SalesDataTable[[#This Row],[Order Date]])</f>
        <v>11</v>
      </c>
      <c r="F2462" s="4" t="str">
        <f>TEXT(SalesDataTable[[#This Row],[Order Date]],"MMM")</f>
        <v>Nov</v>
      </c>
      <c r="G2462" s="3" t="s">
        <v>6</v>
      </c>
      <c r="H2462" s="3" t="s">
        <v>43</v>
      </c>
      <c r="I2462" s="3" t="s">
        <v>2</v>
      </c>
      <c r="J2462" s="3" t="s">
        <v>3</v>
      </c>
      <c r="K2462" s="3" t="s">
        <v>14</v>
      </c>
      <c r="L2462" s="3" t="s">
        <v>15</v>
      </c>
      <c r="M2462" s="8">
        <v>2</v>
      </c>
      <c r="N2462" s="5">
        <v>35.85</v>
      </c>
      <c r="O2462" s="6">
        <v>0.05</v>
      </c>
      <c r="P2462" s="18">
        <v>13.69</v>
      </c>
      <c r="Q2462" s="18">
        <f t="shared" si="152"/>
        <v>68.114999999999995</v>
      </c>
      <c r="R2462" s="18">
        <f t="shared" si="153"/>
        <v>27.38</v>
      </c>
      <c r="S2462" s="18">
        <f t="shared" si="154"/>
        <v>40.734999999999999</v>
      </c>
      <c r="T2462" s="7">
        <f t="shared" si="155"/>
        <v>0.59803273875064233</v>
      </c>
      <c r="U2462" s="4">
        <f>YEAR(SalesDataTable[[#This Row],[Order Date]])</f>
        <v>2026</v>
      </c>
      <c r="V2462" s="7" t="str">
        <f>"Q"&amp;ROUNDUP(MONTH(SalesDataTable[[#This Row],[Order Date]])/3,0)</f>
        <v>Q4</v>
      </c>
      <c r="W2462" s="8">
        <f>MONTH(SalesDataTable[[#This Row],[Order Date]])</f>
        <v>11</v>
      </c>
      <c r="X2462" s="7" t="str">
        <f>TEXT(SalesDataTable[[#This Row],[Order Date]],"mmm")</f>
        <v>Nov</v>
      </c>
    </row>
    <row r="2463" spans="1:24" ht="15.75">
      <c r="A2463" s="2">
        <v>903</v>
      </c>
      <c r="B2463" s="11">
        <v>46353</v>
      </c>
      <c r="C2463" s="4">
        <f>YEAR(SalesDataTable[[#This Row],[Order Date]])</f>
        <v>2026</v>
      </c>
      <c r="D2463" s="4" t="str">
        <f>"Q"&amp;ROUNDUP(MONTH(SalesDataTable[[#This Row],[Order Date]])/3,0)</f>
        <v>Q4</v>
      </c>
      <c r="E2463" s="4">
        <f>MONTH(SalesDataTable[[#This Row],[Order Date]])</f>
        <v>11</v>
      </c>
      <c r="F2463" s="4" t="str">
        <f>TEXT(SalesDataTable[[#This Row],[Order Date]],"MMM")</f>
        <v>Nov</v>
      </c>
      <c r="G2463" s="3" t="s">
        <v>20</v>
      </c>
      <c r="H2463" s="3" t="s">
        <v>33</v>
      </c>
      <c r="I2463" s="3" t="s">
        <v>2</v>
      </c>
      <c r="J2463" s="3" t="s">
        <v>13</v>
      </c>
      <c r="K2463" s="3" t="s">
        <v>14</v>
      </c>
      <c r="L2463" s="3" t="s">
        <v>32</v>
      </c>
      <c r="M2463" s="8">
        <v>4</v>
      </c>
      <c r="N2463" s="5">
        <v>46.73</v>
      </c>
      <c r="O2463" s="6">
        <v>0</v>
      </c>
      <c r="P2463" s="18">
        <v>17.989999999999998</v>
      </c>
      <c r="Q2463" s="18">
        <f t="shared" si="152"/>
        <v>186.92</v>
      </c>
      <c r="R2463" s="18">
        <f t="shared" si="153"/>
        <v>71.959999999999994</v>
      </c>
      <c r="S2463" s="18">
        <f t="shared" si="154"/>
        <v>114.96</v>
      </c>
      <c r="T2463" s="7">
        <f t="shared" si="155"/>
        <v>0.61502246950567085</v>
      </c>
      <c r="U2463" s="4">
        <f>YEAR(SalesDataTable[[#This Row],[Order Date]])</f>
        <v>2026</v>
      </c>
      <c r="V2463" s="7" t="str">
        <f>"Q"&amp;ROUNDUP(MONTH(SalesDataTable[[#This Row],[Order Date]])/3,0)</f>
        <v>Q4</v>
      </c>
      <c r="W2463" s="8">
        <f>MONTH(SalesDataTable[[#This Row],[Order Date]])</f>
        <v>11</v>
      </c>
      <c r="X2463" s="7" t="str">
        <f>TEXT(SalesDataTable[[#This Row],[Order Date]],"mmm")</f>
        <v>Nov</v>
      </c>
    </row>
    <row r="2464" spans="1:24" ht="15.75">
      <c r="A2464" s="2">
        <v>1278</v>
      </c>
      <c r="B2464" s="11">
        <v>46353</v>
      </c>
      <c r="C2464" s="4">
        <f>YEAR(SalesDataTable[[#This Row],[Order Date]])</f>
        <v>2026</v>
      </c>
      <c r="D2464" s="4" t="str">
        <f>"Q"&amp;ROUNDUP(MONTH(SalesDataTable[[#This Row],[Order Date]])/3,0)</f>
        <v>Q4</v>
      </c>
      <c r="E2464" s="4">
        <f>MONTH(SalesDataTable[[#This Row],[Order Date]])</f>
        <v>11</v>
      </c>
      <c r="F2464" s="4" t="str">
        <f>TEXT(SalesDataTable[[#This Row],[Order Date]],"MMM")</f>
        <v>Nov</v>
      </c>
      <c r="G2464" s="3" t="s">
        <v>20</v>
      </c>
      <c r="H2464" s="3" t="s">
        <v>47</v>
      </c>
      <c r="I2464" s="3" t="s">
        <v>19</v>
      </c>
      <c r="J2464" s="3" t="s">
        <v>3</v>
      </c>
      <c r="K2464" s="3" t="s">
        <v>9</v>
      </c>
      <c r="L2464" s="3" t="s">
        <v>17</v>
      </c>
      <c r="M2464" s="8">
        <v>3</v>
      </c>
      <c r="N2464" s="5">
        <v>143.72</v>
      </c>
      <c r="O2464" s="6">
        <v>0.15</v>
      </c>
      <c r="P2464" s="18">
        <v>78.56</v>
      </c>
      <c r="Q2464" s="18">
        <f t="shared" si="152"/>
        <v>366.48599999999999</v>
      </c>
      <c r="R2464" s="18">
        <f t="shared" si="153"/>
        <v>235.68</v>
      </c>
      <c r="S2464" s="18">
        <f t="shared" si="154"/>
        <v>130.80599999999998</v>
      </c>
      <c r="T2464" s="7">
        <f t="shared" si="155"/>
        <v>0.35691950033561987</v>
      </c>
      <c r="U2464" s="4">
        <f>YEAR(SalesDataTable[[#This Row],[Order Date]])</f>
        <v>2026</v>
      </c>
      <c r="V2464" s="7" t="str">
        <f>"Q"&amp;ROUNDUP(MONTH(SalesDataTable[[#This Row],[Order Date]])/3,0)</f>
        <v>Q4</v>
      </c>
      <c r="W2464" s="8">
        <f>MONTH(SalesDataTable[[#This Row],[Order Date]])</f>
        <v>11</v>
      </c>
      <c r="X2464" s="7" t="str">
        <f>TEXT(SalesDataTable[[#This Row],[Order Date]],"mmm")</f>
        <v>Nov</v>
      </c>
    </row>
    <row r="2465" spans="1:24" ht="15.75">
      <c r="A2465" s="2">
        <v>2091</v>
      </c>
      <c r="B2465" s="11">
        <v>46353</v>
      </c>
      <c r="C2465" s="4">
        <f>YEAR(SalesDataTable[[#This Row],[Order Date]])</f>
        <v>2026</v>
      </c>
      <c r="D2465" s="4" t="str">
        <f>"Q"&amp;ROUNDUP(MONTH(SalesDataTable[[#This Row],[Order Date]])/3,0)</f>
        <v>Q4</v>
      </c>
      <c r="E2465" s="4">
        <f>MONTH(SalesDataTable[[#This Row],[Order Date]])</f>
        <v>11</v>
      </c>
      <c r="F2465" s="4" t="str">
        <f>TEXT(SalesDataTable[[#This Row],[Order Date]],"MMM")</f>
        <v>Nov</v>
      </c>
      <c r="G2465" s="3" t="s">
        <v>6</v>
      </c>
      <c r="H2465" s="3" t="s">
        <v>43</v>
      </c>
      <c r="I2465" s="3" t="s">
        <v>28</v>
      </c>
      <c r="J2465" s="3" t="s">
        <v>13</v>
      </c>
      <c r="K2465" s="3" t="s">
        <v>34</v>
      </c>
      <c r="L2465" s="3" t="s">
        <v>42</v>
      </c>
      <c r="M2465" s="8">
        <v>1</v>
      </c>
      <c r="N2465" s="5">
        <v>35.590000000000003</v>
      </c>
      <c r="O2465" s="6">
        <v>0</v>
      </c>
      <c r="P2465" s="18">
        <v>13.57</v>
      </c>
      <c r="Q2465" s="18">
        <f t="shared" si="152"/>
        <v>35.590000000000003</v>
      </c>
      <c r="R2465" s="18">
        <f t="shared" si="153"/>
        <v>13.57</v>
      </c>
      <c r="S2465" s="18">
        <f t="shared" si="154"/>
        <v>22.020000000000003</v>
      </c>
      <c r="T2465" s="7">
        <f t="shared" si="155"/>
        <v>0.61871312166338865</v>
      </c>
      <c r="U2465" s="4">
        <f>YEAR(SalesDataTable[[#This Row],[Order Date]])</f>
        <v>2026</v>
      </c>
      <c r="V2465" s="7" t="str">
        <f>"Q"&amp;ROUNDUP(MONTH(SalesDataTable[[#This Row],[Order Date]])/3,0)</f>
        <v>Q4</v>
      </c>
      <c r="W2465" s="8">
        <f>MONTH(SalesDataTable[[#This Row],[Order Date]])</f>
        <v>11</v>
      </c>
      <c r="X2465" s="7" t="str">
        <f>TEXT(SalesDataTable[[#This Row],[Order Date]],"mmm")</f>
        <v>Nov</v>
      </c>
    </row>
    <row r="2466" spans="1:24" ht="15.75">
      <c r="A2466" s="2">
        <v>3070</v>
      </c>
      <c r="B2466" s="11">
        <v>46353</v>
      </c>
      <c r="C2466" s="4">
        <f>YEAR(SalesDataTable[[#This Row],[Order Date]])</f>
        <v>2026</v>
      </c>
      <c r="D2466" s="4" t="str">
        <f>"Q"&amp;ROUNDUP(MONTH(SalesDataTable[[#This Row],[Order Date]])/3,0)</f>
        <v>Q4</v>
      </c>
      <c r="E2466" s="4">
        <f>MONTH(SalesDataTable[[#This Row],[Order Date]])</f>
        <v>11</v>
      </c>
      <c r="F2466" s="4" t="str">
        <f>TEXT(SalesDataTable[[#This Row],[Order Date]],"MMM")</f>
        <v>Nov</v>
      </c>
      <c r="G2466" s="3" t="s">
        <v>20</v>
      </c>
      <c r="H2466" s="3" t="s">
        <v>47</v>
      </c>
      <c r="I2466" s="3" t="s">
        <v>28</v>
      </c>
      <c r="J2466" s="3" t="s">
        <v>3</v>
      </c>
      <c r="K2466" s="3" t="s">
        <v>9</v>
      </c>
      <c r="L2466" s="3" t="s">
        <v>46</v>
      </c>
      <c r="M2466" s="8">
        <v>4</v>
      </c>
      <c r="N2466" s="5">
        <v>71.11</v>
      </c>
      <c r="O2466" s="6">
        <v>0.05</v>
      </c>
      <c r="P2466" s="18">
        <v>32.25</v>
      </c>
      <c r="Q2466" s="18">
        <f t="shared" si="152"/>
        <v>270.21799999999996</v>
      </c>
      <c r="R2466" s="18">
        <f t="shared" si="153"/>
        <v>129</v>
      </c>
      <c r="S2466" s="18">
        <f t="shared" si="154"/>
        <v>141.21799999999996</v>
      </c>
      <c r="T2466" s="7">
        <f t="shared" si="155"/>
        <v>0.52260767232382732</v>
      </c>
      <c r="U2466" s="4">
        <f>YEAR(SalesDataTable[[#This Row],[Order Date]])</f>
        <v>2026</v>
      </c>
      <c r="V2466" s="7" t="str">
        <f>"Q"&amp;ROUNDUP(MONTH(SalesDataTable[[#This Row],[Order Date]])/3,0)</f>
        <v>Q4</v>
      </c>
      <c r="W2466" s="8">
        <f>MONTH(SalesDataTable[[#This Row],[Order Date]])</f>
        <v>11</v>
      </c>
      <c r="X2466" s="7" t="str">
        <f>TEXT(SalesDataTable[[#This Row],[Order Date]],"mmm")</f>
        <v>Nov</v>
      </c>
    </row>
    <row r="2467" spans="1:24" ht="15.75">
      <c r="A2467" s="2">
        <v>4007</v>
      </c>
      <c r="B2467" s="11">
        <v>46353</v>
      </c>
      <c r="C2467" s="4">
        <f>YEAR(SalesDataTable[[#This Row],[Order Date]])</f>
        <v>2026</v>
      </c>
      <c r="D2467" s="4" t="str">
        <f>"Q"&amp;ROUNDUP(MONTH(SalesDataTable[[#This Row],[Order Date]])/3,0)</f>
        <v>Q4</v>
      </c>
      <c r="E2467" s="4">
        <f>MONTH(SalesDataTable[[#This Row],[Order Date]])</f>
        <v>11</v>
      </c>
      <c r="F2467" s="4" t="str">
        <f>TEXT(SalesDataTable[[#This Row],[Order Date]],"MMM")</f>
        <v>Nov</v>
      </c>
      <c r="G2467" s="3" t="s">
        <v>0</v>
      </c>
      <c r="H2467" s="3" t="s">
        <v>36</v>
      </c>
      <c r="I2467" s="3" t="s">
        <v>28</v>
      </c>
      <c r="J2467" s="3" t="s">
        <v>16</v>
      </c>
      <c r="K2467" s="3" t="s">
        <v>4</v>
      </c>
      <c r="L2467" s="3" t="s">
        <v>22</v>
      </c>
      <c r="M2467" s="8">
        <v>5</v>
      </c>
      <c r="N2467" s="5">
        <v>51.04</v>
      </c>
      <c r="O2467" s="6">
        <v>0</v>
      </c>
      <c r="P2467" s="18">
        <v>22.69</v>
      </c>
      <c r="Q2467" s="18">
        <f t="shared" si="152"/>
        <v>255.2</v>
      </c>
      <c r="R2467" s="18">
        <f t="shared" si="153"/>
        <v>113.45</v>
      </c>
      <c r="S2467" s="18">
        <f t="shared" si="154"/>
        <v>141.75</v>
      </c>
      <c r="T2467" s="7">
        <f t="shared" si="155"/>
        <v>0.55544670846394983</v>
      </c>
      <c r="U2467" s="4">
        <f>YEAR(SalesDataTable[[#This Row],[Order Date]])</f>
        <v>2026</v>
      </c>
      <c r="V2467" s="7" t="str">
        <f>"Q"&amp;ROUNDUP(MONTH(SalesDataTable[[#This Row],[Order Date]])/3,0)</f>
        <v>Q4</v>
      </c>
      <c r="W2467" s="8">
        <f>MONTH(SalesDataTable[[#This Row],[Order Date]])</f>
        <v>11</v>
      </c>
      <c r="X2467" s="7" t="str">
        <f>TEXT(SalesDataTable[[#This Row],[Order Date]],"mmm")</f>
        <v>Nov</v>
      </c>
    </row>
    <row r="2468" spans="1:24" ht="15.75">
      <c r="A2468" s="2">
        <v>4488</v>
      </c>
      <c r="B2468" s="11">
        <v>46353</v>
      </c>
      <c r="C2468" s="4">
        <f>YEAR(SalesDataTable[[#This Row],[Order Date]])</f>
        <v>2026</v>
      </c>
      <c r="D2468" s="4" t="str">
        <f>"Q"&amp;ROUNDUP(MONTH(SalesDataTable[[#This Row],[Order Date]])/3,0)</f>
        <v>Q4</v>
      </c>
      <c r="E2468" s="4">
        <f>MONTH(SalesDataTable[[#This Row],[Order Date]])</f>
        <v>11</v>
      </c>
      <c r="F2468" s="4" t="str">
        <f>TEXT(SalesDataTable[[#This Row],[Order Date]],"MMM")</f>
        <v>Nov</v>
      </c>
      <c r="G2468" s="3" t="s">
        <v>6</v>
      </c>
      <c r="H2468" s="3" t="s">
        <v>49</v>
      </c>
      <c r="I2468" s="3" t="s">
        <v>19</v>
      </c>
      <c r="J2468" s="3" t="s">
        <v>3</v>
      </c>
      <c r="K2468" s="3" t="s">
        <v>14</v>
      </c>
      <c r="L2468" s="3" t="s">
        <v>48</v>
      </c>
      <c r="M2468" s="8">
        <v>3</v>
      </c>
      <c r="N2468" s="5">
        <v>161.66</v>
      </c>
      <c r="O2468" s="6">
        <v>0.05</v>
      </c>
      <c r="P2468" s="18">
        <v>88.3</v>
      </c>
      <c r="Q2468" s="18">
        <f t="shared" si="152"/>
        <v>460.73099999999999</v>
      </c>
      <c r="R2468" s="18">
        <f t="shared" si="153"/>
        <v>264.89999999999998</v>
      </c>
      <c r="S2468" s="18">
        <f t="shared" si="154"/>
        <v>195.83100000000002</v>
      </c>
      <c r="T2468" s="7">
        <f t="shared" si="155"/>
        <v>0.42504411467863029</v>
      </c>
      <c r="U2468" s="4">
        <f>YEAR(SalesDataTable[[#This Row],[Order Date]])</f>
        <v>2026</v>
      </c>
      <c r="V2468" s="7" t="str">
        <f>"Q"&amp;ROUNDUP(MONTH(SalesDataTable[[#This Row],[Order Date]])/3,0)</f>
        <v>Q4</v>
      </c>
      <c r="W2468" s="8">
        <f>MONTH(SalesDataTable[[#This Row],[Order Date]])</f>
        <v>11</v>
      </c>
      <c r="X2468" s="7" t="str">
        <f>TEXT(SalesDataTable[[#This Row],[Order Date]],"mmm")</f>
        <v>Nov</v>
      </c>
    </row>
    <row r="2469" spans="1:24" ht="15.75">
      <c r="A2469" s="2">
        <v>5159</v>
      </c>
      <c r="B2469" s="11">
        <v>46353</v>
      </c>
      <c r="C2469" s="4">
        <f>YEAR(SalesDataTable[[#This Row],[Order Date]])</f>
        <v>2026</v>
      </c>
      <c r="D2469" s="4" t="str">
        <f>"Q"&amp;ROUNDUP(MONTH(SalesDataTable[[#This Row],[Order Date]])/3,0)</f>
        <v>Q4</v>
      </c>
      <c r="E2469" s="4">
        <f>MONTH(SalesDataTable[[#This Row],[Order Date]])</f>
        <v>11</v>
      </c>
      <c r="F2469" s="4" t="str">
        <f>TEXT(SalesDataTable[[#This Row],[Order Date]],"MMM")</f>
        <v>Nov</v>
      </c>
      <c r="G2469" s="3" t="s">
        <v>20</v>
      </c>
      <c r="H2469" s="3" t="s">
        <v>47</v>
      </c>
      <c r="I2469" s="3" t="s">
        <v>2</v>
      </c>
      <c r="J2469" s="3" t="s">
        <v>16</v>
      </c>
      <c r="K2469" s="3" t="s">
        <v>23</v>
      </c>
      <c r="L2469" s="3" t="s">
        <v>40</v>
      </c>
      <c r="M2469" s="8">
        <v>2</v>
      </c>
      <c r="N2469" s="5">
        <v>80.400000000000006</v>
      </c>
      <c r="O2469" s="6">
        <v>0.15</v>
      </c>
      <c r="P2469" s="18">
        <v>38.869999999999997</v>
      </c>
      <c r="Q2469" s="18">
        <f t="shared" si="152"/>
        <v>136.68</v>
      </c>
      <c r="R2469" s="18">
        <f t="shared" si="153"/>
        <v>77.739999999999995</v>
      </c>
      <c r="S2469" s="18">
        <f t="shared" si="154"/>
        <v>58.940000000000012</v>
      </c>
      <c r="T2469" s="7">
        <f t="shared" si="155"/>
        <v>0.43122622183201648</v>
      </c>
      <c r="U2469" s="4">
        <f>YEAR(SalesDataTable[[#This Row],[Order Date]])</f>
        <v>2026</v>
      </c>
      <c r="V2469" s="7" t="str">
        <f>"Q"&amp;ROUNDUP(MONTH(SalesDataTable[[#This Row],[Order Date]])/3,0)</f>
        <v>Q4</v>
      </c>
      <c r="W2469" s="8">
        <f>MONTH(SalesDataTable[[#This Row],[Order Date]])</f>
        <v>11</v>
      </c>
      <c r="X2469" s="7" t="str">
        <f>TEXT(SalesDataTable[[#This Row],[Order Date]],"mmm")</f>
        <v>Nov</v>
      </c>
    </row>
    <row r="2470" spans="1:24" ht="15.75">
      <c r="A2470" s="2">
        <v>669</v>
      </c>
      <c r="B2470" s="11">
        <v>46354</v>
      </c>
      <c r="C2470" s="4">
        <f>YEAR(SalesDataTable[[#This Row],[Order Date]])</f>
        <v>2026</v>
      </c>
      <c r="D2470" s="4" t="str">
        <f>"Q"&amp;ROUNDUP(MONTH(SalesDataTable[[#This Row],[Order Date]])/3,0)</f>
        <v>Q4</v>
      </c>
      <c r="E2470" s="4">
        <f>MONTH(SalesDataTable[[#This Row],[Order Date]])</f>
        <v>11</v>
      </c>
      <c r="F2470" s="4" t="str">
        <f>TEXT(SalesDataTable[[#This Row],[Order Date]],"MMM")</f>
        <v>Nov</v>
      </c>
      <c r="G2470" s="3" t="s">
        <v>11</v>
      </c>
      <c r="H2470" s="3" t="s">
        <v>18</v>
      </c>
      <c r="I2470" s="3" t="s">
        <v>2</v>
      </c>
      <c r="J2470" s="3" t="s">
        <v>3</v>
      </c>
      <c r="K2470" s="3" t="s">
        <v>34</v>
      </c>
      <c r="L2470" s="3" t="s">
        <v>42</v>
      </c>
      <c r="M2470" s="8">
        <v>3</v>
      </c>
      <c r="N2470" s="5">
        <v>36.81</v>
      </c>
      <c r="O2470" s="6">
        <v>0.05</v>
      </c>
      <c r="P2470" s="18">
        <v>13.82</v>
      </c>
      <c r="Q2470" s="18">
        <f t="shared" si="152"/>
        <v>104.9085</v>
      </c>
      <c r="R2470" s="18">
        <f t="shared" si="153"/>
        <v>41.46</v>
      </c>
      <c r="S2470" s="18">
        <f t="shared" si="154"/>
        <v>63.448500000000003</v>
      </c>
      <c r="T2470" s="7">
        <f t="shared" si="155"/>
        <v>0.60479846723573405</v>
      </c>
      <c r="U2470" s="4">
        <f>YEAR(SalesDataTable[[#This Row],[Order Date]])</f>
        <v>2026</v>
      </c>
      <c r="V2470" s="7" t="str">
        <f>"Q"&amp;ROUNDUP(MONTH(SalesDataTable[[#This Row],[Order Date]])/3,0)</f>
        <v>Q4</v>
      </c>
      <c r="W2470" s="8">
        <f>MONTH(SalesDataTable[[#This Row],[Order Date]])</f>
        <v>11</v>
      </c>
      <c r="X2470" s="7" t="str">
        <f>TEXT(SalesDataTable[[#This Row],[Order Date]],"mmm")</f>
        <v>Nov</v>
      </c>
    </row>
    <row r="2471" spans="1:24" ht="15.75">
      <c r="A2471" s="2">
        <v>686</v>
      </c>
      <c r="B2471" s="11">
        <v>46354</v>
      </c>
      <c r="C2471" s="4">
        <f>YEAR(SalesDataTable[[#This Row],[Order Date]])</f>
        <v>2026</v>
      </c>
      <c r="D2471" s="4" t="str">
        <f>"Q"&amp;ROUNDUP(MONTH(SalesDataTable[[#This Row],[Order Date]])/3,0)</f>
        <v>Q4</v>
      </c>
      <c r="E2471" s="4">
        <f>MONTH(SalesDataTable[[#This Row],[Order Date]])</f>
        <v>11</v>
      </c>
      <c r="F2471" s="4" t="str">
        <f>TEXT(SalesDataTable[[#This Row],[Order Date]],"MMM")</f>
        <v>Nov</v>
      </c>
      <c r="G2471" s="3" t="s">
        <v>6</v>
      </c>
      <c r="H2471" s="3" t="s">
        <v>43</v>
      </c>
      <c r="I2471" s="3" t="s">
        <v>28</v>
      </c>
      <c r="J2471" s="3" t="s">
        <v>3</v>
      </c>
      <c r="K2471" s="3" t="s">
        <v>14</v>
      </c>
      <c r="L2471" s="3" t="s">
        <v>44</v>
      </c>
      <c r="M2471" s="8">
        <v>2</v>
      </c>
      <c r="N2471" s="5">
        <v>132.61000000000001</v>
      </c>
      <c r="O2471" s="6">
        <v>0.1</v>
      </c>
      <c r="P2471" s="18">
        <v>67.3</v>
      </c>
      <c r="Q2471" s="18">
        <f t="shared" si="152"/>
        <v>238.69800000000004</v>
      </c>
      <c r="R2471" s="18">
        <f t="shared" si="153"/>
        <v>134.6</v>
      </c>
      <c r="S2471" s="18">
        <f t="shared" si="154"/>
        <v>104.09800000000004</v>
      </c>
      <c r="T2471" s="7">
        <f t="shared" si="155"/>
        <v>0.43610755012610086</v>
      </c>
      <c r="U2471" s="4">
        <f>YEAR(SalesDataTable[[#This Row],[Order Date]])</f>
        <v>2026</v>
      </c>
      <c r="V2471" s="7" t="str">
        <f>"Q"&amp;ROUNDUP(MONTH(SalesDataTable[[#This Row],[Order Date]])/3,0)</f>
        <v>Q4</v>
      </c>
      <c r="W2471" s="8">
        <f>MONTH(SalesDataTable[[#This Row],[Order Date]])</f>
        <v>11</v>
      </c>
      <c r="X2471" s="7" t="str">
        <f>TEXT(SalesDataTable[[#This Row],[Order Date]],"mmm")</f>
        <v>Nov</v>
      </c>
    </row>
    <row r="2472" spans="1:24" ht="15.75">
      <c r="A2472" s="2">
        <v>990</v>
      </c>
      <c r="B2472" s="11">
        <v>46354</v>
      </c>
      <c r="C2472" s="4">
        <f>YEAR(SalesDataTable[[#This Row],[Order Date]])</f>
        <v>2026</v>
      </c>
      <c r="D2472" s="4" t="str">
        <f>"Q"&amp;ROUNDUP(MONTH(SalesDataTable[[#This Row],[Order Date]])/3,0)</f>
        <v>Q4</v>
      </c>
      <c r="E2472" s="4">
        <f>MONTH(SalesDataTable[[#This Row],[Order Date]])</f>
        <v>11</v>
      </c>
      <c r="F2472" s="4" t="str">
        <f>TEXT(SalesDataTable[[#This Row],[Order Date]],"MMM")</f>
        <v>Nov</v>
      </c>
      <c r="G2472" s="3" t="s">
        <v>0</v>
      </c>
      <c r="H2472" s="3" t="s">
        <v>50</v>
      </c>
      <c r="I2472" s="3" t="s">
        <v>2</v>
      </c>
      <c r="J2472" s="3" t="s">
        <v>3</v>
      </c>
      <c r="K2472" s="3" t="s">
        <v>4</v>
      </c>
      <c r="L2472" s="3" t="s">
        <v>26</v>
      </c>
      <c r="M2472" s="8">
        <v>5</v>
      </c>
      <c r="N2472" s="5">
        <v>39.79</v>
      </c>
      <c r="O2472" s="6">
        <v>0.1</v>
      </c>
      <c r="P2472" s="18">
        <v>17.09</v>
      </c>
      <c r="Q2472" s="18">
        <f t="shared" si="152"/>
        <v>179.05500000000001</v>
      </c>
      <c r="R2472" s="18">
        <f t="shared" si="153"/>
        <v>85.45</v>
      </c>
      <c r="S2472" s="18">
        <f t="shared" si="154"/>
        <v>93.605000000000004</v>
      </c>
      <c r="T2472" s="7">
        <f t="shared" si="155"/>
        <v>0.52277233252352628</v>
      </c>
      <c r="U2472" s="4">
        <f>YEAR(SalesDataTable[[#This Row],[Order Date]])</f>
        <v>2026</v>
      </c>
      <c r="V2472" s="7" t="str">
        <f>"Q"&amp;ROUNDUP(MONTH(SalesDataTable[[#This Row],[Order Date]])/3,0)</f>
        <v>Q4</v>
      </c>
      <c r="W2472" s="8">
        <f>MONTH(SalesDataTable[[#This Row],[Order Date]])</f>
        <v>11</v>
      </c>
      <c r="X2472" s="7" t="str">
        <f>TEXT(SalesDataTable[[#This Row],[Order Date]],"mmm")</f>
        <v>Nov</v>
      </c>
    </row>
    <row r="2473" spans="1:24" ht="15.75">
      <c r="A2473" s="2">
        <v>1134</v>
      </c>
      <c r="B2473" s="11">
        <v>46354</v>
      </c>
      <c r="C2473" s="4">
        <f>YEAR(SalesDataTable[[#This Row],[Order Date]])</f>
        <v>2026</v>
      </c>
      <c r="D2473" s="4" t="str">
        <f>"Q"&amp;ROUNDUP(MONTH(SalesDataTable[[#This Row],[Order Date]])/3,0)</f>
        <v>Q4</v>
      </c>
      <c r="E2473" s="4">
        <f>MONTH(SalesDataTable[[#This Row],[Order Date]])</f>
        <v>11</v>
      </c>
      <c r="F2473" s="4" t="str">
        <f>TEXT(SalesDataTable[[#This Row],[Order Date]],"MMM")</f>
        <v>Nov</v>
      </c>
      <c r="G2473" s="3" t="s">
        <v>20</v>
      </c>
      <c r="H2473" s="3" t="s">
        <v>21</v>
      </c>
      <c r="I2473" s="3" t="s">
        <v>2</v>
      </c>
      <c r="J2473" s="3" t="s">
        <v>3</v>
      </c>
      <c r="K2473" s="3" t="s">
        <v>14</v>
      </c>
      <c r="L2473" s="3" t="s">
        <v>15</v>
      </c>
      <c r="M2473" s="8">
        <v>2</v>
      </c>
      <c r="N2473" s="5">
        <v>36.119999999999997</v>
      </c>
      <c r="O2473" s="6">
        <v>0.1</v>
      </c>
      <c r="P2473" s="18">
        <v>13.61</v>
      </c>
      <c r="Q2473" s="18">
        <f t="shared" si="152"/>
        <v>65.015999999999991</v>
      </c>
      <c r="R2473" s="18">
        <f t="shared" si="153"/>
        <v>27.22</v>
      </c>
      <c r="S2473" s="18">
        <f t="shared" si="154"/>
        <v>37.795999999999992</v>
      </c>
      <c r="T2473" s="7">
        <f t="shared" si="155"/>
        <v>0.58133382551987201</v>
      </c>
      <c r="U2473" s="4">
        <f>YEAR(SalesDataTable[[#This Row],[Order Date]])</f>
        <v>2026</v>
      </c>
      <c r="V2473" s="7" t="str">
        <f>"Q"&amp;ROUNDUP(MONTH(SalesDataTable[[#This Row],[Order Date]])/3,0)</f>
        <v>Q4</v>
      </c>
      <c r="W2473" s="8">
        <f>MONTH(SalesDataTable[[#This Row],[Order Date]])</f>
        <v>11</v>
      </c>
      <c r="X2473" s="7" t="str">
        <f>TEXT(SalesDataTable[[#This Row],[Order Date]],"mmm")</f>
        <v>Nov</v>
      </c>
    </row>
    <row r="2474" spans="1:24" ht="15.75">
      <c r="A2474" s="2">
        <v>1770</v>
      </c>
      <c r="B2474" s="11">
        <v>46354</v>
      </c>
      <c r="C2474" s="4">
        <f>YEAR(SalesDataTable[[#This Row],[Order Date]])</f>
        <v>2026</v>
      </c>
      <c r="D2474" s="4" t="str">
        <f>"Q"&amp;ROUNDUP(MONTH(SalesDataTable[[#This Row],[Order Date]])/3,0)</f>
        <v>Q4</v>
      </c>
      <c r="E2474" s="4">
        <f>MONTH(SalesDataTable[[#This Row],[Order Date]])</f>
        <v>11</v>
      </c>
      <c r="F2474" s="4" t="str">
        <f>TEXT(SalesDataTable[[#This Row],[Order Date]],"MMM")</f>
        <v>Nov</v>
      </c>
      <c r="G2474" s="3" t="s">
        <v>20</v>
      </c>
      <c r="H2474" s="3" t="s">
        <v>31</v>
      </c>
      <c r="I2474" s="3" t="s">
        <v>19</v>
      </c>
      <c r="J2474" s="3" t="s">
        <v>3</v>
      </c>
      <c r="K2474" s="3" t="s">
        <v>9</v>
      </c>
      <c r="L2474" s="3" t="s">
        <v>37</v>
      </c>
      <c r="M2474" s="8">
        <v>5</v>
      </c>
      <c r="N2474" s="5">
        <v>153.93</v>
      </c>
      <c r="O2474" s="6">
        <v>0.05</v>
      </c>
      <c r="P2474" s="18">
        <v>77.27</v>
      </c>
      <c r="Q2474" s="18">
        <f t="shared" si="152"/>
        <v>731.16750000000002</v>
      </c>
      <c r="R2474" s="18">
        <f t="shared" si="153"/>
        <v>386.34999999999997</v>
      </c>
      <c r="S2474" s="18">
        <f t="shared" si="154"/>
        <v>344.81750000000005</v>
      </c>
      <c r="T2474" s="7">
        <f t="shared" si="155"/>
        <v>0.4715985051304934</v>
      </c>
      <c r="U2474" s="4">
        <f>YEAR(SalesDataTable[[#This Row],[Order Date]])</f>
        <v>2026</v>
      </c>
      <c r="V2474" s="7" t="str">
        <f>"Q"&amp;ROUNDUP(MONTH(SalesDataTable[[#This Row],[Order Date]])/3,0)</f>
        <v>Q4</v>
      </c>
      <c r="W2474" s="8">
        <f>MONTH(SalesDataTable[[#This Row],[Order Date]])</f>
        <v>11</v>
      </c>
      <c r="X2474" s="7" t="str">
        <f>TEXT(SalesDataTable[[#This Row],[Order Date]],"mmm")</f>
        <v>Nov</v>
      </c>
    </row>
    <row r="2475" spans="1:24" ht="15.75">
      <c r="A2475" s="2">
        <v>3396</v>
      </c>
      <c r="B2475" s="11">
        <v>46354</v>
      </c>
      <c r="C2475" s="4">
        <f>YEAR(SalesDataTable[[#This Row],[Order Date]])</f>
        <v>2026</v>
      </c>
      <c r="D2475" s="4" t="str">
        <f>"Q"&amp;ROUNDUP(MONTH(SalesDataTable[[#This Row],[Order Date]])/3,0)</f>
        <v>Q4</v>
      </c>
      <c r="E2475" s="4">
        <f>MONTH(SalesDataTable[[#This Row],[Order Date]])</f>
        <v>11</v>
      </c>
      <c r="F2475" s="4" t="str">
        <f>TEXT(SalesDataTable[[#This Row],[Order Date]],"MMM")</f>
        <v>Nov</v>
      </c>
      <c r="G2475" s="3" t="s">
        <v>11</v>
      </c>
      <c r="H2475" s="3" t="s">
        <v>18</v>
      </c>
      <c r="I2475" s="3" t="s">
        <v>19</v>
      </c>
      <c r="J2475" s="3" t="s">
        <v>13</v>
      </c>
      <c r="K2475" s="3" t="s">
        <v>34</v>
      </c>
      <c r="L2475" s="3" t="s">
        <v>45</v>
      </c>
      <c r="M2475" s="8">
        <v>3</v>
      </c>
      <c r="N2475" s="5">
        <v>50.67</v>
      </c>
      <c r="O2475" s="6">
        <v>0.05</v>
      </c>
      <c r="P2475" s="18">
        <v>22.25</v>
      </c>
      <c r="Q2475" s="18">
        <f t="shared" si="152"/>
        <v>144.40949999999998</v>
      </c>
      <c r="R2475" s="18">
        <f t="shared" si="153"/>
        <v>66.75</v>
      </c>
      <c r="S2475" s="18">
        <f t="shared" si="154"/>
        <v>77.65949999999998</v>
      </c>
      <c r="T2475" s="7">
        <f t="shared" si="155"/>
        <v>0.53777279195620775</v>
      </c>
      <c r="U2475" s="4">
        <f>YEAR(SalesDataTable[[#This Row],[Order Date]])</f>
        <v>2026</v>
      </c>
      <c r="V2475" s="7" t="str">
        <f>"Q"&amp;ROUNDUP(MONTH(SalesDataTable[[#This Row],[Order Date]])/3,0)</f>
        <v>Q4</v>
      </c>
      <c r="W2475" s="8">
        <f>MONTH(SalesDataTable[[#This Row],[Order Date]])</f>
        <v>11</v>
      </c>
      <c r="X2475" s="7" t="str">
        <f>TEXT(SalesDataTable[[#This Row],[Order Date]],"mmm")</f>
        <v>Nov</v>
      </c>
    </row>
    <row r="2476" spans="1:24" ht="15.75">
      <c r="A2476" s="2">
        <v>4259</v>
      </c>
      <c r="B2476" s="11">
        <v>46354</v>
      </c>
      <c r="C2476" s="4">
        <f>YEAR(SalesDataTable[[#This Row],[Order Date]])</f>
        <v>2026</v>
      </c>
      <c r="D2476" s="4" t="str">
        <f>"Q"&amp;ROUNDUP(MONTH(SalesDataTable[[#This Row],[Order Date]])/3,0)</f>
        <v>Q4</v>
      </c>
      <c r="E2476" s="4">
        <f>MONTH(SalesDataTable[[#This Row],[Order Date]])</f>
        <v>11</v>
      </c>
      <c r="F2476" s="4" t="str">
        <f>TEXT(SalesDataTable[[#This Row],[Order Date]],"MMM")</f>
        <v>Nov</v>
      </c>
      <c r="G2476" s="3" t="s">
        <v>11</v>
      </c>
      <c r="H2476" s="3" t="s">
        <v>18</v>
      </c>
      <c r="I2476" s="3" t="s">
        <v>2</v>
      </c>
      <c r="J2476" s="3" t="s">
        <v>3</v>
      </c>
      <c r="K2476" s="3" t="s">
        <v>9</v>
      </c>
      <c r="L2476" s="3" t="s">
        <v>46</v>
      </c>
      <c r="M2476" s="8">
        <v>4</v>
      </c>
      <c r="N2476" s="5">
        <v>72.77</v>
      </c>
      <c r="O2476" s="6">
        <v>0</v>
      </c>
      <c r="P2476" s="18">
        <v>32.090000000000003</v>
      </c>
      <c r="Q2476" s="18">
        <f t="shared" si="152"/>
        <v>291.08</v>
      </c>
      <c r="R2476" s="18">
        <f t="shared" si="153"/>
        <v>128.36000000000001</v>
      </c>
      <c r="S2476" s="18">
        <f t="shared" si="154"/>
        <v>162.71999999999997</v>
      </c>
      <c r="T2476" s="7">
        <f t="shared" si="155"/>
        <v>0.55902157482479031</v>
      </c>
      <c r="U2476" s="4">
        <f>YEAR(SalesDataTable[[#This Row],[Order Date]])</f>
        <v>2026</v>
      </c>
      <c r="V2476" s="7" t="str">
        <f>"Q"&amp;ROUNDUP(MONTH(SalesDataTable[[#This Row],[Order Date]])/3,0)</f>
        <v>Q4</v>
      </c>
      <c r="W2476" s="8">
        <f>MONTH(SalesDataTable[[#This Row],[Order Date]])</f>
        <v>11</v>
      </c>
      <c r="X2476" s="7" t="str">
        <f>TEXT(SalesDataTable[[#This Row],[Order Date]],"mmm")</f>
        <v>Nov</v>
      </c>
    </row>
    <row r="2477" spans="1:24" ht="15.75">
      <c r="A2477" s="2">
        <v>4440</v>
      </c>
      <c r="B2477" s="11">
        <v>46354</v>
      </c>
      <c r="C2477" s="4">
        <f>YEAR(SalesDataTable[[#This Row],[Order Date]])</f>
        <v>2026</v>
      </c>
      <c r="D2477" s="4" t="str">
        <f>"Q"&amp;ROUNDUP(MONTH(SalesDataTable[[#This Row],[Order Date]])/3,0)</f>
        <v>Q4</v>
      </c>
      <c r="E2477" s="4">
        <f>MONTH(SalesDataTable[[#This Row],[Order Date]])</f>
        <v>11</v>
      </c>
      <c r="F2477" s="4" t="str">
        <f>TEXT(SalesDataTable[[#This Row],[Order Date]],"MMM")</f>
        <v>Nov</v>
      </c>
      <c r="G2477" s="3" t="s">
        <v>11</v>
      </c>
      <c r="H2477" s="3" t="s">
        <v>39</v>
      </c>
      <c r="I2477" s="3" t="s">
        <v>28</v>
      </c>
      <c r="J2477" s="3" t="s">
        <v>13</v>
      </c>
      <c r="K2477" s="3" t="s">
        <v>14</v>
      </c>
      <c r="L2477" s="3" t="s">
        <v>32</v>
      </c>
      <c r="M2477" s="8">
        <v>1</v>
      </c>
      <c r="N2477" s="5">
        <v>46.45</v>
      </c>
      <c r="O2477" s="6">
        <v>0.1</v>
      </c>
      <c r="P2477" s="18">
        <v>17.96</v>
      </c>
      <c r="Q2477" s="18">
        <f t="shared" si="152"/>
        <v>41.805000000000007</v>
      </c>
      <c r="R2477" s="18">
        <f t="shared" si="153"/>
        <v>17.96</v>
      </c>
      <c r="S2477" s="18">
        <f t="shared" si="154"/>
        <v>23.845000000000006</v>
      </c>
      <c r="T2477" s="7">
        <f t="shared" si="155"/>
        <v>0.57038631742614521</v>
      </c>
      <c r="U2477" s="4">
        <f>YEAR(SalesDataTable[[#This Row],[Order Date]])</f>
        <v>2026</v>
      </c>
      <c r="V2477" s="7" t="str">
        <f>"Q"&amp;ROUNDUP(MONTH(SalesDataTable[[#This Row],[Order Date]])/3,0)</f>
        <v>Q4</v>
      </c>
      <c r="W2477" s="8">
        <f>MONTH(SalesDataTable[[#This Row],[Order Date]])</f>
        <v>11</v>
      </c>
      <c r="X2477" s="7" t="str">
        <f>TEXT(SalesDataTable[[#This Row],[Order Date]],"mmm")</f>
        <v>Nov</v>
      </c>
    </row>
    <row r="2478" spans="1:24" ht="15.75">
      <c r="A2478" s="2">
        <v>5115</v>
      </c>
      <c r="B2478" s="11">
        <v>46354</v>
      </c>
      <c r="C2478" s="4">
        <f>YEAR(SalesDataTable[[#This Row],[Order Date]])</f>
        <v>2026</v>
      </c>
      <c r="D2478" s="4" t="str">
        <f>"Q"&amp;ROUNDUP(MONTH(SalesDataTable[[#This Row],[Order Date]])/3,0)</f>
        <v>Q4</v>
      </c>
      <c r="E2478" s="4">
        <f>MONTH(SalesDataTable[[#This Row],[Order Date]])</f>
        <v>11</v>
      </c>
      <c r="F2478" s="4" t="str">
        <f>TEXT(SalesDataTable[[#This Row],[Order Date]],"MMM")</f>
        <v>Nov</v>
      </c>
      <c r="G2478" s="3" t="s">
        <v>0</v>
      </c>
      <c r="H2478" s="3" t="s">
        <v>50</v>
      </c>
      <c r="I2478" s="3" t="s">
        <v>2</v>
      </c>
      <c r="J2478" s="3" t="s">
        <v>13</v>
      </c>
      <c r="K2478" s="3" t="s">
        <v>14</v>
      </c>
      <c r="L2478" s="3" t="s">
        <v>48</v>
      </c>
      <c r="M2478" s="8">
        <v>1</v>
      </c>
      <c r="N2478" s="5">
        <v>165.75</v>
      </c>
      <c r="O2478" s="6">
        <v>0.2</v>
      </c>
      <c r="P2478" s="18">
        <v>89.16</v>
      </c>
      <c r="Q2478" s="18">
        <f t="shared" si="152"/>
        <v>132.6</v>
      </c>
      <c r="R2478" s="18">
        <f t="shared" si="153"/>
        <v>89.16</v>
      </c>
      <c r="S2478" s="18">
        <f t="shared" si="154"/>
        <v>43.44</v>
      </c>
      <c r="T2478" s="7">
        <f t="shared" si="155"/>
        <v>0.32760180995475113</v>
      </c>
      <c r="U2478" s="4">
        <f>YEAR(SalesDataTable[[#This Row],[Order Date]])</f>
        <v>2026</v>
      </c>
      <c r="V2478" s="7" t="str">
        <f>"Q"&amp;ROUNDUP(MONTH(SalesDataTable[[#This Row],[Order Date]])/3,0)</f>
        <v>Q4</v>
      </c>
      <c r="W2478" s="8">
        <f>MONTH(SalesDataTable[[#This Row],[Order Date]])</f>
        <v>11</v>
      </c>
      <c r="X2478" s="7" t="str">
        <f>TEXT(SalesDataTable[[#This Row],[Order Date]],"mmm")</f>
        <v>Nov</v>
      </c>
    </row>
    <row r="2479" spans="1:24" ht="15.75">
      <c r="A2479" s="2">
        <v>5136</v>
      </c>
      <c r="B2479" s="11">
        <v>46354</v>
      </c>
      <c r="C2479" s="4">
        <f>YEAR(SalesDataTable[[#This Row],[Order Date]])</f>
        <v>2026</v>
      </c>
      <c r="D2479" s="4" t="str">
        <f>"Q"&amp;ROUNDUP(MONTH(SalesDataTable[[#This Row],[Order Date]])/3,0)</f>
        <v>Q4</v>
      </c>
      <c r="E2479" s="4">
        <f>MONTH(SalesDataTable[[#This Row],[Order Date]])</f>
        <v>11</v>
      </c>
      <c r="F2479" s="4" t="str">
        <f>TEXT(SalesDataTable[[#This Row],[Order Date]],"MMM")</f>
        <v>Nov</v>
      </c>
      <c r="G2479" s="3" t="s">
        <v>11</v>
      </c>
      <c r="H2479" s="3" t="s">
        <v>12</v>
      </c>
      <c r="I2479" s="3" t="s">
        <v>28</v>
      </c>
      <c r="J2479" s="3" t="s">
        <v>13</v>
      </c>
      <c r="K2479" s="3" t="s">
        <v>23</v>
      </c>
      <c r="L2479" s="3" t="s">
        <v>29</v>
      </c>
      <c r="M2479" s="8">
        <v>4</v>
      </c>
      <c r="N2479" s="5">
        <v>198.02</v>
      </c>
      <c r="O2479" s="6">
        <v>0.05</v>
      </c>
      <c r="P2479" s="18">
        <v>103.82</v>
      </c>
      <c r="Q2479" s="18">
        <f t="shared" si="152"/>
        <v>752.476</v>
      </c>
      <c r="R2479" s="18">
        <f t="shared" si="153"/>
        <v>415.28</v>
      </c>
      <c r="S2479" s="18">
        <f t="shared" si="154"/>
        <v>337.19600000000003</v>
      </c>
      <c r="T2479" s="7">
        <f t="shared" si="155"/>
        <v>0.44811528872681655</v>
      </c>
      <c r="U2479" s="4">
        <f>YEAR(SalesDataTable[[#This Row],[Order Date]])</f>
        <v>2026</v>
      </c>
      <c r="V2479" s="7" t="str">
        <f>"Q"&amp;ROUNDUP(MONTH(SalesDataTable[[#This Row],[Order Date]])/3,0)</f>
        <v>Q4</v>
      </c>
      <c r="W2479" s="8">
        <f>MONTH(SalesDataTable[[#This Row],[Order Date]])</f>
        <v>11</v>
      </c>
      <c r="X2479" s="7" t="str">
        <f>TEXT(SalesDataTable[[#This Row],[Order Date]],"mmm")</f>
        <v>Nov</v>
      </c>
    </row>
    <row r="2480" spans="1:24" ht="15.75">
      <c r="A2480" s="2">
        <v>562</v>
      </c>
      <c r="B2480" s="11">
        <v>46355</v>
      </c>
      <c r="C2480" s="4">
        <f>YEAR(SalesDataTable[[#This Row],[Order Date]])</f>
        <v>2026</v>
      </c>
      <c r="D2480" s="4" t="str">
        <f>"Q"&amp;ROUNDUP(MONTH(SalesDataTable[[#This Row],[Order Date]])/3,0)</f>
        <v>Q4</v>
      </c>
      <c r="E2480" s="4">
        <f>MONTH(SalesDataTable[[#This Row],[Order Date]])</f>
        <v>11</v>
      </c>
      <c r="F2480" s="4" t="str">
        <f>TEXT(SalesDataTable[[#This Row],[Order Date]],"MMM")</f>
        <v>Nov</v>
      </c>
      <c r="G2480" s="3" t="s">
        <v>6</v>
      </c>
      <c r="H2480" s="3" t="s">
        <v>43</v>
      </c>
      <c r="I2480" s="3" t="s">
        <v>2</v>
      </c>
      <c r="J2480" s="3" t="s">
        <v>13</v>
      </c>
      <c r="K2480" s="3" t="s">
        <v>14</v>
      </c>
      <c r="L2480" s="3" t="s">
        <v>32</v>
      </c>
      <c r="M2480" s="8">
        <v>1</v>
      </c>
      <c r="N2480" s="5">
        <v>46.3</v>
      </c>
      <c r="O2480" s="6">
        <v>0.2</v>
      </c>
      <c r="P2480" s="18">
        <v>18.78</v>
      </c>
      <c r="Q2480" s="18">
        <f t="shared" si="152"/>
        <v>37.04</v>
      </c>
      <c r="R2480" s="18">
        <f t="shared" si="153"/>
        <v>18.78</v>
      </c>
      <c r="S2480" s="18">
        <f t="shared" si="154"/>
        <v>18.259999999999998</v>
      </c>
      <c r="T2480" s="7">
        <f t="shared" si="155"/>
        <v>0.49298056155507552</v>
      </c>
      <c r="U2480" s="4">
        <f>YEAR(SalesDataTable[[#This Row],[Order Date]])</f>
        <v>2026</v>
      </c>
      <c r="V2480" s="7" t="str">
        <f>"Q"&amp;ROUNDUP(MONTH(SalesDataTable[[#This Row],[Order Date]])/3,0)</f>
        <v>Q4</v>
      </c>
      <c r="W2480" s="8">
        <f>MONTH(SalesDataTable[[#This Row],[Order Date]])</f>
        <v>11</v>
      </c>
      <c r="X2480" s="7" t="str">
        <f>TEXT(SalesDataTable[[#This Row],[Order Date]],"mmm")</f>
        <v>Nov</v>
      </c>
    </row>
    <row r="2481" spans="1:24" ht="15.75">
      <c r="A2481" s="2">
        <v>806</v>
      </c>
      <c r="B2481" s="11">
        <v>46355</v>
      </c>
      <c r="C2481" s="4">
        <f>YEAR(SalesDataTable[[#This Row],[Order Date]])</f>
        <v>2026</v>
      </c>
      <c r="D2481" s="4" t="str">
        <f>"Q"&amp;ROUNDUP(MONTH(SalesDataTable[[#This Row],[Order Date]])/3,0)</f>
        <v>Q4</v>
      </c>
      <c r="E2481" s="4">
        <f>MONTH(SalesDataTable[[#This Row],[Order Date]])</f>
        <v>11</v>
      </c>
      <c r="F2481" s="4" t="str">
        <f>TEXT(SalesDataTable[[#This Row],[Order Date]],"MMM")</f>
        <v>Nov</v>
      </c>
      <c r="G2481" s="3" t="s">
        <v>0</v>
      </c>
      <c r="H2481" s="3" t="s">
        <v>50</v>
      </c>
      <c r="I2481" s="3" t="s">
        <v>28</v>
      </c>
      <c r="J2481" s="3" t="s">
        <v>3</v>
      </c>
      <c r="K2481" s="3" t="s">
        <v>34</v>
      </c>
      <c r="L2481" s="3" t="s">
        <v>35</v>
      </c>
      <c r="M2481" s="8">
        <v>1</v>
      </c>
      <c r="N2481" s="5">
        <v>39.659999999999997</v>
      </c>
      <c r="O2481" s="6">
        <v>0</v>
      </c>
      <c r="P2481" s="18">
        <v>14.76</v>
      </c>
      <c r="Q2481" s="18">
        <f t="shared" si="152"/>
        <v>39.659999999999997</v>
      </c>
      <c r="R2481" s="18">
        <f t="shared" si="153"/>
        <v>14.76</v>
      </c>
      <c r="S2481" s="18">
        <f t="shared" si="154"/>
        <v>24.9</v>
      </c>
      <c r="T2481" s="7">
        <f t="shared" si="155"/>
        <v>0.62783661119515888</v>
      </c>
      <c r="U2481" s="4">
        <f>YEAR(SalesDataTable[[#This Row],[Order Date]])</f>
        <v>2026</v>
      </c>
      <c r="V2481" s="7" t="str">
        <f>"Q"&amp;ROUNDUP(MONTH(SalesDataTable[[#This Row],[Order Date]])/3,0)</f>
        <v>Q4</v>
      </c>
      <c r="W2481" s="8">
        <f>MONTH(SalesDataTable[[#This Row],[Order Date]])</f>
        <v>11</v>
      </c>
      <c r="X2481" s="7" t="str">
        <f>TEXT(SalesDataTable[[#This Row],[Order Date]],"mmm")</f>
        <v>Nov</v>
      </c>
    </row>
    <row r="2482" spans="1:24" ht="15.75">
      <c r="A2482" s="2">
        <v>3150</v>
      </c>
      <c r="B2482" s="11">
        <v>46355</v>
      </c>
      <c r="C2482" s="4">
        <f>YEAR(SalesDataTable[[#This Row],[Order Date]])</f>
        <v>2026</v>
      </c>
      <c r="D2482" s="4" t="str">
        <f>"Q"&amp;ROUNDUP(MONTH(SalesDataTable[[#This Row],[Order Date]])/3,0)</f>
        <v>Q4</v>
      </c>
      <c r="E2482" s="4">
        <f>MONTH(SalesDataTable[[#This Row],[Order Date]])</f>
        <v>11</v>
      </c>
      <c r="F2482" s="4" t="str">
        <f>TEXT(SalesDataTable[[#This Row],[Order Date]],"MMM")</f>
        <v>Nov</v>
      </c>
      <c r="G2482" s="3" t="s">
        <v>6</v>
      </c>
      <c r="H2482" s="3" t="s">
        <v>27</v>
      </c>
      <c r="I2482" s="3" t="s">
        <v>2</v>
      </c>
      <c r="J2482" s="3" t="s">
        <v>13</v>
      </c>
      <c r="K2482" s="3" t="s">
        <v>23</v>
      </c>
      <c r="L2482" s="3" t="s">
        <v>40</v>
      </c>
      <c r="M2482" s="8">
        <v>3</v>
      </c>
      <c r="N2482" s="5">
        <v>80.72</v>
      </c>
      <c r="O2482" s="6">
        <v>0.05</v>
      </c>
      <c r="P2482" s="18">
        <v>39.130000000000003</v>
      </c>
      <c r="Q2482" s="18">
        <f t="shared" si="152"/>
        <v>230.05199999999999</v>
      </c>
      <c r="R2482" s="18">
        <f t="shared" si="153"/>
        <v>117.39000000000001</v>
      </c>
      <c r="S2482" s="18">
        <f t="shared" si="154"/>
        <v>112.66199999999998</v>
      </c>
      <c r="T2482" s="7">
        <f t="shared" si="155"/>
        <v>0.48972406238589528</v>
      </c>
      <c r="U2482" s="4">
        <f>YEAR(SalesDataTable[[#This Row],[Order Date]])</f>
        <v>2026</v>
      </c>
      <c r="V2482" s="7" t="str">
        <f>"Q"&amp;ROUNDUP(MONTH(SalesDataTable[[#This Row],[Order Date]])/3,0)</f>
        <v>Q4</v>
      </c>
      <c r="W2482" s="8">
        <f>MONTH(SalesDataTable[[#This Row],[Order Date]])</f>
        <v>11</v>
      </c>
      <c r="X2482" s="7" t="str">
        <f>TEXT(SalesDataTable[[#This Row],[Order Date]],"mmm")</f>
        <v>Nov</v>
      </c>
    </row>
    <row r="2483" spans="1:24" ht="15.75">
      <c r="A2483" s="2">
        <v>4847</v>
      </c>
      <c r="B2483" s="11">
        <v>46355</v>
      </c>
      <c r="C2483" s="4">
        <f>YEAR(SalesDataTable[[#This Row],[Order Date]])</f>
        <v>2026</v>
      </c>
      <c r="D2483" s="4" t="str">
        <f>"Q"&amp;ROUNDUP(MONTH(SalesDataTable[[#This Row],[Order Date]])/3,0)</f>
        <v>Q4</v>
      </c>
      <c r="E2483" s="4">
        <f>MONTH(SalesDataTable[[#This Row],[Order Date]])</f>
        <v>11</v>
      </c>
      <c r="F2483" s="4" t="str">
        <f>TEXT(SalesDataTable[[#This Row],[Order Date]],"MMM")</f>
        <v>Nov</v>
      </c>
      <c r="G2483" s="3" t="s">
        <v>6</v>
      </c>
      <c r="H2483" s="3" t="s">
        <v>49</v>
      </c>
      <c r="I2483" s="3" t="s">
        <v>28</v>
      </c>
      <c r="J2483" s="3" t="s">
        <v>13</v>
      </c>
      <c r="K2483" s="3" t="s">
        <v>14</v>
      </c>
      <c r="L2483" s="3" t="s">
        <v>15</v>
      </c>
      <c r="M2483" s="8">
        <v>2</v>
      </c>
      <c r="N2483" s="5">
        <v>35.51</v>
      </c>
      <c r="O2483" s="6">
        <v>0.05</v>
      </c>
      <c r="P2483" s="18">
        <v>13.24</v>
      </c>
      <c r="Q2483" s="18">
        <f t="shared" si="152"/>
        <v>67.468999999999994</v>
      </c>
      <c r="R2483" s="18">
        <f t="shared" si="153"/>
        <v>26.48</v>
      </c>
      <c r="S2483" s="18">
        <f t="shared" si="154"/>
        <v>40.98899999999999</v>
      </c>
      <c r="T2483" s="7">
        <f t="shared" si="155"/>
        <v>0.60752345521646967</v>
      </c>
      <c r="U2483" s="4">
        <f>YEAR(SalesDataTable[[#This Row],[Order Date]])</f>
        <v>2026</v>
      </c>
      <c r="V2483" s="7" t="str">
        <f>"Q"&amp;ROUNDUP(MONTH(SalesDataTable[[#This Row],[Order Date]])/3,0)</f>
        <v>Q4</v>
      </c>
      <c r="W2483" s="8">
        <f>MONTH(SalesDataTable[[#This Row],[Order Date]])</f>
        <v>11</v>
      </c>
      <c r="X2483" s="7" t="str">
        <f>TEXT(SalesDataTable[[#This Row],[Order Date]],"mmm")</f>
        <v>Nov</v>
      </c>
    </row>
    <row r="2484" spans="1:24" ht="15.75">
      <c r="A2484" s="2">
        <v>221</v>
      </c>
      <c r="B2484" s="11">
        <v>46356</v>
      </c>
      <c r="C2484" s="4">
        <f>YEAR(SalesDataTable[[#This Row],[Order Date]])</f>
        <v>2026</v>
      </c>
      <c r="D2484" s="4" t="str">
        <f>"Q"&amp;ROUNDUP(MONTH(SalesDataTable[[#This Row],[Order Date]])/3,0)</f>
        <v>Q4</v>
      </c>
      <c r="E2484" s="4">
        <f>MONTH(SalesDataTable[[#This Row],[Order Date]])</f>
        <v>11</v>
      </c>
      <c r="F2484" s="4" t="str">
        <f>TEXT(SalesDataTable[[#This Row],[Order Date]],"MMM")</f>
        <v>Nov</v>
      </c>
      <c r="G2484" s="3" t="s">
        <v>20</v>
      </c>
      <c r="H2484" s="3" t="s">
        <v>33</v>
      </c>
      <c r="I2484" s="3" t="s">
        <v>19</v>
      </c>
      <c r="J2484" s="3" t="s">
        <v>16</v>
      </c>
      <c r="K2484" s="3" t="s">
        <v>14</v>
      </c>
      <c r="L2484" s="3" t="s">
        <v>44</v>
      </c>
      <c r="M2484" s="8">
        <v>1</v>
      </c>
      <c r="N2484" s="5">
        <v>132.06</v>
      </c>
      <c r="O2484" s="6">
        <v>0.15</v>
      </c>
      <c r="P2484" s="18">
        <v>67.53</v>
      </c>
      <c r="Q2484" s="18">
        <f t="shared" si="152"/>
        <v>112.251</v>
      </c>
      <c r="R2484" s="18">
        <f t="shared" si="153"/>
        <v>67.53</v>
      </c>
      <c r="S2484" s="18">
        <f t="shared" si="154"/>
        <v>44.721000000000004</v>
      </c>
      <c r="T2484" s="7">
        <f t="shared" si="155"/>
        <v>0.39840179597509157</v>
      </c>
      <c r="U2484" s="4">
        <f>YEAR(SalesDataTable[[#This Row],[Order Date]])</f>
        <v>2026</v>
      </c>
      <c r="V2484" s="7" t="str">
        <f>"Q"&amp;ROUNDUP(MONTH(SalesDataTable[[#This Row],[Order Date]])/3,0)</f>
        <v>Q4</v>
      </c>
      <c r="W2484" s="8">
        <f>MONTH(SalesDataTable[[#This Row],[Order Date]])</f>
        <v>11</v>
      </c>
      <c r="X2484" s="7" t="str">
        <f>TEXT(SalesDataTable[[#This Row],[Order Date]],"mmm")</f>
        <v>Nov</v>
      </c>
    </row>
    <row r="2485" spans="1:24" ht="15.75">
      <c r="A2485" s="2">
        <v>630</v>
      </c>
      <c r="B2485" s="11">
        <v>46356</v>
      </c>
      <c r="C2485" s="4">
        <f>YEAR(SalesDataTable[[#This Row],[Order Date]])</f>
        <v>2026</v>
      </c>
      <c r="D2485" s="4" t="str">
        <f>"Q"&amp;ROUNDUP(MONTH(SalesDataTable[[#This Row],[Order Date]])/3,0)</f>
        <v>Q4</v>
      </c>
      <c r="E2485" s="4">
        <f>MONTH(SalesDataTable[[#This Row],[Order Date]])</f>
        <v>11</v>
      </c>
      <c r="F2485" s="4" t="str">
        <f>TEXT(SalesDataTable[[#This Row],[Order Date]],"MMM")</f>
        <v>Nov</v>
      </c>
      <c r="G2485" s="3" t="s">
        <v>20</v>
      </c>
      <c r="H2485" s="3" t="s">
        <v>33</v>
      </c>
      <c r="I2485" s="3" t="s">
        <v>2</v>
      </c>
      <c r="J2485" s="3" t="s">
        <v>16</v>
      </c>
      <c r="K2485" s="3" t="s">
        <v>4</v>
      </c>
      <c r="L2485" s="3" t="s">
        <v>26</v>
      </c>
      <c r="M2485" s="8">
        <v>3</v>
      </c>
      <c r="N2485" s="5">
        <v>41.07</v>
      </c>
      <c r="O2485" s="6">
        <v>0.1</v>
      </c>
      <c r="P2485" s="18">
        <v>16.86</v>
      </c>
      <c r="Q2485" s="18">
        <f t="shared" si="152"/>
        <v>110.88900000000001</v>
      </c>
      <c r="R2485" s="18">
        <f t="shared" si="153"/>
        <v>50.58</v>
      </c>
      <c r="S2485" s="18">
        <f t="shared" si="154"/>
        <v>60.309000000000012</v>
      </c>
      <c r="T2485" s="7">
        <f t="shared" si="155"/>
        <v>0.54386819251684126</v>
      </c>
      <c r="U2485" s="4">
        <f>YEAR(SalesDataTable[[#This Row],[Order Date]])</f>
        <v>2026</v>
      </c>
      <c r="V2485" s="7" t="str">
        <f>"Q"&amp;ROUNDUP(MONTH(SalesDataTable[[#This Row],[Order Date]])/3,0)</f>
        <v>Q4</v>
      </c>
      <c r="W2485" s="8">
        <f>MONTH(SalesDataTable[[#This Row],[Order Date]])</f>
        <v>11</v>
      </c>
      <c r="X2485" s="7" t="str">
        <f>TEXT(SalesDataTable[[#This Row],[Order Date]],"mmm")</f>
        <v>Nov</v>
      </c>
    </row>
    <row r="2486" spans="1:24" ht="15.75">
      <c r="A2486" s="2">
        <v>1789</v>
      </c>
      <c r="B2486" s="11">
        <v>46356</v>
      </c>
      <c r="C2486" s="4">
        <f>YEAR(SalesDataTable[[#This Row],[Order Date]])</f>
        <v>2026</v>
      </c>
      <c r="D2486" s="4" t="str">
        <f>"Q"&amp;ROUNDUP(MONTH(SalesDataTable[[#This Row],[Order Date]])/3,0)</f>
        <v>Q4</v>
      </c>
      <c r="E2486" s="4">
        <f>MONTH(SalesDataTable[[#This Row],[Order Date]])</f>
        <v>11</v>
      </c>
      <c r="F2486" s="4" t="str">
        <f>TEXT(SalesDataTable[[#This Row],[Order Date]],"MMM")</f>
        <v>Nov</v>
      </c>
      <c r="G2486" s="3" t="s">
        <v>6</v>
      </c>
      <c r="H2486" s="3" t="s">
        <v>43</v>
      </c>
      <c r="I2486" s="3" t="s">
        <v>2</v>
      </c>
      <c r="J2486" s="3" t="s">
        <v>13</v>
      </c>
      <c r="K2486" s="3" t="s">
        <v>9</v>
      </c>
      <c r="L2486" s="3" t="s">
        <v>37</v>
      </c>
      <c r="M2486" s="8">
        <v>2</v>
      </c>
      <c r="N2486" s="5">
        <v>151.49</v>
      </c>
      <c r="O2486" s="6">
        <v>0.1</v>
      </c>
      <c r="P2486" s="18">
        <v>81.39</v>
      </c>
      <c r="Q2486" s="18">
        <f t="shared" si="152"/>
        <v>272.68200000000002</v>
      </c>
      <c r="R2486" s="18">
        <f t="shared" si="153"/>
        <v>162.78</v>
      </c>
      <c r="S2486" s="18">
        <f t="shared" si="154"/>
        <v>109.90200000000002</v>
      </c>
      <c r="T2486" s="7">
        <f t="shared" si="155"/>
        <v>0.40304090479019522</v>
      </c>
      <c r="U2486" s="4">
        <f>YEAR(SalesDataTable[[#This Row],[Order Date]])</f>
        <v>2026</v>
      </c>
      <c r="V2486" s="7" t="str">
        <f>"Q"&amp;ROUNDUP(MONTH(SalesDataTable[[#This Row],[Order Date]])/3,0)</f>
        <v>Q4</v>
      </c>
      <c r="W2486" s="8">
        <f>MONTH(SalesDataTable[[#This Row],[Order Date]])</f>
        <v>11</v>
      </c>
      <c r="X2486" s="7" t="str">
        <f>TEXT(SalesDataTable[[#This Row],[Order Date]],"mmm")</f>
        <v>Nov</v>
      </c>
    </row>
    <row r="2487" spans="1:24" ht="15.75">
      <c r="A2487" s="2">
        <v>1947</v>
      </c>
      <c r="B2487" s="11">
        <v>46356</v>
      </c>
      <c r="C2487" s="4">
        <f>YEAR(SalesDataTable[[#This Row],[Order Date]])</f>
        <v>2026</v>
      </c>
      <c r="D2487" s="4" t="str">
        <f>"Q"&amp;ROUNDUP(MONTH(SalesDataTable[[#This Row],[Order Date]])/3,0)</f>
        <v>Q4</v>
      </c>
      <c r="E2487" s="4">
        <f>MONTH(SalesDataTable[[#This Row],[Order Date]])</f>
        <v>11</v>
      </c>
      <c r="F2487" s="4" t="str">
        <f>TEXT(SalesDataTable[[#This Row],[Order Date]],"MMM")</f>
        <v>Nov</v>
      </c>
      <c r="G2487" s="3" t="s">
        <v>0</v>
      </c>
      <c r="H2487" s="3" t="s">
        <v>1</v>
      </c>
      <c r="I2487" s="3" t="s">
        <v>19</v>
      </c>
      <c r="J2487" s="3" t="s">
        <v>16</v>
      </c>
      <c r="K2487" s="3" t="s">
        <v>34</v>
      </c>
      <c r="L2487" s="3" t="s">
        <v>42</v>
      </c>
      <c r="M2487" s="8">
        <v>1</v>
      </c>
      <c r="N2487" s="5">
        <v>35.729999999999997</v>
      </c>
      <c r="O2487" s="6">
        <v>0.2</v>
      </c>
      <c r="P2487" s="18">
        <v>14.33</v>
      </c>
      <c r="Q2487" s="18">
        <f t="shared" si="152"/>
        <v>28.584</v>
      </c>
      <c r="R2487" s="18">
        <f t="shared" si="153"/>
        <v>14.33</v>
      </c>
      <c r="S2487" s="18">
        <f t="shared" si="154"/>
        <v>14.254</v>
      </c>
      <c r="T2487" s="7">
        <f t="shared" si="155"/>
        <v>0.49867058494262523</v>
      </c>
      <c r="U2487" s="4">
        <f>YEAR(SalesDataTable[[#This Row],[Order Date]])</f>
        <v>2026</v>
      </c>
      <c r="V2487" s="7" t="str">
        <f>"Q"&amp;ROUNDUP(MONTH(SalesDataTable[[#This Row],[Order Date]])/3,0)</f>
        <v>Q4</v>
      </c>
      <c r="W2487" s="8">
        <f>MONTH(SalesDataTable[[#This Row],[Order Date]])</f>
        <v>11</v>
      </c>
      <c r="X2487" s="7" t="str">
        <f>TEXT(SalesDataTable[[#This Row],[Order Date]],"mmm")</f>
        <v>Nov</v>
      </c>
    </row>
    <row r="2488" spans="1:24" ht="15.75">
      <c r="A2488" s="2">
        <v>2279</v>
      </c>
      <c r="B2488" s="11">
        <v>46356</v>
      </c>
      <c r="C2488" s="4">
        <f>YEAR(SalesDataTable[[#This Row],[Order Date]])</f>
        <v>2026</v>
      </c>
      <c r="D2488" s="4" t="str">
        <f>"Q"&amp;ROUNDUP(MONTH(SalesDataTable[[#This Row],[Order Date]])/3,0)</f>
        <v>Q4</v>
      </c>
      <c r="E2488" s="4">
        <f>MONTH(SalesDataTable[[#This Row],[Order Date]])</f>
        <v>11</v>
      </c>
      <c r="F2488" s="4" t="str">
        <f>TEXT(SalesDataTable[[#This Row],[Order Date]],"MMM")</f>
        <v>Nov</v>
      </c>
      <c r="G2488" s="3" t="s">
        <v>0</v>
      </c>
      <c r="H2488" s="3" t="s">
        <v>1</v>
      </c>
      <c r="I2488" s="3" t="s">
        <v>19</v>
      </c>
      <c r="J2488" s="3" t="s">
        <v>3</v>
      </c>
      <c r="K2488" s="3" t="s">
        <v>4</v>
      </c>
      <c r="L2488" s="3" t="s">
        <v>22</v>
      </c>
      <c r="M2488" s="8">
        <v>2</v>
      </c>
      <c r="N2488" s="5">
        <v>50.38</v>
      </c>
      <c r="O2488" s="6">
        <v>0.1</v>
      </c>
      <c r="P2488" s="18">
        <v>22.41</v>
      </c>
      <c r="Q2488" s="18">
        <f t="shared" si="152"/>
        <v>90.684000000000012</v>
      </c>
      <c r="R2488" s="18">
        <f t="shared" si="153"/>
        <v>44.82</v>
      </c>
      <c r="S2488" s="18">
        <f t="shared" si="154"/>
        <v>45.864000000000011</v>
      </c>
      <c r="T2488" s="7">
        <f t="shared" si="155"/>
        <v>0.50575625248114342</v>
      </c>
      <c r="U2488" s="4">
        <f>YEAR(SalesDataTable[[#This Row],[Order Date]])</f>
        <v>2026</v>
      </c>
      <c r="V2488" s="7" t="str">
        <f>"Q"&amp;ROUNDUP(MONTH(SalesDataTable[[#This Row],[Order Date]])/3,0)</f>
        <v>Q4</v>
      </c>
      <c r="W2488" s="8">
        <f>MONTH(SalesDataTable[[#This Row],[Order Date]])</f>
        <v>11</v>
      </c>
      <c r="X2488" s="7" t="str">
        <f>TEXT(SalesDataTable[[#This Row],[Order Date]],"mmm")</f>
        <v>Nov</v>
      </c>
    </row>
    <row r="2489" spans="1:24" ht="15.75">
      <c r="A2489" s="2">
        <v>2439</v>
      </c>
      <c r="B2489" s="11">
        <v>46356</v>
      </c>
      <c r="C2489" s="4">
        <f>YEAR(SalesDataTable[[#This Row],[Order Date]])</f>
        <v>2026</v>
      </c>
      <c r="D2489" s="4" t="str">
        <f>"Q"&amp;ROUNDUP(MONTH(SalesDataTable[[#This Row],[Order Date]])/3,0)</f>
        <v>Q4</v>
      </c>
      <c r="E2489" s="4">
        <f>MONTH(SalesDataTable[[#This Row],[Order Date]])</f>
        <v>11</v>
      </c>
      <c r="F2489" s="4" t="str">
        <f>TEXT(SalesDataTable[[#This Row],[Order Date]],"MMM")</f>
        <v>Nov</v>
      </c>
      <c r="G2489" s="3" t="s">
        <v>0</v>
      </c>
      <c r="H2489" s="3" t="s">
        <v>36</v>
      </c>
      <c r="I2489" s="3" t="s">
        <v>2</v>
      </c>
      <c r="J2489" s="3" t="s">
        <v>16</v>
      </c>
      <c r="K2489" s="3" t="s">
        <v>34</v>
      </c>
      <c r="L2489" s="3" t="s">
        <v>42</v>
      </c>
      <c r="M2489" s="8">
        <v>1</v>
      </c>
      <c r="N2489" s="5">
        <v>35.67</v>
      </c>
      <c r="O2489" s="6">
        <v>0.1</v>
      </c>
      <c r="P2489" s="18">
        <v>13.81</v>
      </c>
      <c r="Q2489" s="18">
        <f t="shared" si="152"/>
        <v>32.103000000000002</v>
      </c>
      <c r="R2489" s="18">
        <f t="shared" si="153"/>
        <v>13.81</v>
      </c>
      <c r="S2489" s="18">
        <f t="shared" si="154"/>
        <v>18.292999999999999</v>
      </c>
      <c r="T2489" s="7">
        <f t="shared" si="155"/>
        <v>0.5698221350029592</v>
      </c>
      <c r="U2489" s="4">
        <f>YEAR(SalesDataTable[[#This Row],[Order Date]])</f>
        <v>2026</v>
      </c>
      <c r="V2489" s="7" t="str">
        <f>"Q"&amp;ROUNDUP(MONTH(SalesDataTable[[#This Row],[Order Date]])/3,0)</f>
        <v>Q4</v>
      </c>
      <c r="W2489" s="8">
        <f>MONTH(SalesDataTable[[#This Row],[Order Date]])</f>
        <v>11</v>
      </c>
      <c r="X2489" s="7" t="str">
        <f>TEXT(SalesDataTable[[#This Row],[Order Date]],"mmm")</f>
        <v>Nov</v>
      </c>
    </row>
    <row r="2490" spans="1:24" ht="15.75">
      <c r="A2490" s="2">
        <v>2540</v>
      </c>
      <c r="B2490" s="11">
        <v>46356</v>
      </c>
      <c r="C2490" s="4">
        <f>YEAR(SalesDataTable[[#This Row],[Order Date]])</f>
        <v>2026</v>
      </c>
      <c r="D2490" s="4" t="str">
        <f>"Q"&amp;ROUNDUP(MONTH(SalesDataTable[[#This Row],[Order Date]])/3,0)</f>
        <v>Q4</v>
      </c>
      <c r="E2490" s="4">
        <f>MONTH(SalesDataTable[[#This Row],[Order Date]])</f>
        <v>11</v>
      </c>
      <c r="F2490" s="4" t="str">
        <f>TEXT(SalesDataTable[[#This Row],[Order Date]],"MMM")</f>
        <v>Nov</v>
      </c>
      <c r="G2490" s="3" t="s">
        <v>6</v>
      </c>
      <c r="H2490" s="3" t="s">
        <v>49</v>
      </c>
      <c r="I2490" s="3" t="s">
        <v>8</v>
      </c>
      <c r="J2490" s="3" t="s">
        <v>16</v>
      </c>
      <c r="K2490" s="3" t="s">
        <v>23</v>
      </c>
      <c r="L2490" s="3" t="s">
        <v>40</v>
      </c>
      <c r="M2490" s="8">
        <v>12</v>
      </c>
      <c r="N2490" s="5">
        <v>81.150000000000006</v>
      </c>
      <c r="O2490" s="6">
        <v>0.15</v>
      </c>
      <c r="P2490" s="18">
        <v>39.590000000000003</v>
      </c>
      <c r="Q2490" s="18">
        <f t="shared" si="152"/>
        <v>827.73</v>
      </c>
      <c r="R2490" s="18">
        <f t="shared" si="153"/>
        <v>475.08000000000004</v>
      </c>
      <c r="S2490" s="18">
        <f t="shared" si="154"/>
        <v>352.65</v>
      </c>
      <c r="T2490" s="7">
        <f t="shared" si="155"/>
        <v>0.42604472472907828</v>
      </c>
      <c r="U2490" s="4">
        <f>YEAR(SalesDataTable[[#This Row],[Order Date]])</f>
        <v>2026</v>
      </c>
      <c r="V2490" s="7" t="str">
        <f>"Q"&amp;ROUNDUP(MONTH(SalesDataTable[[#This Row],[Order Date]])/3,0)</f>
        <v>Q4</v>
      </c>
      <c r="W2490" s="8">
        <f>MONTH(SalesDataTable[[#This Row],[Order Date]])</f>
        <v>11</v>
      </c>
      <c r="X2490" s="7" t="str">
        <f>TEXT(SalesDataTable[[#This Row],[Order Date]],"mmm")</f>
        <v>Nov</v>
      </c>
    </row>
    <row r="2491" spans="1:24" ht="15.75">
      <c r="A2491" s="2">
        <v>2747</v>
      </c>
      <c r="B2491" s="11">
        <v>46356</v>
      </c>
      <c r="C2491" s="4">
        <f>YEAR(SalesDataTable[[#This Row],[Order Date]])</f>
        <v>2026</v>
      </c>
      <c r="D2491" s="4" t="str">
        <f>"Q"&amp;ROUNDUP(MONTH(SalesDataTable[[#This Row],[Order Date]])/3,0)</f>
        <v>Q4</v>
      </c>
      <c r="E2491" s="4">
        <f>MONTH(SalesDataTable[[#This Row],[Order Date]])</f>
        <v>11</v>
      </c>
      <c r="F2491" s="4" t="str">
        <f>TEXT(SalesDataTable[[#This Row],[Order Date]],"MMM")</f>
        <v>Nov</v>
      </c>
      <c r="G2491" s="3" t="s">
        <v>0</v>
      </c>
      <c r="H2491" s="3" t="s">
        <v>50</v>
      </c>
      <c r="I2491" s="3" t="s">
        <v>19</v>
      </c>
      <c r="J2491" s="3" t="s">
        <v>3</v>
      </c>
      <c r="K2491" s="3" t="s">
        <v>23</v>
      </c>
      <c r="L2491" s="3" t="s">
        <v>29</v>
      </c>
      <c r="M2491" s="8">
        <v>1</v>
      </c>
      <c r="N2491" s="5">
        <v>194.73</v>
      </c>
      <c r="O2491" s="6">
        <v>0</v>
      </c>
      <c r="P2491" s="18">
        <v>104.48</v>
      </c>
      <c r="Q2491" s="18">
        <f t="shared" si="152"/>
        <v>194.73</v>
      </c>
      <c r="R2491" s="18">
        <f t="shared" si="153"/>
        <v>104.48</v>
      </c>
      <c r="S2491" s="18">
        <f t="shared" si="154"/>
        <v>90.249999999999986</v>
      </c>
      <c r="T2491" s="7">
        <f t="shared" si="155"/>
        <v>0.46346222975401835</v>
      </c>
      <c r="U2491" s="4">
        <f>YEAR(SalesDataTable[[#This Row],[Order Date]])</f>
        <v>2026</v>
      </c>
      <c r="V2491" s="7" t="str">
        <f>"Q"&amp;ROUNDUP(MONTH(SalesDataTable[[#This Row],[Order Date]])/3,0)</f>
        <v>Q4</v>
      </c>
      <c r="W2491" s="8">
        <f>MONTH(SalesDataTable[[#This Row],[Order Date]])</f>
        <v>11</v>
      </c>
      <c r="X2491" s="7" t="str">
        <f>TEXT(SalesDataTable[[#This Row],[Order Date]],"mmm")</f>
        <v>Nov</v>
      </c>
    </row>
    <row r="2492" spans="1:24" ht="15.75">
      <c r="A2492" s="2">
        <v>3094</v>
      </c>
      <c r="B2492" s="11">
        <v>46356</v>
      </c>
      <c r="C2492" s="4">
        <f>YEAR(SalesDataTable[[#This Row],[Order Date]])</f>
        <v>2026</v>
      </c>
      <c r="D2492" s="4" t="str">
        <f>"Q"&amp;ROUNDUP(MONTH(SalesDataTable[[#This Row],[Order Date]])/3,0)</f>
        <v>Q4</v>
      </c>
      <c r="E2492" s="4">
        <f>MONTH(SalesDataTable[[#This Row],[Order Date]])</f>
        <v>11</v>
      </c>
      <c r="F2492" s="4" t="str">
        <f>TEXT(SalesDataTable[[#This Row],[Order Date]],"MMM")</f>
        <v>Nov</v>
      </c>
      <c r="G2492" s="3" t="s">
        <v>6</v>
      </c>
      <c r="H2492" s="3" t="s">
        <v>7</v>
      </c>
      <c r="I2492" s="3" t="s">
        <v>28</v>
      </c>
      <c r="J2492" s="3" t="s">
        <v>16</v>
      </c>
      <c r="K2492" s="3" t="s">
        <v>23</v>
      </c>
      <c r="L2492" s="3" t="s">
        <v>51</v>
      </c>
      <c r="M2492" s="8">
        <v>2</v>
      </c>
      <c r="N2492" s="5">
        <v>122.18</v>
      </c>
      <c r="O2492" s="6">
        <v>0.15</v>
      </c>
      <c r="P2492" s="18">
        <v>61.3</v>
      </c>
      <c r="Q2492" s="18">
        <f t="shared" si="152"/>
        <v>207.70600000000002</v>
      </c>
      <c r="R2492" s="18">
        <f t="shared" si="153"/>
        <v>122.6</v>
      </c>
      <c r="S2492" s="18">
        <f t="shared" si="154"/>
        <v>85.106000000000023</v>
      </c>
      <c r="T2492" s="7">
        <f t="shared" si="155"/>
        <v>0.40974261696821479</v>
      </c>
      <c r="U2492" s="4">
        <f>YEAR(SalesDataTable[[#This Row],[Order Date]])</f>
        <v>2026</v>
      </c>
      <c r="V2492" s="7" t="str">
        <f>"Q"&amp;ROUNDUP(MONTH(SalesDataTable[[#This Row],[Order Date]])/3,0)</f>
        <v>Q4</v>
      </c>
      <c r="W2492" s="8">
        <f>MONTH(SalesDataTable[[#This Row],[Order Date]])</f>
        <v>11</v>
      </c>
      <c r="X2492" s="7" t="str">
        <f>TEXT(SalesDataTable[[#This Row],[Order Date]],"mmm")</f>
        <v>Nov</v>
      </c>
    </row>
    <row r="2493" spans="1:24" ht="15.75">
      <c r="A2493" s="2">
        <v>3359</v>
      </c>
      <c r="B2493" s="11">
        <v>46356</v>
      </c>
      <c r="C2493" s="4">
        <f>YEAR(SalesDataTable[[#This Row],[Order Date]])</f>
        <v>2026</v>
      </c>
      <c r="D2493" s="4" t="str">
        <f>"Q"&amp;ROUNDUP(MONTH(SalesDataTable[[#This Row],[Order Date]])/3,0)</f>
        <v>Q4</v>
      </c>
      <c r="E2493" s="4">
        <f>MONTH(SalesDataTable[[#This Row],[Order Date]])</f>
        <v>11</v>
      </c>
      <c r="F2493" s="4" t="str">
        <f>TEXT(SalesDataTable[[#This Row],[Order Date]],"MMM")</f>
        <v>Nov</v>
      </c>
      <c r="G2493" s="3" t="s">
        <v>20</v>
      </c>
      <c r="H2493" s="3" t="s">
        <v>47</v>
      </c>
      <c r="I2493" s="3" t="s">
        <v>2</v>
      </c>
      <c r="J2493" s="3" t="s">
        <v>3</v>
      </c>
      <c r="K2493" s="3" t="s">
        <v>23</v>
      </c>
      <c r="L2493" s="3" t="s">
        <v>40</v>
      </c>
      <c r="M2493" s="8">
        <v>1</v>
      </c>
      <c r="N2493" s="5">
        <v>83.14</v>
      </c>
      <c r="O2493" s="6">
        <v>0</v>
      </c>
      <c r="P2493" s="18">
        <v>39.369999999999997</v>
      </c>
      <c r="Q2493" s="18">
        <f t="shared" si="152"/>
        <v>83.14</v>
      </c>
      <c r="R2493" s="18">
        <f t="shared" si="153"/>
        <v>39.369999999999997</v>
      </c>
      <c r="S2493" s="18">
        <f t="shared" si="154"/>
        <v>43.77</v>
      </c>
      <c r="T2493" s="7">
        <f t="shared" si="155"/>
        <v>0.52646139042578788</v>
      </c>
      <c r="U2493" s="4">
        <f>YEAR(SalesDataTable[[#This Row],[Order Date]])</f>
        <v>2026</v>
      </c>
      <c r="V2493" s="7" t="str">
        <f>"Q"&amp;ROUNDUP(MONTH(SalesDataTable[[#This Row],[Order Date]])/3,0)</f>
        <v>Q4</v>
      </c>
      <c r="W2493" s="8">
        <f>MONTH(SalesDataTable[[#This Row],[Order Date]])</f>
        <v>11</v>
      </c>
      <c r="X2493" s="7" t="str">
        <f>TEXT(SalesDataTable[[#This Row],[Order Date]],"mmm")</f>
        <v>Nov</v>
      </c>
    </row>
    <row r="2494" spans="1:24" ht="15.75">
      <c r="A2494" s="2">
        <v>3473</v>
      </c>
      <c r="B2494" s="11">
        <v>46356</v>
      </c>
      <c r="C2494" s="4">
        <f>YEAR(SalesDataTable[[#This Row],[Order Date]])</f>
        <v>2026</v>
      </c>
      <c r="D2494" s="4" t="str">
        <f>"Q"&amp;ROUNDUP(MONTH(SalesDataTable[[#This Row],[Order Date]])/3,0)</f>
        <v>Q4</v>
      </c>
      <c r="E2494" s="4">
        <f>MONTH(SalesDataTable[[#This Row],[Order Date]])</f>
        <v>11</v>
      </c>
      <c r="F2494" s="4" t="str">
        <f>TEXT(SalesDataTable[[#This Row],[Order Date]],"MMM")</f>
        <v>Nov</v>
      </c>
      <c r="G2494" s="3" t="s">
        <v>11</v>
      </c>
      <c r="H2494" s="3" t="s">
        <v>25</v>
      </c>
      <c r="I2494" s="3" t="s">
        <v>2</v>
      </c>
      <c r="J2494" s="3" t="s">
        <v>3</v>
      </c>
      <c r="K2494" s="3" t="s">
        <v>4</v>
      </c>
      <c r="L2494" s="3" t="s">
        <v>5</v>
      </c>
      <c r="M2494" s="8">
        <v>1</v>
      </c>
      <c r="N2494" s="5">
        <v>80.97</v>
      </c>
      <c r="O2494" s="6">
        <v>0</v>
      </c>
      <c r="P2494" s="18">
        <v>43.64</v>
      </c>
      <c r="Q2494" s="18">
        <f t="shared" si="152"/>
        <v>80.97</v>
      </c>
      <c r="R2494" s="18">
        <f t="shared" si="153"/>
        <v>43.64</v>
      </c>
      <c r="S2494" s="18">
        <f t="shared" si="154"/>
        <v>37.33</v>
      </c>
      <c r="T2494" s="7">
        <f t="shared" si="155"/>
        <v>0.4610349512164999</v>
      </c>
      <c r="U2494" s="4">
        <f>YEAR(SalesDataTable[[#This Row],[Order Date]])</f>
        <v>2026</v>
      </c>
      <c r="V2494" s="7" t="str">
        <f>"Q"&amp;ROUNDUP(MONTH(SalesDataTable[[#This Row],[Order Date]])/3,0)</f>
        <v>Q4</v>
      </c>
      <c r="W2494" s="8">
        <f>MONTH(SalesDataTable[[#This Row],[Order Date]])</f>
        <v>11</v>
      </c>
      <c r="X2494" s="7" t="str">
        <f>TEXT(SalesDataTable[[#This Row],[Order Date]],"mmm")</f>
        <v>Nov</v>
      </c>
    </row>
    <row r="2495" spans="1:24" ht="15.75">
      <c r="A2495" s="2">
        <v>3589</v>
      </c>
      <c r="B2495" s="11">
        <v>46356</v>
      </c>
      <c r="C2495" s="4">
        <f>YEAR(SalesDataTable[[#This Row],[Order Date]])</f>
        <v>2026</v>
      </c>
      <c r="D2495" s="4" t="str">
        <f>"Q"&amp;ROUNDUP(MONTH(SalesDataTable[[#This Row],[Order Date]])/3,0)</f>
        <v>Q4</v>
      </c>
      <c r="E2495" s="4">
        <f>MONTH(SalesDataTable[[#This Row],[Order Date]])</f>
        <v>11</v>
      </c>
      <c r="F2495" s="4" t="str">
        <f>TEXT(SalesDataTable[[#This Row],[Order Date]],"MMM")</f>
        <v>Nov</v>
      </c>
      <c r="G2495" s="3" t="s">
        <v>0</v>
      </c>
      <c r="H2495" s="3" t="s">
        <v>36</v>
      </c>
      <c r="I2495" s="3" t="s">
        <v>2</v>
      </c>
      <c r="J2495" s="3" t="s">
        <v>13</v>
      </c>
      <c r="K2495" s="3" t="s">
        <v>9</v>
      </c>
      <c r="L2495" s="3" t="s">
        <v>46</v>
      </c>
      <c r="M2495" s="8">
        <v>1</v>
      </c>
      <c r="N2495" s="5">
        <v>73.03</v>
      </c>
      <c r="O2495" s="6">
        <v>0</v>
      </c>
      <c r="P2495" s="18">
        <v>32.71</v>
      </c>
      <c r="Q2495" s="18">
        <f t="shared" si="152"/>
        <v>73.03</v>
      </c>
      <c r="R2495" s="18">
        <f t="shared" si="153"/>
        <v>32.71</v>
      </c>
      <c r="S2495" s="18">
        <f t="shared" si="154"/>
        <v>40.32</v>
      </c>
      <c r="T2495" s="7">
        <f t="shared" si="155"/>
        <v>0.55210187594139393</v>
      </c>
      <c r="U2495" s="4">
        <f>YEAR(SalesDataTable[[#This Row],[Order Date]])</f>
        <v>2026</v>
      </c>
      <c r="V2495" s="7" t="str">
        <f>"Q"&amp;ROUNDUP(MONTH(SalesDataTable[[#This Row],[Order Date]])/3,0)</f>
        <v>Q4</v>
      </c>
      <c r="W2495" s="8">
        <f>MONTH(SalesDataTable[[#This Row],[Order Date]])</f>
        <v>11</v>
      </c>
      <c r="X2495" s="7" t="str">
        <f>TEXT(SalesDataTable[[#This Row],[Order Date]],"mmm")</f>
        <v>Nov</v>
      </c>
    </row>
    <row r="2496" spans="1:24" ht="15.75">
      <c r="A2496" s="2">
        <v>4689</v>
      </c>
      <c r="B2496" s="11">
        <v>46356</v>
      </c>
      <c r="C2496" s="4">
        <f>YEAR(SalesDataTable[[#This Row],[Order Date]])</f>
        <v>2026</v>
      </c>
      <c r="D2496" s="4" t="str">
        <f>"Q"&amp;ROUNDUP(MONTH(SalesDataTable[[#This Row],[Order Date]])/3,0)</f>
        <v>Q4</v>
      </c>
      <c r="E2496" s="4">
        <f>MONTH(SalesDataTable[[#This Row],[Order Date]])</f>
        <v>11</v>
      </c>
      <c r="F2496" s="4" t="str">
        <f>TEXT(SalesDataTable[[#This Row],[Order Date]],"MMM")</f>
        <v>Nov</v>
      </c>
      <c r="G2496" s="3" t="s">
        <v>11</v>
      </c>
      <c r="H2496" s="3" t="s">
        <v>18</v>
      </c>
      <c r="I2496" s="3" t="s">
        <v>2</v>
      </c>
      <c r="J2496" s="3" t="s">
        <v>3</v>
      </c>
      <c r="K2496" s="3" t="s">
        <v>14</v>
      </c>
      <c r="L2496" s="3" t="s">
        <v>32</v>
      </c>
      <c r="M2496" s="8">
        <v>1</v>
      </c>
      <c r="N2496" s="5">
        <v>46.81</v>
      </c>
      <c r="O2496" s="6">
        <v>0.05</v>
      </c>
      <c r="P2496" s="18">
        <v>17.87</v>
      </c>
      <c r="Q2496" s="18">
        <f t="shared" si="152"/>
        <v>44.469500000000004</v>
      </c>
      <c r="R2496" s="18">
        <f t="shared" si="153"/>
        <v>17.87</v>
      </c>
      <c r="S2496" s="18">
        <f t="shared" si="154"/>
        <v>26.599500000000003</v>
      </c>
      <c r="T2496" s="7">
        <f t="shared" si="155"/>
        <v>0.59815154206815913</v>
      </c>
      <c r="U2496" s="4">
        <f>YEAR(SalesDataTable[[#This Row],[Order Date]])</f>
        <v>2026</v>
      </c>
      <c r="V2496" s="7" t="str">
        <f>"Q"&amp;ROUNDUP(MONTH(SalesDataTable[[#This Row],[Order Date]])/3,0)</f>
        <v>Q4</v>
      </c>
      <c r="W2496" s="8">
        <f>MONTH(SalesDataTable[[#This Row],[Order Date]])</f>
        <v>11</v>
      </c>
      <c r="X2496" s="7" t="str">
        <f>TEXT(SalesDataTable[[#This Row],[Order Date]],"mmm")</f>
        <v>Nov</v>
      </c>
    </row>
    <row r="2497" spans="1:24" ht="15.75">
      <c r="A2497" s="2">
        <v>4819</v>
      </c>
      <c r="B2497" s="11">
        <v>46356</v>
      </c>
      <c r="C2497" s="4">
        <f>YEAR(SalesDataTable[[#This Row],[Order Date]])</f>
        <v>2026</v>
      </c>
      <c r="D2497" s="4" t="str">
        <f>"Q"&amp;ROUNDUP(MONTH(SalesDataTable[[#This Row],[Order Date]])/3,0)</f>
        <v>Q4</v>
      </c>
      <c r="E2497" s="4">
        <f>MONTH(SalesDataTable[[#This Row],[Order Date]])</f>
        <v>11</v>
      </c>
      <c r="F2497" s="4" t="str">
        <f>TEXT(SalesDataTable[[#This Row],[Order Date]],"MMM")</f>
        <v>Nov</v>
      </c>
      <c r="G2497" s="3" t="s">
        <v>20</v>
      </c>
      <c r="H2497" s="3" t="s">
        <v>31</v>
      </c>
      <c r="I2497" s="3" t="s">
        <v>28</v>
      </c>
      <c r="J2497" s="3" t="s">
        <v>13</v>
      </c>
      <c r="K2497" s="3" t="s">
        <v>9</v>
      </c>
      <c r="L2497" s="3" t="s">
        <v>37</v>
      </c>
      <c r="M2497" s="8">
        <v>2</v>
      </c>
      <c r="N2497" s="5">
        <v>153.51</v>
      </c>
      <c r="O2497" s="6">
        <v>0.15</v>
      </c>
      <c r="P2497" s="18">
        <v>81.290000000000006</v>
      </c>
      <c r="Q2497" s="18">
        <f t="shared" si="152"/>
        <v>260.96699999999998</v>
      </c>
      <c r="R2497" s="18">
        <f t="shared" si="153"/>
        <v>162.58000000000001</v>
      </c>
      <c r="S2497" s="18">
        <f t="shared" si="154"/>
        <v>98.386999999999972</v>
      </c>
      <c r="T2497" s="7">
        <f t="shared" si="155"/>
        <v>0.3770093536730697</v>
      </c>
      <c r="U2497" s="4">
        <f>YEAR(SalesDataTable[[#This Row],[Order Date]])</f>
        <v>2026</v>
      </c>
      <c r="V2497" s="7" t="str">
        <f>"Q"&amp;ROUNDUP(MONTH(SalesDataTable[[#This Row],[Order Date]])/3,0)</f>
        <v>Q4</v>
      </c>
      <c r="W2497" s="8">
        <f>MONTH(SalesDataTable[[#This Row],[Order Date]])</f>
        <v>11</v>
      </c>
      <c r="X2497" s="7" t="str">
        <f>TEXT(SalesDataTable[[#This Row],[Order Date]],"mmm")</f>
        <v>Nov</v>
      </c>
    </row>
    <row r="2498" spans="1:24" ht="15.75">
      <c r="A2498" s="2">
        <v>5167</v>
      </c>
      <c r="B2498" s="11">
        <v>46356</v>
      </c>
      <c r="C2498" s="4">
        <f>YEAR(SalesDataTable[[#This Row],[Order Date]])</f>
        <v>2026</v>
      </c>
      <c r="D2498" s="4" t="str">
        <f>"Q"&amp;ROUNDUP(MONTH(SalesDataTable[[#This Row],[Order Date]])/3,0)</f>
        <v>Q4</v>
      </c>
      <c r="E2498" s="4">
        <f>MONTH(SalesDataTable[[#This Row],[Order Date]])</f>
        <v>11</v>
      </c>
      <c r="F2498" s="4" t="str">
        <f>TEXT(SalesDataTable[[#This Row],[Order Date]],"MMM")</f>
        <v>Nov</v>
      </c>
      <c r="G2498" s="3" t="s">
        <v>11</v>
      </c>
      <c r="H2498" s="3" t="s">
        <v>25</v>
      </c>
      <c r="I2498" s="3" t="s">
        <v>28</v>
      </c>
      <c r="J2498" s="3" t="s">
        <v>13</v>
      </c>
      <c r="K2498" s="3" t="s">
        <v>23</v>
      </c>
      <c r="L2498" s="3" t="s">
        <v>29</v>
      </c>
      <c r="M2498" s="8">
        <v>2</v>
      </c>
      <c r="N2498" s="5">
        <v>197.5</v>
      </c>
      <c r="O2498" s="6">
        <v>0</v>
      </c>
      <c r="P2498" s="18">
        <v>104.47</v>
      </c>
      <c r="Q2498" s="18">
        <f t="shared" ref="Q2498:Q2561" si="156">M2498*N2498*(1-O2498)</f>
        <v>395</v>
      </c>
      <c r="R2498" s="18">
        <f t="shared" ref="R2498:R2561" si="157">M2498*P2498</f>
        <v>208.94</v>
      </c>
      <c r="S2498" s="18">
        <f t="shared" ref="S2498:S2561" si="158">Q2498-R2498</f>
        <v>186.06</v>
      </c>
      <c r="T2498" s="7">
        <f t="shared" ref="T2498:T2561" si="159">IFERROR(S2498/Q2498,0)</f>
        <v>0.4710379746835443</v>
      </c>
      <c r="U2498" s="4">
        <f>YEAR(SalesDataTable[[#This Row],[Order Date]])</f>
        <v>2026</v>
      </c>
      <c r="V2498" s="7" t="str">
        <f>"Q"&amp;ROUNDUP(MONTH(SalesDataTable[[#This Row],[Order Date]])/3,0)</f>
        <v>Q4</v>
      </c>
      <c r="W2498" s="8">
        <f>MONTH(SalesDataTable[[#This Row],[Order Date]])</f>
        <v>11</v>
      </c>
      <c r="X2498" s="7" t="str">
        <f>TEXT(SalesDataTable[[#This Row],[Order Date]],"mmm")</f>
        <v>Nov</v>
      </c>
    </row>
    <row r="2499" spans="1:24" ht="15.75">
      <c r="A2499" s="2">
        <v>38</v>
      </c>
      <c r="B2499" s="11">
        <v>46357</v>
      </c>
      <c r="C2499" s="4">
        <f>YEAR(SalesDataTable[[#This Row],[Order Date]])</f>
        <v>2026</v>
      </c>
      <c r="D2499" s="4" t="str">
        <f>"Q"&amp;ROUNDUP(MONTH(SalesDataTable[[#This Row],[Order Date]])/3,0)</f>
        <v>Q4</v>
      </c>
      <c r="E2499" s="4">
        <f>MONTH(SalesDataTable[[#This Row],[Order Date]])</f>
        <v>12</v>
      </c>
      <c r="F2499" s="4" t="str">
        <f>TEXT(SalesDataTable[[#This Row],[Order Date]],"MMM")</f>
        <v>Dec</v>
      </c>
      <c r="G2499" s="3" t="s">
        <v>20</v>
      </c>
      <c r="H2499" s="3" t="s">
        <v>33</v>
      </c>
      <c r="I2499" s="3" t="s">
        <v>8</v>
      </c>
      <c r="J2499" s="3" t="s">
        <v>16</v>
      </c>
      <c r="K2499" s="3" t="s">
        <v>9</v>
      </c>
      <c r="L2499" s="3" t="s">
        <v>17</v>
      </c>
      <c r="M2499" s="8">
        <v>8</v>
      </c>
      <c r="N2499" s="5">
        <v>146.55000000000001</v>
      </c>
      <c r="O2499" s="6">
        <v>0.1</v>
      </c>
      <c r="P2499" s="18">
        <v>78.03</v>
      </c>
      <c r="Q2499" s="18">
        <f t="shared" si="156"/>
        <v>1055.1600000000001</v>
      </c>
      <c r="R2499" s="18">
        <f t="shared" si="157"/>
        <v>624.24</v>
      </c>
      <c r="S2499" s="18">
        <f t="shared" si="158"/>
        <v>430.92000000000007</v>
      </c>
      <c r="T2499" s="7">
        <f t="shared" si="159"/>
        <v>0.40839303991811671</v>
      </c>
      <c r="U2499" s="4">
        <f>YEAR(SalesDataTable[[#This Row],[Order Date]])</f>
        <v>2026</v>
      </c>
      <c r="V2499" s="7" t="str">
        <f>"Q"&amp;ROUNDUP(MONTH(SalesDataTable[[#This Row],[Order Date]])/3,0)</f>
        <v>Q4</v>
      </c>
      <c r="W2499" s="8">
        <f>MONTH(SalesDataTable[[#This Row],[Order Date]])</f>
        <v>12</v>
      </c>
      <c r="X2499" s="7" t="str">
        <f>TEXT(SalesDataTable[[#This Row],[Order Date]],"mmm")</f>
        <v>Dec</v>
      </c>
    </row>
    <row r="2500" spans="1:24" ht="15.75">
      <c r="A2500" s="2">
        <v>364</v>
      </c>
      <c r="B2500" s="11">
        <v>46357</v>
      </c>
      <c r="C2500" s="4">
        <f>YEAR(SalesDataTable[[#This Row],[Order Date]])</f>
        <v>2026</v>
      </c>
      <c r="D2500" s="4" t="str">
        <f>"Q"&amp;ROUNDUP(MONTH(SalesDataTable[[#This Row],[Order Date]])/3,0)</f>
        <v>Q4</v>
      </c>
      <c r="E2500" s="4">
        <f>MONTH(SalesDataTable[[#This Row],[Order Date]])</f>
        <v>12</v>
      </c>
      <c r="F2500" s="4" t="str">
        <f>TEXT(SalesDataTable[[#This Row],[Order Date]],"MMM")</f>
        <v>Dec</v>
      </c>
      <c r="G2500" s="3" t="s">
        <v>20</v>
      </c>
      <c r="H2500" s="3" t="s">
        <v>47</v>
      </c>
      <c r="I2500" s="3" t="s">
        <v>2</v>
      </c>
      <c r="J2500" s="3" t="s">
        <v>16</v>
      </c>
      <c r="K2500" s="3" t="s">
        <v>4</v>
      </c>
      <c r="L2500" s="3" t="s">
        <v>22</v>
      </c>
      <c r="M2500" s="8">
        <v>2</v>
      </c>
      <c r="N2500" s="5">
        <v>51.83</v>
      </c>
      <c r="O2500" s="6">
        <v>0.15</v>
      </c>
      <c r="P2500" s="18">
        <v>22.02</v>
      </c>
      <c r="Q2500" s="18">
        <f t="shared" si="156"/>
        <v>88.11099999999999</v>
      </c>
      <c r="R2500" s="18">
        <f t="shared" si="157"/>
        <v>44.04</v>
      </c>
      <c r="S2500" s="18">
        <f t="shared" si="158"/>
        <v>44.070999999999991</v>
      </c>
      <c r="T2500" s="7">
        <f t="shared" si="159"/>
        <v>0.50017591447151888</v>
      </c>
      <c r="U2500" s="4">
        <f>YEAR(SalesDataTable[[#This Row],[Order Date]])</f>
        <v>2026</v>
      </c>
      <c r="V2500" s="7" t="str">
        <f>"Q"&amp;ROUNDUP(MONTH(SalesDataTable[[#This Row],[Order Date]])/3,0)</f>
        <v>Q4</v>
      </c>
      <c r="W2500" s="8">
        <f>MONTH(SalesDataTable[[#This Row],[Order Date]])</f>
        <v>12</v>
      </c>
      <c r="X2500" s="7" t="str">
        <f>TEXT(SalesDataTable[[#This Row],[Order Date]],"mmm")</f>
        <v>Dec</v>
      </c>
    </row>
    <row r="2501" spans="1:24" ht="15.75">
      <c r="A2501" s="2">
        <v>2040</v>
      </c>
      <c r="B2501" s="11">
        <v>46357</v>
      </c>
      <c r="C2501" s="4">
        <f>YEAR(SalesDataTable[[#This Row],[Order Date]])</f>
        <v>2026</v>
      </c>
      <c r="D2501" s="4" t="str">
        <f>"Q"&amp;ROUNDUP(MONTH(SalesDataTable[[#This Row],[Order Date]])/3,0)</f>
        <v>Q4</v>
      </c>
      <c r="E2501" s="4">
        <f>MONTH(SalesDataTable[[#This Row],[Order Date]])</f>
        <v>12</v>
      </c>
      <c r="F2501" s="4" t="str">
        <f>TEXT(SalesDataTable[[#This Row],[Order Date]],"MMM")</f>
        <v>Dec</v>
      </c>
      <c r="G2501" s="3" t="s">
        <v>6</v>
      </c>
      <c r="H2501" s="3" t="s">
        <v>43</v>
      </c>
      <c r="I2501" s="3" t="s">
        <v>2</v>
      </c>
      <c r="J2501" s="3" t="s">
        <v>13</v>
      </c>
      <c r="K2501" s="3" t="s">
        <v>9</v>
      </c>
      <c r="L2501" s="3" t="s">
        <v>17</v>
      </c>
      <c r="M2501" s="8">
        <v>1</v>
      </c>
      <c r="N2501" s="5">
        <v>140.34</v>
      </c>
      <c r="O2501" s="6">
        <v>0.15</v>
      </c>
      <c r="P2501" s="18">
        <v>79.92</v>
      </c>
      <c r="Q2501" s="18">
        <f t="shared" si="156"/>
        <v>119.289</v>
      </c>
      <c r="R2501" s="18">
        <f t="shared" si="157"/>
        <v>79.92</v>
      </c>
      <c r="S2501" s="18">
        <f t="shared" si="158"/>
        <v>39.369</v>
      </c>
      <c r="T2501" s="7">
        <f t="shared" si="159"/>
        <v>0.33003043029952467</v>
      </c>
      <c r="U2501" s="4">
        <f>YEAR(SalesDataTable[[#This Row],[Order Date]])</f>
        <v>2026</v>
      </c>
      <c r="V2501" s="7" t="str">
        <f>"Q"&amp;ROUNDUP(MONTH(SalesDataTable[[#This Row],[Order Date]])/3,0)</f>
        <v>Q4</v>
      </c>
      <c r="W2501" s="8">
        <f>MONTH(SalesDataTable[[#This Row],[Order Date]])</f>
        <v>12</v>
      </c>
      <c r="X2501" s="7" t="str">
        <f>TEXT(SalesDataTable[[#This Row],[Order Date]],"mmm")</f>
        <v>Dec</v>
      </c>
    </row>
    <row r="2502" spans="1:24" ht="15.75">
      <c r="A2502" s="2">
        <v>2899</v>
      </c>
      <c r="B2502" s="11">
        <v>46357</v>
      </c>
      <c r="C2502" s="4">
        <f>YEAR(SalesDataTable[[#This Row],[Order Date]])</f>
        <v>2026</v>
      </c>
      <c r="D2502" s="4" t="str">
        <f>"Q"&amp;ROUNDUP(MONTH(SalesDataTable[[#This Row],[Order Date]])/3,0)</f>
        <v>Q4</v>
      </c>
      <c r="E2502" s="4">
        <f>MONTH(SalesDataTable[[#This Row],[Order Date]])</f>
        <v>12</v>
      </c>
      <c r="F2502" s="4" t="str">
        <f>TEXT(SalesDataTable[[#This Row],[Order Date]],"MMM")</f>
        <v>Dec</v>
      </c>
      <c r="G2502" s="3" t="s">
        <v>0</v>
      </c>
      <c r="H2502" s="3" t="s">
        <v>1</v>
      </c>
      <c r="I2502" s="3" t="s">
        <v>2</v>
      </c>
      <c r="J2502" s="3" t="s">
        <v>13</v>
      </c>
      <c r="K2502" s="3" t="s">
        <v>9</v>
      </c>
      <c r="L2502" s="3" t="s">
        <v>37</v>
      </c>
      <c r="M2502" s="8">
        <v>1</v>
      </c>
      <c r="N2502" s="5">
        <v>156.44999999999999</v>
      </c>
      <c r="O2502" s="6">
        <v>0</v>
      </c>
      <c r="P2502" s="18">
        <v>80.56</v>
      </c>
      <c r="Q2502" s="18">
        <f t="shared" si="156"/>
        <v>156.44999999999999</v>
      </c>
      <c r="R2502" s="18">
        <f t="shared" si="157"/>
        <v>80.56</v>
      </c>
      <c r="S2502" s="18">
        <f t="shared" si="158"/>
        <v>75.889999999999986</v>
      </c>
      <c r="T2502" s="7">
        <f t="shared" si="159"/>
        <v>0.48507510386705011</v>
      </c>
      <c r="U2502" s="4">
        <f>YEAR(SalesDataTable[[#This Row],[Order Date]])</f>
        <v>2026</v>
      </c>
      <c r="V2502" s="7" t="str">
        <f>"Q"&amp;ROUNDUP(MONTH(SalesDataTable[[#This Row],[Order Date]])/3,0)</f>
        <v>Q4</v>
      </c>
      <c r="W2502" s="8">
        <f>MONTH(SalesDataTable[[#This Row],[Order Date]])</f>
        <v>12</v>
      </c>
      <c r="X2502" s="7" t="str">
        <f>TEXT(SalesDataTable[[#This Row],[Order Date]],"mmm")</f>
        <v>Dec</v>
      </c>
    </row>
    <row r="2503" spans="1:24" ht="15.75">
      <c r="A2503" s="2">
        <v>3199</v>
      </c>
      <c r="B2503" s="11">
        <v>46357</v>
      </c>
      <c r="C2503" s="4">
        <f>YEAR(SalesDataTable[[#This Row],[Order Date]])</f>
        <v>2026</v>
      </c>
      <c r="D2503" s="4" t="str">
        <f>"Q"&amp;ROUNDUP(MONTH(SalesDataTable[[#This Row],[Order Date]])/3,0)</f>
        <v>Q4</v>
      </c>
      <c r="E2503" s="4">
        <f>MONTH(SalesDataTable[[#This Row],[Order Date]])</f>
        <v>12</v>
      </c>
      <c r="F2503" s="4" t="str">
        <f>TEXT(SalesDataTable[[#This Row],[Order Date]],"MMM")</f>
        <v>Dec</v>
      </c>
      <c r="G2503" s="3" t="s">
        <v>11</v>
      </c>
      <c r="H2503" s="3" t="s">
        <v>52</v>
      </c>
      <c r="I2503" s="3" t="s">
        <v>28</v>
      </c>
      <c r="J2503" s="3" t="s">
        <v>3</v>
      </c>
      <c r="K2503" s="3" t="s">
        <v>34</v>
      </c>
      <c r="L2503" s="3" t="s">
        <v>35</v>
      </c>
      <c r="M2503" s="8">
        <v>1</v>
      </c>
      <c r="N2503" s="5">
        <v>41.33</v>
      </c>
      <c r="O2503" s="6">
        <v>0</v>
      </c>
      <c r="P2503" s="18">
        <v>15.03</v>
      </c>
      <c r="Q2503" s="18">
        <f t="shared" si="156"/>
        <v>41.33</v>
      </c>
      <c r="R2503" s="18">
        <f t="shared" si="157"/>
        <v>15.03</v>
      </c>
      <c r="S2503" s="18">
        <f t="shared" si="158"/>
        <v>26.299999999999997</v>
      </c>
      <c r="T2503" s="7">
        <f t="shared" si="159"/>
        <v>0.6363416404548754</v>
      </c>
      <c r="U2503" s="4">
        <f>YEAR(SalesDataTable[[#This Row],[Order Date]])</f>
        <v>2026</v>
      </c>
      <c r="V2503" s="7" t="str">
        <f>"Q"&amp;ROUNDUP(MONTH(SalesDataTable[[#This Row],[Order Date]])/3,0)</f>
        <v>Q4</v>
      </c>
      <c r="W2503" s="8">
        <f>MONTH(SalesDataTable[[#This Row],[Order Date]])</f>
        <v>12</v>
      </c>
      <c r="X2503" s="7" t="str">
        <f>TEXT(SalesDataTable[[#This Row],[Order Date]],"mmm")</f>
        <v>Dec</v>
      </c>
    </row>
    <row r="2504" spans="1:24" ht="15.75">
      <c r="A2504" s="2">
        <v>4722</v>
      </c>
      <c r="B2504" s="11">
        <v>46357</v>
      </c>
      <c r="C2504" s="4">
        <f>YEAR(SalesDataTable[[#This Row],[Order Date]])</f>
        <v>2026</v>
      </c>
      <c r="D2504" s="4" t="str">
        <f>"Q"&amp;ROUNDUP(MONTH(SalesDataTable[[#This Row],[Order Date]])/3,0)</f>
        <v>Q4</v>
      </c>
      <c r="E2504" s="4">
        <f>MONTH(SalesDataTable[[#This Row],[Order Date]])</f>
        <v>12</v>
      </c>
      <c r="F2504" s="4" t="str">
        <f>TEXT(SalesDataTable[[#This Row],[Order Date]],"MMM")</f>
        <v>Dec</v>
      </c>
      <c r="G2504" s="3" t="s">
        <v>6</v>
      </c>
      <c r="H2504" s="3" t="s">
        <v>41</v>
      </c>
      <c r="I2504" s="3" t="s">
        <v>19</v>
      </c>
      <c r="J2504" s="3" t="s">
        <v>13</v>
      </c>
      <c r="K2504" s="3" t="s">
        <v>4</v>
      </c>
      <c r="L2504" s="3" t="s">
        <v>26</v>
      </c>
      <c r="M2504" s="8">
        <v>1</v>
      </c>
      <c r="N2504" s="5">
        <v>39.479999999999997</v>
      </c>
      <c r="O2504" s="6">
        <v>0.05</v>
      </c>
      <c r="P2504" s="18">
        <v>16.78</v>
      </c>
      <c r="Q2504" s="18">
        <f t="shared" si="156"/>
        <v>37.505999999999993</v>
      </c>
      <c r="R2504" s="18">
        <f t="shared" si="157"/>
        <v>16.78</v>
      </c>
      <c r="S2504" s="18">
        <f t="shared" si="158"/>
        <v>20.725999999999992</v>
      </c>
      <c r="T2504" s="7">
        <f t="shared" si="159"/>
        <v>0.55260491654668575</v>
      </c>
      <c r="U2504" s="4">
        <f>YEAR(SalesDataTable[[#This Row],[Order Date]])</f>
        <v>2026</v>
      </c>
      <c r="V2504" s="7" t="str">
        <f>"Q"&amp;ROUNDUP(MONTH(SalesDataTable[[#This Row],[Order Date]])/3,0)</f>
        <v>Q4</v>
      </c>
      <c r="W2504" s="8">
        <f>MONTH(SalesDataTable[[#This Row],[Order Date]])</f>
        <v>12</v>
      </c>
      <c r="X2504" s="7" t="str">
        <f>TEXT(SalesDataTable[[#This Row],[Order Date]],"mmm")</f>
        <v>Dec</v>
      </c>
    </row>
    <row r="2505" spans="1:24" ht="15.75">
      <c r="A2505" s="2">
        <v>1423</v>
      </c>
      <c r="B2505" s="11">
        <v>46358</v>
      </c>
      <c r="C2505" s="4">
        <f>YEAR(SalesDataTable[[#This Row],[Order Date]])</f>
        <v>2026</v>
      </c>
      <c r="D2505" s="4" t="str">
        <f>"Q"&amp;ROUNDUP(MONTH(SalesDataTable[[#This Row],[Order Date]])/3,0)</f>
        <v>Q4</v>
      </c>
      <c r="E2505" s="4">
        <f>MONTH(SalesDataTable[[#This Row],[Order Date]])</f>
        <v>12</v>
      </c>
      <c r="F2505" s="4" t="str">
        <f>TEXT(SalesDataTable[[#This Row],[Order Date]],"MMM")</f>
        <v>Dec</v>
      </c>
      <c r="G2505" s="3" t="s">
        <v>11</v>
      </c>
      <c r="H2505" s="3" t="s">
        <v>18</v>
      </c>
      <c r="I2505" s="3" t="s">
        <v>2</v>
      </c>
      <c r="J2505" s="3" t="s">
        <v>16</v>
      </c>
      <c r="K2505" s="3" t="s">
        <v>9</v>
      </c>
      <c r="L2505" s="3" t="s">
        <v>46</v>
      </c>
      <c r="M2505" s="8">
        <v>1</v>
      </c>
      <c r="N2505" s="5">
        <v>73.010000000000005</v>
      </c>
      <c r="O2505" s="6">
        <v>0.1</v>
      </c>
      <c r="P2505" s="18">
        <v>31.51</v>
      </c>
      <c r="Q2505" s="18">
        <f t="shared" si="156"/>
        <v>65.709000000000003</v>
      </c>
      <c r="R2505" s="18">
        <f t="shared" si="157"/>
        <v>31.51</v>
      </c>
      <c r="S2505" s="18">
        <f t="shared" si="158"/>
        <v>34.198999999999998</v>
      </c>
      <c r="T2505" s="7">
        <f t="shared" si="159"/>
        <v>0.52046142841924237</v>
      </c>
      <c r="U2505" s="4">
        <f>YEAR(SalesDataTable[[#This Row],[Order Date]])</f>
        <v>2026</v>
      </c>
      <c r="V2505" s="7" t="str">
        <f>"Q"&amp;ROUNDUP(MONTH(SalesDataTable[[#This Row],[Order Date]])/3,0)</f>
        <v>Q4</v>
      </c>
      <c r="W2505" s="8">
        <f>MONTH(SalesDataTable[[#This Row],[Order Date]])</f>
        <v>12</v>
      </c>
      <c r="X2505" s="7" t="str">
        <f>TEXT(SalesDataTable[[#This Row],[Order Date]],"mmm")</f>
        <v>Dec</v>
      </c>
    </row>
    <row r="2506" spans="1:24" ht="15.75">
      <c r="A2506" s="2">
        <v>1505</v>
      </c>
      <c r="B2506" s="11">
        <v>46358</v>
      </c>
      <c r="C2506" s="4">
        <f>YEAR(SalesDataTable[[#This Row],[Order Date]])</f>
        <v>2026</v>
      </c>
      <c r="D2506" s="4" t="str">
        <f>"Q"&amp;ROUNDUP(MONTH(SalesDataTable[[#This Row],[Order Date]])/3,0)</f>
        <v>Q4</v>
      </c>
      <c r="E2506" s="4">
        <f>MONTH(SalesDataTable[[#This Row],[Order Date]])</f>
        <v>12</v>
      </c>
      <c r="F2506" s="4" t="str">
        <f>TEXT(SalesDataTable[[#This Row],[Order Date]],"MMM")</f>
        <v>Dec</v>
      </c>
      <c r="G2506" s="3" t="s">
        <v>0</v>
      </c>
      <c r="H2506" s="3" t="s">
        <v>50</v>
      </c>
      <c r="I2506" s="3" t="s">
        <v>2</v>
      </c>
      <c r="J2506" s="3" t="s">
        <v>16</v>
      </c>
      <c r="K2506" s="3" t="s">
        <v>34</v>
      </c>
      <c r="L2506" s="3" t="s">
        <v>35</v>
      </c>
      <c r="M2506" s="8">
        <v>2</v>
      </c>
      <c r="N2506" s="5">
        <v>40.86</v>
      </c>
      <c r="O2506" s="6">
        <v>0.05</v>
      </c>
      <c r="P2506" s="18">
        <v>15.06</v>
      </c>
      <c r="Q2506" s="18">
        <f t="shared" si="156"/>
        <v>77.634</v>
      </c>
      <c r="R2506" s="18">
        <f t="shared" si="157"/>
        <v>30.12</v>
      </c>
      <c r="S2506" s="18">
        <f t="shared" si="158"/>
        <v>47.513999999999996</v>
      </c>
      <c r="T2506" s="7">
        <f t="shared" si="159"/>
        <v>0.6120256588608084</v>
      </c>
      <c r="U2506" s="4">
        <f>YEAR(SalesDataTable[[#This Row],[Order Date]])</f>
        <v>2026</v>
      </c>
      <c r="V2506" s="7" t="str">
        <f>"Q"&amp;ROUNDUP(MONTH(SalesDataTable[[#This Row],[Order Date]])/3,0)</f>
        <v>Q4</v>
      </c>
      <c r="W2506" s="8">
        <f>MONTH(SalesDataTable[[#This Row],[Order Date]])</f>
        <v>12</v>
      </c>
      <c r="X2506" s="7" t="str">
        <f>TEXT(SalesDataTable[[#This Row],[Order Date]],"mmm")</f>
        <v>Dec</v>
      </c>
    </row>
    <row r="2507" spans="1:24" ht="15.75">
      <c r="A2507" s="2">
        <v>1664</v>
      </c>
      <c r="B2507" s="11">
        <v>46358</v>
      </c>
      <c r="C2507" s="4">
        <f>YEAR(SalesDataTable[[#This Row],[Order Date]])</f>
        <v>2026</v>
      </c>
      <c r="D2507" s="4" t="str">
        <f>"Q"&amp;ROUNDUP(MONTH(SalesDataTable[[#This Row],[Order Date]])/3,0)</f>
        <v>Q4</v>
      </c>
      <c r="E2507" s="4">
        <f>MONTH(SalesDataTable[[#This Row],[Order Date]])</f>
        <v>12</v>
      </c>
      <c r="F2507" s="4" t="str">
        <f>TEXT(SalesDataTable[[#This Row],[Order Date]],"MMM")</f>
        <v>Dec</v>
      </c>
      <c r="G2507" s="3" t="s">
        <v>11</v>
      </c>
      <c r="H2507" s="3" t="s">
        <v>25</v>
      </c>
      <c r="I2507" s="3" t="s">
        <v>28</v>
      </c>
      <c r="J2507" s="3" t="s">
        <v>3</v>
      </c>
      <c r="K2507" s="3" t="s">
        <v>23</v>
      </c>
      <c r="L2507" s="3" t="s">
        <v>29</v>
      </c>
      <c r="M2507" s="8">
        <v>6</v>
      </c>
      <c r="N2507" s="5">
        <v>194.79</v>
      </c>
      <c r="O2507" s="6">
        <v>0</v>
      </c>
      <c r="P2507" s="18">
        <v>105.73</v>
      </c>
      <c r="Q2507" s="18">
        <f t="shared" si="156"/>
        <v>1168.74</v>
      </c>
      <c r="R2507" s="18">
        <f t="shared" si="157"/>
        <v>634.38</v>
      </c>
      <c r="S2507" s="18">
        <f t="shared" si="158"/>
        <v>534.36</v>
      </c>
      <c r="T2507" s="7">
        <f t="shared" si="159"/>
        <v>0.45721032907233433</v>
      </c>
      <c r="U2507" s="4">
        <f>YEAR(SalesDataTable[[#This Row],[Order Date]])</f>
        <v>2026</v>
      </c>
      <c r="V2507" s="7" t="str">
        <f>"Q"&amp;ROUNDUP(MONTH(SalesDataTable[[#This Row],[Order Date]])/3,0)</f>
        <v>Q4</v>
      </c>
      <c r="W2507" s="8">
        <f>MONTH(SalesDataTable[[#This Row],[Order Date]])</f>
        <v>12</v>
      </c>
      <c r="X2507" s="7" t="str">
        <f>TEXT(SalesDataTable[[#This Row],[Order Date]],"mmm")</f>
        <v>Dec</v>
      </c>
    </row>
    <row r="2508" spans="1:24" ht="15.75">
      <c r="A2508" s="2">
        <v>2035</v>
      </c>
      <c r="B2508" s="11">
        <v>46358</v>
      </c>
      <c r="C2508" s="4">
        <f>YEAR(SalesDataTable[[#This Row],[Order Date]])</f>
        <v>2026</v>
      </c>
      <c r="D2508" s="4" t="str">
        <f>"Q"&amp;ROUNDUP(MONTH(SalesDataTable[[#This Row],[Order Date]])/3,0)</f>
        <v>Q4</v>
      </c>
      <c r="E2508" s="4">
        <f>MONTH(SalesDataTable[[#This Row],[Order Date]])</f>
        <v>12</v>
      </c>
      <c r="F2508" s="4" t="str">
        <f>TEXT(SalesDataTable[[#This Row],[Order Date]],"MMM")</f>
        <v>Dec</v>
      </c>
      <c r="G2508" s="3" t="s">
        <v>20</v>
      </c>
      <c r="H2508" s="3" t="s">
        <v>47</v>
      </c>
      <c r="I2508" s="3" t="s">
        <v>2</v>
      </c>
      <c r="J2508" s="3" t="s">
        <v>13</v>
      </c>
      <c r="K2508" s="3" t="s">
        <v>23</v>
      </c>
      <c r="L2508" s="3" t="s">
        <v>40</v>
      </c>
      <c r="M2508" s="8">
        <v>4</v>
      </c>
      <c r="N2508" s="5">
        <v>80.98</v>
      </c>
      <c r="O2508" s="6">
        <v>0.2</v>
      </c>
      <c r="P2508" s="18">
        <v>38.6</v>
      </c>
      <c r="Q2508" s="18">
        <f t="shared" si="156"/>
        <v>259.13600000000002</v>
      </c>
      <c r="R2508" s="18">
        <f t="shared" si="157"/>
        <v>154.4</v>
      </c>
      <c r="S2508" s="18">
        <f t="shared" si="158"/>
        <v>104.73600000000002</v>
      </c>
      <c r="T2508" s="7">
        <f t="shared" si="159"/>
        <v>0.40417387009138062</v>
      </c>
      <c r="U2508" s="4">
        <f>YEAR(SalesDataTable[[#This Row],[Order Date]])</f>
        <v>2026</v>
      </c>
      <c r="V2508" s="7" t="str">
        <f>"Q"&amp;ROUNDUP(MONTH(SalesDataTable[[#This Row],[Order Date]])/3,0)</f>
        <v>Q4</v>
      </c>
      <c r="W2508" s="8">
        <f>MONTH(SalesDataTable[[#This Row],[Order Date]])</f>
        <v>12</v>
      </c>
      <c r="X2508" s="7" t="str">
        <f>TEXT(SalesDataTable[[#This Row],[Order Date]],"mmm")</f>
        <v>Dec</v>
      </c>
    </row>
    <row r="2509" spans="1:24" ht="15.75">
      <c r="A2509" s="2">
        <v>2094</v>
      </c>
      <c r="B2509" s="11">
        <v>46358</v>
      </c>
      <c r="C2509" s="4">
        <f>YEAR(SalesDataTable[[#This Row],[Order Date]])</f>
        <v>2026</v>
      </c>
      <c r="D2509" s="4" t="str">
        <f>"Q"&amp;ROUNDUP(MONTH(SalesDataTable[[#This Row],[Order Date]])/3,0)</f>
        <v>Q4</v>
      </c>
      <c r="E2509" s="4">
        <f>MONTH(SalesDataTable[[#This Row],[Order Date]])</f>
        <v>12</v>
      </c>
      <c r="F2509" s="4" t="str">
        <f>TEXT(SalesDataTable[[#This Row],[Order Date]],"MMM")</f>
        <v>Dec</v>
      </c>
      <c r="G2509" s="3" t="s">
        <v>0</v>
      </c>
      <c r="H2509" s="3" t="s">
        <v>50</v>
      </c>
      <c r="I2509" s="3" t="s">
        <v>2</v>
      </c>
      <c r="J2509" s="3" t="s">
        <v>13</v>
      </c>
      <c r="K2509" s="3" t="s">
        <v>23</v>
      </c>
      <c r="L2509" s="3" t="s">
        <v>29</v>
      </c>
      <c r="M2509" s="8">
        <v>3</v>
      </c>
      <c r="N2509" s="5">
        <v>196.48</v>
      </c>
      <c r="O2509" s="6">
        <v>0.05</v>
      </c>
      <c r="P2509" s="18">
        <v>107.2</v>
      </c>
      <c r="Q2509" s="18">
        <f t="shared" si="156"/>
        <v>559.96799999999996</v>
      </c>
      <c r="R2509" s="18">
        <f t="shared" si="157"/>
        <v>321.60000000000002</v>
      </c>
      <c r="S2509" s="18">
        <f t="shared" si="158"/>
        <v>238.36799999999994</v>
      </c>
      <c r="T2509" s="7">
        <f t="shared" si="159"/>
        <v>0.42568146751242919</v>
      </c>
      <c r="U2509" s="4">
        <f>YEAR(SalesDataTable[[#This Row],[Order Date]])</f>
        <v>2026</v>
      </c>
      <c r="V2509" s="7" t="str">
        <f>"Q"&amp;ROUNDUP(MONTH(SalesDataTable[[#This Row],[Order Date]])/3,0)</f>
        <v>Q4</v>
      </c>
      <c r="W2509" s="8">
        <f>MONTH(SalesDataTable[[#This Row],[Order Date]])</f>
        <v>12</v>
      </c>
      <c r="X2509" s="7" t="str">
        <f>TEXT(SalesDataTable[[#This Row],[Order Date]],"mmm")</f>
        <v>Dec</v>
      </c>
    </row>
    <row r="2510" spans="1:24" ht="15.75">
      <c r="A2510" s="2">
        <v>2204</v>
      </c>
      <c r="B2510" s="11">
        <v>46358</v>
      </c>
      <c r="C2510" s="4">
        <f>YEAR(SalesDataTable[[#This Row],[Order Date]])</f>
        <v>2026</v>
      </c>
      <c r="D2510" s="4" t="str">
        <f>"Q"&amp;ROUNDUP(MONTH(SalesDataTable[[#This Row],[Order Date]])/3,0)</f>
        <v>Q4</v>
      </c>
      <c r="E2510" s="4">
        <f>MONTH(SalesDataTable[[#This Row],[Order Date]])</f>
        <v>12</v>
      </c>
      <c r="F2510" s="4" t="str">
        <f>TEXT(SalesDataTable[[#This Row],[Order Date]],"MMM")</f>
        <v>Dec</v>
      </c>
      <c r="G2510" s="3" t="s">
        <v>0</v>
      </c>
      <c r="H2510" s="3" t="s">
        <v>36</v>
      </c>
      <c r="I2510" s="3" t="s">
        <v>19</v>
      </c>
      <c r="J2510" s="3" t="s">
        <v>13</v>
      </c>
      <c r="K2510" s="3" t="s">
        <v>14</v>
      </c>
      <c r="L2510" s="3" t="s">
        <v>32</v>
      </c>
      <c r="M2510" s="8">
        <v>2</v>
      </c>
      <c r="N2510" s="5">
        <v>46.63</v>
      </c>
      <c r="O2510" s="6">
        <v>0</v>
      </c>
      <c r="P2510" s="18">
        <v>18.68</v>
      </c>
      <c r="Q2510" s="18">
        <f t="shared" si="156"/>
        <v>93.26</v>
      </c>
      <c r="R2510" s="18">
        <f t="shared" si="157"/>
        <v>37.36</v>
      </c>
      <c r="S2510" s="18">
        <f t="shared" si="158"/>
        <v>55.900000000000006</v>
      </c>
      <c r="T2510" s="7">
        <f t="shared" si="159"/>
        <v>0.59939952820072917</v>
      </c>
      <c r="U2510" s="4">
        <f>YEAR(SalesDataTable[[#This Row],[Order Date]])</f>
        <v>2026</v>
      </c>
      <c r="V2510" s="7" t="str">
        <f>"Q"&amp;ROUNDUP(MONTH(SalesDataTable[[#This Row],[Order Date]])/3,0)</f>
        <v>Q4</v>
      </c>
      <c r="W2510" s="8">
        <f>MONTH(SalesDataTable[[#This Row],[Order Date]])</f>
        <v>12</v>
      </c>
      <c r="X2510" s="7" t="str">
        <f>TEXT(SalesDataTable[[#This Row],[Order Date]],"mmm")</f>
        <v>Dec</v>
      </c>
    </row>
    <row r="2511" spans="1:24" ht="15.75">
      <c r="A2511" s="2">
        <v>3921</v>
      </c>
      <c r="B2511" s="11">
        <v>46358</v>
      </c>
      <c r="C2511" s="4">
        <f>YEAR(SalesDataTable[[#This Row],[Order Date]])</f>
        <v>2026</v>
      </c>
      <c r="D2511" s="4" t="str">
        <f>"Q"&amp;ROUNDUP(MONTH(SalesDataTable[[#This Row],[Order Date]])/3,0)</f>
        <v>Q4</v>
      </c>
      <c r="E2511" s="4">
        <f>MONTH(SalesDataTable[[#This Row],[Order Date]])</f>
        <v>12</v>
      </c>
      <c r="F2511" s="4" t="str">
        <f>TEXT(SalesDataTable[[#This Row],[Order Date]],"MMM")</f>
        <v>Dec</v>
      </c>
      <c r="G2511" s="3" t="s">
        <v>11</v>
      </c>
      <c r="H2511" s="3" t="s">
        <v>25</v>
      </c>
      <c r="I2511" s="3" t="s">
        <v>8</v>
      </c>
      <c r="J2511" s="3" t="s">
        <v>16</v>
      </c>
      <c r="K2511" s="3" t="s">
        <v>9</v>
      </c>
      <c r="L2511" s="3" t="s">
        <v>17</v>
      </c>
      <c r="M2511" s="8">
        <v>12</v>
      </c>
      <c r="N2511" s="5">
        <v>142.93</v>
      </c>
      <c r="O2511" s="6">
        <v>0.1</v>
      </c>
      <c r="P2511" s="18">
        <v>79.81</v>
      </c>
      <c r="Q2511" s="18">
        <f t="shared" si="156"/>
        <v>1543.644</v>
      </c>
      <c r="R2511" s="18">
        <f t="shared" si="157"/>
        <v>957.72</v>
      </c>
      <c r="S2511" s="18">
        <f t="shared" si="158"/>
        <v>585.92399999999998</v>
      </c>
      <c r="T2511" s="7">
        <f t="shared" si="159"/>
        <v>0.37957197384889263</v>
      </c>
      <c r="U2511" s="4">
        <f>YEAR(SalesDataTable[[#This Row],[Order Date]])</f>
        <v>2026</v>
      </c>
      <c r="V2511" s="7" t="str">
        <f>"Q"&amp;ROUNDUP(MONTH(SalesDataTable[[#This Row],[Order Date]])/3,0)</f>
        <v>Q4</v>
      </c>
      <c r="W2511" s="8">
        <f>MONTH(SalesDataTable[[#This Row],[Order Date]])</f>
        <v>12</v>
      </c>
      <c r="X2511" s="7" t="str">
        <f>TEXT(SalesDataTable[[#This Row],[Order Date]],"mmm")</f>
        <v>Dec</v>
      </c>
    </row>
    <row r="2512" spans="1:24" ht="15.75">
      <c r="A2512" s="2">
        <v>3999</v>
      </c>
      <c r="B2512" s="11">
        <v>46358</v>
      </c>
      <c r="C2512" s="4">
        <f>YEAR(SalesDataTable[[#This Row],[Order Date]])</f>
        <v>2026</v>
      </c>
      <c r="D2512" s="4" t="str">
        <f>"Q"&amp;ROUNDUP(MONTH(SalesDataTable[[#This Row],[Order Date]])/3,0)</f>
        <v>Q4</v>
      </c>
      <c r="E2512" s="4">
        <f>MONTH(SalesDataTable[[#This Row],[Order Date]])</f>
        <v>12</v>
      </c>
      <c r="F2512" s="4" t="str">
        <f>TEXT(SalesDataTable[[#This Row],[Order Date]],"MMM")</f>
        <v>Dec</v>
      </c>
      <c r="G2512" s="3" t="s">
        <v>6</v>
      </c>
      <c r="H2512" s="3" t="s">
        <v>43</v>
      </c>
      <c r="I2512" s="3" t="s">
        <v>19</v>
      </c>
      <c r="J2512" s="3" t="s">
        <v>3</v>
      </c>
      <c r="K2512" s="3" t="s">
        <v>9</v>
      </c>
      <c r="L2512" s="3" t="s">
        <v>37</v>
      </c>
      <c r="M2512" s="8">
        <v>2</v>
      </c>
      <c r="N2512" s="5">
        <v>153.97</v>
      </c>
      <c r="O2512" s="6">
        <v>0</v>
      </c>
      <c r="P2512" s="18">
        <v>79.45</v>
      </c>
      <c r="Q2512" s="18">
        <f t="shared" si="156"/>
        <v>307.94</v>
      </c>
      <c r="R2512" s="18">
        <f t="shared" si="157"/>
        <v>158.9</v>
      </c>
      <c r="S2512" s="18">
        <f t="shared" si="158"/>
        <v>149.04</v>
      </c>
      <c r="T2512" s="7">
        <f t="shared" si="159"/>
        <v>0.48399038773787101</v>
      </c>
      <c r="U2512" s="4">
        <f>YEAR(SalesDataTable[[#This Row],[Order Date]])</f>
        <v>2026</v>
      </c>
      <c r="V2512" s="7" t="str">
        <f>"Q"&amp;ROUNDUP(MONTH(SalesDataTable[[#This Row],[Order Date]])/3,0)</f>
        <v>Q4</v>
      </c>
      <c r="W2512" s="8">
        <f>MONTH(SalesDataTable[[#This Row],[Order Date]])</f>
        <v>12</v>
      </c>
      <c r="X2512" s="7" t="str">
        <f>TEXT(SalesDataTable[[#This Row],[Order Date]],"mmm")</f>
        <v>Dec</v>
      </c>
    </row>
    <row r="2513" spans="1:24" ht="15.75">
      <c r="A2513" s="2">
        <v>4546</v>
      </c>
      <c r="B2513" s="11">
        <v>46358</v>
      </c>
      <c r="C2513" s="4">
        <f>YEAR(SalesDataTable[[#This Row],[Order Date]])</f>
        <v>2026</v>
      </c>
      <c r="D2513" s="4" t="str">
        <f>"Q"&amp;ROUNDUP(MONTH(SalesDataTable[[#This Row],[Order Date]])/3,0)</f>
        <v>Q4</v>
      </c>
      <c r="E2513" s="4">
        <f>MONTH(SalesDataTable[[#This Row],[Order Date]])</f>
        <v>12</v>
      </c>
      <c r="F2513" s="4" t="str">
        <f>TEXT(SalesDataTable[[#This Row],[Order Date]],"MMM")</f>
        <v>Dec</v>
      </c>
      <c r="G2513" s="3" t="s">
        <v>20</v>
      </c>
      <c r="H2513" s="3" t="s">
        <v>47</v>
      </c>
      <c r="I2513" s="3" t="s">
        <v>2</v>
      </c>
      <c r="J2513" s="3" t="s">
        <v>3</v>
      </c>
      <c r="K2513" s="3" t="s">
        <v>23</v>
      </c>
      <c r="L2513" s="3" t="s">
        <v>24</v>
      </c>
      <c r="M2513" s="8">
        <v>1</v>
      </c>
      <c r="N2513" s="5">
        <v>344.63</v>
      </c>
      <c r="O2513" s="6">
        <v>0.05</v>
      </c>
      <c r="P2513" s="18">
        <v>189.22</v>
      </c>
      <c r="Q2513" s="18">
        <f t="shared" si="156"/>
        <v>327.39849999999996</v>
      </c>
      <c r="R2513" s="18">
        <f t="shared" si="157"/>
        <v>189.22</v>
      </c>
      <c r="S2513" s="18">
        <f t="shared" si="158"/>
        <v>138.17849999999996</v>
      </c>
      <c r="T2513" s="7">
        <f t="shared" si="159"/>
        <v>0.42204988721695419</v>
      </c>
      <c r="U2513" s="4">
        <f>YEAR(SalesDataTable[[#This Row],[Order Date]])</f>
        <v>2026</v>
      </c>
      <c r="V2513" s="7" t="str">
        <f>"Q"&amp;ROUNDUP(MONTH(SalesDataTable[[#This Row],[Order Date]])/3,0)</f>
        <v>Q4</v>
      </c>
      <c r="W2513" s="8">
        <f>MONTH(SalesDataTable[[#This Row],[Order Date]])</f>
        <v>12</v>
      </c>
      <c r="X2513" s="7" t="str">
        <f>TEXT(SalesDataTable[[#This Row],[Order Date]],"mmm")</f>
        <v>Dec</v>
      </c>
    </row>
    <row r="2514" spans="1:24" ht="15.75">
      <c r="A2514" s="2">
        <v>158</v>
      </c>
      <c r="B2514" s="11">
        <v>46359</v>
      </c>
      <c r="C2514" s="4">
        <f>YEAR(SalesDataTable[[#This Row],[Order Date]])</f>
        <v>2026</v>
      </c>
      <c r="D2514" s="4" t="str">
        <f>"Q"&amp;ROUNDUP(MONTH(SalesDataTable[[#This Row],[Order Date]])/3,0)</f>
        <v>Q4</v>
      </c>
      <c r="E2514" s="4">
        <f>MONTH(SalesDataTable[[#This Row],[Order Date]])</f>
        <v>12</v>
      </c>
      <c r="F2514" s="4" t="str">
        <f>TEXT(SalesDataTable[[#This Row],[Order Date]],"MMM")</f>
        <v>Dec</v>
      </c>
      <c r="G2514" s="3" t="s">
        <v>20</v>
      </c>
      <c r="H2514" s="3" t="s">
        <v>47</v>
      </c>
      <c r="I2514" s="3" t="s">
        <v>2</v>
      </c>
      <c r="J2514" s="3" t="s">
        <v>13</v>
      </c>
      <c r="K2514" s="3" t="s">
        <v>14</v>
      </c>
      <c r="L2514" s="3" t="s">
        <v>32</v>
      </c>
      <c r="M2514" s="8">
        <v>2</v>
      </c>
      <c r="N2514" s="5">
        <v>46.51</v>
      </c>
      <c r="O2514" s="6">
        <v>0.05</v>
      </c>
      <c r="P2514" s="18">
        <v>18.73</v>
      </c>
      <c r="Q2514" s="18">
        <f t="shared" si="156"/>
        <v>88.368999999999986</v>
      </c>
      <c r="R2514" s="18">
        <f t="shared" si="157"/>
        <v>37.46</v>
      </c>
      <c r="S2514" s="18">
        <f t="shared" si="158"/>
        <v>50.908999999999985</v>
      </c>
      <c r="T2514" s="7">
        <f t="shared" si="159"/>
        <v>0.57609568966492763</v>
      </c>
      <c r="U2514" s="4">
        <f>YEAR(SalesDataTable[[#This Row],[Order Date]])</f>
        <v>2026</v>
      </c>
      <c r="V2514" s="7" t="str">
        <f>"Q"&amp;ROUNDUP(MONTH(SalesDataTable[[#This Row],[Order Date]])/3,0)</f>
        <v>Q4</v>
      </c>
      <c r="W2514" s="8">
        <f>MONTH(SalesDataTable[[#This Row],[Order Date]])</f>
        <v>12</v>
      </c>
      <c r="X2514" s="7" t="str">
        <f>TEXT(SalesDataTable[[#This Row],[Order Date]],"mmm")</f>
        <v>Dec</v>
      </c>
    </row>
    <row r="2515" spans="1:24" ht="15.75">
      <c r="A2515" s="2">
        <v>1972</v>
      </c>
      <c r="B2515" s="11">
        <v>46359</v>
      </c>
      <c r="C2515" s="4">
        <f>YEAR(SalesDataTable[[#This Row],[Order Date]])</f>
        <v>2026</v>
      </c>
      <c r="D2515" s="4" t="str">
        <f>"Q"&amp;ROUNDUP(MONTH(SalesDataTable[[#This Row],[Order Date]])/3,0)</f>
        <v>Q4</v>
      </c>
      <c r="E2515" s="4">
        <f>MONTH(SalesDataTable[[#This Row],[Order Date]])</f>
        <v>12</v>
      </c>
      <c r="F2515" s="4" t="str">
        <f>TEXT(SalesDataTable[[#This Row],[Order Date]],"MMM")</f>
        <v>Dec</v>
      </c>
      <c r="G2515" s="3" t="s">
        <v>0</v>
      </c>
      <c r="H2515" s="3" t="s">
        <v>36</v>
      </c>
      <c r="I2515" s="3" t="s">
        <v>8</v>
      </c>
      <c r="J2515" s="3" t="s">
        <v>16</v>
      </c>
      <c r="K2515" s="3" t="s">
        <v>4</v>
      </c>
      <c r="L2515" s="3" t="s">
        <v>5</v>
      </c>
      <c r="M2515" s="8">
        <v>6</v>
      </c>
      <c r="N2515" s="5">
        <v>80.17</v>
      </c>
      <c r="O2515" s="6">
        <v>0.1</v>
      </c>
      <c r="P2515" s="18">
        <v>42.67</v>
      </c>
      <c r="Q2515" s="18">
        <f t="shared" si="156"/>
        <v>432.91800000000001</v>
      </c>
      <c r="R2515" s="18">
        <f t="shared" si="157"/>
        <v>256.02</v>
      </c>
      <c r="S2515" s="18">
        <f t="shared" si="158"/>
        <v>176.89800000000002</v>
      </c>
      <c r="T2515" s="7">
        <f t="shared" si="159"/>
        <v>0.40861779828974543</v>
      </c>
      <c r="U2515" s="4">
        <f>YEAR(SalesDataTable[[#This Row],[Order Date]])</f>
        <v>2026</v>
      </c>
      <c r="V2515" s="7" t="str">
        <f>"Q"&amp;ROUNDUP(MONTH(SalesDataTable[[#This Row],[Order Date]])/3,0)</f>
        <v>Q4</v>
      </c>
      <c r="W2515" s="8">
        <f>MONTH(SalesDataTable[[#This Row],[Order Date]])</f>
        <v>12</v>
      </c>
      <c r="X2515" s="7" t="str">
        <f>TEXT(SalesDataTable[[#This Row],[Order Date]],"mmm")</f>
        <v>Dec</v>
      </c>
    </row>
    <row r="2516" spans="1:24" ht="15.75">
      <c r="A2516" s="2">
        <v>3196</v>
      </c>
      <c r="B2516" s="11">
        <v>46359</v>
      </c>
      <c r="C2516" s="4">
        <f>YEAR(SalesDataTable[[#This Row],[Order Date]])</f>
        <v>2026</v>
      </c>
      <c r="D2516" s="4" t="str">
        <f>"Q"&amp;ROUNDUP(MONTH(SalesDataTable[[#This Row],[Order Date]])/3,0)</f>
        <v>Q4</v>
      </c>
      <c r="E2516" s="4">
        <f>MONTH(SalesDataTable[[#This Row],[Order Date]])</f>
        <v>12</v>
      </c>
      <c r="F2516" s="4" t="str">
        <f>TEXT(SalesDataTable[[#This Row],[Order Date]],"MMM")</f>
        <v>Dec</v>
      </c>
      <c r="G2516" s="3" t="s">
        <v>20</v>
      </c>
      <c r="H2516" s="3" t="s">
        <v>47</v>
      </c>
      <c r="I2516" s="3" t="s">
        <v>2</v>
      </c>
      <c r="J2516" s="3" t="s">
        <v>13</v>
      </c>
      <c r="K2516" s="3" t="s">
        <v>23</v>
      </c>
      <c r="L2516" s="3" t="s">
        <v>51</v>
      </c>
      <c r="M2516" s="8">
        <v>2</v>
      </c>
      <c r="N2516" s="5">
        <v>124.62</v>
      </c>
      <c r="O2516" s="6">
        <v>0.1</v>
      </c>
      <c r="P2516" s="18">
        <v>58.91</v>
      </c>
      <c r="Q2516" s="18">
        <f t="shared" si="156"/>
        <v>224.316</v>
      </c>
      <c r="R2516" s="18">
        <f t="shared" si="157"/>
        <v>117.82</v>
      </c>
      <c r="S2516" s="18">
        <f t="shared" si="158"/>
        <v>106.49600000000001</v>
      </c>
      <c r="T2516" s="7">
        <f t="shared" si="159"/>
        <v>0.47475882237557737</v>
      </c>
      <c r="U2516" s="4">
        <f>YEAR(SalesDataTable[[#This Row],[Order Date]])</f>
        <v>2026</v>
      </c>
      <c r="V2516" s="7" t="str">
        <f>"Q"&amp;ROUNDUP(MONTH(SalesDataTable[[#This Row],[Order Date]])/3,0)</f>
        <v>Q4</v>
      </c>
      <c r="W2516" s="8">
        <f>MONTH(SalesDataTable[[#This Row],[Order Date]])</f>
        <v>12</v>
      </c>
      <c r="X2516" s="7" t="str">
        <f>TEXT(SalesDataTable[[#This Row],[Order Date]],"mmm")</f>
        <v>Dec</v>
      </c>
    </row>
    <row r="2517" spans="1:24" ht="15.75">
      <c r="A2517" s="2">
        <v>3722</v>
      </c>
      <c r="B2517" s="11">
        <v>46359</v>
      </c>
      <c r="C2517" s="4">
        <f>YEAR(SalesDataTable[[#This Row],[Order Date]])</f>
        <v>2026</v>
      </c>
      <c r="D2517" s="4" t="str">
        <f>"Q"&amp;ROUNDUP(MONTH(SalesDataTable[[#This Row],[Order Date]])/3,0)</f>
        <v>Q4</v>
      </c>
      <c r="E2517" s="4">
        <f>MONTH(SalesDataTable[[#This Row],[Order Date]])</f>
        <v>12</v>
      </c>
      <c r="F2517" s="4" t="str">
        <f>TEXT(SalesDataTable[[#This Row],[Order Date]],"MMM")</f>
        <v>Dec</v>
      </c>
      <c r="G2517" s="3" t="s">
        <v>11</v>
      </c>
      <c r="H2517" s="3" t="s">
        <v>18</v>
      </c>
      <c r="I2517" s="3" t="s">
        <v>2</v>
      </c>
      <c r="J2517" s="3" t="s">
        <v>3</v>
      </c>
      <c r="K2517" s="3" t="s">
        <v>9</v>
      </c>
      <c r="L2517" s="3" t="s">
        <v>17</v>
      </c>
      <c r="M2517" s="8">
        <v>1</v>
      </c>
      <c r="N2517" s="5">
        <v>144.78</v>
      </c>
      <c r="O2517" s="6">
        <v>0.15</v>
      </c>
      <c r="P2517" s="18">
        <v>81.53</v>
      </c>
      <c r="Q2517" s="18">
        <f t="shared" si="156"/>
        <v>123.063</v>
      </c>
      <c r="R2517" s="18">
        <f t="shared" si="157"/>
        <v>81.53</v>
      </c>
      <c r="S2517" s="18">
        <f t="shared" si="158"/>
        <v>41.533000000000001</v>
      </c>
      <c r="T2517" s="7">
        <f t="shared" si="159"/>
        <v>0.33749380398657597</v>
      </c>
      <c r="U2517" s="4">
        <f>YEAR(SalesDataTable[[#This Row],[Order Date]])</f>
        <v>2026</v>
      </c>
      <c r="V2517" s="7" t="str">
        <f>"Q"&amp;ROUNDUP(MONTH(SalesDataTable[[#This Row],[Order Date]])/3,0)</f>
        <v>Q4</v>
      </c>
      <c r="W2517" s="8">
        <f>MONTH(SalesDataTable[[#This Row],[Order Date]])</f>
        <v>12</v>
      </c>
      <c r="X2517" s="7" t="str">
        <f>TEXT(SalesDataTable[[#This Row],[Order Date]],"mmm")</f>
        <v>Dec</v>
      </c>
    </row>
    <row r="2518" spans="1:24" ht="15.75">
      <c r="A2518" s="2">
        <v>4201</v>
      </c>
      <c r="B2518" s="11">
        <v>46359</v>
      </c>
      <c r="C2518" s="4">
        <f>YEAR(SalesDataTable[[#This Row],[Order Date]])</f>
        <v>2026</v>
      </c>
      <c r="D2518" s="4" t="str">
        <f>"Q"&amp;ROUNDUP(MONTH(SalesDataTable[[#This Row],[Order Date]])/3,0)</f>
        <v>Q4</v>
      </c>
      <c r="E2518" s="4">
        <f>MONTH(SalesDataTable[[#This Row],[Order Date]])</f>
        <v>12</v>
      </c>
      <c r="F2518" s="4" t="str">
        <f>TEXT(SalesDataTable[[#This Row],[Order Date]],"MMM")</f>
        <v>Dec</v>
      </c>
      <c r="G2518" s="3" t="s">
        <v>20</v>
      </c>
      <c r="H2518" s="3" t="s">
        <v>31</v>
      </c>
      <c r="I2518" s="3" t="s">
        <v>2</v>
      </c>
      <c r="J2518" s="3" t="s">
        <v>16</v>
      </c>
      <c r="K2518" s="3" t="s">
        <v>14</v>
      </c>
      <c r="L2518" s="3" t="s">
        <v>44</v>
      </c>
      <c r="M2518" s="8">
        <v>1</v>
      </c>
      <c r="N2518" s="5">
        <v>133.80000000000001</v>
      </c>
      <c r="O2518" s="6">
        <v>0</v>
      </c>
      <c r="P2518" s="18">
        <v>66.349999999999994</v>
      </c>
      <c r="Q2518" s="18">
        <f t="shared" si="156"/>
        <v>133.80000000000001</v>
      </c>
      <c r="R2518" s="18">
        <f t="shared" si="157"/>
        <v>66.349999999999994</v>
      </c>
      <c r="S2518" s="18">
        <f t="shared" si="158"/>
        <v>67.450000000000017</v>
      </c>
      <c r="T2518" s="7">
        <f t="shared" si="159"/>
        <v>0.50411061285500758</v>
      </c>
      <c r="U2518" s="4">
        <f>YEAR(SalesDataTable[[#This Row],[Order Date]])</f>
        <v>2026</v>
      </c>
      <c r="V2518" s="7" t="str">
        <f>"Q"&amp;ROUNDUP(MONTH(SalesDataTable[[#This Row],[Order Date]])/3,0)</f>
        <v>Q4</v>
      </c>
      <c r="W2518" s="8">
        <f>MONTH(SalesDataTable[[#This Row],[Order Date]])</f>
        <v>12</v>
      </c>
      <c r="X2518" s="7" t="str">
        <f>TEXT(SalesDataTable[[#This Row],[Order Date]],"mmm")</f>
        <v>Dec</v>
      </c>
    </row>
    <row r="2519" spans="1:24" ht="15.75">
      <c r="A2519" s="2">
        <v>4498</v>
      </c>
      <c r="B2519" s="11">
        <v>46359</v>
      </c>
      <c r="C2519" s="4">
        <f>YEAR(SalesDataTable[[#This Row],[Order Date]])</f>
        <v>2026</v>
      </c>
      <c r="D2519" s="4" t="str">
        <f>"Q"&amp;ROUNDUP(MONTH(SalesDataTable[[#This Row],[Order Date]])/3,0)</f>
        <v>Q4</v>
      </c>
      <c r="E2519" s="4">
        <f>MONTH(SalesDataTable[[#This Row],[Order Date]])</f>
        <v>12</v>
      </c>
      <c r="F2519" s="4" t="str">
        <f>TEXT(SalesDataTable[[#This Row],[Order Date]],"MMM")</f>
        <v>Dec</v>
      </c>
      <c r="G2519" s="3" t="s">
        <v>20</v>
      </c>
      <c r="H2519" s="3" t="s">
        <v>31</v>
      </c>
      <c r="I2519" s="3" t="s">
        <v>19</v>
      </c>
      <c r="J2519" s="3" t="s">
        <v>13</v>
      </c>
      <c r="K2519" s="3" t="s">
        <v>23</v>
      </c>
      <c r="L2519" s="3" t="s">
        <v>51</v>
      </c>
      <c r="M2519" s="8">
        <v>1</v>
      </c>
      <c r="N2519" s="5">
        <v>124.93</v>
      </c>
      <c r="O2519" s="6">
        <v>0</v>
      </c>
      <c r="P2519" s="18">
        <v>59.41</v>
      </c>
      <c r="Q2519" s="18">
        <f t="shared" si="156"/>
        <v>124.93</v>
      </c>
      <c r="R2519" s="18">
        <f t="shared" si="157"/>
        <v>59.41</v>
      </c>
      <c r="S2519" s="18">
        <f t="shared" si="158"/>
        <v>65.52000000000001</v>
      </c>
      <c r="T2519" s="7">
        <f t="shared" si="159"/>
        <v>0.52445369406867848</v>
      </c>
      <c r="U2519" s="4">
        <f>YEAR(SalesDataTable[[#This Row],[Order Date]])</f>
        <v>2026</v>
      </c>
      <c r="V2519" s="7" t="str">
        <f>"Q"&amp;ROUNDUP(MONTH(SalesDataTable[[#This Row],[Order Date]])/3,0)</f>
        <v>Q4</v>
      </c>
      <c r="W2519" s="8">
        <f>MONTH(SalesDataTable[[#This Row],[Order Date]])</f>
        <v>12</v>
      </c>
      <c r="X2519" s="7" t="str">
        <f>TEXT(SalesDataTable[[#This Row],[Order Date]],"mmm")</f>
        <v>Dec</v>
      </c>
    </row>
    <row r="2520" spans="1:24" ht="15.75">
      <c r="A2520" s="2">
        <v>4791</v>
      </c>
      <c r="B2520" s="11">
        <v>46359</v>
      </c>
      <c r="C2520" s="4">
        <f>YEAR(SalesDataTable[[#This Row],[Order Date]])</f>
        <v>2026</v>
      </c>
      <c r="D2520" s="4" t="str">
        <f>"Q"&amp;ROUNDUP(MONTH(SalesDataTable[[#This Row],[Order Date]])/3,0)</f>
        <v>Q4</v>
      </c>
      <c r="E2520" s="4">
        <f>MONTH(SalesDataTable[[#This Row],[Order Date]])</f>
        <v>12</v>
      </c>
      <c r="F2520" s="4" t="str">
        <f>TEXT(SalesDataTable[[#This Row],[Order Date]],"MMM")</f>
        <v>Dec</v>
      </c>
      <c r="G2520" s="3" t="s">
        <v>6</v>
      </c>
      <c r="H2520" s="3" t="s">
        <v>43</v>
      </c>
      <c r="I2520" s="3" t="s">
        <v>2</v>
      </c>
      <c r="J2520" s="3" t="s">
        <v>13</v>
      </c>
      <c r="K2520" s="3" t="s">
        <v>9</v>
      </c>
      <c r="L2520" s="3" t="s">
        <v>46</v>
      </c>
      <c r="M2520" s="8">
        <v>2</v>
      </c>
      <c r="N2520" s="5">
        <v>70.59</v>
      </c>
      <c r="O2520" s="6">
        <v>0.1</v>
      </c>
      <c r="P2520" s="18">
        <v>32.68</v>
      </c>
      <c r="Q2520" s="18">
        <f t="shared" si="156"/>
        <v>127.06200000000001</v>
      </c>
      <c r="R2520" s="18">
        <f t="shared" si="157"/>
        <v>65.36</v>
      </c>
      <c r="S2520" s="18">
        <f t="shared" si="158"/>
        <v>61.702000000000012</v>
      </c>
      <c r="T2520" s="7">
        <f t="shared" si="159"/>
        <v>0.48560545245628123</v>
      </c>
      <c r="U2520" s="4">
        <f>YEAR(SalesDataTable[[#This Row],[Order Date]])</f>
        <v>2026</v>
      </c>
      <c r="V2520" s="7" t="str">
        <f>"Q"&amp;ROUNDUP(MONTH(SalesDataTable[[#This Row],[Order Date]])/3,0)</f>
        <v>Q4</v>
      </c>
      <c r="W2520" s="8">
        <f>MONTH(SalesDataTable[[#This Row],[Order Date]])</f>
        <v>12</v>
      </c>
      <c r="X2520" s="7" t="str">
        <f>TEXT(SalesDataTable[[#This Row],[Order Date]],"mmm")</f>
        <v>Dec</v>
      </c>
    </row>
    <row r="2521" spans="1:24" ht="15.75">
      <c r="A2521" s="2">
        <v>614</v>
      </c>
      <c r="B2521" s="11">
        <v>46360</v>
      </c>
      <c r="C2521" s="4">
        <f>YEAR(SalesDataTable[[#This Row],[Order Date]])</f>
        <v>2026</v>
      </c>
      <c r="D2521" s="4" t="str">
        <f>"Q"&amp;ROUNDUP(MONTH(SalesDataTable[[#This Row],[Order Date]])/3,0)</f>
        <v>Q4</v>
      </c>
      <c r="E2521" s="4">
        <f>MONTH(SalesDataTable[[#This Row],[Order Date]])</f>
        <v>12</v>
      </c>
      <c r="F2521" s="4" t="str">
        <f>TEXT(SalesDataTable[[#This Row],[Order Date]],"MMM")</f>
        <v>Dec</v>
      </c>
      <c r="G2521" s="3" t="s">
        <v>20</v>
      </c>
      <c r="H2521" s="3" t="s">
        <v>31</v>
      </c>
      <c r="I2521" s="3" t="s">
        <v>2</v>
      </c>
      <c r="J2521" s="3" t="s">
        <v>3</v>
      </c>
      <c r="K2521" s="3" t="s">
        <v>9</v>
      </c>
      <c r="L2521" s="3" t="s">
        <v>37</v>
      </c>
      <c r="M2521" s="8">
        <v>2</v>
      </c>
      <c r="N2521" s="5">
        <v>151.05000000000001</v>
      </c>
      <c r="O2521" s="6">
        <v>0.15</v>
      </c>
      <c r="P2521" s="18">
        <v>80.36</v>
      </c>
      <c r="Q2521" s="18">
        <f t="shared" si="156"/>
        <v>256.78500000000003</v>
      </c>
      <c r="R2521" s="18">
        <f t="shared" si="157"/>
        <v>160.72</v>
      </c>
      <c r="S2521" s="18">
        <f t="shared" si="158"/>
        <v>96.065000000000026</v>
      </c>
      <c r="T2521" s="7">
        <f t="shared" si="159"/>
        <v>0.37410674299511271</v>
      </c>
      <c r="U2521" s="4">
        <f>YEAR(SalesDataTable[[#This Row],[Order Date]])</f>
        <v>2026</v>
      </c>
      <c r="V2521" s="7" t="str">
        <f>"Q"&amp;ROUNDUP(MONTH(SalesDataTable[[#This Row],[Order Date]])/3,0)</f>
        <v>Q4</v>
      </c>
      <c r="W2521" s="8">
        <f>MONTH(SalesDataTable[[#This Row],[Order Date]])</f>
        <v>12</v>
      </c>
      <c r="X2521" s="7" t="str">
        <f>TEXT(SalesDataTable[[#This Row],[Order Date]],"mmm")</f>
        <v>Dec</v>
      </c>
    </row>
    <row r="2522" spans="1:24" ht="15.75">
      <c r="A2522" s="2">
        <v>2301</v>
      </c>
      <c r="B2522" s="11">
        <v>46360</v>
      </c>
      <c r="C2522" s="4">
        <f>YEAR(SalesDataTable[[#This Row],[Order Date]])</f>
        <v>2026</v>
      </c>
      <c r="D2522" s="4" t="str">
        <f>"Q"&amp;ROUNDUP(MONTH(SalesDataTable[[#This Row],[Order Date]])/3,0)</f>
        <v>Q4</v>
      </c>
      <c r="E2522" s="4">
        <f>MONTH(SalesDataTable[[#This Row],[Order Date]])</f>
        <v>12</v>
      </c>
      <c r="F2522" s="4" t="str">
        <f>TEXT(SalesDataTable[[#This Row],[Order Date]],"MMM")</f>
        <v>Dec</v>
      </c>
      <c r="G2522" s="3" t="s">
        <v>20</v>
      </c>
      <c r="H2522" s="3" t="s">
        <v>31</v>
      </c>
      <c r="I2522" s="3" t="s">
        <v>2</v>
      </c>
      <c r="J2522" s="3" t="s">
        <v>3</v>
      </c>
      <c r="K2522" s="3" t="s">
        <v>23</v>
      </c>
      <c r="L2522" s="3" t="s">
        <v>51</v>
      </c>
      <c r="M2522" s="8">
        <v>2</v>
      </c>
      <c r="N2522" s="5">
        <v>120.37</v>
      </c>
      <c r="O2522" s="6">
        <v>0.2</v>
      </c>
      <c r="P2522" s="18">
        <v>59.39</v>
      </c>
      <c r="Q2522" s="18">
        <f t="shared" si="156"/>
        <v>192.59200000000001</v>
      </c>
      <c r="R2522" s="18">
        <f t="shared" si="157"/>
        <v>118.78</v>
      </c>
      <c r="S2522" s="18">
        <f t="shared" si="158"/>
        <v>73.812000000000012</v>
      </c>
      <c r="T2522" s="7">
        <f t="shared" si="159"/>
        <v>0.3832557946332143</v>
      </c>
      <c r="U2522" s="4">
        <f>YEAR(SalesDataTable[[#This Row],[Order Date]])</f>
        <v>2026</v>
      </c>
      <c r="V2522" s="7" t="str">
        <f>"Q"&amp;ROUNDUP(MONTH(SalesDataTable[[#This Row],[Order Date]])/3,0)</f>
        <v>Q4</v>
      </c>
      <c r="W2522" s="8">
        <f>MONTH(SalesDataTable[[#This Row],[Order Date]])</f>
        <v>12</v>
      </c>
      <c r="X2522" s="7" t="str">
        <f>TEXT(SalesDataTable[[#This Row],[Order Date]],"mmm")</f>
        <v>Dec</v>
      </c>
    </row>
    <row r="2523" spans="1:24" ht="15.75">
      <c r="A2523" s="2">
        <v>4430</v>
      </c>
      <c r="B2523" s="11">
        <v>46360</v>
      </c>
      <c r="C2523" s="4">
        <f>YEAR(SalesDataTable[[#This Row],[Order Date]])</f>
        <v>2026</v>
      </c>
      <c r="D2523" s="4" t="str">
        <f>"Q"&amp;ROUNDUP(MONTH(SalesDataTable[[#This Row],[Order Date]])/3,0)</f>
        <v>Q4</v>
      </c>
      <c r="E2523" s="4">
        <f>MONTH(SalesDataTable[[#This Row],[Order Date]])</f>
        <v>12</v>
      </c>
      <c r="F2523" s="4" t="str">
        <f>TEXT(SalesDataTable[[#This Row],[Order Date]],"MMM")</f>
        <v>Dec</v>
      </c>
      <c r="G2523" s="3" t="s">
        <v>6</v>
      </c>
      <c r="H2523" s="3" t="s">
        <v>7</v>
      </c>
      <c r="I2523" s="3" t="s">
        <v>2</v>
      </c>
      <c r="J2523" s="3" t="s">
        <v>3</v>
      </c>
      <c r="K2523" s="3" t="s">
        <v>23</v>
      </c>
      <c r="L2523" s="3" t="s">
        <v>29</v>
      </c>
      <c r="M2523" s="8">
        <v>3</v>
      </c>
      <c r="N2523" s="5">
        <v>193.8</v>
      </c>
      <c r="O2523" s="6">
        <v>0</v>
      </c>
      <c r="P2523" s="18">
        <v>104.55</v>
      </c>
      <c r="Q2523" s="18">
        <f t="shared" si="156"/>
        <v>581.40000000000009</v>
      </c>
      <c r="R2523" s="18">
        <f t="shared" si="157"/>
        <v>313.64999999999998</v>
      </c>
      <c r="S2523" s="18">
        <f t="shared" si="158"/>
        <v>267.75000000000011</v>
      </c>
      <c r="T2523" s="7">
        <f t="shared" si="159"/>
        <v>0.46052631578947378</v>
      </c>
      <c r="U2523" s="4">
        <f>YEAR(SalesDataTable[[#This Row],[Order Date]])</f>
        <v>2026</v>
      </c>
      <c r="V2523" s="7" t="str">
        <f>"Q"&amp;ROUNDUP(MONTH(SalesDataTable[[#This Row],[Order Date]])/3,0)</f>
        <v>Q4</v>
      </c>
      <c r="W2523" s="8">
        <f>MONTH(SalesDataTable[[#This Row],[Order Date]])</f>
        <v>12</v>
      </c>
      <c r="X2523" s="7" t="str">
        <f>TEXT(SalesDataTable[[#This Row],[Order Date]],"mmm")</f>
        <v>Dec</v>
      </c>
    </row>
    <row r="2524" spans="1:24" ht="15.75">
      <c r="A2524" s="2">
        <v>318</v>
      </c>
      <c r="B2524" s="11">
        <v>46361</v>
      </c>
      <c r="C2524" s="4">
        <f>YEAR(SalesDataTable[[#This Row],[Order Date]])</f>
        <v>2026</v>
      </c>
      <c r="D2524" s="4" t="str">
        <f>"Q"&amp;ROUNDUP(MONTH(SalesDataTable[[#This Row],[Order Date]])/3,0)</f>
        <v>Q4</v>
      </c>
      <c r="E2524" s="4">
        <f>MONTH(SalesDataTable[[#This Row],[Order Date]])</f>
        <v>12</v>
      </c>
      <c r="F2524" s="4" t="str">
        <f>TEXT(SalesDataTable[[#This Row],[Order Date]],"MMM")</f>
        <v>Dec</v>
      </c>
      <c r="G2524" s="3" t="s">
        <v>20</v>
      </c>
      <c r="H2524" s="3" t="s">
        <v>47</v>
      </c>
      <c r="I2524" s="3" t="s">
        <v>2</v>
      </c>
      <c r="J2524" s="3" t="s">
        <v>16</v>
      </c>
      <c r="K2524" s="3" t="s">
        <v>9</v>
      </c>
      <c r="L2524" s="3" t="s">
        <v>17</v>
      </c>
      <c r="M2524" s="8">
        <v>1</v>
      </c>
      <c r="N2524" s="5">
        <v>146.08000000000001</v>
      </c>
      <c r="O2524" s="6">
        <v>0.1</v>
      </c>
      <c r="P2524" s="18">
        <v>81.540000000000006</v>
      </c>
      <c r="Q2524" s="18">
        <f t="shared" si="156"/>
        <v>131.47200000000001</v>
      </c>
      <c r="R2524" s="18">
        <f t="shared" si="157"/>
        <v>81.540000000000006</v>
      </c>
      <c r="S2524" s="18">
        <f t="shared" si="158"/>
        <v>49.932000000000002</v>
      </c>
      <c r="T2524" s="7">
        <f t="shared" si="159"/>
        <v>0.37979189485213583</v>
      </c>
      <c r="U2524" s="4">
        <f>YEAR(SalesDataTable[[#This Row],[Order Date]])</f>
        <v>2026</v>
      </c>
      <c r="V2524" s="7" t="str">
        <f>"Q"&amp;ROUNDUP(MONTH(SalesDataTable[[#This Row],[Order Date]])/3,0)</f>
        <v>Q4</v>
      </c>
      <c r="W2524" s="8">
        <f>MONTH(SalesDataTable[[#This Row],[Order Date]])</f>
        <v>12</v>
      </c>
      <c r="X2524" s="7" t="str">
        <f>TEXT(SalesDataTable[[#This Row],[Order Date]],"mmm")</f>
        <v>Dec</v>
      </c>
    </row>
    <row r="2525" spans="1:24" ht="15.75">
      <c r="A2525" s="2">
        <v>782</v>
      </c>
      <c r="B2525" s="11">
        <v>46361</v>
      </c>
      <c r="C2525" s="4">
        <f>YEAR(SalesDataTable[[#This Row],[Order Date]])</f>
        <v>2026</v>
      </c>
      <c r="D2525" s="4" t="str">
        <f>"Q"&amp;ROUNDUP(MONTH(SalesDataTable[[#This Row],[Order Date]])/3,0)</f>
        <v>Q4</v>
      </c>
      <c r="E2525" s="4">
        <f>MONTH(SalesDataTable[[#This Row],[Order Date]])</f>
        <v>12</v>
      </c>
      <c r="F2525" s="4" t="str">
        <f>TEXT(SalesDataTable[[#This Row],[Order Date]],"MMM")</f>
        <v>Dec</v>
      </c>
      <c r="G2525" s="3" t="s">
        <v>20</v>
      </c>
      <c r="H2525" s="3" t="s">
        <v>31</v>
      </c>
      <c r="I2525" s="3" t="s">
        <v>8</v>
      </c>
      <c r="J2525" s="3" t="s">
        <v>16</v>
      </c>
      <c r="K2525" s="3" t="s">
        <v>4</v>
      </c>
      <c r="L2525" s="3" t="s">
        <v>30</v>
      </c>
      <c r="M2525" s="8">
        <v>4</v>
      </c>
      <c r="N2525" s="5">
        <v>101.17</v>
      </c>
      <c r="O2525" s="6">
        <v>0.15</v>
      </c>
      <c r="P2525" s="18">
        <v>50.48</v>
      </c>
      <c r="Q2525" s="18">
        <f t="shared" si="156"/>
        <v>343.97800000000001</v>
      </c>
      <c r="R2525" s="18">
        <f t="shared" si="157"/>
        <v>201.92</v>
      </c>
      <c r="S2525" s="18">
        <f t="shared" si="158"/>
        <v>142.05800000000002</v>
      </c>
      <c r="T2525" s="7">
        <f t="shared" si="159"/>
        <v>0.41298571420265257</v>
      </c>
      <c r="U2525" s="4">
        <f>YEAR(SalesDataTable[[#This Row],[Order Date]])</f>
        <v>2026</v>
      </c>
      <c r="V2525" s="7" t="str">
        <f>"Q"&amp;ROUNDUP(MONTH(SalesDataTable[[#This Row],[Order Date]])/3,0)</f>
        <v>Q4</v>
      </c>
      <c r="W2525" s="8">
        <f>MONTH(SalesDataTable[[#This Row],[Order Date]])</f>
        <v>12</v>
      </c>
      <c r="X2525" s="7" t="str">
        <f>TEXT(SalesDataTable[[#This Row],[Order Date]],"mmm")</f>
        <v>Dec</v>
      </c>
    </row>
    <row r="2526" spans="1:24" ht="15.75">
      <c r="A2526" s="2">
        <v>1402</v>
      </c>
      <c r="B2526" s="11">
        <v>46361</v>
      </c>
      <c r="C2526" s="4">
        <f>YEAR(SalesDataTable[[#This Row],[Order Date]])</f>
        <v>2026</v>
      </c>
      <c r="D2526" s="4" t="str">
        <f>"Q"&amp;ROUNDUP(MONTH(SalesDataTable[[#This Row],[Order Date]])/3,0)</f>
        <v>Q4</v>
      </c>
      <c r="E2526" s="4">
        <f>MONTH(SalesDataTable[[#This Row],[Order Date]])</f>
        <v>12</v>
      </c>
      <c r="F2526" s="4" t="str">
        <f>TEXT(SalesDataTable[[#This Row],[Order Date]],"MMM")</f>
        <v>Dec</v>
      </c>
      <c r="G2526" s="3" t="s">
        <v>6</v>
      </c>
      <c r="H2526" s="3" t="s">
        <v>27</v>
      </c>
      <c r="I2526" s="3" t="s">
        <v>19</v>
      </c>
      <c r="J2526" s="3" t="s">
        <v>13</v>
      </c>
      <c r="K2526" s="3" t="s">
        <v>23</v>
      </c>
      <c r="L2526" s="3" t="s">
        <v>51</v>
      </c>
      <c r="M2526" s="8">
        <v>2</v>
      </c>
      <c r="N2526" s="5">
        <v>121.64</v>
      </c>
      <c r="O2526" s="6">
        <v>0</v>
      </c>
      <c r="P2526" s="18">
        <v>61.94</v>
      </c>
      <c r="Q2526" s="18">
        <f t="shared" si="156"/>
        <v>243.28</v>
      </c>
      <c r="R2526" s="18">
        <f t="shared" si="157"/>
        <v>123.88</v>
      </c>
      <c r="S2526" s="18">
        <f t="shared" si="158"/>
        <v>119.4</v>
      </c>
      <c r="T2526" s="7">
        <f t="shared" si="159"/>
        <v>0.49079250246629402</v>
      </c>
      <c r="U2526" s="4">
        <f>YEAR(SalesDataTable[[#This Row],[Order Date]])</f>
        <v>2026</v>
      </c>
      <c r="V2526" s="7" t="str">
        <f>"Q"&amp;ROUNDUP(MONTH(SalesDataTable[[#This Row],[Order Date]])/3,0)</f>
        <v>Q4</v>
      </c>
      <c r="W2526" s="8">
        <f>MONTH(SalesDataTable[[#This Row],[Order Date]])</f>
        <v>12</v>
      </c>
      <c r="X2526" s="7" t="str">
        <f>TEXT(SalesDataTable[[#This Row],[Order Date]],"mmm")</f>
        <v>Dec</v>
      </c>
    </row>
    <row r="2527" spans="1:24" ht="15.75">
      <c r="A2527" s="2">
        <v>1824</v>
      </c>
      <c r="B2527" s="11">
        <v>46361</v>
      </c>
      <c r="C2527" s="4">
        <f>YEAR(SalesDataTable[[#This Row],[Order Date]])</f>
        <v>2026</v>
      </c>
      <c r="D2527" s="4" t="str">
        <f>"Q"&amp;ROUNDUP(MONTH(SalesDataTable[[#This Row],[Order Date]])/3,0)</f>
        <v>Q4</v>
      </c>
      <c r="E2527" s="4">
        <f>MONTH(SalesDataTable[[#This Row],[Order Date]])</f>
        <v>12</v>
      </c>
      <c r="F2527" s="4" t="str">
        <f>TEXT(SalesDataTable[[#This Row],[Order Date]],"MMM")</f>
        <v>Dec</v>
      </c>
      <c r="G2527" s="3" t="s">
        <v>6</v>
      </c>
      <c r="H2527" s="3" t="s">
        <v>7</v>
      </c>
      <c r="I2527" s="3" t="s">
        <v>2</v>
      </c>
      <c r="J2527" s="3" t="s">
        <v>3</v>
      </c>
      <c r="K2527" s="3" t="s">
        <v>14</v>
      </c>
      <c r="L2527" s="3" t="s">
        <v>48</v>
      </c>
      <c r="M2527" s="8">
        <v>1</v>
      </c>
      <c r="N2527" s="5">
        <v>165.1</v>
      </c>
      <c r="O2527" s="6">
        <v>0.05</v>
      </c>
      <c r="P2527" s="18">
        <v>85.23</v>
      </c>
      <c r="Q2527" s="18">
        <f t="shared" si="156"/>
        <v>156.845</v>
      </c>
      <c r="R2527" s="18">
        <f t="shared" si="157"/>
        <v>85.23</v>
      </c>
      <c r="S2527" s="18">
        <f t="shared" si="158"/>
        <v>71.614999999999995</v>
      </c>
      <c r="T2527" s="7">
        <f t="shared" si="159"/>
        <v>0.45659727756702473</v>
      </c>
      <c r="U2527" s="4">
        <f>YEAR(SalesDataTable[[#This Row],[Order Date]])</f>
        <v>2026</v>
      </c>
      <c r="V2527" s="7" t="str">
        <f>"Q"&amp;ROUNDUP(MONTH(SalesDataTable[[#This Row],[Order Date]])/3,0)</f>
        <v>Q4</v>
      </c>
      <c r="W2527" s="8">
        <f>MONTH(SalesDataTable[[#This Row],[Order Date]])</f>
        <v>12</v>
      </c>
      <c r="X2527" s="7" t="str">
        <f>TEXT(SalesDataTable[[#This Row],[Order Date]],"mmm")</f>
        <v>Dec</v>
      </c>
    </row>
    <row r="2528" spans="1:24" ht="15.75">
      <c r="A2528" s="2">
        <v>2141</v>
      </c>
      <c r="B2528" s="11">
        <v>46361</v>
      </c>
      <c r="C2528" s="4">
        <f>YEAR(SalesDataTable[[#This Row],[Order Date]])</f>
        <v>2026</v>
      </c>
      <c r="D2528" s="4" t="str">
        <f>"Q"&amp;ROUNDUP(MONTH(SalesDataTable[[#This Row],[Order Date]])/3,0)</f>
        <v>Q4</v>
      </c>
      <c r="E2528" s="4">
        <f>MONTH(SalesDataTable[[#This Row],[Order Date]])</f>
        <v>12</v>
      </c>
      <c r="F2528" s="4" t="str">
        <f>TEXT(SalesDataTable[[#This Row],[Order Date]],"MMM")</f>
        <v>Dec</v>
      </c>
      <c r="G2528" s="3" t="s">
        <v>20</v>
      </c>
      <c r="H2528" s="3" t="s">
        <v>47</v>
      </c>
      <c r="I2528" s="3" t="s">
        <v>2</v>
      </c>
      <c r="J2528" s="3" t="s">
        <v>13</v>
      </c>
      <c r="K2528" s="3" t="s">
        <v>23</v>
      </c>
      <c r="L2528" s="3" t="s">
        <v>29</v>
      </c>
      <c r="M2528" s="8">
        <v>3</v>
      </c>
      <c r="N2528" s="5">
        <v>194.07</v>
      </c>
      <c r="O2528" s="6">
        <v>0.1</v>
      </c>
      <c r="P2528" s="18">
        <v>102.37</v>
      </c>
      <c r="Q2528" s="18">
        <f t="shared" si="156"/>
        <v>523.98900000000003</v>
      </c>
      <c r="R2528" s="18">
        <f t="shared" si="157"/>
        <v>307.11</v>
      </c>
      <c r="S2528" s="18">
        <f t="shared" si="158"/>
        <v>216.87900000000002</v>
      </c>
      <c r="T2528" s="7">
        <f t="shared" si="159"/>
        <v>0.4138999101126169</v>
      </c>
      <c r="U2528" s="4">
        <f>YEAR(SalesDataTable[[#This Row],[Order Date]])</f>
        <v>2026</v>
      </c>
      <c r="V2528" s="7" t="str">
        <f>"Q"&amp;ROUNDUP(MONTH(SalesDataTable[[#This Row],[Order Date]])/3,0)</f>
        <v>Q4</v>
      </c>
      <c r="W2528" s="8">
        <f>MONTH(SalesDataTable[[#This Row],[Order Date]])</f>
        <v>12</v>
      </c>
      <c r="X2528" s="7" t="str">
        <f>TEXT(SalesDataTable[[#This Row],[Order Date]],"mmm")</f>
        <v>Dec</v>
      </c>
    </row>
    <row r="2529" spans="1:24" ht="15.75">
      <c r="A2529" s="2">
        <v>3517</v>
      </c>
      <c r="B2529" s="11">
        <v>46361</v>
      </c>
      <c r="C2529" s="4">
        <f>YEAR(SalesDataTable[[#This Row],[Order Date]])</f>
        <v>2026</v>
      </c>
      <c r="D2529" s="4" t="str">
        <f>"Q"&amp;ROUNDUP(MONTH(SalesDataTable[[#This Row],[Order Date]])/3,0)</f>
        <v>Q4</v>
      </c>
      <c r="E2529" s="4">
        <f>MONTH(SalesDataTable[[#This Row],[Order Date]])</f>
        <v>12</v>
      </c>
      <c r="F2529" s="4" t="str">
        <f>TEXT(SalesDataTable[[#This Row],[Order Date]],"MMM")</f>
        <v>Dec</v>
      </c>
      <c r="G2529" s="3" t="s">
        <v>20</v>
      </c>
      <c r="H2529" s="3" t="s">
        <v>47</v>
      </c>
      <c r="I2529" s="3" t="s">
        <v>28</v>
      </c>
      <c r="J2529" s="3" t="s">
        <v>13</v>
      </c>
      <c r="K2529" s="3" t="s">
        <v>9</v>
      </c>
      <c r="L2529" s="3" t="s">
        <v>37</v>
      </c>
      <c r="M2529" s="8">
        <v>1</v>
      </c>
      <c r="N2529" s="5">
        <v>152.44</v>
      </c>
      <c r="O2529" s="6">
        <v>0.1</v>
      </c>
      <c r="P2529" s="18">
        <v>76.91</v>
      </c>
      <c r="Q2529" s="18">
        <f t="shared" si="156"/>
        <v>137.196</v>
      </c>
      <c r="R2529" s="18">
        <f t="shared" si="157"/>
        <v>76.91</v>
      </c>
      <c r="S2529" s="18">
        <f t="shared" si="158"/>
        <v>60.286000000000001</v>
      </c>
      <c r="T2529" s="7">
        <f t="shared" si="159"/>
        <v>0.43941514329863846</v>
      </c>
      <c r="U2529" s="4">
        <f>YEAR(SalesDataTable[[#This Row],[Order Date]])</f>
        <v>2026</v>
      </c>
      <c r="V2529" s="7" t="str">
        <f>"Q"&amp;ROUNDUP(MONTH(SalesDataTable[[#This Row],[Order Date]])/3,0)</f>
        <v>Q4</v>
      </c>
      <c r="W2529" s="8">
        <f>MONTH(SalesDataTable[[#This Row],[Order Date]])</f>
        <v>12</v>
      </c>
      <c r="X2529" s="7" t="str">
        <f>TEXT(SalesDataTable[[#This Row],[Order Date]],"mmm")</f>
        <v>Dec</v>
      </c>
    </row>
    <row r="2530" spans="1:24" ht="15.75">
      <c r="A2530" s="2">
        <v>4055</v>
      </c>
      <c r="B2530" s="11">
        <v>46361</v>
      </c>
      <c r="C2530" s="4">
        <f>YEAR(SalesDataTable[[#This Row],[Order Date]])</f>
        <v>2026</v>
      </c>
      <c r="D2530" s="4" t="str">
        <f>"Q"&amp;ROUNDUP(MONTH(SalesDataTable[[#This Row],[Order Date]])/3,0)</f>
        <v>Q4</v>
      </c>
      <c r="E2530" s="4">
        <f>MONTH(SalesDataTable[[#This Row],[Order Date]])</f>
        <v>12</v>
      </c>
      <c r="F2530" s="4" t="str">
        <f>TEXT(SalesDataTable[[#This Row],[Order Date]],"MMM")</f>
        <v>Dec</v>
      </c>
      <c r="G2530" s="3" t="s">
        <v>6</v>
      </c>
      <c r="H2530" s="3" t="s">
        <v>43</v>
      </c>
      <c r="I2530" s="3" t="s">
        <v>2</v>
      </c>
      <c r="J2530" s="3" t="s">
        <v>3</v>
      </c>
      <c r="K2530" s="3" t="s">
        <v>23</v>
      </c>
      <c r="L2530" s="3" t="s">
        <v>51</v>
      </c>
      <c r="M2530" s="8">
        <v>1</v>
      </c>
      <c r="N2530" s="5">
        <v>123.82</v>
      </c>
      <c r="O2530" s="6">
        <v>0.05</v>
      </c>
      <c r="P2530" s="18">
        <v>59.19</v>
      </c>
      <c r="Q2530" s="18">
        <f t="shared" si="156"/>
        <v>117.62899999999999</v>
      </c>
      <c r="R2530" s="18">
        <f t="shared" si="157"/>
        <v>59.19</v>
      </c>
      <c r="S2530" s="18">
        <f t="shared" si="158"/>
        <v>58.438999999999993</v>
      </c>
      <c r="T2530" s="7">
        <f t="shared" si="159"/>
        <v>0.49680775999115862</v>
      </c>
      <c r="U2530" s="4">
        <f>YEAR(SalesDataTable[[#This Row],[Order Date]])</f>
        <v>2026</v>
      </c>
      <c r="V2530" s="7" t="str">
        <f>"Q"&amp;ROUNDUP(MONTH(SalesDataTable[[#This Row],[Order Date]])/3,0)</f>
        <v>Q4</v>
      </c>
      <c r="W2530" s="8">
        <f>MONTH(SalesDataTable[[#This Row],[Order Date]])</f>
        <v>12</v>
      </c>
      <c r="X2530" s="7" t="str">
        <f>TEXT(SalesDataTable[[#This Row],[Order Date]],"mmm")</f>
        <v>Dec</v>
      </c>
    </row>
    <row r="2531" spans="1:24" ht="15.75">
      <c r="A2531" s="2">
        <v>4168</v>
      </c>
      <c r="B2531" s="11">
        <v>46361</v>
      </c>
      <c r="C2531" s="4">
        <f>YEAR(SalesDataTable[[#This Row],[Order Date]])</f>
        <v>2026</v>
      </c>
      <c r="D2531" s="4" t="str">
        <f>"Q"&amp;ROUNDUP(MONTH(SalesDataTable[[#This Row],[Order Date]])/3,0)</f>
        <v>Q4</v>
      </c>
      <c r="E2531" s="4">
        <f>MONTH(SalesDataTable[[#This Row],[Order Date]])</f>
        <v>12</v>
      </c>
      <c r="F2531" s="4" t="str">
        <f>TEXT(SalesDataTable[[#This Row],[Order Date]],"MMM")</f>
        <v>Dec</v>
      </c>
      <c r="G2531" s="3" t="s">
        <v>0</v>
      </c>
      <c r="H2531" s="3" t="s">
        <v>1</v>
      </c>
      <c r="I2531" s="3" t="s">
        <v>2</v>
      </c>
      <c r="J2531" s="3" t="s">
        <v>13</v>
      </c>
      <c r="K2531" s="3" t="s">
        <v>9</v>
      </c>
      <c r="L2531" s="3" t="s">
        <v>46</v>
      </c>
      <c r="M2531" s="8">
        <v>4</v>
      </c>
      <c r="N2531" s="5">
        <v>71.12</v>
      </c>
      <c r="O2531" s="6">
        <v>0.05</v>
      </c>
      <c r="P2531" s="18">
        <v>31.93</v>
      </c>
      <c r="Q2531" s="18">
        <f t="shared" si="156"/>
        <v>270.25600000000003</v>
      </c>
      <c r="R2531" s="18">
        <f t="shared" si="157"/>
        <v>127.72</v>
      </c>
      <c r="S2531" s="18">
        <f t="shared" si="158"/>
        <v>142.53600000000003</v>
      </c>
      <c r="T2531" s="7">
        <f t="shared" si="159"/>
        <v>0.52741104730329769</v>
      </c>
      <c r="U2531" s="4">
        <f>YEAR(SalesDataTable[[#This Row],[Order Date]])</f>
        <v>2026</v>
      </c>
      <c r="V2531" s="7" t="str">
        <f>"Q"&amp;ROUNDUP(MONTH(SalesDataTable[[#This Row],[Order Date]])/3,0)</f>
        <v>Q4</v>
      </c>
      <c r="W2531" s="8">
        <f>MONTH(SalesDataTable[[#This Row],[Order Date]])</f>
        <v>12</v>
      </c>
      <c r="X2531" s="7" t="str">
        <f>TEXT(SalesDataTable[[#This Row],[Order Date]],"mmm")</f>
        <v>Dec</v>
      </c>
    </row>
    <row r="2532" spans="1:24" ht="15.75">
      <c r="A2532" s="2">
        <v>4317</v>
      </c>
      <c r="B2532" s="11">
        <v>46361</v>
      </c>
      <c r="C2532" s="4">
        <f>YEAR(SalesDataTable[[#This Row],[Order Date]])</f>
        <v>2026</v>
      </c>
      <c r="D2532" s="4" t="str">
        <f>"Q"&amp;ROUNDUP(MONTH(SalesDataTable[[#This Row],[Order Date]])/3,0)</f>
        <v>Q4</v>
      </c>
      <c r="E2532" s="4">
        <f>MONTH(SalesDataTable[[#This Row],[Order Date]])</f>
        <v>12</v>
      </c>
      <c r="F2532" s="4" t="str">
        <f>TEXT(SalesDataTable[[#This Row],[Order Date]],"MMM")</f>
        <v>Dec</v>
      </c>
      <c r="G2532" s="3" t="s">
        <v>11</v>
      </c>
      <c r="H2532" s="3" t="s">
        <v>52</v>
      </c>
      <c r="I2532" s="3" t="s">
        <v>28</v>
      </c>
      <c r="J2532" s="3" t="s">
        <v>3</v>
      </c>
      <c r="K2532" s="3" t="s">
        <v>9</v>
      </c>
      <c r="L2532" s="3" t="s">
        <v>46</v>
      </c>
      <c r="M2532" s="8">
        <v>1</v>
      </c>
      <c r="N2532" s="5">
        <v>71.55</v>
      </c>
      <c r="O2532" s="6">
        <v>0.1</v>
      </c>
      <c r="P2532" s="18">
        <v>32.07</v>
      </c>
      <c r="Q2532" s="18">
        <f t="shared" si="156"/>
        <v>64.394999999999996</v>
      </c>
      <c r="R2532" s="18">
        <f t="shared" si="157"/>
        <v>32.07</v>
      </c>
      <c r="S2532" s="18">
        <f t="shared" si="158"/>
        <v>32.324999999999996</v>
      </c>
      <c r="T2532" s="7">
        <f t="shared" si="159"/>
        <v>0.50197996738877237</v>
      </c>
      <c r="U2532" s="4">
        <f>YEAR(SalesDataTable[[#This Row],[Order Date]])</f>
        <v>2026</v>
      </c>
      <c r="V2532" s="7" t="str">
        <f>"Q"&amp;ROUNDUP(MONTH(SalesDataTable[[#This Row],[Order Date]])/3,0)</f>
        <v>Q4</v>
      </c>
      <c r="W2532" s="8">
        <f>MONTH(SalesDataTable[[#This Row],[Order Date]])</f>
        <v>12</v>
      </c>
      <c r="X2532" s="7" t="str">
        <f>TEXT(SalesDataTable[[#This Row],[Order Date]],"mmm")</f>
        <v>Dec</v>
      </c>
    </row>
    <row r="2533" spans="1:24" ht="15.75">
      <c r="A2533" s="2">
        <v>4879</v>
      </c>
      <c r="B2533" s="11">
        <v>46361</v>
      </c>
      <c r="C2533" s="4">
        <f>YEAR(SalesDataTable[[#This Row],[Order Date]])</f>
        <v>2026</v>
      </c>
      <c r="D2533" s="4" t="str">
        <f>"Q"&amp;ROUNDUP(MONTH(SalesDataTable[[#This Row],[Order Date]])/3,0)</f>
        <v>Q4</v>
      </c>
      <c r="E2533" s="4">
        <f>MONTH(SalesDataTable[[#This Row],[Order Date]])</f>
        <v>12</v>
      </c>
      <c r="F2533" s="4" t="str">
        <f>TEXT(SalesDataTable[[#This Row],[Order Date]],"MMM")</f>
        <v>Dec</v>
      </c>
      <c r="G2533" s="3" t="s">
        <v>11</v>
      </c>
      <c r="H2533" s="3" t="s">
        <v>12</v>
      </c>
      <c r="I2533" s="3" t="s">
        <v>28</v>
      </c>
      <c r="J2533" s="3" t="s">
        <v>3</v>
      </c>
      <c r="K2533" s="3" t="s">
        <v>9</v>
      </c>
      <c r="L2533" s="3" t="s">
        <v>46</v>
      </c>
      <c r="M2533" s="8">
        <v>2</v>
      </c>
      <c r="N2533" s="5">
        <v>70.239999999999995</v>
      </c>
      <c r="O2533" s="6">
        <v>0.1</v>
      </c>
      <c r="P2533" s="18">
        <v>33.29</v>
      </c>
      <c r="Q2533" s="18">
        <f t="shared" si="156"/>
        <v>126.43199999999999</v>
      </c>
      <c r="R2533" s="18">
        <f t="shared" si="157"/>
        <v>66.58</v>
      </c>
      <c r="S2533" s="18">
        <f t="shared" si="158"/>
        <v>59.85199999999999</v>
      </c>
      <c r="T2533" s="7">
        <f t="shared" si="159"/>
        <v>0.47339281194634264</v>
      </c>
      <c r="U2533" s="4">
        <f>YEAR(SalesDataTable[[#This Row],[Order Date]])</f>
        <v>2026</v>
      </c>
      <c r="V2533" s="7" t="str">
        <f>"Q"&amp;ROUNDUP(MONTH(SalesDataTable[[#This Row],[Order Date]])/3,0)</f>
        <v>Q4</v>
      </c>
      <c r="W2533" s="8">
        <f>MONTH(SalesDataTable[[#This Row],[Order Date]])</f>
        <v>12</v>
      </c>
      <c r="X2533" s="7" t="str">
        <f>TEXT(SalesDataTable[[#This Row],[Order Date]],"mmm")</f>
        <v>Dec</v>
      </c>
    </row>
    <row r="2534" spans="1:24" ht="15.75">
      <c r="A2534" s="2">
        <v>467</v>
      </c>
      <c r="B2534" s="11">
        <v>46362</v>
      </c>
      <c r="C2534" s="4">
        <f>YEAR(SalesDataTable[[#This Row],[Order Date]])</f>
        <v>2026</v>
      </c>
      <c r="D2534" s="4" t="str">
        <f>"Q"&amp;ROUNDUP(MONTH(SalesDataTable[[#This Row],[Order Date]])/3,0)</f>
        <v>Q4</v>
      </c>
      <c r="E2534" s="4">
        <f>MONTH(SalesDataTable[[#This Row],[Order Date]])</f>
        <v>12</v>
      </c>
      <c r="F2534" s="4" t="str">
        <f>TEXT(SalesDataTable[[#This Row],[Order Date]],"MMM")</f>
        <v>Dec</v>
      </c>
      <c r="G2534" s="3" t="s">
        <v>0</v>
      </c>
      <c r="H2534" s="3" t="s">
        <v>1</v>
      </c>
      <c r="I2534" s="3" t="s">
        <v>28</v>
      </c>
      <c r="J2534" s="3" t="s">
        <v>3</v>
      </c>
      <c r="K2534" s="3" t="s">
        <v>4</v>
      </c>
      <c r="L2534" s="3" t="s">
        <v>22</v>
      </c>
      <c r="M2534" s="8">
        <v>2</v>
      </c>
      <c r="N2534" s="5">
        <v>50.68</v>
      </c>
      <c r="O2534" s="6">
        <v>0.15</v>
      </c>
      <c r="P2534" s="18">
        <v>22.41</v>
      </c>
      <c r="Q2534" s="18">
        <f t="shared" si="156"/>
        <v>86.155999999999992</v>
      </c>
      <c r="R2534" s="18">
        <f t="shared" si="157"/>
        <v>44.82</v>
      </c>
      <c r="S2534" s="18">
        <f t="shared" si="158"/>
        <v>41.335999999999991</v>
      </c>
      <c r="T2534" s="7">
        <f t="shared" si="159"/>
        <v>0.47978086262129155</v>
      </c>
      <c r="U2534" s="4">
        <f>YEAR(SalesDataTable[[#This Row],[Order Date]])</f>
        <v>2026</v>
      </c>
      <c r="V2534" s="7" t="str">
        <f>"Q"&amp;ROUNDUP(MONTH(SalesDataTable[[#This Row],[Order Date]])/3,0)</f>
        <v>Q4</v>
      </c>
      <c r="W2534" s="8">
        <f>MONTH(SalesDataTable[[#This Row],[Order Date]])</f>
        <v>12</v>
      </c>
      <c r="X2534" s="7" t="str">
        <f>TEXT(SalesDataTable[[#This Row],[Order Date]],"mmm")</f>
        <v>Dec</v>
      </c>
    </row>
    <row r="2535" spans="1:24" ht="15.75">
      <c r="A2535" s="2">
        <v>825</v>
      </c>
      <c r="B2535" s="11">
        <v>46362</v>
      </c>
      <c r="C2535" s="4">
        <f>YEAR(SalesDataTable[[#This Row],[Order Date]])</f>
        <v>2026</v>
      </c>
      <c r="D2535" s="4" t="str">
        <f>"Q"&amp;ROUNDUP(MONTH(SalesDataTable[[#This Row],[Order Date]])/3,0)</f>
        <v>Q4</v>
      </c>
      <c r="E2535" s="4">
        <f>MONTH(SalesDataTable[[#This Row],[Order Date]])</f>
        <v>12</v>
      </c>
      <c r="F2535" s="4" t="str">
        <f>TEXT(SalesDataTable[[#This Row],[Order Date]],"MMM")</f>
        <v>Dec</v>
      </c>
      <c r="G2535" s="3" t="s">
        <v>20</v>
      </c>
      <c r="H2535" s="3" t="s">
        <v>31</v>
      </c>
      <c r="I2535" s="3" t="s">
        <v>2</v>
      </c>
      <c r="J2535" s="3" t="s">
        <v>13</v>
      </c>
      <c r="K2535" s="3" t="s">
        <v>4</v>
      </c>
      <c r="L2535" s="3" t="s">
        <v>30</v>
      </c>
      <c r="M2535" s="8">
        <v>1</v>
      </c>
      <c r="N2535" s="5">
        <v>101.26</v>
      </c>
      <c r="O2535" s="6">
        <v>0</v>
      </c>
      <c r="P2535" s="18">
        <v>51.7</v>
      </c>
      <c r="Q2535" s="18">
        <f t="shared" si="156"/>
        <v>101.26</v>
      </c>
      <c r="R2535" s="18">
        <f t="shared" si="157"/>
        <v>51.7</v>
      </c>
      <c r="S2535" s="18">
        <f t="shared" si="158"/>
        <v>49.56</v>
      </c>
      <c r="T2535" s="7">
        <f t="shared" si="159"/>
        <v>0.4894331424056883</v>
      </c>
      <c r="U2535" s="4">
        <f>YEAR(SalesDataTable[[#This Row],[Order Date]])</f>
        <v>2026</v>
      </c>
      <c r="V2535" s="7" t="str">
        <f>"Q"&amp;ROUNDUP(MONTH(SalesDataTable[[#This Row],[Order Date]])/3,0)</f>
        <v>Q4</v>
      </c>
      <c r="W2535" s="8">
        <f>MONTH(SalesDataTable[[#This Row],[Order Date]])</f>
        <v>12</v>
      </c>
      <c r="X2535" s="7" t="str">
        <f>TEXT(SalesDataTable[[#This Row],[Order Date]],"mmm")</f>
        <v>Dec</v>
      </c>
    </row>
    <row r="2536" spans="1:24" ht="15.75">
      <c r="A2536" s="2">
        <v>2346</v>
      </c>
      <c r="B2536" s="11">
        <v>46362</v>
      </c>
      <c r="C2536" s="4">
        <f>YEAR(SalesDataTable[[#This Row],[Order Date]])</f>
        <v>2026</v>
      </c>
      <c r="D2536" s="4" t="str">
        <f>"Q"&amp;ROUNDUP(MONTH(SalesDataTable[[#This Row],[Order Date]])/3,0)</f>
        <v>Q4</v>
      </c>
      <c r="E2536" s="4">
        <f>MONTH(SalesDataTable[[#This Row],[Order Date]])</f>
        <v>12</v>
      </c>
      <c r="F2536" s="4" t="str">
        <f>TEXT(SalesDataTable[[#This Row],[Order Date]],"MMM")</f>
        <v>Dec</v>
      </c>
      <c r="G2536" s="3" t="s">
        <v>0</v>
      </c>
      <c r="H2536" s="3" t="s">
        <v>1</v>
      </c>
      <c r="I2536" s="3" t="s">
        <v>28</v>
      </c>
      <c r="J2536" s="3" t="s">
        <v>16</v>
      </c>
      <c r="K2536" s="3" t="s">
        <v>14</v>
      </c>
      <c r="L2536" s="3" t="s">
        <v>32</v>
      </c>
      <c r="M2536" s="8">
        <v>2</v>
      </c>
      <c r="N2536" s="5">
        <v>46.01</v>
      </c>
      <c r="O2536" s="6">
        <v>0.05</v>
      </c>
      <c r="P2536" s="18">
        <v>18.399999999999999</v>
      </c>
      <c r="Q2536" s="18">
        <f t="shared" si="156"/>
        <v>87.418999999999997</v>
      </c>
      <c r="R2536" s="18">
        <f t="shared" si="157"/>
        <v>36.799999999999997</v>
      </c>
      <c r="S2536" s="18">
        <f t="shared" si="158"/>
        <v>50.619</v>
      </c>
      <c r="T2536" s="7">
        <f t="shared" si="159"/>
        <v>0.57903888170763795</v>
      </c>
      <c r="U2536" s="4">
        <f>YEAR(SalesDataTable[[#This Row],[Order Date]])</f>
        <v>2026</v>
      </c>
      <c r="V2536" s="7" t="str">
        <f>"Q"&amp;ROUNDUP(MONTH(SalesDataTable[[#This Row],[Order Date]])/3,0)</f>
        <v>Q4</v>
      </c>
      <c r="W2536" s="8">
        <f>MONTH(SalesDataTable[[#This Row],[Order Date]])</f>
        <v>12</v>
      </c>
      <c r="X2536" s="7" t="str">
        <f>TEXT(SalesDataTable[[#This Row],[Order Date]],"mmm")</f>
        <v>Dec</v>
      </c>
    </row>
    <row r="2537" spans="1:24" ht="15.75">
      <c r="A2537" s="2">
        <v>3095</v>
      </c>
      <c r="B2537" s="11">
        <v>46362</v>
      </c>
      <c r="C2537" s="4">
        <f>YEAR(SalesDataTable[[#This Row],[Order Date]])</f>
        <v>2026</v>
      </c>
      <c r="D2537" s="4" t="str">
        <f>"Q"&amp;ROUNDUP(MONTH(SalesDataTable[[#This Row],[Order Date]])/3,0)</f>
        <v>Q4</v>
      </c>
      <c r="E2537" s="4">
        <f>MONTH(SalesDataTable[[#This Row],[Order Date]])</f>
        <v>12</v>
      </c>
      <c r="F2537" s="4" t="str">
        <f>TEXT(SalesDataTable[[#This Row],[Order Date]],"MMM")</f>
        <v>Dec</v>
      </c>
      <c r="G2537" s="3" t="s">
        <v>6</v>
      </c>
      <c r="H2537" s="3" t="s">
        <v>43</v>
      </c>
      <c r="I2537" s="3" t="s">
        <v>2</v>
      </c>
      <c r="J2537" s="3" t="s">
        <v>13</v>
      </c>
      <c r="K2537" s="3" t="s">
        <v>14</v>
      </c>
      <c r="L2537" s="3" t="s">
        <v>44</v>
      </c>
      <c r="M2537" s="8">
        <v>2</v>
      </c>
      <c r="N2537" s="5">
        <v>131.97999999999999</v>
      </c>
      <c r="O2537" s="6">
        <v>0.1</v>
      </c>
      <c r="P2537" s="18">
        <v>68.02</v>
      </c>
      <c r="Q2537" s="18">
        <f t="shared" si="156"/>
        <v>237.56399999999999</v>
      </c>
      <c r="R2537" s="18">
        <f t="shared" si="157"/>
        <v>136.04</v>
      </c>
      <c r="S2537" s="18">
        <f t="shared" si="158"/>
        <v>101.524</v>
      </c>
      <c r="T2537" s="7">
        <f t="shared" si="159"/>
        <v>0.42735431294303855</v>
      </c>
      <c r="U2537" s="4">
        <f>YEAR(SalesDataTable[[#This Row],[Order Date]])</f>
        <v>2026</v>
      </c>
      <c r="V2537" s="7" t="str">
        <f>"Q"&amp;ROUNDUP(MONTH(SalesDataTable[[#This Row],[Order Date]])/3,0)</f>
        <v>Q4</v>
      </c>
      <c r="W2537" s="8">
        <f>MONTH(SalesDataTable[[#This Row],[Order Date]])</f>
        <v>12</v>
      </c>
      <c r="X2537" s="7" t="str">
        <f>TEXT(SalesDataTable[[#This Row],[Order Date]],"mmm")</f>
        <v>Dec</v>
      </c>
    </row>
    <row r="2538" spans="1:24" ht="15.75">
      <c r="A2538" s="2">
        <v>3580</v>
      </c>
      <c r="B2538" s="11">
        <v>46362</v>
      </c>
      <c r="C2538" s="4">
        <f>YEAR(SalesDataTable[[#This Row],[Order Date]])</f>
        <v>2026</v>
      </c>
      <c r="D2538" s="4" t="str">
        <f>"Q"&amp;ROUNDUP(MONTH(SalesDataTable[[#This Row],[Order Date]])/3,0)</f>
        <v>Q4</v>
      </c>
      <c r="E2538" s="4">
        <f>MONTH(SalesDataTable[[#This Row],[Order Date]])</f>
        <v>12</v>
      </c>
      <c r="F2538" s="4" t="str">
        <f>TEXT(SalesDataTable[[#This Row],[Order Date]],"MMM")</f>
        <v>Dec</v>
      </c>
      <c r="G2538" s="3" t="s">
        <v>20</v>
      </c>
      <c r="H2538" s="3" t="s">
        <v>31</v>
      </c>
      <c r="I2538" s="3" t="s">
        <v>19</v>
      </c>
      <c r="J2538" s="3" t="s">
        <v>13</v>
      </c>
      <c r="K2538" s="3" t="s">
        <v>9</v>
      </c>
      <c r="L2538" s="3" t="s">
        <v>46</v>
      </c>
      <c r="M2538" s="8">
        <v>2</v>
      </c>
      <c r="N2538" s="5">
        <v>73.16</v>
      </c>
      <c r="O2538" s="6">
        <v>0.15</v>
      </c>
      <c r="P2538" s="18">
        <v>32.64</v>
      </c>
      <c r="Q2538" s="18">
        <f t="shared" si="156"/>
        <v>124.37199999999999</v>
      </c>
      <c r="R2538" s="18">
        <f t="shared" si="157"/>
        <v>65.28</v>
      </c>
      <c r="S2538" s="18">
        <f t="shared" si="158"/>
        <v>59.091999999999985</v>
      </c>
      <c r="T2538" s="7">
        <f t="shared" si="159"/>
        <v>0.47512301804264617</v>
      </c>
      <c r="U2538" s="4">
        <f>YEAR(SalesDataTable[[#This Row],[Order Date]])</f>
        <v>2026</v>
      </c>
      <c r="V2538" s="7" t="str">
        <f>"Q"&amp;ROUNDUP(MONTH(SalesDataTable[[#This Row],[Order Date]])/3,0)</f>
        <v>Q4</v>
      </c>
      <c r="W2538" s="8">
        <f>MONTH(SalesDataTable[[#This Row],[Order Date]])</f>
        <v>12</v>
      </c>
      <c r="X2538" s="7" t="str">
        <f>TEXT(SalesDataTable[[#This Row],[Order Date]],"mmm")</f>
        <v>Dec</v>
      </c>
    </row>
    <row r="2539" spans="1:24" ht="15.75">
      <c r="A2539" s="2">
        <v>4672</v>
      </c>
      <c r="B2539" s="11">
        <v>46362</v>
      </c>
      <c r="C2539" s="4">
        <f>YEAR(SalesDataTable[[#This Row],[Order Date]])</f>
        <v>2026</v>
      </c>
      <c r="D2539" s="4" t="str">
        <f>"Q"&amp;ROUNDUP(MONTH(SalesDataTable[[#This Row],[Order Date]])/3,0)</f>
        <v>Q4</v>
      </c>
      <c r="E2539" s="4">
        <f>MONTH(SalesDataTable[[#This Row],[Order Date]])</f>
        <v>12</v>
      </c>
      <c r="F2539" s="4" t="str">
        <f>TEXT(SalesDataTable[[#This Row],[Order Date]],"MMM")</f>
        <v>Dec</v>
      </c>
      <c r="G2539" s="3" t="s">
        <v>6</v>
      </c>
      <c r="H2539" s="3" t="s">
        <v>27</v>
      </c>
      <c r="I2539" s="3" t="s">
        <v>2</v>
      </c>
      <c r="J2539" s="3" t="s">
        <v>16</v>
      </c>
      <c r="K2539" s="3" t="s">
        <v>14</v>
      </c>
      <c r="L2539" s="3" t="s">
        <v>32</v>
      </c>
      <c r="M2539" s="8">
        <v>2</v>
      </c>
      <c r="N2539" s="5">
        <v>47.43</v>
      </c>
      <c r="O2539" s="6">
        <v>0.05</v>
      </c>
      <c r="P2539" s="18">
        <v>18.63</v>
      </c>
      <c r="Q2539" s="18">
        <f t="shared" si="156"/>
        <v>90.11699999999999</v>
      </c>
      <c r="R2539" s="18">
        <f t="shared" si="157"/>
        <v>37.26</v>
      </c>
      <c r="S2539" s="18">
        <f t="shared" si="158"/>
        <v>52.856999999999992</v>
      </c>
      <c r="T2539" s="7">
        <f t="shared" si="159"/>
        <v>0.58653750124837711</v>
      </c>
      <c r="U2539" s="4">
        <f>YEAR(SalesDataTable[[#This Row],[Order Date]])</f>
        <v>2026</v>
      </c>
      <c r="V2539" s="7" t="str">
        <f>"Q"&amp;ROUNDUP(MONTH(SalesDataTable[[#This Row],[Order Date]])/3,0)</f>
        <v>Q4</v>
      </c>
      <c r="W2539" s="8">
        <f>MONTH(SalesDataTable[[#This Row],[Order Date]])</f>
        <v>12</v>
      </c>
      <c r="X2539" s="7" t="str">
        <f>TEXT(SalesDataTable[[#This Row],[Order Date]],"mmm")</f>
        <v>Dec</v>
      </c>
    </row>
    <row r="2540" spans="1:24" ht="15.75">
      <c r="A2540" s="2">
        <v>533</v>
      </c>
      <c r="B2540" s="11">
        <v>46363</v>
      </c>
      <c r="C2540" s="4">
        <f>YEAR(SalesDataTable[[#This Row],[Order Date]])</f>
        <v>2026</v>
      </c>
      <c r="D2540" s="4" t="str">
        <f>"Q"&amp;ROUNDUP(MONTH(SalesDataTable[[#This Row],[Order Date]])/3,0)</f>
        <v>Q4</v>
      </c>
      <c r="E2540" s="4">
        <f>MONTH(SalesDataTable[[#This Row],[Order Date]])</f>
        <v>12</v>
      </c>
      <c r="F2540" s="4" t="str">
        <f>TEXT(SalesDataTable[[#This Row],[Order Date]],"MMM")</f>
        <v>Dec</v>
      </c>
      <c r="G2540" s="3" t="s">
        <v>0</v>
      </c>
      <c r="H2540" s="3" t="s">
        <v>36</v>
      </c>
      <c r="I2540" s="3" t="s">
        <v>2</v>
      </c>
      <c r="J2540" s="3" t="s">
        <v>13</v>
      </c>
      <c r="K2540" s="3" t="s">
        <v>14</v>
      </c>
      <c r="L2540" s="3" t="s">
        <v>15</v>
      </c>
      <c r="M2540" s="8">
        <v>1</v>
      </c>
      <c r="N2540" s="5">
        <v>35.93</v>
      </c>
      <c r="O2540" s="6">
        <v>0.05</v>
      </c>
      <c r="P2540" s="18">
        <v>13.23</v>
      </c>
      <c r="Q2540" s="18">
        <f t="shared" si="156"/>
        <v>34.133499999999998</v>
      </c>
      <c r="R2540" s="18">
        <f t="shared" si="157"/>
        <v>13.23</v>
      </c>
      <c r="S2540" s="18">
        <f t="shared" si="158"/>
        <v>20.903499999999998</v>
      </c>
      <c r="T2540" s="7">
        <f t="shared" si="159"/>
        <v>0.6124042363074399</v>
      </c>
      <c r="U2540" s="4">
        <f>YEAR(SalesDataTable[[#This Row],[Order Date]])</f>
        <v>2026</v>
      </c>
      <c r="V2540" s="7" t="str">
        <f>"Q"&amp;ROUNDUP(MONTH(SalesDataTable[[#This Row],[Order Date]])/3,0)</f>
        <v>Q4</v>
      </c>
      <c r="W2540" s="8">
        <f>MONTH(SalesDataTable[[#This Row],[Order Date]])</f>
        <v>12</v>
      </c>
      <c r="X2540" s="7" t="str">
        <f>TEXT(SalesDataTable[[#This Row],[Order Date]],"mmm")</f>
        <v>Dec</v>
      </c>
    </row>
    <row r="2541" spans="1:24" ht="15.75">
      <c r="A2541" s="2">
        <v>2160</v>
      </c>
      <c r="B2541" s="11">
        <v>46363</v>
      </c>
      <c r="C2541" s="4">
        <f>YEAR(SalesDataTable[[#This Row],[Order Date]])</f>
        <v>2026</v>
      </c>
      <c r="D2541" s="4" t="str">
        <f>"Q"&amp;ROUNDUP(MONTH(SalesDataTable[[#This Row],[Order Date]])/3,0)</f>
        <v>Q4</v>
      </c>
      <c r="E2541" s="4">
        <f>MONTH(SalesDataTable[[#This Row],[Order Date]])</f>
        <v>12</v>
      </c>
      <c r="F2541" s="4" t="str">
        <f>TEXT(SalesDataTable[[#This Row],[Order Date]],"MMM")</f>
        <v>Dec</v>
      </c>
      <c r="G2541" s="3" t="s">
        <v>0</v>
      </c>
      <c r="H2541" s="3" t="s">
        <v>50</v>
      </c>
      <c r="I2541" s="3" t="s">
        <v>28</v>
      </c>
      <c r="J2541" s="3" t="s">
        <v>3</v>
      </c>
      <c r="K2541" s="3" t="s">
        <v>14</v>
      </c>
      <c r="L2541" s="3" t="s">
        <v>15</v>
      </c>
      <c r="M2541" s="8">
        <v>1</v>
      </c>
      <c r="N2541" s="5">
        <v>35.53</v>
      </c>
      <c r="O2541" s="6">
        <v>0.05</v>
      </c>
      <c r="P2541" s="18">
        <v>13.28</v>
      </c>
      <c r="Q2541" s="18">
        <f t="shared" si="156"/>
        <v>33.753500000000003</v>
      </c>
      <c r="R2541" s="18">
        <f t="shared" si="157"/>
        <v>13.28</v>
      </c>
      <c r="S2541" s="18">
        <f t="shared" si="158"/>
        <v>20.473500000000001</v>
      </c>
      <c r="T2541" s="7">
        <f t="shared" si="159"/>
        <v>0.6065593197742456</v>
      </c>
      <c r="U2541" s="4">
        <f>YEAR(SalesDataTable[[#This Row],[Order Date]])</f>
        <v>2026</v>
      </c>
      <c r="V2541" s="7" t="str">
        <f>"Q"&amp;ROUNDUP(MONTH(SalesDataTable[[#This Row],[Order Date]])/3,0)</f>
        <v>Q4</v>
      </c>
      <c r="W2541" s="8">
        <f>MONTH(SalesDataTable[[#This Row],[Order Date]])</f>
        <v>12</v>
      </c>
      <c r="X2541" s="7" t="str">
        <f>TEXT(SalesDataTable[[#This Row],[Order Date]],"mmm")</f>
        <v>Dec</v>
      </c>
    </row>
    <row r="2542" spans="1:24" ht="15.75">
      <c r="A2542" s="2">
        <v>2841</v>
      </c>
      <c r="B2542" s="11">
        <v>46363</v>
      </c>
      <c r="C2542" s="4">
        <f>YEAR(SalesDataTable[[#This Row],[Order Date]])</f>
        <v>2026</v>
      </c>
      <c r="D2542" s="4" t="str">
        <f>"Q"&amp;ROUNDUP(MONTH(SalesDataTable[[#This Row],[Order Date]])/3,0)</f>
        <v>Q4</v>
      </c>
      <c r="E2542" s="4">
        <f>MONTH(SalesDataTable[[#This Row],[Order Date]])</f>
        <v>12</v>
      </c>
      <c r="F2542" s="4" t="str">
        <f>TEXT(SalesDataTable[[#This Row],[Order Date]],"MMM")</f>
        <v>Dec</v>
      </c>
      <c r="G2542" s="3" t="s">
        <v>6</v>
      </c>
      <c r="H2542" s="3" t="s">
        <v>49</v>
      </c>
      <c r="I2542" s="3" t="s">
        <v>2</v>
      </c>
      <c r="J2542" s="3" t="s">
        <v>13</v>
      </c>
      <c r="K2542" s="3" t="s">
        <v>23</v>
      </c>
      <c r="L2542" s="3" t="s">
        <v>29</v>
      </c>
      <c r="M2542" s="8">
        <v>3</v>
      </c>
      <c r="N2542" s="5">
        <v>196.97</v>
      </c>
      <c r="O2542" s="6">
        <v>0.15</v>
      </c>
      <c r="P2542" s="18">
        <v>101.88</v>
      </c>
      <c r="Q2542" s="18">
        <f t="shared" si="156"/>
        <v>502.27349999999996</v>
      </c>
      <c r="R2542" s="18">
        <f t="shared" si="157"/>
        <v>305.64</v>
      </c>
      <c r="S2542" s="18">
        <f t="shared" si="158"/>
        <v>196.63349999999997</v>
      </c>
      <c r="T2542" s="7">
        <f t="shared" si="159"/>
        <v>0.39148690902466482</v>
      </c>
      <c r="U2542" s="4">
        <f>YEAR(SalesDataTable[[#This Row],[Order Date]])</f>
        <v>2026</v>
      </c>
      <c r="V2542" s="7" t="str">
        <f>"Q"&amp;ROUNDUP(MONTH(SalesDataTable[[#This Row],[Order Date]])/3,0)</f>
        <v>Q4</v>
      </c>
      <c r="W2542" s="8">
        <f>MONTH(SalesDataTable[[#This Row],[Order Date]])</f>
        <v>12</v>
      </c>
      <c r="X2542" s="7" t="str">
        <f>TEXT(SalesDataTable[[#This Row],[Order Date]],"mmm")</f>
        <v>Dec</v>
      </c>
    </row>
    <row r="2543" spans="1:24" ht="15.75">
      <c r="A2543" s="2">
        <v>3433</v>
      </c>
      <c r="B2543" s="11">
        <v>46363</v>
      </c>
      <c r="C2543" s="4">
        <f>YEAR(SalesDataTable[[#This Row],[Order Date]])</f>
        <v>2026</v>
      </c>
      <c r="D2543" s="4" t="str">
        <f>"Q"&amp;ROUNDUP(MONTH(SalesDataTable[[#This Row],[Order Date]])/3,0)</f>
        <v>Q4</v>
      </c>
      <c r="E2543" s="4">
        <f>MONTH(SalesDataTable[[#This Row],[Order Date]])</f>
        <v>12</v>
      </c>
      <c r="F2543" s="4" t="str">
        <f>TEXT(SalesDataTable[[#This Row],[Order Date]],"MMM")</f>
        <v>Dec</v>
      </c>
      <c r="G2543" s="3" t="s">
        <v>0</v>
      </c>
      <c r="H2543" s="3" t="s">
        <v>1</v>
      </c>
      <c r="I2543" s="3" t="s">
        <v>2</v>
      </c>
      <c r="J2543" s="3" t="s">
        <v>13</v>
      </c>
      <c r="K2543" s="3" t="s">
        <v>14</v>
      </c>
      <c r="L2543" s="3" t="s">
        <v>15</v>
      </c>
      <c r="M2543" s="8">
        <v>2</v>
      </c>
      <c r="N2543" s="5">
        <v>37.020000000000003</v>
      </c>
      <c r="O2543" s="6">
        <v>0.2</v>
      </c>
      <c r="P2543" s="18">
        <v>13.39</v>
      </c>
      <c r="Q2543" s="18">
        <f t="shared" si="156"/>
        <v>59.232000000000006</v>
      </c>
      <c r="R2543" s="18">
        <f t="shared" si="157"/>
        <v>26.78</v>
      </c>
      <c r="S2543" s="18">
        <f t="shared" si="158"/>
        <v>32.452000000000005</v>
      </c>
      <c r="T2543" s="7">
        <f t="shared" si="159"/>
        <v>0.5478795245813074</v>
      </c>
      <c r="U2543" s="4">
        <f>YEAR(SalesDataTable[[#This Row],[Order Date]])</f>
        <v>2026</v>
      </c>
      <c r="V2543" s="7" t="str">
        <f>"Q"&amp;ROUNDUP(MONTH(SalesDataTable[[#This Row],[Order Date]])/3,0)</f>
        <v>Q4</v>
      </c>
      <c r="W2543" s="8">
        <f>MONTH(SalesDataTable[[#This Row],[Order Date]])</f>
        <v>12</v>
      </c>
      <c r="X2543" s="7" t="str">
        <f>TEXT(SalesDataTable[[#This Row],[Order Date]],"mmm")</f>
        <v>Dec</v>
      </c>
    </row>
    <row r="2544" spans="1:24" ht="15.75">
      <c r="A2544" s="2">
        <v>3763</v>
      </c>
      <c r="B2544" s="11">
        <v>46363</v>
      </c>
      <c r="C2544" s="4">
        <f>YEAR(SalesDataTable[[#This Row],[Order Date]])</f>
        <v>2026</v>
      </c>
      <c r="D2544" s="4" t="str">
        <f>"Q"&amp;ROUNDUP(MONTH(SalesDataTable[[#This Row],[Order Date]])/3,0)</f>
        <v>Q4</v>
      </c>
      <c r="E2544" s="4">
        <f>MONTH(SalesDataTable[[#This Row],[Order Date]])</f>
        <v>12</v>
      </c>
      <c r="F2544" s="4" t="str">
        <f>TEXT(SalesDataTable[[#This Row],[Order Date]],"MMM")</f>
        <v>Dec</v>
      </c>
      <c r="G2544" s="3" t="s">
        <v>6</v>
      </c>
      <c r="H2544" s="3" t="s">
        <v>49</v>
      </c>
      <c r="I2544" s="3" t="s">
        <v>2</v>
      </c>
      <c r="J2544" s="3" t="s">
        <v>13</v>
      </c>
      <c r="K2544" s="3" t="s">
        <v>14</v>
      </c>
      <c r="L2544" s="3" t="s">
        <v>32</v>
      </c>
      <c r="M2544" s="8">
        <v>4</v>
      </c>
      <c r="N2544" s="5">
        <v>47.22</v>
      </c>
      <c r="O2544" s="6">
        <v>0</v>
      </c>
      <c r="P2544" s="18">
        <v>18.420000000000002</v>
      </c>
      <c r="Q2544" s="18">
        <f t="shared" si="156"/>
        <v>188.88</v>
      </c>
      <c r="R2544" s="18">
        <f t="shared" si="157"/>
        <v>73.680000000000007</v>
      </c>
      <c r="S2544" s="18">
        <f t="shared" si="158"/>
        <v>115.19999999999999</v>
      </c>
      <c r="T2544" s="7">
        <f t="shared" si="159"/>
        <v>0.60991105463786521</v>
      </c>
      <c r="U2544" s="4">
        <f>YEAR(SalesDataTable[[#This Row],[Order Date]])</f>
        <v>2026</v>
      </c>
      <c r="V2544" s="7" t="str">
        <f>"Q"&amp;ROUNDUP(MONTH(SalesDataTable[[#This Row],[Order Date]])/3,0)</f>
        <v>Q4</v>
      </c>
      <c r="W2544" s="8">
        <f>MONTH(SalesDataTable[[#This Row],[Order Date]])</f>
        <v>12</v>
      </c>
      <c r="X2544" s="7" t="str">
        <f>TEXT(SalesDataTable[[#This Row],[Order Date]],"mmm")</f>
        <v>Dec</v>
      </c>
    </row>
    <row r="2545" spans="1:24" ht="15.75">
      <c r="A2545" s="2">
        <v>706</v>
      </c>
      <c r="B2545" s="11">
        <v>46364</v>
      </c>
      <c r="C2545" s="4">
        <f>YEAR(SalesDataTable[[#This Row],[Order Date]])</f>
        <v>2026</v>
      </c>
      <c r="D2545" s="4" t="str">
        <f>"Q"&amp;ROUNDUP(MONTH(SalesDataTable[[#This Row],[Order Date]])/3,0)</f>
        <v>Q4</v>
      </c>
      <c r="E2545" s="4">
        <f>MONTH(SalesDataTable[[#This Row],[Order Date]])</f>
        <v>12</v>
      </c>
      <c r="F2545" s="4" t="str">
        <f>TEXT(SalesDataTable[[#This Row],[Order Date]],"MMM")</f>
        <v>Dec</v>
      </c>
      <c r="G2545" s="3" t="s">
        <v>6</v>
      </c>
      <c r="H2545" s="3" t="s">
        <v>43</v>
      </c>
      <c r="I2545" s="3" t="s">
        <v>19</v>
      </c>
      <c r="J2545" s="3" t="s">
        <v>3</v>
      </c>
      <c r="K2545" s="3" t="s">
        <v>14</v>
      </c>
      <c r="L2545" s="3" t="s">
        <v>32</v>
      </c>
      <c r="M2545" s="8">
        <v>4</v>
      </c>
      <c r="N2545" s="5">
        <v>46.48</v>
      </c>
      <c r="O2545" s="6">
        <v>0.1</v>
      </c>
      <c r="P2545" s="18">
        <v>18.66</v>
      </c>
      <c r="Q2545" s="18">
        <f t="shared" si="156"/>
        <v>167.328</v>
      </c>
      <c r="R2545" s="18">
        <f t="shared" si="157"/>
        <v>74.64</v>
      </c>
      <c r="S2545" s="18">
        <f t="shared" si="158"/>
        <v>92.688000000000002</v>
      </c>
      <c r="T2545" s="7">
        <f t="shared" si="159"/>
        <v>0.55393000573723461</v>
      </c>
      <c r="U2545" s="4">
        <f>YEAR(SalesDataTable[[#This Row],[Order Date]])</f>
        <v>2026</v>
      </c>
      <c r="V2545" s="7" t="str">
        <f>"Q"&amp;ROUNDUP(MONTH(SalesDataTable[[#This Row],[Order Date]])/3,0)</f>
        <v>Q4</v>
      </c>
      <c r="W2545" s="8">
        <f>MONTH(SalesDataTable[[#This Row],[Order Date]])</f>
        <v>12</v>
      </c>
      <c r="X2545" s="7" t="str">
        <f>TEXT(SalesDataTable[[#This Row],[Order Date]],"mmm")</f>
        <v>Dec</v>
      </c>
    </row>
    <row r="2546" spans="1:24" ht="15.75">
      <c r="A2546" s="2">
        <v>1086</v>
      </c>
      <c r="B2546" s="11">
        <v>46364</v>
      </c>
      <c r="C2546" s="4">
        <f>YEAR(SalesDataTable[[#This Row],[Order Date]])</f>
        <v>2026</v>
      </c>
      <c r="D2546" s="4" t="str">
        <f>"Q"&amp;ROUNDUP(MONTH(SalesDataTable[[#This Row],[Order Date]])/3,0)</f>
        <v>Q4</v>
      </c>
      <c r="E2546" s="4">
        <f>MONTH(SalesDataTable[[#This Row],[Order Date]])</f>
        <v>12</v>
      </c>
      <c r="F2546" s="4" t="str">
        <f>TEXT(SalesDataTable[[#This Row],[Order Date]],"MMM")</f>
        <v>Dec</v>
      </c>
      <c r="G2546" s="3" t="s">
        <v>20</v>
      </c>
      <c r="H2546" s="3" t="s">
        <v>47</v>
      </c>
      <c r="I2546" s="3" t="s">
        <v>8</v>
      </c>
      <c r="J2546" s="3" t="s">
        <v>16</v>
      </c>
      <c r="K2546" s="3" t="s">
        <v>9</v>
      </c>
      <c r="L2546" s="3" t="s">
        <v>17</v>
      </c>
      <c r="M2546" s="8">
        <v>12</v>
      </c>
      <c r="N2546" s="5">
        <v>146.99</v>
      </c>
      <c r="O2546" s="6">
        <v>0.15</v>
      </c>
      <c r="P2546" s="18">
        <v>79.239999999999995</v>
      </c>
      <c r="Q2546" s="18">
        <f t="shared" si="156"/>
        <v>1499.298</v>
      </c>
      <c r="R2546" s="18">
        <f t="shared" si="157"/>
        <v>950.87999999999988</v>
      </c>
      <c r="S2546" s="18">
        <f t="shared" si="158"/>
        <v>548.41800000000012</v>
      </c>
      <c r="T2546" s="7">
        <f t="shared" si="159"/>
        <v>0.36578318653129671</v>
      </c>
      <c r="U2546" s="4">
        <f>YEAR(SalesDataTable[[#This Row],[Order Date]])</f>
        <v>2026</v>
      </c>
      <c r="V2546" s="7" t="str">
        <f>"Q"&amp;ROUNDUP(MONTH(SalesDataTable[[#This Row],[Order Date]])/3,0)</f>
        <v>Q4</v>
      </c>
      <c r="W2546" s="8">
        <f>MONTH(SalesDataTable[[#This Row],[Order Date]])</f>
        <v>12</v>
      </c>
      <c r="X2546" s="7" t="str">
        <f>TEXT(SalesDataTable[[#This Row],[Order Date]],"mmm")</f>
        <v>Dec</v>
      </c>
    </row>
    <row r="2547" spans="1:24" ht="15.75">
      <c r="A2547" s="2">
        <v>1204</v>
      </c>
      <c r="B2547" s="11">
        <v>46364</v>
      </c>
      <c r="C2547" s="4">
        <f>YEAR(SalesDataTable[[#This Row],[Order Date]])</f>
        <v>2026</v>
      </c>
      <c r="D2547" s="4" t="str">
        <f>"Q"&amp;ROUNDUP(MONTH(SalesDataTable[[#This Row],[Order Date]])/3,0)</f>
        <v>Q4</v>
      </c>
      <c r="E2547" s="4">
        <f>MONTH(SalesDataTable[[#This Row],[Order Date]])</f>
        <v>12</v>
      </c>
      <c r="F2547" s="4" t="str">
        <f>TEXT(SalesDataTable[[#This Row],[Order Date]],"MMM")</f>
        <v>Dec</v>
      </c>
      <c r="G2547" s="3" t="s">
        <v>11</v>
      </c>
      <c r="H2547" s="3" t="s">
        <v>39</v>
      </c>
      <c r="I2547" s="3" t="s">
        <v>2</v>
      </c>
      <c r="J2547" s="3" t="s">
        <v>13</v>
      </c>
      <c r="K2547" s="3" t="s">
        <v>34</v>
      </c>
      <c r="L2547" s="3" t="s">
        <v>35</v>
      </c>
      <c r="M2547" s="8">
        <v>1</v>
      </c>
      <c r="N2547" s="5">
        <v>40.29</v>
      </c>
      <c r="O2547" s="6">
        <v>0</v>
      </c>
      <c r="P2547" s="18">
        <v>15.07</v>
      </c>
      <c r="Q2547" s="18">
        <f t="shared" si="156"/>
        <v>40.29</v>
      </c>
      <c r="R2547" s="18">
        <f t="shared" si="157"/>
        <v>15.07</v>
      </c>
      <c r="S2547" s="18">
        <f t="shared" si="158"/>
        <v>25.22</v>
      </c>
      <c r="T2547" s="7">
        <f t="shared" si="159"/>
        <v>0.62596177711590961</v>
      </c>
      <c r="U2547" s="4">
        <f>YEAR(SalesDataTable[[#This Row],[Order Date]])</f>
        <v>2026</v>
      </c>
      <c r="V2547" s="7" t="str">
        <f>"Q"&amp;ROUNDUP(MONTH(SalesDataTable[[#This Row],[Order Date]])/3,0)</f>
        <v>Q4</v>
      </c>
      <c r="W2547" s="8">
        <f>MONTH(SalesDataTable[[#This Row],[Order Date]])</f>
        <v>12</v>
      </c>
      <c r="X2547" s="7" t="str">
        <f>TEXT(SalesDataTable[[#This Row],[Order Date]],"mmm")</f>
        <v>Dec</v>
      </c>
    </row>
    <row r="2548" spans="1:24" ht="15.75">
      <c r="A2548" s="2">
        <v>1451</v>
      </c>
      <c r="B2548" s="11">
        <v>46364</v>
      </c>
      <c r="C2548" s="4">
        <f>YEAR(SalesDataTable[[#This Row],[Order Date]])</f>
        <v>2026</v>
      </c>
      <c r="D2548" s="4" t="str">
        <f>"Q"&amp;ROUNDUP(MONTH(SalesDataTable[[#This Row],[Order Date]])/3,0)</f>
        <v>Q4</v>
      </c>
      <c r="E2548" s="4">
        <f>MONTH(SalesDataTable[[#This Row],[Order Date]])</f>
        <v>12</v>
      </c>
      <c r="F2548" s="4" t="str">
        <f>TEXT(SalesDataTable[[#This Row],[Order Date]],"MMM")</f>
        <v>Dec</v>
      </c>
      <c r="G2548" s="3" t="s">
        <v>0</v>
      </c>
      <c r="H2548" s="3" t="s">
        <v>1</v>
      </c>
      <c r="I2548" s="3" t="s">
        <v>8</v>
      </c>
      <c r="J2548" s="3" t="s">
        <v>16</v>
      </c>
      <c r="K2548" s="3" t="s">
        <v>23</v>
      </c>
      <c r="L2548" s="3" t="s">
        <v>51</v>
      </c>
      <c r="M2548" s="8">
        <v>4</v>
      </c>
      <c r="N2548" s="5">
        <v>125.82</v>
      </c>
      <c r="O2548" s="6">
        <v>0.15</v>
      </c>
      <c r="P2548" s="18">
        <v>61.39</v>
      </c>
      <c r="Q2548" s="18">
        <f t="shared" si="156"/>
        <v>427.78799999999995</v>
      </c>
      <c r="R2548" s="18">
        <f t="shared" si="157"/>
        <v>245.56</v>
      </c>
      <c r="S2548" s="18">
        <f t="shared" si="158"/>
        <v>182.22799999999995</v>
      </c>
      <c r="T2548" s="7">
        <f t="shared" si="159"/>
        <v>0.42597735326844133</v>
      </c>
      <c r="U2548" s="4">
        <f>YEAR(SalesDataTable[[#This Row],[Order Date]])</f>
        <v>2026</v>
      </c>
      <c r="V2548" s="7" t="str">
        <f>"Q"&amp;ROUNDUP(MONTH(SalesDataTable[[#This Row],[Order Date]])/3,0)</f>
        <v>Q4</v>
      </c>
      <c r="W2548" s="8">
        <f>MONTH(SalesDataTable[[#This Row],[Order Date]])</f>
        <v>12</v>
      </c>
      <c r="X2548" s="7" t="str">
        <f>TEXT(SalesDataTable[[#This Row],[Order Date]],"mmm")</f>
        <v>Dec</v>
      </c>
    </row>
    <row r="2549" spans="1:24" ht="15.75">
      <c r="A2549" s="2">
        <v>1650</v>
      </c>
      <c r="B2549" s="11">
        <v>46364</v>
      </c>
      <c r="C2549" s="4">
        <f>YEAR(SalesDataTable[[#This Row],[Order Date]])</f>
        <v>2026</v>
      </c>
      <c r="D2549" s="4" t="str">
        <f>"Q"&amp;ROUNDUP(MONTH(SalesDataTable[[#This Row],[Order Date]])/3,0)</f>
        <v>Q4</v>
      </c>
      <c r="E2549" s="4">
        <f>MONTH(SalesDataTable[[#This Row],[Order Date]])</f>
        <v>12</v>
      </c>
      <c r="F2549" s="4" t="str">
        <f>TEXT(SalesDataTable[[#This Row],[Order Date]],"MMM")</f>
        <v>Dec</v>
      </c>
      <c r="G2549" s="3" t="s">
        <v>6</v>
      </c>
      <c r="H2549" s="3" t="s">
        <v>7</v>
      </c>
      <c r="I2549" s="3" t="s">
        <v>2</v>
      </c>
      <c r="J2549" s="3" t="s">
        <v>13</v>
      </c>
      <c r="K2549" s="3" t="s">
        <v>14</v>
      </c>
      <c r="L2549" s="3" t="s">
        <v>15</v>
      </c>
      <c r="M2549" s="8">
        <v>3</v>
      </c>
      <c r="N2549" s="5">
        <v>36.25</v>
      </c>
      <c r="O2549" s="6">
        <v>0</v>
      </c>
      <c r="P2549" s="18">
        <v>13.67</v>
      </c>
      <c r="Q2549" s="18">
        <f t="shared" si="156"/>
        <v>108.75</v>
      </c>
      <c r="R2549" s="18">
        <f t="shared" si="157"/>
        <v>41.01</v>
      </c>
      <c r="S2549" s="18">
        <f t="shared" si="158"/>
        <v>67.740000000000009</v>
      </c>
      <c r="T2549" s="7">
        <f t="shared" si="159"/>
        <v>0.62289655172413805</v>
      </c>
      <c r="U2549" s="4">
        <f>YEAR(SalesDataTable[[#This Row],[Order Date]])</f>
        <v>2026</v>
      </c>
      <c r="V2549" s="7" t="str">
        <f>"Q"&amp;ROUNDUP(MONTH(SalesDataTable[[#This Row],[Order Date]])/3,0)</f>
        <v>Q4</v>
      </c>
      <c r="W2549" s="8">
        <f>MONTH(SalesDataTable[[#This Row],[Order Date]])</f>
        <v>12</v>
      </c>
      <c r="X2549" s="7" t="str">
        <f>TEXT(SalesDataTable[[#This Row],[Order Date]],"mmm")</f>
        <v>Dec</v>
      </c>
    </row>
    <row r="2550" spans="1:24" ht="15.75">
      <c r="A2550" s="2">
        <v>1740</v>
      </c>
      <c r="B2550" s="11">
        <v>46364</v>
      </c>
      <c r="C2550" s="4">
        <f>YEAR(SalesDataTable[[#This Row],[Order Date]])</f>
        <v>2026</v>
      </c>
      <c r="D2550" s="4" t="str">
        <f>"Q"&amp;ROUNDUP(MONTH(SalesDataTable[[#This Row],[Order Date]])/3,0)</f>
        <v>Q4</v>
      </c>
      <c r="E2550" s="4">
        <f>MONTH(SalesDataTable[[#This Row],[Order Date]])</f>
        <v>12</v>
      </c>
      <c r="F2550" s="4" t="str">
        <f>TEXT(SalesDataTable[[#This Row],[Order Date]],"MMM")</f>
        <v>Dec</v>
      </c>
      <c r="G2550" s="3" t="s">
        <v>11</v>
      </c>
      <c r="H2550" s="3" t="s">
        <v>39</v>
      </c>
      <c r="I2550" s="3" t="s">
        <v>28</v>
      </c>
      <c r="J2550" s="3" t="s">
        <v>3</v>
      </c>
      <c r="K2550" s="3" t="s">
        <v>14</v>
      </c>
      <c r="L2550" s="3" t="s">
        <v>48</v>
      </c>
      <c r="M2550" s="8">
        <v>1</v>
      </c>
      <c r="N2550" s="5">
        <v>165.29</v>
      </c>
      <c r="O2550" s="6">
        <v>0.05</v>
      </c>
      <c r="P2550" s="18">
        <v>89.92</v>
      </c>
      <c r="Q2550" s="18">
        <f t="shared" si="156"/>
        <v>157.02549999999999</v>
      </c>
      <c r="R2550" s="18">
        <f t="shared" si="157"/>
        <v>89.92</v>
      </c>
      <c r="S2550" s="18">
        <f t="shared" si="158"/>
        <v>67.105499999999992</v>
      </c>
      <c r="T2550" s="7">
        <f t="shared" si="159"/>
        <v>0.42735415585366704</v>
      </c>
      <c r="U2550" s="4">
        <f>YEAR(SalesDataTable[[#This Row],[Order Date]])</f>
        <v>2026</v>
      </c>
      <c r="V2550" s="7" t="str">
        <f>"Q"&amp;ROUNDUP(MONTH(SalesDataTable[[#This Row],[Order Date]])/3,0)</f>
        <v>Q4</v>
      </c>
      <c r="W2550" s="8">
        <f>MONTH(SalesDataTable[[#This Row],[Order Date]])</f>
        <v>12</v>
      </c>
      <c r="X2550" s="7" t="str">
        <f>TEXT(SalesDataTable[[#This Row],[Order Date]],"mmm")</f>
        <v>Dec</v>
      </c>
    </row>
    <row r="2551" spans="1:24" ht="15.75">
      <c r="A2551" s="2">
        <v>3191</v>
      </c>
      <c r="B2551" s="11">
        <v>46364</v>
      </c>
      <c r="C2551" s="4">
        <f>YEAR(SalesDataTable[[#This Row],[Order Date]])</f>
        <v>2026</v>
      </c>
      <c r="D2551" s="4" t="str">
        <f>"Q"&amp;ROUNDUP(MONTH(SalesDataTable[[#This Row],[Order Date]])/3,0)</f>
        <v>Q4</v>
      </c>
      <c r="E2551" s="4">
        <f>MONTH(SalesDataTable[[#This Row],[Order Date]])</f>
        <v>12</v>
      </c>
      <c r="F2551" s="4" t="str">
        <f>TEXT(SalesDataTable[[#This Row],[Order Date]],"MMM")</f>
        <v>Dec</v>
      </c>
      <c r="G2551" s="3" t="s">
        <v>20</v>
      </c>
      <c r="H2551" s="3" t="s">
        <v>33</v>
      </c>
      <c r="I2551" s="3" t="s">
        <v>2</v>
      </c>
      <c r="J2551" s="3" t="s">
        <v>13</v>
      </c>
      <c r="K2551" s="3" t="s">
        <v>23</v>
      </c>
      <c r="L2551" s="3" t="s">
        <v>40</v>
      </c>
      <c r="M2551" s="8">
        <v>1</v>
      </c>
      <c r="N2551" s="5">
        <v>82.89</v>
      </c>
      <c r="O2551" s="6">
        <v>0.15</v>
      </c>
      <c r="P2551" s="18">
        <v>38.51</v>
      </c>
      <c r="Q2551" s="18">
        <f t="shared" si="156"/>
        <v>70.456500000000005</v>
      </c>
      <c r="R2551" s="18">
        <f t="shared" si="157"/>
        <v>38.51</v>
      </c>
      <c r="S2551" s="18">
        <f t="shared" si="158"/>
        <v>31.946500000000007</v>
      </c>
      <c r="T2551" s="7">
        <f t="shared" si="159"/>
        <v>0.45342161475520365</v>
      </c>
      <c r="U2551" s="4">
        <f>YEAR(SalesDataTable[[#This Row],[Order Date]])</f>
        <v>2026</v>
      </c>
      <c r="V2551" s="7" t="str">
        <f>"Q"&amp;ROUNDUP(MONTH(SalesDataTable[[#This Row],[Order Date]])/3,0)</f>
        <v>Q4</v>
      </c>
      <c r="W2551" s="8">
        <f>MONTH(SalesDataTable[[#This Row],[Order Date]])</f>
        <v>12</v>
      </c>
      <c r="X2551" s="7" t="str">
        <f>TEXT(SalesDataTable[[#This Row],[Order Date]],"mmm")</f>
        <v>Dec</v>
      </c>
    </row>
    <row r="2552" spans="1:24" ht="15.75">
      <c r="A2552" s="2">
        <v>3662</v>
      </c>
      <c r="B2552" s="11">
        <v>46364</v>
      </c>
      <c r="C2552" s="4">
        <f>YEAR(SalesDataTable[[#This Row],[Order Date]])</f>
        <v>2026</v>
      </c>
      <c r="D2552" s="4" t="str">
        <f>"Q"&amp;ROUNDUP(MONTH(SalesDataTable[[#This Row],[Order Date]])/3,0)</f>
        <v>Q4</v>
      </c>
      <c r="E2552" s="4">
        <f>MONTH(SalesDataTable[[#This Row],[Order Date]])</f>
        <v>12</v>
      </c>
      <c r="F2552" s="4" t="str">
        <f>TEXT(SalesDataTable[[#This Row],[Order Date]],"MMM")</f>
        <v>Dec</v>
      </c>
      <c r="G2552" s="3" t="s">
        <v>6</v>
      </c>
      <c r="H2552" s="3" t="s">
        <v>27</v>
      </c>
      <c r="I2552" s="3" t="s">
        <v>2</v>
      </c>
      <c r="J2552" s="3" t="s">
        <v>16</v>
      </c>
      <c r="K2552" s="3" t="s">
        <v>23</v>
      </c>
      <c r="L2552" s="3" t="s">
        <v>29</v>
      </c>
      <c r="M2552" s="8">
        <v>1</v>
      </c>
      <c r="N2552" s="5">
        <v>199.66</v>
      </c>
      <c r="O2552" s="6">
        <v>0</v>
      </c>
      <c r="P2552" s="18">
        <v>103.15</v>
      </c>
      <c r="Q2552" s="18">
        <f t="shared" si="156"/>
        <v>199.66</v>
      </c>
      <c r="R2552" s="18">
        <f t="shared" si="157"/>
        <v>103.15</v>
      </c>
      <c r="S2552" s="18">
        <f t="shared" si="158"/>
        <v>96.509999999999991</v>
      </c>
      <c r="T2552" s="7">
        <f t="shared" si="159"/>
        <v>0.48337173194430527</v>
      </c>
      <c r="U2552" s="4">
        <f>YEAR(SalesDataTable[[#This Row],[Order Date]])</f>
        <v>2026</v>
      </c>
      <c r="V2552" s="7" t="str">
        <f>"Q"&amp;ROUNDUP(MONTH(SalesDataTable[[#This Row],[Order Date]])/3,0)</f>
        <v>Q4</v>
      </c>
      <c r="W2552" s="8">
        <f>MONTH(SalesDataTable[[#This Row],[Order Date]])</f>
        <v>12</v>
      </c>
      <c r="X2552" s="7" t="str">
        <f>TEXT(SalesDataTable[[#This Row],[Order Date]],"mmm")</f>
        <v>Dec</v>
      </c>
    </row>
    <row r="2553" spans="1:24" ht="15.75">
      <c r="A2553" s="2">
        <v>3922</v>
      </c>
      <c r="B2553" s="11">
        <v>46364</v>
      </c>
      <c r="C2553" s="4">
        <f>YEAR(SalesDataTable[[#This Row],[Order Date]])</f>
        <v>2026</v>
      </c>
      <c r="D2553" s="4" t="str">
        <f>"Q"&amp;ROUNDUP(MONTH(SalesDataTable[[#This Row],[Order Date]])/3,0)</f>
        <v>Q4</v>
      </c>
      <c r="E2553" s="4">
        <f>MONTH(SalesDataTable[[#This Row],[Order Date]])</f>
        <v>12</v>
      </c>
      <c r="F2553" s="4" t="str">
        <f>TEXT(SalesDataTable[[#This Row],[Order Date]],"MMM")</f>
        <v>Dec</v>
      </c>
      <c r="G2553" s="3" t="s">
        <v>20</v>
      </c>
      <c r="H2553" s="3" t="s">
        <v>33</v>
      </c>
      <c r="I2553" s="3" t="s">
        <v>19</v>
      </c>
      <c r="J2553" s="3" t="s">
        <v>13</v>
      </c>
      <c r="K2553" s="3" t="s">
        <v>9</v>
      </c>
      <c r="L2553" s="3" t="s">
        <v>17</v>
      </c>
      <c r="M2553" s="8">
        <v>2</v>
      </c>
      <c r="N2553" s="5">
        <v>146.25</v>
      </c>
      <c r="O2553" s="6">
        <v>0.05</v>
      </c>
      <c r="P2553" s="18">
        <v>77.3</v>
      </c>
      <c r="Q2553" s="18">
        <f t="shared" si="156"/>
        <v>277.875</v>
      </c>
      <c r="R2553" s="18">
        <f t="shared" si="157"/>
        <v>154.6</v>
      </c>
      <c r="S2553" s="18">
        <f t="shared" si="158"/>
        <v>123.27500000000001</v>
      </c>
      <c r="T2553" s="7">
        <f t="shared" si="159"/>
        <v>0.44363472784525421</v>
      </c>
      <c r="U2553" s="4">
        <f>YEAR(SalesDataTable[[#This Row],[Order Date]])</f>
        <v>2026</v>
      </c>
      <c r="V2553" s="7" t="str">
        <f>"Q"&amp;ROUNDUP(MONTH(SalesDataTable[[#This Row],[Order Date]])/3,0)</f>
        <v>Q4</v>
      </c>
      <c r="W2553" s="8">
        <f>MONTH(SalesDataTable[[#This Row],[Order Date]])</f>
        <v>12</v>
      </c>
      <c r="X2553" s="7" t="str">
        <f>TEXT(SalesDataTable[[#This Row],[Order Date]],"mmm")</f>
        <v>Dec</v>
      </c>
    </row>
    <row r="2554" spans="1:24" ht="15.75">
      <c r="A2554" s="2">
        <v>4022</v>
      </c>
      <c r="B2554" s="11">
        <v>46364</v>
      </c>
      <c r="C2554" s="4">
        <f>YEAR(SalesDataTable[[#This Row],[Order Date]])</f>
        <v>2026</v>
      </c>
      <c r="D2554" s="4" t="str">
        <f>"Q"&amp;ROUNDUP(MONTH(SalesDataTable[[#This Row],[Order Date]])/3,0)</f>
        <v>Q4</v>
      </c>
      <c r="E2554" s="4">
        <f>MONTH(SalesDataTable[[#This Row],[Order Date]])</f>
        <v>12</v>
      </c>
      <c r="F2554" s="4" t="str">
        <f>TEXT(SalesDataTable[[#This Row],[Order Date]],"MMM")</f>
        <v>Dec</v>
      </c>
      <c r="G2554" s="3" t="s">
        <v>0</v>
      </c>
      <c r="H2554" s="3" t="s">
        <v>36</v>
      </c>
      <c r="I2554" s="3" t="s">
        <v>28</v>
      </c>
      <c r="J2554" s="3" t="s">
        <v>3</v>
      </c>
      <c r="K2554" s="3" t="s">
        <v>23</v>
      </c>
      <c r="L2554" s="3" t="s">
        <v>24</v>
      </c>
      <c r="M2554" s="8">
        <v>1</v>
      </c>
      <c r="N2554" s="5">
        <v>333.51</v>
      </c>
      <c r="O2554" s="6">
        <v>0.2</v>
      </c>
      <c r="P2554" s="18">
        <v>199.91</v>
      </c>
      <c r="Q2554" s="18">
        <f t="shared" si="156"/>
        <v>266.80799999999999</v>
      </c>
      <c r="R2554" s="18">
        <f t="shared" si="157"/>
        <v>199.91</v>
      </c>
      <c r="S2554" s="18">
        <f t="shared" si="158"/>
        <v>66.897999999999996</v>
      </c>
      <c r="T2554" s="7">
        <f t="shared" si="159"/>
        <v>0.25073461065635211</v>
      </c>
      <c r="U2554" s="4">
        <f>YEAR(SalesDataTable[[#This Row],[Order Date]])</f>
        <v>2026</v>
      </c>
      <c r="V2554" s="7" t="str">
        <f>"Q"&amp;ROUNDUP(MONTH(SalesDataTable[[#This Row],[Order Date]])/3,0)</f>
        <v>Q4</v>
      </c>
      <c r="W2554" s="8">
        <f>MONTH(SalesDataTable[[#This Row],[Order Date]])</f>
        <v>12</v>
      </c>
      <c r="X2554" s="7" t="str">
        <f>TEXT(SalesDataTable[[#This Row],[Order Date]],"mmm")</f>
        <v>Dec</v>
      </c>
    </row>
    <row r="2555" spans="1:24" ht="15.75">
      <c r="A2555" s="2">
        <v>4366</v>
      </c>
      <c r="B2555" s="11">
        <v>46364</v>
      </c>
      <c r="C2555" s="4">
        <f>YEAR(SalesDataTable[[#This Row],[Order Date]])</f>
        <v>2026</v>
      </c>
      <c r="D2555" s="4" t="str">
        <f>"Q"&amp;ROUNDUP(MONTH(SalesDataTable[[#This Row],[Order Date]])/3,0)</f>
        <v>Q4</v>
      </c>
      <c r="E2555" s="4">
        <f>MONTH(SalesDataTable[[#This Row],[Order Date]])</f>
        <v>12</v>
      </c>
      <c r="F2555" s="4" t="str">
        <f>TEXT(SalesDataTable[[#This Row],[Order Date]],"MMM")</f>
        <v>Dec</v>
      </c>
      <c r="G2555" s="3" t="s">
        <v>6</v>
      </c>
      <c r="H2555" s="3" t="s">
        <v>43</v>
      </c>
      <c r="I2555" s="3" t="s">
        <v>19</v>
      </c>
      <c r="J2555" s="3" t="s">
        <v>13</v>
      </c>
      <c r="K2555" s="3" t="s">
        <v>9</v>
      </c>
      <c r="L2555" s="3" t="s">
        <v>37</v>
      </c>
      <c r="M2555" s="8">
        <v>1</v>
      </c>
      <c r="N2555" s="5">
        <v>151.97</v>
      </c>
      <c r="O2555" s="6">
        <v>0.05</v>
      </c>
      <c r="P2555" s="18">
        <v>80.239999999999995</v>
      </c>
      <c r="Q2555" s="18">
        <f t="shared" si="156"/>
        <v>144.3715</v>
      </c>
      <c r="R2555" s="18">
        <f t="shared" si="157"/>
        <v>80.239999999999995</v>
      </c>
      <c r="S2555" s="18">
        <f t="shared" si="158"/>
        <v>64.131500000000003</v>
      </c>
      <c r="T2555" s="7">
        <f t="shared" si="159"/>
        <v>0.44421163456776441</v>
      </c>
      <c r="U2555" s="4">
        <f>YEAR(SalesDataTable[[#This Row],[Order Date]])</f>
        <v>2026</v>
      </c>
      <c r="V2555" s="7" t="str">
        <f>"Q"&amp;ROUNDUP(MONTH(SalesDataTable[[#This Row],[Order Date]])/3,0)</f>
        <v>Q4</v>
      </c>
      <c r="W2555" s="8">
        <f>MONTH(SalesDataTable[[#This Row],[Order Date]])</f>
        <v>12</v>
      </c>
      <c r="X2555" s="7" t="str">
        <f>TEXT(SalesDataTable[[#This Row],[Order Date]],"mmm")</f>
        <v>Dec</v>
      </c>
    </row>
    <row r="2556" spans="1:24" ht="15.75">
      <c r="A2556" s="2">
        <v>4880</v>
      </c>
      <c r="B2556" s="11">
        <v>46364</v>
      </c>
      <c r="C2556" s="4">
        <f>YEAR(SalesDataTable[[#This Row],[Order Date]])</f>
        <v>2026</v>
      </c>
      <c r="D2556" s="4" t="str">
        <f>"Q"&amp;ROUNDUP(MONTH(SalesDataTable[[#This Row],[Order Date]])/3,0)</f>
        <v>Q4</v>
      </c>
      <c r="E2556" s="4">
        <f>MONTH(SalesDataTable[[#This Row],[Order Date]])</f>
        <v>12</v>
      </c>
      <c r="F2556" s="4" t="str">
        <f>TEXT(SalesDataTable[[#This Row],[Order Date]],"MMM")</f>
        <v>Dec</v>
      </c>
      <c r="G2556" s="3" t="s">
        <v>20</v>
      </c>
      <c r="H2556" s="3" t="s">
        <v>47</v>
      </c>
      <c r="I2556" s="3" t="s">
        <v>19</v>
      </c>
      <c r="J2556" s="3" t="s">
        <v>13</v>
      </c>
      <c r="K2556" s="3" t="s">
        <v>4</v>
      </c>
      <c r="L2556" s="3" t="s">
        <v>26</v>
      </c>
      <c r="M2556" s="8">
        <v>1</v>
      </c>
      <c r="N2556" s="5">
        <v>41.07</v>
      </c>
      <c r="O2556" s="6">
        <v>0</v>
      </c>
      <c r="P2556" s="18">
        <v>16.600000000000001</v>
      </c>
      <c r="Q2556" s="18">
        <f t="shared" si="156"/>
        <v>41.07</v>
      </c>
      <c r="R2556" s="18">
        <f t="shared" si="157"/>
        <v>16.600000000000001</v>
      </c>
      <c r="S2556" s="18">
        <f t="shared" si="158"/>
        <v>24.47</v>
      </c>
      <c r="T2556" s="7">
        <f t="shared" si="159"/>
        <v>0.59581202824446067</v>
      </c>
      <c r="U2556" s="4">
        <f>YEAR(SalesDataTable[[#This Row],[Order Date]])</f>
        <v>2026</v>
      </c>
      <c r="V2556" s="7" t="str">
        <f>"Q"&amp;ROUNDUP(MONTH(SalesDataTable[[#This Row],[Order Date]])/3,0)</f>
        <v>Q4</v>
      </c>
      <c r="W2556" s="8">
        <f>MONTH(SalesDataTable[[#This Row],[Order Date]])</f>
        <v>12</v>
      </c>
      <c r="X2556" s="7" t="str">
        <f>TEXT(SalesDataTable[[#This Row],[Order Date]],"mmm")</f>
        <v>Dec</v>
      </c>
    </row>
    <row r="2557" spans="1:24" ht="15.75">
      <c r="A2557" s="2">
        <v>5127</v>
      </c>
      <c r="B2557" s="11">
        <v>46364</v>
      </c>
      <c r="C2557" s="4">
        <f>YEAR(SalesDataTable[[#This Row],[Order Date]])</f>
        <v>2026</v>
      </c>
      <c r="D2557" s="4" t="str">
        <f>"Q"&amp;ROUNDUP(MONTH(SalesDataTable[[#This Row],[Order Date]])/3,0)</f>
        <v>Q4</v>
      </c>
      <c r="E2557" s="4">
        <f>MONTH(SalesDataTable[[#This Row],[Order Date]])</f>
        <v>12</v>
      </c>
      <c r="F2557" s="4" t="str">
        <f>TEXT(SalesDataTable[[#This Row],[Order Date]],"MMM")</f>
        <v>Dec</v>
      </c>
      <c r="G2557" s="3" t="s">
        <v>6</v>
      </c>
      <c r="H2557" s="3" t="s">
        <v>41</v>
      </c>
      <c r="I2557" s="3" t="s">
        <v>28</v>
      </c>
      <c r="J2557" s="3" t="s">
        <v>3</v>
      </c>
      <c r="K2557" s="3" t="s">
        <v>23</v>
      </c>
      <c r="L2557" s="3" t="s">
        <v>51</v>
      </c>
      <c r="M2557" s="8">
        <v>1</v>
      </c>
      <c r="N2557" s="5">
        <v>122.65</v>
      </c>
      <c r="O2557" s="6">
        <v>0</v>
      </c>
      <c r="P2557" s="18">
        <v>58.9</v>
      </c>
      <c r="Q2557" s="18">
        <f t="shared" si="156"/>
        <v>122.65</v>
      </c>
      <c r="R2557" s="18">
        <f t="shared" si="157"/>
        <v>58.9</v>
      </c>
      <c r="S2557" s="18">
        <f t="shared" si="158"/>
        <v>63.750000000000007</v>
      </c>
      <c r="T2557" s="7">
        <f t="shared" si="159"/>
        <v>0.51977170811251527</v>
      </c>
      <c r="U2557" s="4">
        <f>YEAR(SalesDataTable[[#This Row],[Order Date]])</f>
        <v>2026</v>
      </c>
      <c r="V2557" s="7" t="str">
        <f>"Q"&amp;ROUNDUP(MONTH(SalesDataTable[[#This Row],[Order Date]])/3,0)</f>
        <v>Q4</v>
      </c>
      <c r="W2557" s="8">
        <f>MONTH(SalesDataTable[[#This Row],[Order Date]])</f>
        <v>12</v>
      </c>
      <c r="X2557" s="7" t="str">
        <f>TEXT(SalesDataTable[[#This Row],[Order Date]],"mmm")</f>
        <v>Dec</v>
      </c>
    </row>
    <row r="2558" spans="1:24" ht="15.75">
      <c r="A2558" s="2">
        <v>13</v>
      </c>
      <c r="B2558" s="11">
        <v>46365</v>
      </c>
      <c r="C2558" s="4">
        <f>YEAR(SalesDataTable[[#This Row],[Order Date]])</f>
        <v>2026</v>
      </c>
      <c r="D2558" s="4" t="str">
        <f>"Q"&amp;ROUNDUP(MONTH(SalesDataTable[[#This Row],[Order Date]])/3,0)</f>
        <v>Q4</v>
      </c>
      <c r="E2558" s="4">
        <f>MONTH(SalesDataTable[[#This Row],[Order Date]])</f>
        <v>12</v>
      </c>
      <c r="F2558" s="4" t="str">
        <f>TEXT(SalesDataTable[[#This Row],[Order Date]],"MMM")</f>
        <v>Dec</v>
      </c>
      <c r="G2558" s="3" t="s">
        <v>6</v>
      </c>
      <c r="H2558" s="3" t="s">
        <v>27</v>
      </c>
      <c r="I2558" s="3" t="s">
        <v>2</v>
      </c>
      <c r="J2558" s="3" t="s">
        <v>3</v>
      </c>
      <c r="K2558" s="3" t="s">
        <v>9</v>
      </c>
      <c r="L2558" s="3" t="s">
        <v>17</v>
      </c>
      <c r="M2558" s="8">
        <v>6</v>
      </c>
      <c r="N2558" s="5">
        <v>143.16</v>
      </c>
      <c r="O2558" s="6">
        <v>0.15</v>
      </c>
      <c r="P2558" s="18">
        <v>80.349999999999994</v>
      </c>
      <c r="Q2558" s="18">
        <f t="shared" si="156"/>
        <v>730.11599999999999</v>
      </c>
      <c r="R2558" s="18">
        <f t="shared" si="157"/>
        <v>482.09999999999997</v>
      </c>
      <c r="S2558" s="18">
        <f t="shared" si="158"/>
        <v>248.01600000000002</v>
      </c>
      <c r="T2558" s="7">
        <f t="shared" si="159"/>
        <v>0.33969396643820987</v>
      </c>
      <c r="U2558" s="4">
        <f>YEAR(SalesDataTable[[#This Row],[Order Date]])</f>
        <v>2026</v>
      </c>
      <c r="V2558" s="7" t="str">
        <f>"Q"&amp;ROUNDUP(MONTH(SalesDataTable[[#This Row],[Order Date]])/3,0)</f>
        <v>Q4</v>
      </c>
      <c r="W2558" s="8">
        <f>MONTH(SalesDataTable[[#This Row],[Order Date]])</f>
        <v>12</v>
      </c>
      <c r="X2558" s="7" t="str">
        <f>TEXT(SalesDataTable[[#This Row],[Order Date]],"mmm")</f>
        <v>Dec</v>
      </c>
    </row>
    <row r="2559" spans="1:24" ht="15.75">
      <c r="A2559" s="2">
        <v>102</v>
      </c>
      <c r="B2559" s="11">
        <v>46365</v>
      </c>
      <c r="C2559" s="4">
        <f>YEAR(SalesDataTable[[#This Row],[Order Date]])</f>
        <v>2026</v>
      </c>
      <c r="D2559" s="4" t="str">
        <f>"Q"&amp;ROUNDUP(MONTH(SalesDataTable[[#This Row],[Order Date]])/3,0)</f>
        <v>Q4</v>
      </c>
      <c r="E2559" s="4">
        <f>MONTH(SalesDataTable[[#This Row],[Order Date]])</f>
        <v>12</v>
      </c>
      <c r="F2559" s="4" t="str">
        <f>TEXT(SalesDataTable[[#This Row],[Order Date]],"MMM")</f>
        <v>Dec</v>
      </c>
      <c r="G2559" s="3" t="s">
        <v>11</v>
      </c>
      <c r="H2559" s="3" t="s">
        <v>25</v>
      </c>
      <c r="I2559" s="3" t="s">
        <v>19</v>
      </c>
      <c r="J2559" s="3" t="s">
        <v>13</v>
      </c>
      <c r="K2559" s="3" t="s">
        <v>9</v>
      </c>
      <c r="L2559" s="3" t="s">
        <v>17</v>
      </c>
      <c r="M2559" s="8">
        <v>3</v>
      </c>
      <c r="N2559" s="5">
        <v>142.75</v>
      </c>
      <c r="O2559" s="6">
        <v>0.1</v>
      </c>
      <c r="P2559" s="18">
        <v>81.739999999999995</v>
      </c>
      <c r="Q2559" s="18">
        <f t="shared" si="156"/>
        <v>385.42500000000001</v>
      </c>
      <c r="R2559" s="18">
        <f t="shared" si="157"/>
        <v>245.21999999999997</v>
      </c>
      <c r="S2559" s="18">
        <f t="shared" si="158"/>
        <v>140.20500000000004</v>
      </c>
      <c r="T2559" s="7">
        <f t="shared" si="159"/>
        <v>0.3637672698968672</v>
      </c>
      <c r="U2559" s="4">
        <f>YEAR(SalesDataTable[[#This Row],[Order Date]])</f>
        <v>2026</v>
      </c>
      <c r="V2559" s="7" t="str">
        <f>"Q"&amp;ROUNDUP(MONTH(SalesDataTable[[#This Row],[Order Date]])/3,0)</f>
        <v>Q4</v>
      </c>
      <c r="W2559" s="8">
        <f>MONTH(SalesDataTable[[#This Row],[Order Date]])</f>
        <v>12</v>
      </c>
      <c r="X2559" s="7" t="str">
        <f>TEXT(SalesDataTable[[#This Row],[Order Date]],"mmm")</f>
        <v>Dec</v>
      </c>
    </row>
    <row r="2560" spans="1:24" ht="15.75">
      <c r="A2560" s="2">
        <v>519</v>
      </c>
      <c r="B2560" s="11">
        <v>46365</v>
      </c>
      <c r="C2560" s="4">
        <f>YEAR(SalesDataTable[[#This Row],[Order Date]])</f>
        <v>2026</v>
      </c>
      <c r="D2560" s="4" t="str">
        <f>"Q"&amp;ROUNDUP(MONTH(SalesDataTable[[#This Row],[Order Date]])/3,0)</f>
        <v>Q4</v>
      </c>
      <c r="E2560" s="4">
        <f>MONTH(SalesDataTable[[#This Row],[Order Date]])</f>
        <v>12</v>
      </c>
      <c r="F2560" s="4" t="str">
        <f>TEXT(SalesDataTable[[#This Row],[Order Date]],"MMM")</f>
        <v>Dec</v>
      </c>
      <c r="G2560" s="3" t="s">
        <v>6</v>
      </c>
      <c r="H2560" s="3" t="s">
        <v>43</v>
      </c>
      <c r="I2560" s="3" t="s">
        <v>19</v>
      </c>
      <c r="J2560" s="3" t="s">
        <v>3</v>
      </c>
      <c r="K2560" s="3" t="s">
        <v>34</v>
      </c>
      <c r="L2560" s="3" t="s">
        <v>42</v>
      </c>
      <c r="M2560" s="8">
        <v>2</v>
      </c>
      <c r="N2560" s="5">
        <v>36.03</v>
      </c>
      <c r="O2560" s="6">
        <v>0.1</v>
      </c>
      <c r="P2560" s="18">
        <v>13.54</v>
      </c>
      <c r="Q2560" s="18">
        <f t="shared" si="156"/>
        <v>64.853999999999999</v>
      </c>
      <c r="R2560" s="18">
        <f t="shared" si="157"/>
        <v>27.08</v>
      </c>
      <c r="S2560" s="18">
        <f t="shared" si="158"/>
        <v>37.774000000000001</v>
      </c>
      <c r="T2560" s="7">
        <f t="shared" si="159"/>
        <v>0.58244672649335427</v>
      </c>
      <c r="U2560" s="4">
        <f>YEAR(SalesDataTable[[#This Row],[Order Date]])</f>
        <v>2026</v>
      </c>
      <c r="V2560" s="7" t="str">
        <f>"Q"&amp;ROUNDUP(MONTH(SalesDataTable[[#This Row],[Order Date]])/3,0)</f>
        <v>Q4</v>
      </c>
      <c r="W2560" s="8">
        <f>MONTH(SalesDataTable[[#This Row],[Order Date]])</f>
        <v>12</v>
      </c>
      <c r="X2560" s="7" t="str">
        <f>TEXT(SalesDataTable[[#This Row],[Order Date]],"mmm")</f>
        <v>Dec</v>
      </c>
    </row>
    <row r="2561" spans="1:24" ht="15.75">
      <c r="A2561" s="2">
        <v>522</v>
      </c>
      <c r="B2561" s="11">
        <v>46365</v>
      </c>
      <c r="C2561" s="4">
        <f>YEAR(SalesDataTable[[#This Row],[Order Date]])</f>
        <v>2026</v>
      </c>
      <c r="D2561" s="4" t="str">
        <f>"Q"&amp;ROUNDUP(MONTH(SalesDataTable[[#This Row],[Order Date]])/3,0)</f>
        <v>Q4</v>
      </c>
      <c r="E2561" s="4">
        <f>MONTH(SalesDataTable[[#This Row],[Order Date]])</f>
        <v>12</v>
      </c>
      <c r="F2561" s="4" t="str">
        <f>TEXT(SalesDataTable[[#This Row],[Order Date]],"MMM")</f>
        <v>Dec</v>
      </c>
      <c r="G2561" s="3" t="s">
        <v>0</v>
      </c>
      <c r="H2561" s="3" t="s">
        <v>50</v>
      </c>
      <c r="I2561" s="3" t="s">
        <v>19</v>
      </c>
      <c r="J2561" s="3" t="s">
        <v>3</v>
      </c>
      <c r="K2561" s="3" t="s">
        <v>14</v>
      </c>
      <c r="L2561" s="3" t="s">
        <v>44</v>
      </c>
      <c r="M2561" s="8">
        <v>2</v>
      </c>
      <c r="N2561" s="5">
        <v>133.4</v>
      </c>
      <c r="O2561" s="6">
        <v>0</v>
      </c>
      <c r="P2561" s="18">
        <v>67.69</v>
      </c>
      <c r="Q2561" s="18">
        <f t="shared" si="156"/>
        <v>266.8</v>
      </c>
      <c r="R2561" s="18">
        <f t="shared" si="157"/>
        <v>135.38</v>
      </c>
      <c r="S2561" s="18">
        <f t="shared" si="158"/>
        <v>131.42000000000002</v>
      </c>
      <c r="T2561" s="7">
        <f t="shared" si="159"/>
        <v>0.49257871064467768</v>
      </c>
      <c r="U2561" s="4">
        <f>YEAR(SalesDataTable[[#This Row],[Order Date]])</f>
        <v>2026</v>
      </c>
      <c r="V2561" s="7" t="str">
        <f>"Q"&amp;ROUNDUP(MONTH(SalesDataTable[[#This Row],[Order Date]])/3,0)</f>
        <v>Q4</v>
      </c>
      <c r="W2561" s="8">
        <f>MONTH(SalesDataTable[[#This Row],[Order Date]])</f>
        <v>12</v>
      </c>
      <c r="X2561" s="7" t="str">
        <f>TEXT(SalesDataTable[[#This Row],[Order Date]],"mmm")</f>
        <v>Dec</v>
      </c>
    </row>
    <row r="2562" spans="1:24" ht="15.75">
      <c r="A2562" s="2">
        <v>798</v>
      </c>
      <c r="B2562" s="11">
        <v>46365</v>
      </c>
      <c r="C2562" s="4">
        <f>YEAR(SalesDataTable[[#This Row],[Order Date]])</f>
        <v>2026</v>
      </c>
      <c r="D2562" s="4" t="str">
        <f>"Q"&amp;ROUNDUP(MONTH(SalesDataTable[[#This Row],[Order Date]])/3,0)</f>
        <v>Q4</v>
      </c>
      <c r="E2562" s="4">
        <f>MONTH(SalesDataTable[[#This Row],[Order Date]])</f>
        <v>12</v>
      </c>
      <c r="F2562" s="4" t="str">
        <f>TEXT(SalesDataTable[[#This Row],[Order Date]],"MMM")</f>
        <v>Dec</v>
      </c>
      <c r="G2562" s="3" t="s">
        <v>11</v>
      </c>
      <c r="H2562" s="3" t="s">
        <v>12</v>
      </c>
      <c r="I2562" s="3" t="s">
        <v>19</v>
      </c>
      <c r="J2562" s="3" t="s">
        <v>3</v>
      </c>
      <c r="K2562" s="3" t="s">
        <v>23</v>
      </c>
      <c r="L2562" s="3" t="s">
        <v>29</v>
      </c>
      <c r="M2562" s="8">
        <v>3</v>
      </c>
      <c r="N2562" s="5">
        <v>199.31</v>
      </c>
      <c r="O2562" s="6">
        <v>0.05</v>
      </c>
      <c r="P2562" s="18">
        <v>101.19</v>
      </c>
      <c r="Q2562" s="18">
        <f t="shared" ref="Q2562:Q2625" si="160">M2562*N2562*(1-O2562)</f>
        <v>568.0335</v>
      </c>
      <c r="R2562" s="18">
        <f t="shared" ref="R2562:R2625" si="161">M2562*P2562</f>
        <v>303.57</v>
      </c>
      <c r="S2562" s="18">
        <f t="shared" ref="S2562:S2625" si="162">Q2562-R2562</f>
        <v>264.46350000000001</v>
      </c>
      <c r="T2562" s="7">
        <f t="shared" ref="T2562:T2625" si="163">IFERROR(S2562/Q2562,0)</f>
        <v>0.46557729429690325</v>
      </c>
      <c r="U2562" s="4">
        <f>YEAR(SalesDataTable[[#This Row],[Order Date]])</f>
        <v>2026</v>
      </c>
      <c r="V2562" s="7" t="str">
        <f>"Q"&amp;ROUNDUP(MONTH(SalesDataTable[[#This Row],[Order Date]])/3,0)</f>
        <v>Q4</v>
      </c>
      <c r="W2562" s="8">
        <f>MONTH(SalesDataTable[[#This Row],[Order Date]])</f>
        <v>12</v>
      </c>
      <c r="X2562" s="7" t="str">
        <f>TEXT(SalesDataTable[[#This Row],[Order Date]],"mmm")</f>
        <v>Dec</v>
      </c>
    </row>
    <row r="2563" spans="1:24" ht="15.75">
      <c r="A2563" s="2">
        <v>1746</v>
      </c>
      <c r="B2563" s="11">
        <v>46365</v>
      </c>
      <c r="C2563" s="4">
        <f>YEAR(SalesDataTable[[#This Row],[Order Date]])</f>
        <v>2026</v>
      </c>
      <c r="D2563" s="4" t="str">
        <f>"Q"&amp;ROUNDUP(MONTH(SalesDataTable[[#This Row],[Order Date]])/3,0)</f>
        <v>Q4</v>
      </c>
      <c r="E2563" s="4">
        <f>MONTH(SalesDataTable[[#This Row],[Order Date]])</f>
        <v>12</v>
      </c>
      <c r="F2563" s="4" t="str">
        <f>TEXT(SalesDataTable[[#This Row],[Order Date]],"MMM")</f>
        <v>Dec</v>
      </c>
      <c r="G2563" s="3" t="s">
        <v>6</v>
      </c>
      <c r="H2563" s="3" t="s">
        <v>41</v>
      </c>
      <c r="I2563" s="3" t="s">
        <v>2</v>
      </c>
      <c r="J2563" s="3" t="s">
        <v>16</v>
      </c>
      <c r="K2563" s="3" t="s">
        <v>14</v>
      </c>
      <c r="L2563" s="3" t="s">
        <v>32</v>
      </c>
      <c r="M2563" s="8">
        <v>1</v>
      </c>
      <c r="N2563" s="5">
        <v>47.44</v>
      </c>
      <c r="O2563" s="6">
        <v>0.15</v>
      </c>
      <c r="P2563" s="18">
        <v>17.899999999999999</v>
      </c>
      <c r="Q2563" s="18">
        <f t="shared" si="160"/>
        <v>40.323999999999998</v>
      </c>
      <c r="R2563" s="18">
        <f t="shared" si="161"/>
        <v>17.899999999999999</v>
      </c>
      <c r="S2563" s="18">
        <f t="shared" si="162"/>
        <v>22.423999999999999</v>
      </c>
      <c r="T2563" s="7">
        <f t="shared" si="163"/>
        <v>0.55609562543398472</v>
      </c>
      <c r="U2563" s="4">
        <f>YEAR(SalesDataTable[[#This Row],[Order Date]])</f>
        <v>2026</v>
      </c>
      <c r="V2563" s="7" t="str">
        <f>"Q"&amp;ROUNDUP(MONTH(SalesDataTable[[#This Row],[Order Date]])/3,0)</f>
        <v>Q4</v>
      </c>
      <c r="W2563" s="8">
        <f>MONTH(SalesDataTable[[#This Row],[Order Date]])</f>
        <v>12</v>
      </c>
      <c r="X2563" s="7" t="str">
        <f>TEXT(SalesDataTable[[#This Row],[Order Date]],"mmm")</f>
        <v>Dec</v>
      </c>
    </row>
    <row r="2564" spans="1:24" ht="15.75">
      <c r="A2564" s="2">
        <v>3412</v>
      </c>
      <c r="B2564" s="11">
        <v>46365</v>
      </c>
      <c r="C2564" s="4">
        <f>YEAR(SalesDataTable[[#This Row],[Order Date]])</f>
        <v>2026</v>
      </c>
      <c r="D2564" s="4" t="str">
        <f>"Q"&amp;ROUNDUP(MONTH(SalesDataTable[[#This Row],[Order Date]])/3,0)</f>
        <v>Q4</v>
      </c>
      <c r="E2564" s="4">
        <f>MONTH(SalesDataTable[[#This Row],[Order Date]])</f>
        <v>12</v>
      </c>
      <c r="F2564" s="4" t="str">
        <f>TEXT(SalesDataTable[[#This Row],[Order Date]],"MMM")</f>
        <v>Dec</v>
      </c>
      <c r="G2564" s="3" t="s">
        <v>0</v>
      </c>
      <c r="H2564" s="3" t="s">
        <v>1</v>
      </c>
      <c r="I2564" s="3" t="s">
        <v>8</v>
      </c>
      <c r="J2564" s="3" t="s">
        <v>16</v>
      </c>
      <c r="K2564" s="3" t="s">
        <v>9</v>
      </c>
      <c r="L2564" s="3" t="s">
        <v>17</v>
      </c>
      <c r="M2564" s="8">
        <v>10</v>
      </c>
      <c r="N2564" s="5">
        <v>145.30000000000001</v>
      </c>
      <c r="O2564" s="6">
        <v>0.1</v>
      </c>
      <c r="P2564" s="18">
        <v>79.7</v>
      </c>
      <c r="Q2564" s="18">
        <f t="shared" si="160"/>
        <v>1307.7</v>
      </c>
      <c r="R2564" s="18">
        <f t="shared" si="161"/>
        <v>797</v>
      </c>
      <c r="S2564" s="18">
        <f t="shared" si="162"/>
        <v>510.70000000000005</v>
      </c>
      <c r="T2564" s="7">
        <f t="shared" si="163"/>
        <v>0.39053299686472437</v>
      </c>
      <c r="U2564" s="4">
        <f>YEAR(SalesDataTable[[#This Row],[Order Date]])</f>
        <v>2026</v>
      </c>
      <c r="V2564" s="7" t="str">
        <f>"Q"&amp;ROUNDUP(MONTH(SalesDataTable[[#This Row],[Order Date]])/3,0)</f>
        <v>Q4</v>
      </c>
      <c r="W2564" s="8">
        <f>MONTH(SalesDataTable[[#This Row],[Order Date]])</f>
        <v>12</v>
      </c>
      <c r="X2564" s="7" t="str">
        <f>TEXT(SalesDataTable[[#This Row],[Order Date]],"mmm")</f>
        <v>Dec</v>
      </c>
    </row>
    <row r="2565" spans="1:24" ht="15.75">
      <c r="A2565" s="2">
        <v>175</v>
      </c>
      <c r="B2565" s="11">
        <v>46366</v>
      </c>
      <c r="C2565" s="4">
        <f>YEAR(SalesDataTable[[#This Row],[Order Date]])</f>
        <v>2026</v>
      </c>
      <c r="D2565" s="4" t="str">
        <f>"Q"&amp;ROUNDUP(MONTH(SalesDataTable[[#This Row],[Order Date]])/3,0)</f>
        <v>Q4</v>
      </c>
      <c r="E2565" s="4">
        <f>MONTH(SalesDataTable[[#This Row],[Order Date]])</f>
        <v>12</v>
      </c>
      <c r="F2565" s="4" t="str">
        <f>TEXT(SalesDataTable[[#This Row],[Order Date]],"MMM")</f>
        <v>Dec</v>
      </c>
      <c r="G2565" s="3" t="s">
        <v>0</v>
      </c>
      <c r="H2565" s="3" t="s">
        <v>1</v>
      </c>
      <c r="I2565" s="3" t="s">
        <v>28</v>
      </c>
      <c r="J2565" s="3" t="s">
        <v>13</v>
      </c>
      <c r="K2565" s="3" t="s">
        <v>4</v>
      </c>
      <c r="L2565" s="3" t="s">
        <v>5</v>
      </c>
      <c r="M2565" s="8">
        <v>1</v>
      </c>
      <c r="N2565" s="5">
        <v>81.010000000000005</v>
      </c>
      <c r="O2565" s="6">
        <v>0.2</v>
      </c>
      <c r="P2565" s="18">
        <v>41.51</v>
      </c>
      <c r="Q2565" s="18">
        <f t="shared" si="160"/>
        <v>64.808000000000007</v>
      </c>
      <c r="R2565" s="18">
        <f t="shared" si="161"/>
        <v>41.51</v>
      </c>
      <c r="S2565" s="18">
        <f t="shared" si="162"/>
        <v>23.298000000000009</v>
      </c>
      <c r="T2565" s="7">
        <f t="shared" si="163"/>
        <v>0.35949265522774976</v>
      </c>
      <c r="U2565" s="4">
        <f>YEAR(SalesDataTable[[#This Row],[Order Date]])</f>
        <v>2026</v>
      </c>
      <c r="V2565" s="7" t="str">
        <f>"Q"&amp;ROUNDUP(MONTH(SalesDataTable[[#This Row],[Order Date]])/3,0)</f>
        <v>Q4</v>
      </c>
      <c r="W2565" s="8">
        <f>MONTH(SalesDataTable[[#This Row],[Order Date]])</f>
        <v>12</v>
      </c>
      <c r="X2565" s="7" t="str">
        <f>TEXT(SalesDataTable[[#This Row],[Order Date]],"mmm")</f>
        <v>Dec</v>
      </c>
    </row>
    <row r="2566" spans="1:24" ht="15.75">
      <c r="A2566" s="2">
        <v>1014</v>
      </c>
      <c r="B2566" s="11">
        <v>46366</v>
      </c>
      <c r="C2566" s="4">
        <f>YEAR(SalesDataTable[[#This Row],[Order Date]])</f>
        <v>2026</v>
      </c>
      <c r="D2566" s="4" t="str">
        <f>"Q"&amp;ROUNDUP(MONTH(SalesDataTable[[#This Row],[Order Date]])/3,0)</f>
        <v>Q4</v>
      </c>
      <c r="E2566" s="4">
        <f>MONTH(SalesDataTable[[#This Row],[Order Date]])</f>
        <v>12</v>
      </c>
      <c r="F2566" s="4" t="str">
        <f>TEXT(SalesDataTable[[#This Row],[Order Date]],"MMM")</f>
        <v>Dec</v>
      </c>
      <c r="G2566" s="3" t="s">
        <v>20</v>
      </c>
      <c r="H2566" s="3" t="s">
        <v>31</v>
      </c>
      <c r="I2566" s="3" t="s">
        <v>28</v>
      </c>
      <c r="J2566" s="3" t="s">
        <v>13</v>
      </c>
      <c r="K2566" s="3" t="s">
        <v>14</v>
      </c>
      <c r="L2566" s="3" t="s">
        <v>15</v>
      </c>
      <c r="M2566" s="8">
        <v>2</v>
      </c>
      <c r="N2566" s="5">
        <v>35.619999999999997</v>
      </c>
      <c r="O2566" s="6">
        <v>0</v>
      </c>
      <c r="P2566" s="18">
        <v>13.62</v>
      </c>
      <c r="Q2566" s="18">
        <f t="shared" si="160"/>
        <v>71.239999999999995</v>
      </c>
      <c r="R2566" s="18">
        <f t="shared" si="161"/>
        <v>27.24</v>
      </c>
      <c r="S2566" s="18">
        <f t="shared" si="162"/>
        <v>44</v>
      </c>
      <c r="T2566" s="7">
        <f t="shared" si="163"/>
        <v>0.61763054463784395</v>
      </c>
      <c r="U2566" s="4">
        <f>YEAR(SalesDataTable[[#This Row],[Order Date]])</f>
        <v>2026</v>
      </c>
      <c r="V2566" s="7" t="str">
        <f>"Q"&amp;ROUNDUP(MONTH(SalesDataTable[[#This Row],[Order Date]])/3,0)</f>
        <v>Q4</v>
      </c>
      <c r="W2566" s="8">
        <f>MONTH(SalesDataTable[[#This Row],[Order Date]])</f>
        <v>12</v>
      </c>
      <c r="X2566" s="7" t="str">
        <f>TEXT(SalesDataTable[[#This Row],[Order Date]],"mmm")</f>
        <v>Dec</v>
      </c>
    </row>
    <row r="2567" spans="1:24" ht="15.75">
      <c r="A2567" s="2">
        <v>1763</v>
      </c>
      <c r="B2567" s="11">
        <v>46366</v>
      </c>
      <c r="C2567" s="4">
        <f>YEAR(SalesDataTable[[#This Row],[Order Date]])</f>
        <v>2026</v>
      </c>
      <c r="D2567" s="4" t="str">
        <f>"Q"&amp;ROUNDUP(MONTH(SalesDataTable[[#This Row],[Order Date]])/3,0)</f>
        <v>Q4</v>
      </c>
      <c r="E2567" s="4">
        <f>MONTH(SalesDataTable[[#This Row],[Order Date]])</f>
        <v>12</v>
      </c>
      <c r="F2567" s="4" t="str">
        <f>TEXT(SalesDataTable[[#This Row],[Order Date]],"MMM")</f>
        <v>Dec</v>
      </c>
      <c r="G2567" s="3" t="s">
        <v>0</v>
      </c>
      <c r="H2567" s="3" t="s">
        <v>1</v>
      </c>
      <c r="I2567" s="3" t="s">
        <v>2</v>
      </c>
      <c r="J2567" s="3" t="s">
        <v>13</v>
      </c>
      <c r="K2567" s="3" t="s">
        <v>4</v>
      </c>
      <c r="L2567" s="3" t="s">
        <v>22</v>
      </c>
      <c r="M2567" s="8">
        <v>2</v>
      </c>
      <c r="N2567" s="5">
        <v>49.88</v>
      </c>
      <c r="O2567" s="6">
        <v>0.05</v>
      </c>
      <c r="P2567" s="18">
        <v>22.31</v>
      </c>
      <c r="Q2567" s="18">
        <f t="shared" si="160"/>
        <v>94.772000000000006</v>
      </c>
      <c r="R2567" s="18">
        <f t="shared" si="161"/>
        <v>44.62</v>
      </c>
      <c r="S2567" s="18">
        <f t="shared" si="162"/>
        <v>50.152000000000008</v>
      </c>
      <c r="T2567" s="7">
        <f t="shared" si="163"/>
        <v>0.52918583547883347</v>
      </c>
      <c r="U2567" s="4">
        <f>YEAR(SalesDataTable[[#This Row],[Order Date]])</f>
        <v>2026</v>
      </c>
      <c r="V2567" s="7" t="str">
        <f>"Q"&amp;ROUNDUP(MONTH(SalesDataTable[[#This Row],[Order Date]])/3,0)</f>
        <v>Q4</v>
      </c>
      <c r="W2567" s="8">
        <f>MONTH(SalesDataTable[[#This Row],[Order Date]])</f>
        <v>12</v>
      </c>
      <c r="X2567" s="7" t="str">
        <f>TEXT(SalesDataTable[[#This Row],[Order Date]],"mmm")</f>
        <v>Dec</v>
      </c>
    </row>
    <row r="2568" spans="1:24" ht="15.75">
      <c r="A2568" s="2">
        <v>1863</v>
      </c>
      <c r="B2568" s="11">
        <v>46366</v>
      </c>
      <c r="C2568" s="4">
        <f>YEAR(SalesDataTable[[#This Row],[Order Date]])</f>
        <v>2026</v>
      </c>
      <c r="D2568" s="4" t="str">
        <f>"Q"&amp;ROUNDUP(MONTH(SalesDataTable[[#This Row],[Order Date]])/3,0)</f>
        <v>Q4</v>
      </c>
      <c r="E2568" s="4">
        <f>MONTH(SalesDataTable[[#This Row],[Order Date]])</f>
        <v>12</v>
      </c>
      <c r="F2568" s="4" t="str">
        <f>TEXT(SalesDataTable[[#This Row],[Order Date]],"MMM")</f>
        <v>Dec</v>
      </c>
      <c r="G2568" s="3" t="s">
        <v>20</v>
      </c>
      <c r="H2568" s="3" t="s">
        <v>31</v>
      </c>
      <c r="I2568" s="3" t="s">
        <v>28</v>
      </c>
      <c r="J2568" s="3" t="s">
        <v>3</v>
      </c>
      <c r="K2568" s="3" t="s">
        <v>4</v>
      </c>
      <c r="L2568" s="3" t="s">
        <v>30</v>
      </c>
      <c r="M2568" s="8">
        <v>1</v>
      </c>
      <c r="N2568" s="5">
        <v>101.18</v>
      </c>
      <c r="O2568" s="6">
        <v>0.05</v>
      </c>
      <c r="P2568" s="18">
        <v>49.12</v>
      </c>
      <c r="Q2568" s="18">
        <f t="shared" si="160"/>
        <v>96.120999999999995</v>
      </c>
      <c r="R2568" s="18">
        <f t="shared" si="161"/>
        <v>49.12</v>
      </c>
      <c r="S2568" s="18">
        <f t="shared" si="162"/>
        <v>47.000999999999998</v>
      </c>
      <c r="T2568" s="7">
        <f t="shared" si="163"/>
        <v>0.48897743469169069</v>
      </c>
      <c r="U2568" s="4">
        <f>YEAR(SalesDataTable[[#This Row],[Order Date]])</f>
        <v>2026</v>
      </c>
      <c r="V2568" s="7" t="str">
        <f>"Q"&amp;ROUNDUP(MONTH(SalesDataTable[[#This Row],[Order Date]])/3,0)</f>
        <v>Q4</v>
      </c>
      <c r="W2568" s="8">
        <f>MONTH(SalesDataTable[[#This Row],[Order Date]])</f>
        <v>12</v>
      </c>
      <c r="X2568" s="7" t="str">
        <f>TEXT(SalesDataTable[[#This Row],[Order Date]],"mmm")</f>
        <v>Dec</v>
      </c>
    </row>
    <row r="2569" spans="1:24" ht="15.75">
      <c r="A2569" s="2">
        <v>3466</v>
      </c>
      <c r="B2569" s="11">
        <v>46366</v>
      </c>
      <c r="C2569" s="4">
        <f>YEAR(SalesDataTable[[#This Row],[Order Date]])</f>
        <v>2026</v>
      </c>
      <c r="D2569" s="4" t="str">
        <f>"Q"&amp;ROUNDUP(MONTH(SalesDataTable[[#This Row],[Order Date]])/3,0)</f>
        <v>Q4</v>
      </c>
      <c r="E2569" s="4">
        <f>MONTH(SalesDataTable[[#This Row],[Order Date]])</f>
        <v>12</v>
      </c>
      <c r="F2569" s="4" t="str">
        <f>TEXT(SalesDataTable[[#This Row],[Order Date]],"MMM")</f>
        <v>Dec</v>
      </c>
      <c r="G2569" s="3" t="s">
        <v>6</v>
      </c>
      <c r="H2569" s="3" t="s">
        <v>43</v>
      </c>
      <c r="I2569" s="3" t="s">
        <v>19</v>
      </c>
      <c r="J2569" s="3" t="s">
        <v>16</v>
      </c>
      <c r="K2569" s="3" t="s">
        <v>34</v>
      </c>
      <c r="L2569" s="3" t="s">
        <v>42</v>
      </c>
      <c r="M2569" s="8">
        <v>2</v>
      </c>
      <c r="N2569" s="5">
        <v>36.64</v>
      </c>
      <c r="O2569" s="6">
        <v>0</v>
      </c>
      <c r="P2569" s="18">
        <v>13.7</v>
      </c>
      <c r="Q2569" s="18">
        <f t="shared" si="160"/>
        <v>73.28</v>
      </c>
      <c r="R2569" s="18">
        <f t="shared" si="161"/>
        <v>27.4</v>
      </c>
      <c r="S2569" s="18">
        <f t="shared" si="162"/>
        <v>45.88</v>
      </c>
      <c r="T2569" s="7">
        <f t="shared" si="163"/>
        <v>0.62609170305676853</v>
      </c>
      <c r="U2569" s="4">
        <f>YEAR(SalesDataTable[[#This Row],[Order Date]])</f>
        <v>2026</v>
      </c>
      <c r="V2569" s="7" t="str">
        <f>"Q"&amp;ROUNDUP(MONTH(SalesDataTable[[#This Row],[Order Date]])/3,0)</f>
        <v>Q4</v>
      </c>
      <c r="W2569" s="8">
        <f>MONTH(SalesDataTable[[#This Row],[Order Date]])</f>
        <v>12</v>
      </c>
      <c r="X2569" s="7" t="str">
        <f>TEXT(SalesDataTable[[#This Row],[Order Date]],"mmm")</f>
        <v>Dec</v>
      </c>
    </row>
    <row r="2570" spans="1:24" ht="15.75">
      <c r="A2570" s="2">
        <v>3630</v>
      </c>
      <c r="B2570" s="11">
        <v>46366</v>
      </c>
      <c r="C2570" s="4">
        <f>YEAR(SalesDataTable[[#This Row],[Order Date]])</f>
        <v>2026</v>
      </c>
      <c r="D2570" s="4" t="str">
        <f>"Q"&amp;ROUNDUP(MONTH(SalesDataTable[[#This Row],[Order Date]])/3,0)</f>
        <v>Q4</v>
      </c>
      <c r="E2570" s="4">
        <f>MONTH(SalesDataTable[[#This Row],[Order Date]])</f>
        <v>12</v>
      </c>
      <c r="F2570" s="4" t="str">
        <f>TEXT(SalesDataTable[[#This Row],[Order Date]],"MMM")</f>
        <v>Dec</v>
      </c>
      <c r="G2570" s="3" t="s">
        <v>6</v>
      </c>
      <c r="H2570" s="3" t="s">
        <v>43</v>
      </c>
      <c r="I2570" s="3" t="s">
        <v>19</v>
      </c>
      <c r="J2570" s="3" t="s">
        <v>3</v>
      </c>
      <c r="K2570" s="3" t="s">
        <v>4</v>
      </c>
      <c r="L2570" s="3" t="s">
        <v>26</v>
      </c>
      <c r="M2570" s="8">
        <v>3</v>
      </c>
      <c r="N2570" s="5">
        <v>39.979999999999997</v>
      </c>
      <c r="O2570" s="6">
        <v>0.1</v>
      </c>
      <c r="P2570" s="18">
        <v>16.989999999999998</v>
      </c>
      <c r="Q2570" s="18">
        <f t="shared" si="160"/>
        <v>107.946</v>
      </c>
      <c r="R2570" s="18">
        <f t="shared" si="161"/>
        <v>50.97</v>
      </c>
      <c r="S2570" s="18">
        <f t="shared" si="162"/>
        <v>56.975999999999999</v>
      </c>
      <c r="T2570" s="7">
        <f t="shared" si="163"/>
        <v>0.52781946528819967</v>
      </c>
      <c r="U2570" s="4">
        <f>YEAR(SalesDataTable[[#This Row],[Order Date]])</f>
        <v>2026</v>
      </c>
      <c r="V2570" s="7" t="str">
        <f>"Q"&amp;ROUNDUP(MONTH(SalesDataTable[[#This Row],[Order Date]])/3,0)</f>
        <v>Q4</v>
      </c>
      <c r="W2570" s="8">
        <f>MONTH(SalesDataTable[[#This Row],[Order Date]])</f>
        <v>12</v>
      </c>
      <c r="X2570" s="7" t="str">
        <f>TEXT(SalesDataTable[[#This Row],[Order Date]],"mmm")</f>
        <v>Dec</v>
      </c>
    </row>
    <row r="2571" spans="1:24" ht="15.75">
      <c r="A2571" s="2">
        <v>3633</v>
      </c>
      <c r="B2571" s="11">
        <v>46366</v>
      </c>
      <c r="C2571" s="4">
        <f>YEAR(SalesDataTable[[#This Row],[Order Date]])</f>
        <v>2026</v>
      </c>
      <c r="D2571" s="4" t="str">
        <f>"Q"&amp;ROUNDUP(MONTH(SalesDataTable[[#This Row],[Order Date]])/3,0)</f>
        <v>Q4</v>
      </c>
      <c r="E2571" s="4">
        <f>MONTH(SalesDataTable[[#This Row],[Order Date]])</f>
        <v>12</v>
      </c>
      <c r="F2571" s="4" t="str">
        <f>TEXT(SalesDataTable[[#This Row],[Order Date]],"MMM")</f>
        <v>Dec</v>
      </c>
      <c r="G2571" s="3" t="s">
        <v>20</v>
      </c>
      <c r="H2571" s="3" t="s">
        <v>21</v>
      </c>
      <c r="I2571" s="3" t="s">
        <v>28</v>
      </c>
      <c r="J2571" s="3" t="s">
        <v>16</v>
      </c>
      <c r="K2571" s="3" t="s">
        <v>9</v>
      </c>
      <c r="L2571" s="3" t="s">
        <v>17</v>
      </c>
      <c r="M2571" s="8">
        <v>3</v>
      </c>
      <c r="N2571" s="5">
        <v>144.16</v>
      </c>
      <c r="O2571" s="6">
        <v>0</v>
      </c>
      <c r="P2571" s="18">
        <v>77.36</v>
      </c>
      <c r="Q2571" s="18">
        <f t="shared" si="160"/>
        <v>432.48</v>
      </c>
      <c r="R2571" s="18">
        <f t="shared" si="161"/>
        <v>232.07999999999998</v>
      </c>
      <c r="S2571" s="18">
        <f t="shared" si="162"/>
        <v>200.40000000000003</v>
      </c>
      <c r="T2571" s="7">
        <f t="shared" si="163"/>
        <v>0.46337402885682583</v>
      </c>
      <c r="U2571" s="4">
        <f>YEAR(SalesDataTable[[#This Row],[Order Date]])</f>
        <v>2026</v>
      </c>
      <c r="V2571" s="7" t="str">
        <f>"Q"&amp;ROUNDUP(MONTH(SalesDataTable[[#This Row],[Order Date]])/3,0)</f>
        <v>Q4</v>
      </c>
      <c r="W2571" s="8">
        <f>MONTH(SalesDataTable[[#This Row],[Order Date]])</f>
        <v>12</v>
      </c>
      <c r="X2571" s="7" t="str">
        <f>TEXT(SalesDataTable[[#This Row],[Order Date]],"mmm")</f>
        <v>Dec</v>
      </c>
    </row>
    <row r="2572" spans="1:24" ht="15.75">
      <c r="A2572" s="2">
        <v>4</v>
      </c>
      <c r="B2572" s="11">
        <v>46367</v>
      </c>
      <c r="C2572" s="4">
        <f>YEAR(SalesDataTable[[#This Row],[Order Date]])</f>
        <v>2026</v>
      </c>
      <c r="D2572" s="4" t="str">
        <f>"Q"&amp;ROUNDUP(MONTH(SalesDataTable[[#This Row],[Order Date]])/3,0)</f>
        <v>Q4</v>
      </c>
      <c r="E2572" s="4">
        <f>MONTH(SalesDataTable[[#This Row],[Order Date]])</f>
        <v>12</v>
      </c>
      <c r="F2572" s="4" t="str">
        <f>TEXT(SalesDataTable[[#This Row],[Order Date]],"MMM")</f>
        <v>Dec</v>
      </c>
      <c r="G2572" s="3" t="s">
        <v>20</v>
      </c>
      <c r="H2572" s="3" t="s">
        <v>21</v>
      </c>
      <c r="I2572" s="3" t="s">
        <v>2</v>
      </c>
      <c r="J2572" s="3" t="s">
        <v>13</v>
      </c>
      <c r="K2572" s="3" t="s">
        <v>4</v>
      </c>
      <c r="L2572" s="3" t="s">
        <v>30</v>
      </c>
      <c r="M2572" s="8">
        <v>1</v>
      </c>
      <c r="N2572" s="5">
        <v>102.98</v>
      </c>
      <c r="O2572" s="6">
        <v>0.1</v>
      </c>
      <c r="P2572" s="18">
        <v>51.45</v>
      </c>
      <c r="Q2572" s="18">
        <f t="shared" si="160"/>
        <v>92.682000000000002</v>
      </c>
      <c r="R2572" s="18">
        <f t="shared" si="161"/>
        <v>51.45</v>
      </c>
      <c r="S2572" s="18">
        <f t="shared" si="162"/>
        <v>41.231999999999999</v>
      </c>
      <c r="T2572" s="7">
        <f t="shared" si="163"/>
        <v>0.4448760277076455</v>
      </c>
      <c r="U2572" s="4">
        <f>YEAR(SalesDataTable[[#This Row],[Order Date]])</f>
        <v>2026</v>
      </c>
      <c r="V2572" s="7" t="str">
        <f>"Q"&amp;ROUNDUP(MONTH(SalesDataTable[[#This Row],[Order Date]])/3,0)</f>
        <v>Q4</v>
      </c>
      <c r="W2572" s="8">
        <f>MONTH(SalesDataTable[[#This Row],[Order Date]])</f>
        <v>12</v>
      </c>
      <c r="X2572" s="7" t="str">
        <f>TEXT(SalesDataTable[[#This Row],[Order Date]],"mmm")</f>
        <v>Dec</v>
      </c>
    </row>
    <row r="2573" spans="1:24" ht="15.75">
      <c r="A2573" s="2">
        <v>70</v>
      </c>
      <c r="B2573" s="11">
        <v>46367</v>
      </c>
      <c r="C2573" s="4">
        <f>YEAR(SalesDataTable[[#This Row],[Order Date]])</f>
        <v>2026</v>
      </c>
      <c r="D2573" s="4" t="str">
        <f>"Q"&amp;ROUNDUP(MONTH(SalesDataTable[[#This Row],[Order Date]])/3,0)</f>
        <v>Q4</v>
      </c>
      <c r="E2573" s="4">
        <f>MONTH(SalesDataTable[[#This Row],[Order Date]])</f>
        <v>12</v>
      </c>
      <c r="F2573" s="4" t="str">
        <f>TEXT(SalesDataTable[[#This Row],[Order Date]],"MMM")</f>
        <v>Dec</v>
      </c>
      <c r="G2573" s="3" t="s">
        <v>20</v>
      </c>
      <c r="H2573" s="3" t="s">
        <v>47</v>
      </c>
      <c r="I2573" s="3" t="s">
        <v>2</v>
      </c>
      <c r="J2573" s="3" t="s">
        <v>13</v>
      </c>
      <c r="K2573" s="3" t="s">
        <v>34</v>
      </c>
      <c r="L2573" s="3" t="s">
        <v>38</v>
      </c>
      <c r="M2573" s="8">
        <v>2</v>
      </c>
      <c r="N2573" s="5">
        <v>122.49</v>
      </c>
      <c r="O2573" s="6">
        <v>0.15</v>
      </c>
      <c r="P2573" s="18">
        <v>70.930000000000007</v>
      </c>
      <c r="Q2573" s="18">
        <f t="shared" si="160"/>
        <v>208.23299999999998</v>
      </c>
      <c r="R2573" s="18">
        <f t="shared" si="161"/>
        <v>141.86000000000001</v>
      </c>
      <c r="S2573" s="18">
        <f t="shared" si="162"/>
        <v>66.372999999999962</v>
      </c>
      <c r="T2573" s="7">
        <f t="shared" si="163"/>
        <v>0.31874390706564265</v>
      </c>
      <c r="U2573" s="4">
        <f>YEAR(SalesDataTable[[#This Row],[Order Date]])</f>
        <v>2026</v>
      </c>
      <c r="V2573" s="7" t="str">
        <f>"Q"&amp;ROUNDUP(MONTH(SalesDataTable[[#This Row],[Order Date]])/3,0)</f>
        <v>Q4</v>
      </c>
      <c r="W2573" s="8">
        <f>MONTH(SalesDataTable[[#This Row],[Order Date]])</f>
        <v>12</v>
      </c>
      <c r="X2573" s="7" t="str">
        <f>TEXT(SalesDataTable[[#This Row],[Order Date]],"mmm")</f>
        <v>Dec</v>
      </c>
    </row>
    <row r="2574" spans="1:24" ht="15.75">
      <c r="A2574" s="2">
        <v>948</v>
      </c>
      <c r="B2574" s="11">
        <v>46367</v>
      </c>
      <c r="C2574" s="4">
        <f>YEAR(SalesDataTable[[#This Row],[Order Date]])</f>
        <v>2026</v>
      </c>
      <c r="D2574" s="4" t="str">
        <f>"Q"&amp;ROUNDUP(MONTH(SalesDataTable[[#This Row],[Order Date]])/3,0)</f>
        <v>Q4</v>
      </c>
      <c r="E2574" s="4">
        <f>MONTH(SalesDataTable[[#This Row],[Order Date]])</f>
        <v>12</v>
      </c>
      <c r="F2574" s="4" t="str">
        <f>TEXT(SalesDataTable[[#This Row],[Order Date]],"MMM")</f>
        <v>Dec</v>
      </c>
      <c r="G2574" s="3" t="s">
        <v>6</v>
      </c>
      <c r="H2574" s="3" t="s">
        <v>41</v>
      </c>
      <c r="I2574" s="3" t="s">
        <v>28</v>
      </c>
      <c r="J2574" s="3" t="s">
        <v>13</v>
      </c>
      <c r="K2574" s="3" t="s">
        <v>9</v>
      </c>
      <c r="L2574" s="3" t="s">
        <v>17</v>
      </c>
      <c r="M2574" s="8">
        <v>1</v>
      </c>
      <c r="N2574" s="5">
        <v>141.74</v>
      </c>
      <c r="O2574" s="6">
        <v>0.15</v>
      </c>
      <c r="P2574" s="18">
        <v>78.97</v>
      </c>
      <c r="Q2574" s="18">
        <f t="shared" si="160"/>
        <v>120.479</v>
      </c>
      <c r="R2574" s="18">
        <f t="shared" si="161"/>
        <v>78.97</v>
      </c>
      <c r="S2574" s="18">
        <f t="shared" si="162"/>
        <v>41.509</v>
      </c>
      <c r="T2574" s="7">
        <f t="shared" si="163"/>
        <v>0.34453307215365336</v>
      </c>
      <c r="U2574" s="4">
        <f>YEAR(SalesDataTable[[#This Row],[Order Date]])</f>
        <v>2026</v>
      </c>
      <c r="V2574" s="7" t="str">
        <f>"Q"&amp;ROUNDUP(MONTH(SalesDataTable[[#This Row],[Order Date]])/3,0)</f>
        <v>Q4</v>
      </c>
      <c r="W2574" s="8">
        <f>MONTH(SalesDataTable[[#This Row],[Order Date]])</f>
        <v>12</v>
      </c>
      <c r="X2574" s="7" t="str">
        <f>TEXT(SalesDataTable[[#This Row],[Order Date]],"mmm")</f>
        <v>Dec</v>
      </c>
    </row>
    <row r="2575" spans="1:24" ht="15.75">
      <c r="A2575" s="2">
        <v>1957</v>
      </c>
      <c r="B2575" s="11">
        <v>46367</v>
      </c>
      <c r="C2575" s="4">
        <f>YEAR(SalesDataTable[[#This Row],[Order Date]])</f>
        <v>2026</v>
      </c>
      <c r="D2575" s="4" t="str">
        <f>"Q"&amp;ROUNDUP(MONTH(SalesDataTable[[#This Row],[Order Date]])/3,0)</f>
        <v>Q4</v>
      </c>
      <c r="E2575" s="4">
        <f>MONTH(SalesDataTable[[#This Row],[Order Date]])</f>
        <v>12</v>
      </c>
      <c r="F2575" s="4" t="str">
        <f>TEXT(SalesDataTable[[#This Row],[Order Date]],"MMM")</f>
        <v>Dec</v>
      </c>
      <c r="G2575" s="3" t="s">
        <v>20</v>
      </c>
      <c r="H2575" s="3" t="s">
        <v>31</v>
      </c>
      <c r="I2575" s="3" t="s">
        <v>2</v>
      </c>
      <c r="J2575" s="3" t="s">
        <v>3</v>
      </c>
      <c r="K2575" s="3" t="s">
        <v>4</v>
      </c>
      <c r="L2575" s="3" t="s">
        <v>26</v>
      </c>
      <c r="M2575" s="8">
        <v>6</v>
      </c>
      <c r="N2575" s="5">
        <v>39.44</v>
      </c>
      <c r="O2575" s="6">
        <v>0.1</v>
      </c>
      <c r="P2575" s="18">
        <v>16.89</v>
      </c>
      <c r="Q2575" s="18">
        <f t="shared" si="160"/>
        <v>212.976</v>
      </c>
      <c r="R2575" s="18">
        <f t="shared" si="161"/>
        <v>101.34</v>
      </c>
      <c r="S2575" s="18">
        <f t="shared" si="162"/>
        <v>111.636</v>
      </c>
      <c r="T2575" s="7">
        <f t="shared" si="163"/>
        <v>0.52417173766058145</v>
      </c>
      <c r="U2575" s="4">
        <f>YEAR(SalesDataTable[[#This Row],[Order Date]])</f>
        <v>2026</v>
      </c>
      <c r="V2575" s="7" t="str">
        <f>"Q"&amp;ROUNDUP(MONTH(SalesDataTable[[#This Row],[Order Date]])/3,0)</f>
        <v>Q4</v>
      </c>
      <c r="W2575" s="8">
        <f>MONTH(SalesDataTable[[#This Row],[Order Date]])</f>
        <v>12</v>
      </c>
      <c r="X2575" s="7" t="str">
        <f>TEXT(SalesDataTable[[#This Row],[Order Date]],"mmm")</f>
        <v>Dec</v>
      </c>
    </row>
    <row r="2576" spans="1:24" ht="15.75">
      <c r="A2576" s="2">
        <v>3097</v>
      </c>
      <c r="B2576" s="11">
        <v>46367</v>
      </c>
      <c r="C2576" s="4">
        <f>YEAR(SalesDataTable[[#This Row],[Order Date]])</f>
        <v>2026</v>
      </c>
      <c r="D2576" s="4" t="str">
        <f>"Q"&amp;ROUNDUP(MONTH(SalesDataTable[[#This Row],[Order Date]])/3,0)</f>
        <v>Q4</v>
      </c>
      <c r="E2576" s="4">
        <f>MONTH(SalesDataTable[[#This Row],[Order Date]])</f>
        <v>12</v>
      </c>
      <c r="F2576" s="4" t="str">
        <f>TEXT(SalesDataTable[[#This Row],[Order Date]],"MMM")</f>
        <v>Dec</v>
      </c>
      <c r="G2576" s="3" t="s">
        <v>11</v>
      </c>
      <c r="H2576" s="3" t="s">
        <v>18</v>
      </c>
      <c r="I2576" s="3" t="s">
        <v>19</v>
      </c>
      <c r="J2576" s="3" t="s">
        <v>3</v>
      </c>
      <c r="K2576" s="3" t="s">
        <v>4</v>
      </c>
      <c r="L2576" s="3" t="s">
        <v>22</v>
      </c>
      <c r="M2576" s="8">
        <v>1</v>
      </c>
      <c r="N2576" s="5">
        <v>49.64</v>
      </c>
      <c r="O2576" s="6">
        <v>0.1</v>
      </c>
      <c r="P2576" s="18">
        <v>22</v>
      </c>
      <c r="Q2576" s="18">
        <f t="shared" si="160"/>
        <v>44.676000000000002</v>
      </c>
      <c r="R2576" s="18">
        <f t="shared" si="161"/>
        <v>22</v>
      </c>
      <c r="S2576" s="18">
        <f t="shared" si="162"/>
        <v>22.676000000000002</v>
      </c>
      <c r="T2576" s="7">
        <f t="shared" si="163"/>
        <v>0.50756558331094992</v>
      </c>
      <c r="U2576" s="4">
        <f>YEAR(SalesDataTable[[#This Row],[Order Date]])</f>
        <v>2026</v>
      </c>
      <c r="V2576" s="7" t="str">
        <f>"Q"&amp;ROUNDUP(MONTH(SalesDataTable[[#This Row],[Order Date]])/3,0)</f>
        <v>Q4</v>
      </c>
      <c r="W2576" s="8">
        <f>MONTH(SalesDataTable[[#This Row],[Order Date]])</f>
        <v>12</v>
      </c>
      <c r="X2576" s="7" t="str">
        <f>TEXT(SalesDataTable[[#This Row],[Order Date]],"mmm")</f>
        <v>Dec</v>
      </c>
    </row>
    <row r="2577" spans="1:24" ht="15.75">
      <c r="A2577" s="2">
        <v>3649</v>
      </c>
      <c r="B2577" s="11">
        <v>46367</v>
      </c>
      <c r="C2577" s="4">
        <f>YEAR(SalesDataTable[[#This Row],[Order Date]])</f>
        <v>2026</v>
      </c>
      <c r="D2577" s="4" t="str">
        <f>"Q"&amp;ROUNDUP(MONTH(SalesDataTable[[#This Row],[Order Date]])/3,0)</f>
        <v>Q4</v>
      </c>
      <c r="E2577" s="4">
        <f>MONTH(SalesDataTable[[#This Row],[Order Date]])</f>
        <v>12</v>
      </c>
      <c r="F2577" s="4" t="str">
        <f>TEXT(SalesDataTable[[#This Row],[Order Date]],"MMM")</f>
        <v>Dec</v>
      </c>
      <c r="G2577" s="3" t="s">
        <v>11</v>
      </c>
      <c r="H2577" s="3" t="s">
        <v>12</v>
      </c>
      <c r="I2577" s="3" t="s">
        <v>2</v>
      </c>
      <c r="J2577" s="3" t="s">
        <v>13</v>
      </c>
      <c r="K2577" s="3" t="s">
        <v>14</v>
      </c>
      <c r="L2577" s="3" t="s">
        <v>48</v>
      </c>
      <c r="M2577" s="8">
        <v>1</v>
      </c>
      <c r="N2577" s="5">
        <v>164.29</v>
      </c>
      <c r="O2577" s="6">
        <v>0.05</v>
      </c>
      <c r="P2577" s="18">
        <v>88.66</v>
      </c>
      <c r="Q2577" s="18">
        <f t="shared" si="160"/>
        <v>156.07549999999998</v>
      </c>
      <c r="R2577" s="18">
        <f t="shared" si="161"/>
        <v>88.66</v>
      </c>
      <c r="S2577" s="18">
        <f t="shared" si="162"/>
        <v>67.41549999999998</v>
      </c>
      <c r="T2577" s="7">
        <f t="shared" si="163"/>
        <v>0.43194159237035917</v>
      </c>
      <c r="U2577" s="4">
        <f>YEAR(SalesDataTable[[#This Row],[Order Date]])</f>
        <v>2026</v>
      </c>
      <c r="V2577" s="7" t="str">
        <f>"Q"&amp;ROUNDUP(MONTH(SalesDataTable[[#This Row],[Order Date]])/3,0)</f>
        <v>Q4</v>
      </c>
      <c r="W2577" s="8">
        <f>MONTH(SalesDataTable[[#This Row],[Order Date]])</f>
        <v>12</v>
      </c>
      <c r="X2577" s="7" t="str">
        <f>TEXT(SalesDataTable[[#This Row],[Order Date]],"mmm")</f>
        <v>Dec</v>
      </c>
    </row>
    <row r="2578" spans="1:24" ht="15.75">
      <c r="A2578" s="2">
        <v>3963</v>
      </c>
      <c r="B2578" s="11">
        <v>46367</v>
      </c>
      <c r="C2578" s="4">
        <f>YEAR(SalesDataTable[[#This Row],[Order Date]])</f>
        <v>2026</v>
      </c>
      <c r="D2578" s="4" t="str">
        <f>"Q"&amp;ROUNDUP(MONTH(SalesDataTable[[#This Row],[Order Date]])/3,0)</f>
        <v>Q4</v>
      </c>
      <c r="E2578" s="4">
        <f>MONTH(SalesDataTable[[#This Row],[Order Date]])</f>
        <v>12</v>
      </c>
      <c r="F2578" s="4" t="str">
        <f>TEXT(SalesDataTable[[#This Row],[Order Date]],"MMM")</f>
        <v>Dec</v>
      </c>
      <c r="G2578" s="3" t="s">
        <v>20</v>
      </c>
      <c r="H2578" s="3" t="s">
        <v>33</v>
      </c>
      <c r="I2578" s="3" t="s">
        <v>2</v>
      </c>
      <c r="J2578" s="3" t="s">
        <v>3</v>
      </c>
      <c r="K2578" s="3" t="s">
        <v>14</v>
      </c>
      <c r="L2578" s="3" t="s">
        <v>15</v>
      </c>
      <c r="M2578" s="8">
        <v>1</v>
      </c>
      <c r="N2578" s="5">
        <v>35.81</v>
      </c>
      <c r="O2578" s="6">
        <v>0</v>
      </c>
      <c r="P2578" s="18">
        <v>13.28</v>
      </c>
      <c r="Q2578" s="18">
        <f t="shared" si="160"/>
        <v>35.81</v>
      </c>
      <c r="R2578" s="18">
        <f t="shared" si="161"/>
        <v>13.28</v>
      </c>
      <c r="S2578" s="18">
        <f t="shared" si="162"/>
        <v>22.53</v>
      </c>
      <c r="T2578" s="7">
        <f t="shared" si="163"/>
        <v>0.62915386763473891</v>
      </c>
      <c r="U2578" s="4">
        <f>YEAR(SalesDataTable[[#This Row],[Order Date]])</f>
        <v>2026</v>
      </c>
      <c r="V2578" s="7" t="str">
        <f>"Q"&amp;ROUNDUP(MONTH(SalesDataTable[[#This Row],[Order Date]])/3,0)</f>
        <v>Q4</v>
      </c>
      <c r="W2578" s="8">
        <f>MONTH(SalesDataTable[[#This Row],[Order Date]])</f>
        <v>12</v>
      </c>
      <c r="X2578" s="7" t="str">
        <f>TEXT(SalesDataTable[[#This Row],[Order Date]],"mmm")</f>
        <v>Dec</v>
      </c>
    </row>
    <row r="2579" spans="1:24" ht="15.75">
      <c r="A2579" s="2">
        <v>4305</v>
      </c>
      <c r="B2579" s="11">
        <v>46367</v>
      </c>
      <c r="C2579" s="4">
        <f>YEAR(SalesDataTable[[#This Row],[Order Date]])</f>
        <v>2026</v>
      </c>
      <c r="D2579" s="4" t="str">
        <f>"Q"&amp;ROUNDUP(MONTH(SalesDataTable[[#This Row],[Order Date]])/3,0)</f>
        <v>Q4</v>
      </c>
      <c r="E2579" s="4">
        <f>MONTH(SalesDataTable[[#This Row],[Order Date]])</f>
        <v>12</v>
      </c>
      <c r="F2579" s="4" t="str">
        <f>TEXT(SalesDataTable[[#This Row],[Order Date]],"MMM")</f>
        <v>Dec</v>
      </c>
      <c r="G2579" s="3" t="s">
        <v>0</v>
      </c>
      <c r="H2579" s="3" t="s">
        <v>36</v>
      </c>
      <c r="I2579" s="3" t="s">
        <v>19</v>
      </c>
      <c r="J2579" s="3" t="s">
        <v>13</v>
      </c>
      <c r="K2579" s="3" t="s">
        <v>34</v>
      </c>
      <c r="L2579" s="3" t="s">
        <v>35</v>
      </c>
      <c r="M2579" s="8">
        <v>1</v>
      </c>
      <c r="N2579" s="5">
        <v>41.31</v>
      </c>
      <c r="O2579" s="6">
        <v>0.05</v>
      </c>
      <c r="P2579" s="18">
        <v>14.56</v>
      </c>
      <c r="Q2579" s="18">
        <f t="shared" si="160"/>
        <v>39.244500000000002</v>
      </c>
      <c r="R2579" s="18">
        <f t="shared" si="161"/>
        <v>14.56</v>
      </c>
      <c r="S2579" s="18">
        <f t="shared" si="162"/>
        <v>24.6845</v>
      </c>
      <c r="T2579" s="7">
        <f t="shared" si="163"/>
        <v>0.62899259768884808</v>
      </c>
      <c r="U2579" s="4">
        <f>YEAR(SalesDataTable[[#This Row],[Order Date]])</f>
        <v>2026</v>
      </c>
      <c r="V2579" s="7" t="str">
        <f>"Q"&amp;ROUNDUP(MONTH(SalesDataTable[[#This Row],[Order Date]])/3,0)</f>
        <v>Q4</v>
      </c>
      <c r="W2579" s="8">
        <f>MONTH(SalesDataTable[[#This Row],[Order Date]])</f>
        <v>12</v>
      </c>
      <c r="X2579" s="7" t="str">
        <f>TEXT(SalesDataTable[[#This Row],[Order Date]],"mmm")</f>
        <v>Dec</v>
      </c>
    </row>
    <row r="2580" spans="1:24" ht="15.75">
      <c r="A2580" s="2">
        <v>4942</v>
      </c>
      <c r="B2580" s="11">
        <v>46367</v>
      </c>
      <c r="C2580" s="4">
        <f>YEAR(SalesDataTable[[#This Row],[Order Date]])</f>
        <v>2026</v>
      </c>
      <c r="D2580" s="4" t="str">
        <f>"Q"&amp;ROUNDUP(MONTH(SalesDataTable[[#This Row],[Order Date]])/3,0)</f>
        <v>Q4</v>
      </c>
      <c r="E2580" s="4">
        <f>MONTH(SalesDataTable[[#This Row],[Order Date]])</f>
        <v>12</v>
      </c>
      <c r="F2580" s="4" t="str">
        <f>TEXT(SalesDataTable[[#This Row],[Order Date]],"MMM")</f>
        <v>Dec</v>
      </c>
      <c r="G2580" s="3" t="s">
        <v>20</v>
      </c>
      <c r="H2580" s="3" t="s">
        <v>47</v>
      </c>
      <c r="I2580" s="3" t="s">
        <v>28</v>
      </c>
      <c r="J2580" s="3" t="s">
        <v>13</v>
      </c>
      <c r="K2580" s="3" t="s">
        <v>14</v>
      </c>
      <c r="L2580" s="3" t="s">
        <v>15</v>
      </c>
      <c r="M2580" s="8">
        <v>3</v>
      </c>
      <c r="N2580" s="5">
        <v>36.6</v>
      </c>
      <c r="O2580" s="6">
        <v>0.15</v>
      </c>
      <c r="P2580" s="18">
        <v>13.95</v>
      </c>
      <c r="Q2580" s="18">
        <f t="shared" si="160"/>
        <v>93.330000000000013</v>
      </c>
      <c r="R2580" s="18">
        <f t="shared" si="161"/>
        <v>41.849999999999994</v>
      </c>
      <c r="S2580" s="18">
        <f t="shared" si="162"/>
        <v>51.480000000000018</v>
      </c>
      <c r="T2580" s="7">
        <f t="shared" si="163"/>
        <v>0.55159112825458068</v>
      </c>
      <c r="U2580" s="4">
        <f>YEAR(SalesDataTable[[#This Row],[Order Date]])</f>
        <v>2026</v>
      </c>
      <c r="V2580" s="7" t="str">
        <f>"Q"&amp;ROUNDUP(MONTH(SalesDataTable[[#This Row],[Order Date]])/3,0)</f>
        <v>Q4</v>
      </c>
      <c r="W2580" s="8">
        <f>MONTH(SalesDataTable[[#This Row],[Order Date]])</f>
        <v>12</v>
      </c>
      <c r="X2580" s="7" t="str">
        <f>TEXT(SalesDataTable[[#This Row],[Order Date]],"mmm")</f>
        <v>Dec</v>
      </c>
    </row>
    <row r="2581" spans="1:24" ht="15.75">
      <c r="A2581" s="2">
        <v>19</v>
      </c>
      <c r="B2581" s="11">
        <v>46368</v>
      </c>
      <c r="C2581" s="4">
        <f>YEAR(SalesDataTable[[#This Row],[Order Date]])</f>
        <v>2026</v>
      </c>
      <c r="D2581" s="4" t="str">
        <f>"Q"&amp;ROUNDUP(MONTH(SalesDataTable[[#This Row],[Order Date]])/3,0)</f>
        <v>Q4</v>
      </c>
      <c r="E2581" s="4">
        <f>MONTH(SalesDataTable[[#This Row],[Order Date]])</f>
        <v>12</v>
      </c>
      <c r="F2581" s="4" t="str">
        <f>TEXT(SalesDataTable[[#This Row],[Order Date]],"MMM")</f>
        <v>Dec</v>
      </c>
      <c r="G2581" s="3" t="s">
        <v>6</v>
      </c>
      <c r="H2581" s="3" t="s">
        <v>7</v>
      </c>
      <c r="I2581" s="3" t="s">
        <v>2</v>
      </c>
      <c r="J2581" s="3" t="s">
        <v>13</v>
      </c>
      <c r="K2581" s="3" t="s">
        <v>4</v>
      </c>
      <c r="L2581" s="3" t="s">
        <v>22</v>
      </c>
      <c r="M2581" s="8">
        <v>5</v>
      </c>
      <c r="N2581" s="5">
        <v>49.59</v>
      </c>
      <c r="O2581" s="6">
        <v>0</v>
      </c>
      <c r="P2581" s="18">
        <v>22.63</v>
      </c>
      <c r="Q2581" s="18">
        <f t="shared" si="160"/>
        <v>247.95000000000002</v>
      </c>
      <c r="R2581" s="18">
        <f t="shared" si="161"/>
        <v>113.14999999999999</v>
      </c>
      <c r="S2581" s="18">
        <f t="shared" si="162"/>
        <v>134.80000000000001</v>
      </c>
      <c r="T2581" s="7">
        <f t="shared" si="163"/>
        <v>0.54365799556362171</v>
      </c>
      <c r="U2581" s="4">
        <f>YEAR(SalesDataTable[[#This Row],[Order Date]])</f>
        <v>2026</v>
      </c>
      <c r="V2581" s="7" t="str">
        <f>"Q"&amp;ROUNDUP(MONTH(SalesDataTable[[#This Row],[Order Date]])/3,0)</f>
        <v>Q4</v>
      </c>
      <c r="W2581" s="8">
        <f>MONTH(SalesDataTable[[#This Row],[Order Date]])</f>
        <v>12</v>
      </c>
      <c r="X2581" s="7" t="str">
        <f>TEXT(SalesDataTable[[#This Row],[Order Date]],"mmm")</f>
        <v>Dec</v>
      </c>
    </row>
    <row r="2582" spans="1:24" ht="15.75">
      <c r="A2582" s="2">
        <v>4963</v>
      </c>
      <c r="B2582" s="11">
        <v>46368</v>
      </c>
      <c r="C2582" s="4">
        <f>YEAR(SalesDataTable[[#This Row],[Order Date]])</f>
        <v>2026</v>
      </c>
      <c r="D2582" s="4" t="str">
        <f>"Q"&amp;ROUNDUP(MONTH(SalesDataTable[[#This Row],[Order Date]])/3,0)</f>
        <v>Q4</v>
      </c>
      <c r="E2582" s="4">
        <f>MONTH(SalesDataTable[[#This Row],[Order Date]])</f>
        <v>12</v>
      </c>
      <c r="F2582" s="4" t="str">
        <f>TEXT(SalesDataTable[[#This Row],[Order Date]],"MMM")</f>
        <v>Dec</v>
      </c>
      <c r="G2582" s="3" t="s">
        <v>0</v>
      </c>
      <c r="H2582" s="3" t="s">
        <v>1</v>
      </c>
      <c r="I2582" s="3" t="s">
        <v>2</v>
      </c>
      <c r="J2582" s="3" t="s">
        <v>13</v>
      </c>
      <c r="K2582" s="3" t="s">
        <v>9</v>
      </c>
      <c r="L2582" s="3" t="s">
        <v>46</v>
      </c>
      <c r="M2582" s="8">
        <v>5</v>
      </c>
      <c r="N2582" s="5">
        <v>72.3</v>
      </c>
      <c r="O2582" s="6">
        <v>0.05</v>
      </c>
      <c r="P2582" s="18">
        <v>31.73</v>
      </c>
      <c r="Q2582" s="18">
        <f t="shared" si="160"/>
        <v>343.42500000000001</v>
      </c>
      <c r="R2582" s="18">
        <f t="shared" si="161"/>
        <v>158.65</v>
      </c>
      <c r="S2582" s="18">
        <f t="shared" si="162"/>
        <v>184.77500000000001</v>
      </c>
      <c r="T2582" s="7">
        <f t="shared" si="163"/>
        <v>0.53803596127247577</v>
      </c>
      <c r="U2582" s="4">
        <f>YEAR(SalesDataTable[[#This Row],[Order Date]])</f>
        <v>2026</v>
      </c>
      <c r="V2582" s="7" t="str">
        <f>"Q"&amp;ROUNDUP(MONTH(SalesDataTable[[#This Row],[Order Date]])/3,0)</f>
        <v>Q4</v>
      </c>
      <c r="W2582" s="8">
        <f>MONTH(SalesDataTable[[#This Row],[Order Date]])</f>
        <v>12</v>
      </c>
      <c r="X2582" s="7" t="str">
        <f>TEXT(SalesDataTable[[#This Row],[Order Date]],"mmm")</f>
        <v>Dec</v>
      </c>
    </row>
    <row r="2583" spans="1:24" ht="15.75">
      <c r="A2583" s="2">
        <v>5110</v>
      </c>
      <c r="B2583" s="11">
        <v>46368</v>
      </c>
      <c r="C2583" s="4">
        <f>YEAR(SalesDataTable[[#This Row],[Order Date]])</f>
        <v>2026</v>
      </c>
      <c r="D2583" s="4" t="str">
        <f>"Q"&amp;ROUNDUP(MONTH(SalesDataTable[[#This Row],[Order Date]])/3,0)</f>
        <v>Q4</v>
      </c>
      <c r="E2583" s="4">
        <f>MONTH(SalesDataTable[[#This Row],[Order Date]])</f>
        <v>12</v>
      </c>
      <c r="F2583" s="4" t="str">
        <f>TEXT(SalesDataTable[[#This Row],[Order Date]],"MMM")</f>
        <v>Dec</v>
      </c>
      <c r="G2583" s="3" t="s">
        <v>20</v>
      </c>
      <c r="H2583" s="3" t="s">
        <v>21</v>
      </c>
      <c r="I2583" s="3" t="s">
        <v>2</v>
      </c>
      <c r="J2583" s="3" t="s">
        <v>13</v>
      </c>
      <c r="K2583" s="3" t="s">
        <v>4</v>
      </c>
      <c r="L2583" s="3" t="s">
        <v>22</v>
      </c>
      <c r="M2583" s="8">
        <v>1</v>
      </c>
      <c r="N2583" s="5">
        <v>51.57</v>
      </c>
      <c r="O2583" s="6">
        <v>0.1</v>
      </c>
      <c r="P2583" s="18">
        <v>23.11</v>
      </c>
      <c r="Q2583" s="18">
        <f t="shared" si="160"/>
        <v>46.413000000000004</v>
      </c>
      <c r="R2583" s="18">
        <f t="shared" si="161"/>
        <v>23.11</v>
      </c>
      <c r="S2583" s="18">
        <f t="shared" si="162"/>
        <v>23.303000000000004</v>
      </c>
      <c r="T2583" s="7">
        <f t="shared" si="163"/>
        <v>0.5020791588563549</v>
      </c>
      <c r="U2583" s="4">
        <f>YEAR(SalesDataTable[[#This Row],[Order Date]])</f>
        <v>2026</v>
      </c>
      <c r="V2583" s="7" t="str">
        <f>"Q"&amp;ROUNDUP(MONTH(SalesDataTable[[#This Row],[Order Date]])/3,0)</f>
        <v>Q4</v>
      </c>
      <c r="W2583" s="8">
        <f>MONTH(SalesDataTable[[#This Row],[Order Date]])</f>
        <v>12</v>
      </c>
      <c r="X2583" s="7" t="str">
        <f>TEXT(SalesDataTable[[#This Row],[Order Date]],"mmm")</f>
        <v>Dec</v>
      </c>
    </row>
    <row r="2584" spans="1:24" ht="15.75">
      <c r="A2584" s="2">
        <v>10</v>
      </c>
      <c r="B2584" s="11">
        <v>46369</v>
      </c>
      <c r="C2584" s="4">
        <f>YEAR(SalesDataTable[[#This Row],[Order Date]])</f>
        <v>2026</v>
      </c>
      <c r="D2584" s="4" t="str">
        <f>"Q"&amp;ROUNDUP(MONTH(SalesDataTable[[#This Row],[Order Date]])/3,0)</f>
        <v>Q4</v>
      </c>
      <c r="E2584" s="4">
        <f>MONTH(SalesDataTable[[#This Row],[Order Date]])</f>
        <v>12</v>
      </c>
      <c r="F2584" s="4" t="str">
        <f>TEXT(SalesDataTable[[#This Row],[Order Date]],"MMM")</f>
        <v>Dec</v>
      </c>
      <c r="G2584" s="3" t="s">
        <v>0</v>
      </c>
      <c r="H2584" s="3" t="s">
        <v>1</v>
      </c>
      <c r="I2584" s="3" t="s">
        <v>2</v>
      </c>
      <c r="J2584" s="3" t="s">
        <v>3</v>
      </c>
      <c r="K2584" s="3" t="s">
        <v>14</v>
      </c>
      <c r="L2584" s="3" t="s">
        <v>15</v>
      </c>
      <c r="M2584" s="8">
        <v>3</v>
      </c>
      <c r="N2584" s="5">
        <v>35.380000000000003</v>
      </c>
      <c r="O2584" s="6">
        <v>0</v>
      </c>
      <c r="P2584" s="18">
        <v>13.51</v>
      </c>
      <c r="Q2584" s="18">
        <f t="shared" si="160"/>
        <v>106.14000000000001</v>
      </c>
      <c r="R2584" s="18">
        <f t="shared" si="161"/>
        <v>40.53</v>
      </c>
      <c r="S2584" s="18">
        <f t="shared" si="162"/>
        <v>65.610000000000014</v>
      </c>
      <c r="T2584" s="7">
        <f t="shared" si="163"/>
        <v>0.61814584511023185</v>
      </c>
      <c r="U2584" s="4">
        <f>YEAR(SalesDataTable[[#This Row],[Order Date]])</f>
        <v>2026</v>
      </c>
      <c r="V2584" s="7" t="str">
        <f>"Q"&amp;ROUNDUP(MONTH(SalesDataTable[[#This Row],[Order Date]])/3,0)</f>
        <v>Q4</v>
      </c>
      <c r="W2584" s="8">
        <f>MONTH(SalesDataTable[[#This Row],[Order Date]])</f>
        <v>12</v>
      </c>
      <c r="X2584" s="7" t="str">
        <f>TEXT(SalesDataTable[[#This Row],[Order Date]],"mmm")</f>
        <v>Dec</v>
      </c>
    </row>
    <row r="2585" spans="1:24" ht="15.75">
      <c r="A2585" s="2">
        <v>216</v>
      </c>
      <c r="B2585" s="11">
        <v>46369</v>
      </c>
      <c r="C2585" s="4">
        <f>YEAR(SalesDataTable[[#This Row],[Order Date]])</f>
        <v>2026</v>
      </c>
      <c r="D2585" s="4" t="str">
        <f>"Q"&amp;ROUNDUP(MONTH(SalesDataTable[[#This Row],[Order Date]])/3,0)</f>
        <v>Q4</v>
      </c>
      <c r="E2585" s="4">
        <f>MONTH(SalesDataTable[[#This Row],[Order Date]])</f>
        <v>12</v>
      </c>
      <c r="F2585" s="4" t="str">
        <f>TEXT(SalesDataTable[[#This Row],[Order Date]],"MMM")</f>
        <v>Dec</v>
      </c>
      <c r="G2585" s="3" t="s">
        <v>11</v>
      </c>
      <c r="H2585" s="3" t="s">
        <v>12</v>
      </c>
      <c r="I2585" s="3" t="s">
        <v>2</v>
      </c>
      <c r="J2585" s="3" t="s">
        <v>16</v>
      </c>
      <c r="K2585" s="3" t="s">
        <v>4</v>
      </c>
      <c r="L2585" s="3" t="s">
        <v>5</v>
      </c>
      <c r="M2585" s="8">
        <v>1</v>
      </c>
      <c r="N2585" s="5">
        <v>83.08</v>
      </c>
      <c r="O2585" s="6">
        <v>0.15</v>
      </c>
      <c r="P2585" s="18">
        <v>42.91</v>
      </c>
      <c r="Q2585" s="18">
        <f t="shared" si="160"/>
        <v>70.617999999999995</v>
      </c>
      <c r="R2585" s="18">
        <f t="shared" si="161"/>
        <v>42.91</v>
      </c>
      <c r="S2585" s="18">
        <f t="shared" si="162"/>
        <v>27.707999999999998</v>
      </c>
      <c r="T2585" s="7">
        <f t="shared" si="163"/>
        <v>0.39236455294684075</v>
      </c>
      <c r="U2585" s="4">
        <f>YEAR(SalesDataTable[[#This Row],[Order Date]])</f>
        <v>2026</v>
      </c>
      <c r="V2585" s="7" t="str">
        <f>"Q"&amp;ROUNDUP(MONTH(SalesDataTable[[#This Row],[Order Date]])/3,0)</f>
        <v>Q4</v>
      </c>
      <c r="W2585" s="8">
        <f>MONTH(SalesDataTable[[#This Row],[Order Date]])</f>
        <v>12</v>
      </c>
      <c r="X2585" s="7" t="str">
        <f>TEXT(SalesDataTable[[#This Row],[Order Date]],"mmm")</f>
        <v>Dec</v>
      </c>
    </row>
    <row r="2586" spans="1:24" ht="15.75">
      <c r="A2586" s="2">
        <v>1937</v>
      </c>
      <c r="B2586" s="11">
        <v>46369</v>
      </c>
      <c r="C2586" s="4">
        <f>YEAR(SalesDataTable[[#This Row],[Order Date]])</f>
        <v>2026</v>
      </c>
      <c r="D2586" s="4" t="str">
        <f>"Q"&amp;ROUNDUP(MONTH(SalesDataTable[[#This Row],[Order Date]])/3,0)</f>
        <v>Q4</v>
      </c>
      <c r="E2586" s="4">
        <f>MONTH(SalesDataTable[[#This Row],[Order Date]])</f>
        <v>12</v>
      </c>
      <c r="F2586" s="4" t="str">
        <f>TEXT(SalesDataTable[[#This Row],[Order Date]],"MMM")</f>
        <v>Dec</v>
      </c>
      <c r="G2586" s="3" t="s">
        <v>6</v>
      </c>
      <c r="H2586" s="3" t="s">
        <v>43</v>
      </c>
      <c r="I2586" s="3" t="s">
        <v>8</v>
      </c>
      <c r="J2586" s="3" t="s">
        <v>16</v>
      </c>
      <c r="K2586" s="3" t="s">
        <v>23</v>
      </c>
      <c r="L2586" s="3" t="s">
        <v>51</v>
      </c>
      <c r="M2586" s="8">
        <v>3</v>
      </c>
      <c r="N2586" s="5">
        <v>120.5</v>
      </c>
      <c r="O2586" s="6">
        <v>0.15</v>
      </c>
      <c r="P2586" s="18">
        <v>61.44</v>
      </c>
      <c r="Q2586" s="18">
        <f t="shared" si="160"/>
        <v>307.27499999999998</v>
      </c>
      <c r="R2586" s="18">
        <f t="shared" si="161"/>
        <v>184.32</v>
      </c>
      <c r="S2586" s="18">
        <f t="shared" si="162"/>
        <v>122.95499999999998</v>
      </c>
      <c r="T2586" s="7">
        <f t="shared" si="163"/>
        <v>0.40014644862094212</v>
      </c>
      <c r="U2586" s="4">
        <f>YEAR(SalesDataTable[[#This Row],[Order Date]])</f>
        <v>2026</v>
      </c>
      <c r="V2586" s="7" t="str">
        <f>"Q"&amp;ROUNDUP(MONTH(SalesDataTable[[#This Row],[Order Date]])/3,0)</f>
        <v>Q4</v>
      </c>
      <c r="W2586" s="8">
        <f>MONTH(SalesDataTable[[#This Row],[Order Date]])</f>
        <v>12</v>
      </c>
      <c r="X2586" s="7" t="str">
        <f>TEXT(SalesDataTable[[#This Row],[Order Date]],"mmm")</f>
        <v>Dec</v>
      </c>
    </row>
    <row r="2587" spans="1:24" ht="15.75">
      <c r="A2587" s="2">
        <v>4720</v>
      </c>
      <c r="B2587" s="11">
        <v>46369</v>
      </c>
      <c r="C2587" s="4">
        <f>YEAR(SalesDataTable[[#This Row],[Order Date]])</f>
        <v>2026</v>
      </c>
      <c r="D2587" s="4" t="str">
        <f>"Q"&amp;ROUNDUP(MONTH(SalesDataTable[[#This Row],[Order Date]])/3,0)</f>
        <v>Q4</v>
      </c>
      <c r="E2587" s="4">
        <f>MONTH(SalesDataTable[[#This Row],[Order Date]])</f>
        <v>12</v>
      </c>
      <c r="F2587" s="4" t="str">
        <f>TEXT(SalesDataTable[[#This Row],[Order Date]],"MMM")</f>
        <v>Dec</v>
      </c>
      <c r="G2587" s="3" t="s">
        <v>0</v>
      </c>
      <c r="H2587" s="3" t="s">
        <v>1</v>
      </c>
      <c r="I2587" s="3" t="s">
        <v>2</v>
      </c>
      <c r="J2587" s="3" t="s">
        <v>13</v>
      </c>
      <c r="K2587" s="3" t="s">
        <v>9</v>
      </c>
      <c r="L2587" s="3" t="s">
        <v>46</v>
      </c>
      <c r="M2587" s="8">
        <v>3</v>
      </c>
      <c r="N2587" s="5">
        <v>73.040000000000006</v>
      </c>
      <c r="O2587" s="6">
        <v>0.1</v>
      </c>
      <c r="P2587" s="18">
        <v>31.78</v>
      </c>
      <c r="Q2587" s="18">
        <f t="shared" si="160"/>
        <v>197.208</v>
      </c>
      <c r="R2587" s="18">
        <f t="shared" si="161"/>
        <v>95.34</v>
      </c>
      <c r="S2587" s="18">
        <f t="shared" si="162"/>
        <v>101.86799999999999</v>
      </c>
      <c r="T2587" s="7">
        <f t="shared" si="163"/>
        <v>0.51655105269563095</v>
      </c>
      <c r="U2587" s="4">
        <f>YEAR(SalesDataTable[[#This Row],[Order Date]])</f>
        <v>2026</v>
      </c>
      <c r="V2587" s="7" t="str">
        <f>"Q"&amp;ROUNDUP(MONTH(SalesDataTable[[#This Row],[Order Date]])/3,0)</f>
        <v>Q4</v>
      </c>
      <c r="W2587" s="8">
        <f>MONTH(SalesDataTable[[#This Row],[Order Date]])</f>
        <v>12</v>
      </c>
      <c r="X2587" s="7" t="str">
        <f>TEXT(SalesDataTable[[#This Row],[Order Date]],"mmm")</f>
        <v>Dec</v>
      </c>
    </row>
    <row r="2588" spans="1:24" ht="15.75">
      <c r="A2588" s="2">
        <v>91</v>
      </c>
      <c r="B2588" s="11">
        <v>46370</v>
      </c>
      <c r="C2588" s="4">
        <f>YEAR(SalesDataTable[[#This Row],[Order Date]])</f>
        <v>2026</v>
      </c>
      <c r="D2588" s="4" t="str">
        <f>"Q"&amp;ROUNDUP(MONTH(SalesDataTable[[#This Row],[Order Date]])/3,0)</f>
        <v>Q4</v>
      </c>
      <c r="E2588" s="4">
        <f>MONTH(SalesDataTable[[#This Row],[Order Date]])</f>
        <v>12</v>
      </c>
      <c r="F2588" s="4" t="str">
        <f>TEXT(SalesDataTable[[#This Row],[Order Date]],"MMM")</f>
        <v>Dec</v>
      </c>
      <c r="G2588" s="3" t="s">
        <v>6</v>
      </c>
      <c r="H2588" s="3" t="s">
        <v>7</v>
      </c>
      <c r="I2588" s="3" t="s">
        <v>2</v>
      </c>
      <c r="J2588" s="3" t="s">
        <v>3</v>
      </c>
      <c r="K2588" s="3" t="s">
        <v>23</v>
      </c>
      <c r="L2588" s="3" t="s">
        <v>24</v>
      </c>
      <c r="M2588" s="8">
        <v>2</v>
      </c>
      <c r="N2588" s="5">
        <v>339.95</v>
      </c>
      <c r="O2588" s="6">
        <v>0</v>
      </c>
      <c r="P2588" s="18">
        <v>195.78</v>
      </c>
      <c r="Q2588" s="18">
        <f t="shared" si="160"/>
        <v>679.9</v>
      </c>
      <c r="R2588" s="18">
        <f t="shared" si="161"/>
        <v>391.56</v>
      </c>
      <c r="S2588" s="18">
        <f t="shared" si="162"/>
        <v>288.33999999999997</v>
      </c>
      <c r="T2588" s="7">
        <f t="shared" si="163"/>
        <v>0.42409177820267685</v>
      </c>
      <c r="U2588" s="4">
        <f>YEAR(SalesDataTable[[#This Row],[Order Date]])</f>
        <v>2026</v>
      </c>
      <c r="V2588" s="7" t="str">
        <f>"Q"&amp;ROUNDUP(MONTH(SalesDataTable[[#This Row],[Order Date]])/3,0)</f>
        <v>Q4</v>
      </c>
      <c r="W2588" s="8">
        <f>MONTH(SalesDataTable[[#This Row],[Order Date]])</f>
        <v>12</v>
      </c>
      <c r="X2588" s="7" t="str">
        <f>TEXT(SalesDataTable[[#This Row],[Order Date]],"mmm")</f>
        <v>Dec</v>
      </c>
    </row>
    <row r="2589" spans="1:24" ht="15.75">
      <c r="A2589" s="2">
        <v>505</v>
      </c>
      <c r="B2589" s="11">
        <v>46370</v>
      </c>
      <c r="C2589" s="4">
        <f>YEAR(SalesDataTable[[#This Row],[Order Date]])</f>
        <v>2026</v>
      </c>
      <c r="D2589" s="4" t="str">
        <f>"Q"&amp;ROUNDUP(MONTH(SalesDataTable[[#This Row],[Order Date]])/3,0)</f>
        <v>Q4</v>
      </c>
      <c r="E2589" s="4">
        <f>MONTH(SalesDataTable[[#This Row],[Order Date]])</f>
        <v>12</v>
      </c>
      <c r="F2589" s="4" t="str">
        <f>TEXT(SalesDataTable[[#This Row],[Order Date]],"MMM")</f>
        <v>Dec</v>
      </c>
      <c r="G2589" s="3" t="s">
        <v>0</v>
      </c>
      <c r="H2589" s="3" t="s">
        <v>50</v>
      </c>
      <c r="I2589" s="3" t="s">
        <v>28</v>
      </c>
      <c r="J2589" s="3" t="s">
        <v>3</v>
      </c>
      <c r="K2589" s="3" t="s">
        <v>23</v>
      </c>
      <c r="L2589" s="3" t="s">
        <v>29</v>
      </c>
      <c r="M2589" s="8">
        <v>2</v>
      </c>
      <c r="N2589" s="5">
        <v>199.43</v>
      </c>
      <c r="O2589" s="6">
        <v>0.05</v>
      </c>
      <c r="P2589" s="18">
        <v>106.58</v>
      </c>
      <c r="Q2589" s="18">
        <f t="shared" si="160"/>
        <v>378.91699999999997</v>
      </c>
      <c r="R2589" s="18">
        <f t="shared" si="161"/>
        <v>213.16</v>
      </c>
      <c r="S2589" s="18">
        <f t="shared" si="162"/>
        <v>165.75699999999998</v>
      </c>
      <c r="T2589" s="7">
        <f t="shared" si="163"/>
        <v>0.4374493622613923</v>
      </c>
      <c r="U2589" s="4">
        <f>YEAR(SalesDataTable[[#This Row],[Order Date]])</f>
        <v>2026</v>
      </c>
      <c r="V2589" s="7" t="str">
        <f>"Q"&amp;ROUNDUP(MONTH(SalesDataTable[[#This Row],[Order Date]])/3,0)</f>
        <v>Q4</v>
      </c>
      <c r="W2589" s="8">
        <f>MONTH(SalesDataTable[[#This Row],[Order Date]])</f>
        <v>12</v>
      </c>
      <c r="X2589" s="7" t="str">
        <f>TEXT(SalesDataTable[[#This Row],[Order Date]],"mmm")</f>
        <v>Dec</v>
      </c>
    </row>
    <row r="2590" spans="1:24" ht="15.75">
      <c r="A2590" s="2">
        <v>640</v>
      </c>
      <c r="B2590" s="11">
        <v>46370</v>
      </c>
      <c r="C2590" s="4">
        <f>YEAR(SalesDataTable[[#This Row],[Order Date]])</f>
        <v>2026</v>
      </c>
      <c r="D2590" s="4" t="str">
        <f>"Q"&amp;ROUNDUP(MONTH(SalesDataTable[[#This Row],[Order Date]])/3,0)</f>
        <v>Q4</v>
      </c>
      <c r="E2590" s="4">
        <f>MONTH(SalesDataTable[[#This Row],[Order Date]])</f>
        <v>12</v>
      </c>
      <c r="F2590" s="4" t="str">
        <f>TEXT(SalesDataTable[[#This Row],[Order Date]],"MMM")</f>
        <v>Dec</v>
      </c>
      <c r="G2590" s="3" t="s">
        <v>0</v>
      </c>
      <c r="H2590" s="3" t="s">
        <v>50</v>
      </c>
      <c r="I2590" s="3" t="s">
        <v>2</v>
      </c>
      <c r="J2590" s="3" t="s">
        <v>3</v>
      </c>
      <c r="K2590" s="3" t="s">
        <v>34</v>
      </c>
      <c r="L2590" s="3" t="s">
        <v>45</v>
      </c>
      <c r="M2590" s="8">
        <v>2</v>
      </c>
      <c r="N2590" s="5">
        <v>51.77</v>
      </c>
      <c r="O2590" s="6">
        <v>0.05</v>
      </c>
      <c r="P2590" s="18">
        <v>21.76</v>
      </c>
      <c r="Q2590" s="18">
        <f t="shared" si="160"/>
        <v>98.363</v>
      </c>
      <c r="R2590" s="18">
        <f t="shared" si="161"/>
        <v>43.52</v>
      </c>
      <c r="S2590" s="18">
        <f t="shared" si="162"/>
        <v>54.842999999999996</v>
      </c>
      <c r="T2590" s="7">
        <f t="shared" si="163"/>
        <v>0.55755721155312465</v>
      </c>
      <c r="U2590" s="4">
        <f>YEAR(SalesDataTable[[#This Row],[Order Date]])</f>
        <v>2026</v>
      </c>
      <c r="V2590" s="7" t="str">
        <f>"Q"&amp;ROUNDUP(MONTH(SalesDataTable[[#This Row],[Order Date]])/3,0)</f>
        <v>Q4</v>
      </c>
      <c r="W2590" s="8">
        <f>MONTH(SalesDataTable[[#This Row],[Order Date]])</f>
        <v>12</v>
      </c>
      <c r="X2590" s="7" t="str">
        <f>TEXT(SalesDataTable[[#This Row],[Order Date]],"mmm")</f>
        <v>Dec</v>
      </c>
    </row>
    <row r="2591" spans="1:24" ht="15.75">
      <c r="A2591" s="2">
        <v>1408</v>
      </c>
      <c r="B2591" s="11">
        <v>46370</v>
      </c>
      <c r="C2591" s="4">
        <f>YEAR(SalesDataTable[[#This Row],[Order Date]])</f>
        <v>2026</v>
      </c>
      <c r="D2591" s="4" t="str">
        <f>"Q"&amp;ROUNDUP(MONTH(SalesDataTable[[#This Row],[Order Date]])/3,0)</f>
        <v>Q4</v>
      </c>
      <c r="E2591" s="4">
        <f>MONTH(SalesDataTable[[#This Row],[Order Date]])</f>
        <v>12</v>
      </c>
      <c r="F2591" s="4" t="str">
        <f>TEXT(SalesDataTable[[#This Row],[Order Date]],"MMM")</f>
        <v>Dec</v>
      </c>
      <c r="G2591" s="3" t="s">
        <v>6</v>
      </c>
      <c r="H2591" s="3" t="s">
        <v>7</v>
      </c>
      <c r="I2591" s="3" t="s">
        <v>2</v>
      </c>
      <c r="J2591" s="3" t="s">
        <v>13</v>
      </c>
      <c r="K2591" s="3" t="s">
        <v>14</v>
      </c>
      <c r="L2591" s="3" t="s">
        <v>48</v>
      </c>
      <c r="M2591" s="8">
        <v>1</v>
      </c>
      <c r="N2591" s="5">
        <v>161.53</v>
      </c>
      <c r="O2591" s="6">
        <v>0</v>
      </c>
      <c r="P2591" s="18">
        <v>87.43</v>
      </c>
      <c r="Q2591" s="18">
        <f t="shared" si="160"/>
        <v>161.53</v>
      </c>
      <c r="R2591" s="18">
        <f t="shared" si="161"/>
        <v>87.43</v>
      </c>
      <c r="S2591" s="18">
        <f t="shared" si="162"/>
        <v>74.099999999999994</v>
      </c>
      <c r="T2591" s="7">
        <f t="shared" si="163"/>
        <v>0.45873831486411187</v>
      </c>
      <c r="U2591" s="4">
        <f>YEAR(SalesDataTable[[#This Row],[Order Date]])</f>
        <v>2026</v>
      </c>
      <c r="V2591" s="7" t="str">
        <f>"Q"&amp;ROUNDUP(MONTH(SalesDataTable[[#This Row],[Order Date]])/3,0)</f>
        <v>Q4</v>
      </c>
      <c r="W2591" s="8">
        <f>MONTH(SalesDataTable[[#This Row],[Order Date]])</f>
        <v>12</v>
      </c>
      <c r="X2591" s="7" t="str">
        <f>TEXT(SalesDataTable[[#This Row],[Order Date]],"mmm")</f>
        <v>Dec</v>
      </c>
    </row>
    <row r="2592" spans="1:24" ht="15.75">
      <c r="A2592" s="2">
        <v>2074</v>
      </c>
      <c r="B2592" s="11">
        <v>46370</v>
      </c>
      <c r="C2592" s="4">
        <f>YEAR(SalesDataTable[[#This Row],[Order Date]])</f>
        <v>2026</v>
      </c>
      <c r="D2592" s="4" t="str">
        <f>"Q"&amp;ROUNDUP(MONTH(SalesDataTable[[#This Row],[Order Date]])/3,0)</f>
        <v>Q4</v>
      </c>
      <c r="E2592" s="4">
        <f>MONTH(SalesDataTable[[#This Row],[Order Date]])</f>
        <v>12</v>
      </c>
      <c r="F2592" s="4" t="str">
        <f>TEXT(SalesDataTable[[#This Row],[Order Date]],"MMM")</f>
        <v>Dec</v>
      </c>
      <c r="G2592" s="3" t="s">
        <v>6</v>
      </c>
      <c r="H2592" s="3" t="s">
        <v>43</v>
      </c>
      <c r="I2592" s="3" t="s">
        <v>8</v>
      </c>
      <c r="J2592" s="3" t="s">
        <v>16</v>
      </c>
      <c r="K2592" s="3" t="s">
        <v>9</v>
      </c>
      <c r="L2592" s="3" t="s">
        <v>17</v>
      </c>
      <c r="M2592" s="8">
        <v>4</v>
      </c>
      <c r="N2592" s="5">
        <v>145.85</v>
      </c>
      <c r="O2592" s="6">
        <v>0.1</v>
      </c>
      <c r="P2592" s="18">
        <v>79.47</v>
      </c>
      <c r="Q2592" s="18">
        <f t="shared" si="160"/>
        <v>525.05999999999995</v>
      </c>
      <c r="R2592" s="18">
        <f t="shared" si="161"/>
        <v>317.88</v>
      </c>
      <c r="S2592" s="18">
        <f t="shared" si="162"/>
        <v>207.17999999999995</v>
      </c>
      <c r="T2592" s="7">
        <f t="shared" si="163"/>
        <v>0.39458347617415146</v>
      </c>
      <c r="U2592" s="4">
        <f>YEAR(SalesDataTable[[#This Row],[Order Date]])</f>
        <v>2026</v>
      </c>
      <c r="V2592" s="7" t="str">
        <f>"Q"&amp;ROUNDUP(MONTH(SalesDataTable[[#This Row],[Order Date]])/3,0)</f>
        <v>Q4</v>
      </c>
      <c r="W2592" s="8">
        <f>MONTH(SalesDataTable[[#This Row],[Order Date]])</f>
        <v>12</v>
      </c>
      <c r="X2592" s="7" t="str">
        <f>TEXT(SalesDataTable[[#This Row],[Order Date]],"mmm")</f>
        <v>Dec</v>
      </c>
    </row>
    <row r="2593" spans="1:24" ht="15.75">
      <c r="A2593" s="2">
        <v>2639</v>
      </c>
      <c r="B2593" s="11">
        <v>46370</v>
      </c>
      <c r="C2593" s="4">
        <f>YEAR(SalesDataTable[[#This Row],[Order Date]])</f>
        <v>2026</v>
      </c>
      <c r="D2593" s="4" t="str">
        <f>"Q"&amp;ROUNDUP(MONTH(SalesDataTable[[#This Row],[Order Date]])/3,0)</f>
        <v>Q4</v>
      </c>
      <c r="E2593" s="4">
        <f>MONTH(SalesDataTable[[#This Row],[Order Date]])</f>
        <v>12</v>
      </c>
      <c r="F2593" s="4" t="str">
        <f>TEXT(SalesDataTable[[#This Row],[Order Date]],"MMM")</f>
        <v>Dec</v>
      </c>
      <c r="G2593" s="3" t="s">
        <v>20</v>
      </c>
      <c r="H2593" s="3" t="s">
        <v>47</v>
      </c>
      <c r="I2593" s="3" t="s">
        <v>2</v>
      </c>
      <c r="J2593" s="3" t="s">
        <v>3</v>
      </c>
      <c r="K2593" s="3" t="s">
        <v>23</v>
      </c>
      <c r="L2593" s="3" t="s">
        <v>29</v>
      </c>
      <c r="M2593" s="8">
        <v>1</v>
      </c>
      <c r="N2593" s="5">
        <v>197.18</v>
      </c>
      <c r="O2593" s="6">
        <v>0</v>
      </c>
      <c r="P2593" s="18">
        <v>105.28</v>
      </c>
      <c r="Q2593" s="18">
        <f t="shared" si="160"/>
        <v>197.18</v>
      </c>
      <c r="R2593" s="18">
        <f t="shared" si="161"/>
        <v>105.28</v>
      </c>
      <c r="S2593" s="18">
        <f t="shared" si="162"/>
        <v>91.9</v>
      </c>
      <c r="T2593" s="7">
        <f t="shared" si="163"/>
        <v>0.46607160969672384</v>
      </c>
      <c r="U2593" s="4">
        <f>YEAR(SalesDataTable[[#This Row],[Order Date]])</f>
        <v>2026</v>
      </c>
      <c r="V2593" s="7" t="str">
        <f>"Q"&amp;ROUNDUP(MONTH(SalesDataTable[[#This Row],[Order Date]])/3,0)</f>
        <v>Q4</v>
      </c>
      <c r="W2593" s="8">
        <f>MONTH(SalesDataTable[[#This Row],[Order Date]])</f>
        <v>12</v>
      </c>
      <c r="X2593" s="7" t="str">
        <f>TEXT(SalesDataTable[[#This Row],[Order Date]],"mmm")</f>
        <v>Dec</v>
      </c>
    </row>
    <row r="2594" spans="1:24" ht="15.75">
      <c r="A2594" s="2">
        <v>2694</v>
      </c>
      <c r="B2594" s="11">
        <v>46370</v>
      </c>
      <c r="C2594" s="4">
        <f>YEAR(SalesDataTable[[#This Row],[Order Date]])</f>
        <v>2026</v>
      </c>
      <c r="D2594" s="4" t="str">
        <f>"Q"&amp;ROUNDUP(MONTH(SalesDataTable[[#This Row],[Order Date]])/3,0)</f>
        <v>Q4</v>
      </c>
      <c r="E2594" s="4">
        <f>MONTH(SalesDataTable[[#This Row],[Order Date]])</f>
        <v>12</v>
      </c>
      <c r="F2594" s="4" t="str">
        <f>TEXT(SalesDataTable[[#This Row],[Order Date]],"MMM")</f>
        <v>Dec</v>
      </c>
      <c r="G2594" s="3" t="s">
        <v>20</v>
      </c>
      <c r="H2594" s="3" t="s">
        <v>31</v>
      </c>
      <c r="I2594" s="3" t="s">
        <v>2</v>
      </c>
      <c r="J2594" s="3" t="s">
        <v>13</v>
      </c>
      <c r="K2594" s="3" t="s">
        <v>23</v>
      </c>
      <c r="L2594" s="3" t="s">
        <v>51</v>
      </c>
      <c r="M2594" s="8">
        <v>1</v>
      </c>
      <c r="N2594" s="5">
        <v>124.9</v>
      </c>
      <c r="O2594" s="6">
        <v>0</v>
      </c>
      <c r="P2594" s="18">
        <v>62.16</v>
      </c>
      <c r="Q2594" s="18">
        <f t="shared" si="160"/>
        <v>124.9</v>
      </c>
      <c r="R2594" s="18">
        <f t="shared" si="161"/>
        <v>62.16</v>
      </c>
      <c r="S2594" s="18">
        <f t="shared" si="162"/>
        <v>62.740000000000009</v>
      </c>
      <c r="T2594" s="7">
        <f t="shared" si="163"/>
        <v>0.50232185748598879</v>
      </c>
      <c r="U2594" s="4">
        <f>YEAR(SalesDataTable[[#This Row],[Order Date]])</f>
        <v>2026</v>
      </c>
      <c r="V2594" s="7" t="str">
        <f>"Q"&amp;ROUNDUP(MONTH(SalesDataTable[[#This Row],[Order Date]])/3,0)</f>
        <v>Q4</v>
      </c>
      <c r="W2594" s="8">
        <f>MONTH(SalesDataTable[[#This Row],[Order Date]])</f>
        <v>12</v>
      </c>
      <c r="X2594" s="7" t="str">
        <f>TEXT(SalesDataTable[[#This Row],[Order Date]],"mmm")</f>
        <v>Dec</v>
      </c>
    </row>
    <row r="2595" spans="1:24" ht="15.75">
      <c r="A2595" s="2">
        <v>2797</v>
      </c>
      <c r="B2595" s="11">
        <v>46370</v>
      </c>
      <c r="C2595" s="4">
        <f>YEAR(SalesDataTable[[#This Row],[Order Date]])</f>
        <v>2026</v>
      </c>
      <c r="D2595" s="4" t="str">
        <f>"Q"&amp;ROUNDUP(MONTH(SalesDataTable[[#This Row],[Order Date]])/3,0)</f>
        <v>Q4</v>
      </c>
      <c r="E2595" s="4">
        <f>MONTH(SalesDataTable[[#This Row],[Order Date]])</f>
        <v>12</v>
      </c>
      <c r="F2595" s="4" t="str">
        <f>TEXT(SalesDataTable[[#This Row],[Order Date]],"MMM")</f>
        <v>Dec</v>
      </c>
      <c r="G2595" s="3" t="s">
        <v>11</v>
      </c>
      <c r="H2595" s="3" t="s">
        <v>52</v>
      </c>
      <c r="I2595" s="3" t="s">
        <v>19</v>
      </c>
      <c r="J2595" s="3" t="s">
        <v>13</v>
      </c>
      <c r="K2595" s="3" t="s">
        <v>9</v>
      </c>
      <c r="L2595" s="3" t="s">
        <v>46</v>
      </c>
      <c r="M2595" s="8">
        <v>2</v>
      </c>
      <c r="N2595" s="5">
        <v>70.239999999999995</v>
      </c>
      <c r="O2595" s="6">
        <v>0.1</v>
      </c>
      <c r="P2595" s="18">
        <v>32.130000000000003</v>
      </c>
      <c r="Q2595" s="18">
        <f t="shared" si="160"/>
        <v>126.43199999999999</v>
      </c>
      <c r="R2595" s="18">
        <f t="shared" si="161"/>
        <v>64.260000000000005</v>
      </c>
      <c r="S2595" s="18">
        <f t="shared" si="162"/>
        <v>62.171999999999983</v>
      </c>
      <c r="T2595" s="7">
        <f t="shared" si="163"/>
        <v>0.49174259681093385</v>
      </c>
      <c r="U2595" s="4">
        <f>YEAR(SalesDataTable[[#This Row],[Order Date]])</f>
        <v>2026</v>
      </c>
      <c r="V2595" s="7" t="str">
        <f>"Q"&amp;ROUNDUP(MONTH(SalesDataTable[[#This Row],[Order Date]])/3,0)</f>
        <v>Q4</v>
      </c>
      <c r="W2595" s="8">
        <f>MONTH(SalesDataTable[[#This Row],[Order Date]])</f>
        <v>12</v>
      </c>
      <c r="X2595" s="7" t="str">
        <f>TEXT(SalesDataTable[[#This Row],[Order Date]],"mmm")</f>
        <v>Dec</v>
      </c>
    </row>
    <row r="2596" spans="1:24" ht="15.75">
      <c r="A2596" s="2">
        <v>2811</v>
      </c>
      <c r="B2596" s="11">
        <v>46370</v>
      </c>
      <c r="C2596" s="4">
        <f>YEAR(SalesDataTable[[#This Row],[Order Date]])</f>
        <v>2026</v>
      </c>
      <c r="D2596" s="4" t="str">
        <f>"Q"&amp;ROUNDUP(MONTH(SalesDataTable[[#This Row],[Order Date]])/3,0)</f>
        <v>Q4</v>
      </c>
      <c r="E2596" s="4">
        <f>MONTH(SalesDataTable[[#This Row],[Order Date]])</f>
        <v>12</v>
      </c>
      <c r="F2596" s="4" t="str">
        <f>TEXT(SalesDataTable[[#This Row],[Order Date]],"MMM")</f>
        <v>Dec</v>
      </c>
      <c r="G2596" s="3" t="s">
        <v>6</v>
      </c>
      <c r="H2596" s="3" t="s">
        <v>41</v>
      </c>
      <c r="I2596" s="3" t="s">
        <v>19</v>
      </c>
      <c r="J2596" s="3" t="s">
        <v>16</v>
      </c>
      <c r="K2596" s="3" t="s">
        <v>9</v>
      </c>
      <c r="L2596" s="3" t="s">
        <v>17</v>
      </c>
      <c r="M2596" s="8">
        <v>5</v>
      </c>
      <c r="N2596" s="5">
        <v>145.6</v>
      </c>
      <c r="O2596" s="6">
        <v>0.15</v>
      </c>
      <c r="P2596" s="18">
        <v>81.180000000000007</v>
      </c>
      <c r="Q2596" s="18">
        <f t="shared" si="160"/>
        <v>618.79999999999995</v>
      </c>
      <c r="R2596" s="18">
        <f t="shared" si="161"/>
        <v>405.90000000000003</v>
      </c>
      <c r="S2596" s="18">
        <f t="shared" si="162"/>
        <v>212.89999999999992</v>
      </c>
      <c r="T2596" s="7">
        <f t="shared" si="163"/>
        <v>0.34405300581771159</v>
      </c>
      <c r="U2596" s="4">
        <f>YEAR(SalesDataTable[[#This Row],[Order Date]])</f>
        <v>2026</v>
      </c>
      <c r="V2596" s="7" t="str">
        <f>"Q"&amp;ROUNDUP(MONTH(SalesDataTable[[#This Row],[Order Date]])/3,0)</f>
        <v>Q4</v>
      </c>
      <c r="W2596" s="8">
        <f>MONTH(SalesDataTable[[#This Row],[Order Date]])</f>
        <v>12</v>
      </c>
      <c r="X2596" s="7" t="str">
        <f>TEXT(SalesDataTable[[#This Row],[Order Date]],"mmm")</f>
        <v>Dec</v>
      </c>
    </row>
    <row r="2597" spans="1:24" ht="15.75">
      <c r="A2597" s="2">
        <v>4037</v>
      </c>
      <c r="B2597" s="11">
        <v>46370</v>
      </c>
      <c r="C2597" s="4">
        <f>YEAR(SalesDataTable[[#This Row],[Order Date]])</f>
        <v>2026</v>
      </c>
      <c r="D2597" s="4" t="str">
        <f>"Q"&amp;ROUNDUP(MONTH(SalesDataTable[[#This Row],[Order Date]])/3,0)</f>
        <v>Q4</v>
      </c>
      <c r="E2597" s="4">
        <f>MONTH(SalesDataTable[[#This Row],[Order Date]])</f>
        <v>12</v>
      </c>
      <c r="F2597" s="4" t="str">
        <f>TEXT(SalesDataTable[[#This Row],[Order Date]],"MMM")</f>
        <v>Dec</v>
      </c>
      <c r="G2597" s="3" t="s">
        <v>20</v>
      </c>
      <c r="H2597" s="3" t="s">
        <v>33</v>
      </c>
      <c r="I2597" s="3" t="s">
        <v>19</v>
      </c>
      <c r="J2597" s="3" t="s">
        <v>3</v>
      </c>
      <c r="K2597" s="3" t="s">
        <v>9</v>
      </c>
      <c r="L2597" s="3" t="s">
        <v>37</v>
      </c>
      <c r="M2597" s="8">
        <v>1</v>
      </c>
      <c r="N2597" s="5">
        <v>152.4</v>
      </c>
      <c r="O2597" s="6">
        <v>0.05</v>
      </c>
      <c r="P2597" s="18">
        <v>77.98</v>
      </c>
      <c r="Q2597" s="18">
        <f t="shared" si="160"/>
        <v>144.78</v>
      </c>
      <c r="R2597" s="18">
        <f t="shared" si="161"/>
        <v>77.98</v>
      </c>
      <c r="S2597" s="18">
        <f t="shared" si="162"/>
        <v>66.8</v>
      </c>
      <c r="T2597" s="7">
        <f t="shared" si="163"/>
        <v>0.46138969470921398</v>
      </c>
      <c r="U2597" s="4">
        <f>YEAR(SalesDataTable[[#This Row],[Order Date]])</f>
        <v>2026</v>
      </c>
      <c r="V2597" s="7" t="str">
        <f>"Q"&amp;ROUNDUP(MONTH(SalesDataTable[[#This Row],[Order Date]])/3,0)</f>
        <v>Q4</v>
      </c>
      <c r="W2597" s="8">
        <f>MONTH(SalesDataTable[[#This Row],[Order Date]])</f>
        <v>12</v>
      </c>
      <c r="X2597" s="7" t="str">
        <f>TEXT(SalesDataTable[[#This Row],[Order Date]],"mmm")</f>
        <v>Dec</v>
      </c>
    </row>
    <row r="2598" spans="1:24" ht="15.75">
      <c r="A2598" s="2">
        <v>4629</v>
      </c>
      <c r="B2598" s="11">
        <v>46370</v>
      </c>
      <c r="C2598" s="4">
        <f>YEAR(SalesDataTable[[#This Row],[Order Date]])</f>
        <v>2026</v>
      </c>
      <c r="D2598" s="4" t="str">
        <f>"Q"&amp;ROUNDUP(MONTH(SalesDataTable[[#This Row],[Order Date]])/3,0)</f>
        <v>Q4</v>
      </c>
      <c r="E2598" s="4">
        <f>MONTH(SalesDataTable[[#This Row],[Order Date]])</f>
        <v>12</v>
      </c>
      <c r="F2598" s="4" t="str">
        <f>TEXT(SalesDataTable[[#This Row],[Order Date]],"MMM")</f>
        <v>Dec</v>
      </c>
      <c r="G2598" s="3" t="s">
        <v>11</v>
      </c>
      <c r="H2598" s="3" t="s">
        <v>12</v>
      </c>
      <c r="I2598" s="3" t="s">
        <v>2</v>
      </c>
      <c r="J2598" s="3" t="s">
        <v>13</v>
      </c>
      <c r="K2598" s="3" t="s">
        <v>14</v>
      </c>
      <c r="L2598" s="3" t="s">
        <v>15</v>
      </c>
      <c r="M2598" s="8">
        <v>1</v>
      </c>
      <c r="N2598" s="5">
        <v>36.17</v>
      </c>
      <c r="O2598" s="6">
        <v>0.05</v>
      </c>
      <c r="P2598" s="18">
        <v>13.87</v>
      </c>
      <c r="Q2598" s="18">
        <f t="shared" si="160"/>
        <v>34.361499999999999</v>
      </c>
      <c r="R2598" s="18">
        <f t="shared" si="161"/>
        <v>13.87</v>
      </c>
      <c r="S2598" s="18">
        <f t="shared" si="162"/>
        <v>20.491500000000002</v>
      </c>
      <c r="T2598" s="7">
        <f t="shared" si="163"/>
        <v>0.59635056676803988</v>
      </c>
      <c r="U2598" s="4">
        <f>YEAR(SalesDataTable[[#This Row],[Order Date]])</f>
        <v>2026</v>
      </c>
      <c r="V2598" s="7" t="str">
        <f>"Q"&amp;ROUNDUP(MONTH(SalesDataTable[[#This Row],[Order Date]])/3,0)</f>
        <v>Q4</v>
      </c>
      <c r="W2598" s="8">
        <f>MONTH(SalesDataTable[[#This Row],[Order Date]])</f>
        <v>12</v>
      </c>
      <c r="X2598" s="7" t="str">
        <f>TEXT(SalesDataTable[[#This Row],[Order Date]],"mmm")</f>
        <v>Dec</v>
      </c>
    </row>
    <row r="2599" spans="1:24" ht="15.75">
      <c r="A2599" s="2">
        <v>2455</v>
      </c>
      <c r="B2599" s="11">
        <v>46371</v>
      </c>
      <c r="C2599" s="4">
        <f>YEAR(SalesDataTable[[#This Row],[Order Date]])</f>
        <v>2026</v>
      </c>
      <c r="D2599" s="4" t="str">
        <f>"Q"&amp;ROUNDUP(MONTH(SalesDataTable[[#This Row],[Order Date]])/3,0)</f>
        <v>Q4</v>
      </c>
      <c r="E2599" s="4">
        <f>MONTH(SalesDataTable[[#This Row],[Order Date]])</f>
        <v>12</v>
      </c>
      <c r="F2599" s="4" t="str">
        <f>TEXT(SalesDataTable[[#This Row],[Order Date]],"MMM")</f>
        <v>Dec</v>
      </c>
      <c r="G2599" s="3" t="s">
        <v>6</v>
      </c>
      <c r="H2599" s="3" t="s">
        <v>43</v>
      </c>
      <c r="I2599" s="3" t="s">
        <v>2</v>
      </c>
      <c r="J2599" s="3" t="s">
        <v>3</v>
      </c>
      <c r="K2599" s="3" t="s">
        <v>23</v>
      </c>
      <c r="L2599" s="3" t="s">
        <v>51</v>
      </c>
      <c r="M2599" s="8">
        <v>3</v>
      </c>
      <c r="N2599" s="5">
        <v>126.21</v>
      </c>
      <c r="O2599" s="6">
        <v>0.1</v>
      </c>
      <c r="P2599" s="18">
        <v>60.65</v>
      </c>
      <c r="Q2599" s="18">
        <f t="shared" si="160"/>
        <v>340.767</v>
      </c>
      <c r="R2599" s="18">
        <f t="shared" si="161"/>
        <v>181.95</v>
      </c>
      <c r="S2599" s="18">
        <f t="shared" si="162"/>
        <v>158.81700000000001</v>
      </c>
      <c r="T2599" s="7">
        <f t="shared" si="163"/>
        <v>0.46605745274630467</v>
      </c>
      <c r="U2599" s="4">
        <f>YEAR(SalesDataTable[[#This Row],[Order Date]])</f>
        <v>2026</v>
      </c>
      <c r="V2599" s="7" t="str">
        <f>"Q"&amp;ROUNDUP(MONTH(SalesDataTable[[#This Row],[Order Date]])/3,0)</f>
        <v>Q4</v>
      </c>
      <c r="W2599" s="8">
        <f>MONTH(SalesDataTable[[#This Row],[Order Date]])</f>
        <v>12</v>
      </c>
      <c r="X2599" s="7" t="str">
        <f>TEXT(SalesDataTable[[#This Row],[Order Date]],"mmm")</f>
        <v>Dec</v>
      </c>
    </row>
    <row r="2600" spans="1:24" ht="15.75">
      <c r="A2600" s="2">
        <v>3184</v>
      </c>
      <c r="B2600" s="11">
        <v>46371</v>
      </c>
      <c r="C2600" s="4">
        <f>YEAR(SalesDataTable[[#This Row],[Order Date]])</f>
        <v>2026</v>
      </c>
      <c r="D2600" s="4" t="str">
        <f>"Q"&amp;ROUNDUP(MONTH(SalesDataTable[[#This Row],[Order Date]])/3,0)</f>
        <v>Q4</v>
      </c>
      <c r="E2600" s="4">
        <f>MONTH(SalesDataTable[[#This Row],[Order Date]])</f>
        <v>12</v>
      </c>
      <c r="F2600" s="4" t="str">
        <f>TEXT(SalesDataTable[[#This Row],[Order Date]],"MMM")</f>
        <v>Dec</v>
      </c>
      <c r="G2600" s="3" t="s">
        <v>20</v>
      </c>
      <c r="H2600" s="3" t="s">
        <v>47</v>
      </c>
      <c r="I2600" s="3" t="s">
        <v>8</v>
      </c>
      <c r="J2600" s="3" t="s">
        <v>3</v>
      </c>
      <c r="K2600" s="3" t="s">
        <v>9</v>
      </c>
      <c r="L2600" s="3" t="s">
        <v>17</v>
      </c>
      <c r="M2600" s="8">
        <v>6</v>
      </c>
      <c r="N2600" s="5">
        <v>143.72999999999999</v>
      </c>
      <c r="O2600" s="6">
        <v>0.15</v>
      </c>
      <c r="P2600" s="18">
        <v>77.27</v>
      </c>
      <c r="Q2600" s="18">
        <f t="shared" si="160"/>
        <v>733.02299999999991</v>
      </c>
      <c r="R2600" s="18">
        <f t="shared" si="161"/>
        <v>463.62</v>
      </c>
      <c r="S2600" s="18">
        <f t="shared" si="162"/>
        <v>269.40299999999991</v>
      </c>
      <c r="T2600" s="7">
        <f t="shared" si="163"/>
        <v>0.36752325643260847</v>
      </c>
      <c r="U2600" s="4">
        <f>YEAR(SalesDataTable[[#This Row],[Order Date]])</f>
        <v>2026</v>
      </c>
      <c r="V2600" s="7" t="str">
        <f>"Q"&amp;ROUNDUP(MONTH(SalesDataTable[[#This Row],[Order Date]])/3,0)</f>
        <v>Q4</v>
      </c>
      <c r="W2600" s="8">
        <f>MONTH(SalesDataTable[[#This Row],[Order Date]])</f>
        <v>12</v>
      </c>
      <c r="X2600" s="7" t="str">
        <f>TEXT(SalesDataTable[[#This Row],[Order Date]],"mmm")</f>
        <v>Dec</v>
      </c>
    </row>
    <row r="2601" spans="1:24" ht="15.75">
      <c r="A2601" s="2">
        <v>3363</v>
      </c>
      <c r="B2601" s="11">
        <v>46371</v>
      </c>
      <c r="C2601" s="4">
        <f>YEAR(SalesDataTable[[#This Row],[Order Date]])</f>
        <v>2026</v>
      </c>
      <c r="D2601" s="4" t="str">
        <f>"Q"&amp;ROUNDUP(MONTH(SalesDataTable[[#This Row],[Order Date]])/3,0)</f>
        <v>Q4</v>
      </c>
      <c r="E2601" s="4">
        <f>MONTH(SalesDataTable[[#This Row],[Order Date]])</f>
        <v>12</v>
      </c>
      <c r="F2601" s="4" t="str">
        <f>TEXT(SalesDataTable[[#This Row],[Order Date]],"MMM")</f>
        <v>Dec</v>
      </c>
      <c r="G2601" s="3" t="s">
        <v>6</v>
      </c>
      <c r="H2601" s="3" t="s">
        <v>43</v>
      </c>
      <c r="I2601" s="3" t="s">
        <v>28</v>
      </c>
      <c r="J2601" s="3" t="s">
        <v>13</v>
      </c>
      <c r="K2601" s="3" t="s">
        <v>9</v>
      </c>
      <c r="L2601" s="3" t="s">
        <v>17</v>
      </c>
      <c r="M2601" s="8">
        <v>4</v>
      </c>
      <c r="N2601" s="5">
        <v>146.38999999999999</v>
      </c>
      <c r="O2601" s="6">
        <v>0</v>
      </c>
      <c r="P2601" s="18">
        <v>78.95</v>
      </c>
      <c r="Q2601" s="18">
        <f t="shared" si="160"/>
        <v>585.55999999999995</v>
      </c>
      <c r="R2601" s="18">
        <f t="shared" si="161"/>
        <v>315.8</v>
      </c>
      <c r="S2601" s="18">
        <f t="shared" si="162"/>
        <v>269.75999999999993</v>
      </c>
      <c r="T2601" s="7">
        <f t="shared" si="163"/>
        <v>0.46068720541020552</v>
      </c>
      <c r="U2601" s="4">
        <f>YEAR(SalesDataTable[[#This Row],[Order Date]])</f>
        <v>2026</v>
      </c>
      <c r="V2601" s="7" t="str">
        <f>"Q"&amp;ROUNDUP(MONTH(SalesDataTable[[#This Row],[Order Date]])/3,0)</f>
        <v>Q4</v>
      </c>
      <c r="W2601" s="8">
        <f>MONTH(SalesDataTable[[#This Row],[Order Date]])</f>
        <v>12</v>
      </c>
      <c r="X2601" s="7" t="str">
        <f>TEXT(SalesDataTable[[#This Row],[Order Date]],"mmm")</f>
        <v>Dec</v>
      </c>
    </row>
    <row r="2602" spans="1:24" ht="15.75">
      <c r="A2602" s="2">
        <v>3373</v>
      </c>
      <c r="B2602" s="11">
        <v>46371</v>
      </c>
      <c r="C2602" s="4">
        <f>YEAR(SalesDataTable[[#This Row],[Order Date]])</f>
        <v>2026</v>
      </c>
      <c r="D2602" s="4" t="str">
        <f>"Q"&amp;ROUNDUP(MONTH(SalesDataTable[[#This Row],[Order Date]])/3,0)</f>
        <v>Q4</v>
      </c>
      <c r="E2602" s="4">
        <f>MONTH(SalesDataTable[[#This Row],[Order Date]])</f>
        <v>12</v>
      </c>
      <c r="F2602" s="4" t="str">
        <f>TEXT(SalesDataTable[[#This Row],[Order Date]],"MMM")</f>
        <v>Dec</v>
      </c>
      <c r="G2602" s="3" t="s">
        <v>6</v>
      </c>
      <c r="H2602" s="3" t="s">
        <v>43</v>
      </c>
      <c r="I2602" s="3" t="s">
        <v>28</v>
      </c>
      <c r="J2602" s="3" t="s">
        <v>3</v>
      </c>
      <c r="K2602" s="3" t="s">
        <v>9</v>
      </c>
      <c r="L2602" s="3" t="s">
        <v>10</v>
      </c>
      <c r="M2602" s="8">
        <v>2</v>
      </c>
      <c r="N2602" s="5">
        <v>89.84</v>
      </c>
      <c r="O2602" s="6">
        <v>0.05</v>
      </c>
      <c r="P2602" s="18">
        <v>45.17</v>
      </c>
      <c r="Q2602" s="18">
        <f t="shared" si="160"/>
        <v>170.696</v>
      </c>
      <c r="R2602" s="18">
        <f t="shared" si="161"/>
        <v>90.34</v>
      </c>
      <c r="S2602" s="18">
        <f t="shared" si="162"/>
        <v>80.355999999999995</v>
      </c>
      <c r="T2602" s="7">
        <f t="shared" si="163"/>
        <v>0.47075502647982376</v>
      </c>
      <c r="U2602" s="4">
        <f>YEAR(SalesDataTable[[#This Row],[Order Date]])</f>
        <v>2026</v>
      </c>
      <c r="V2602" s="7" t="str">
        <f>"Q"&amp;ROUNDUP(MONTH(SalesDataTable[[#This Row],[Order Date]])/3,0)</f>
        <v>Q4</v>
      </c>
      <c r="W2602" s="8">
        <f>MONTH(SalesDataTable[[#This Row],[Order Date]])</f>
        <v>12</v>
      </c>
      <c r="X2602" s="7" t="str">
        <f>TEXT(SalesDataTable[[#This Row],[Order Date]],"mmm")</f>
        <v>Dec</v>
      </c>
    </row>
    <row r="2603" spans="1:24" ht="15.75">
      <c r="A2603" s="2">
        <v>3799</v>
      </c>
      <c r="B2603" s="11">
        <v>46371</v>
      </c>
      <c r="C2603" s="4">
        <f>YEAR(SalesDataTable[[#This Row],[Order Date]])</f>
        <v>2026</v>
      </c>
      <c r="D2603" s="4" t="str">
        <f>"Q"&amp;ROUNDUP(MONTH(SalesDataTable[[#This Row],[Order Date]])/3,0)</f>
        <v>Q4</v>
      </c>
      <c r="E2603" s="4">
        <f>MONTH(SalesDataTable[[#This Row],[Order Date]])</f>
        <v>12</v>
      </c>
      <c r="F2603" s="4" t="str">
        <f>TEXT(SalesDataTable[[#This Row],[Order Date]],"MMM")</f>
        <v>Dec</v>
      </c>
      <c r="G2603" s="3" t="s">
        <v>11</v>
      </c>
      <c r="H2603" s="3" t="s">
        <v>39</v>
      </c>
      <c r="I2603" s="3" t="s">
        <v>19</v>
      </c>
      <c r="J2603" s="3" t="s">
        <v>13</v>
      </c>
      <c r="K2603" s="3" t="s">
        <v>34</v>
      </c>
      <c r="L2603" s="3" t="s">
        <v>45</v>
      </c>
      <c r="M2603" s="8">
        <v>3</v>
      </c>
      <c r="N2603" s="5">
        <v>49.67</v>
      </c>
      <c r="O2603" s="6">
        <v>0.05</v>
      </c>
      <c r="P2603" s="18">
        <v>21.5</v>
      </c>
      <c r="Q2603" s="18">
        <f t="shared" si="160"/>
        <v>141.55949999999999</v>
      </c>
      <c r="R2603" s="18">
        <f t="shared" si="161"/>
        <v>64.5</v>
      </c>
      <c r="S2603" s="18">
        <f t="shared" si="162"/>
        <v>77.059499999999986</v>
      </c>
      <c r="T2603" s="7">
        <f t="shared" si="163"/>
        <v>0.54436120500566898</v>
      </c>
      <c r="U2603" s="4">
        <f>YEAR(SalesDataTable[[#This Row],[Order Date]])</f>
        <v>2026</v>
      </c>
      <c r="V2603" s="7" t="str">
        <f>"Q"&amp;ROUNDUP(MONTH(SalesDataTable[[#This Row],[Order Date]])/3,0)</f>
        <v>Q4</v>
      </c>
      <c r="W2603" s="8">
        <f>MONTH(SalesDataTable[[#This Row],[Order Date]])</f>
        <v>12</v>
      </c>
      <c r="X2603" s="7" t="str">
        <f>TEXT(SalesDataTable[[#This Row],[Order Date]],"mmm")</f>
        <v>Dec</v>
      </c>
    </row>
    <row r="2604" spans="1:24" ht="15.75">
      <c r="A2604" s="2">
        <v>5002</v>
      </c>
      <c r="B2604" s="11">
        <v>46371</v>
      </c>
      <c r="C2604" s="4">
        <f>YEAR(SalesDataTable[[#This Row],[Order Date]])</f>
        <v>2026</v>
      </c>
      <c r="D2604" s="4" t="str">
        <f>"Q"&amp;ROUNDUP(MONTH(SalesDataTable[[#This Row],[Order Date]])/3,0)</f>
        <v>Q4</v>
      </c>
      <c r="E2604" s="4">
        <f>MONTH(SalesDataTable[[#This Row],[Order Date]])</f>
        <v>12</v>
      </c>
      <c r="F2604" s="4" t="str">
        <f>TEXT(SalesDataTable[[#This Row],[Order Date]],"MMM")</f>
        <v>Dec</v>
      </c>
      <c r="G2604" s="3" t="s">
        <v>6</v>
      </c>
      <c r="H2604" s="3" t="s">
        <v>49</v>
      </c>
      <c r="I2604" s="3" t="s">
        <v>8</v>
      </c>
      <c r="J2604" s="3" t="s">
        <v>16</v>
      </c>
      <c r="K2604" s="3" t="s">
        <v>9</v>
      </c>
      <c r="L2604" s="3" t="s">
        <v>10</v>
      </c>
      <c r="M2604" s="8">
        <v>4</v>
      </c>
      <c r="N2604" s="5">
        <v>94.3</v>
      </c>
      <c r="O2604" s="6">
        <v>0.1</v>
      </c>
      <c r="P2604" s="18">
        <v>44.36</v>
      </c>
      <c r="Q2604" s="18">
        <f t="shared" si="160"/>
        <v>339.48</v>
      </c>
      <c r="R2604" s="18">
        <f t="shared" si="161"/>
        <v>177.44</v>
      </c>
      <c r="S2604" s="18">
        <f t="shared" si="162"/>
        <v>162.04000000000002</v>
      </c>
      <c r="T2604" s="7">
        <f t="shared" si="163"/>
        <v>0.47731825144338402</v>
      </c>
      <c r="U2604" s="4">
        <f>YEAR(SalesDataTable[[#This Row],[Order Date]])</f>
        <v>2026</v>
      </c>
      <c r="V2604" s="7" t="str">
        <f>"Q"&amp;ROUNDUP(MONTH(SalesDataTable[[#This Row],[Order Date]])/3,0)</f>
        <v>Q4</v>
      </c>
      <c r="W2604" s="8">
        <f>MONTH(SalesDataTable[[#This Row],[Order Date]])</f>
        <v>12</v>
      </c>
      <c r="X2604" s="7" t="str">
        <f>TEXT(SalesDataTable[[#This Row],[Order Date]],"mmm")</f>
        <v>Dec</v>
      </c>
    </row>
    <row r="2605" spans="1:24" ht="15.75">
      <c r="A2605" s="2">
        <v>2896</v>
      </c>
      <c r="B2605" s="11">
        <v>46372</v>
      </c>
      <c r="C2605" s="4">
        <f>YEAR(SalesDataTable[[#This Row],[Order Date]])</f>
        <v>2026</v>
      </c>
      <c r="D2605" s="4" t="str">
        <f>"Q"&amp;ROUNDUP(MONTH(SalesDataTable[[#This Row],[Order Date]])/3,0)</f>
        <v>Q4</v>
      </c>
      <c r="E2605" s="4">
        <f>MONTH(SalesDataTable[[#This Row],[Order Date]])</f>
        <v>12</v>
      </c>
      <c r="F2605" s="4" t="str">
        <f>TEXT(SalesDataTable[[#This Row],[Order Date]],"MMM")</f>
        <v>Dec</v>
      </c>
      <c r="G2605" s="3" t="s">
        <v>6</v>
      </c>
      <c r="H2605" s="3" t="s">
        <v>43</v>
      </c>
      <c r="I2605" s="3" t="s">
        <v>19</v>
      </c>
      <c r="J2605" s="3" t="s">
        <v>16</v>
      </c>
      <c r="K2605" s="3" t="s">
        <v>34</v>
      </c>
      <c r="L2605" s="3" t="s">
        <v>42</v>
      </c>
      <c r="M2605" s="8">
        <v>2</v>
      </c>
      <c r="N2605" s="5">
        <v>36.020000000000003</v>
      </c>
      <c r="O2605" s="6">
        <v>0.1</v>
      </c>
      <c r="P2605" s="18">
        <v>13.59</v>
      </c>
      <c r="Q2605" s="18">
        <f t="shared" si="160"/>
        <v>64.836000000000013</v>
      </c>
      <c r="R2605" s="18">
        <f t="shared" si="161"/>
        <v>27.18</v>
      </c>
      <c r="S2605" s="18">
        <f t="shared" si="162"/>
        <v>37.656000000000013</v>
      </c>
      <c r="T2605" s="7">
        <f t="shared" si="163"/>
        <v>0.58078845086063302</v>
      </c>
      <c r="U2605" s="4">
        <f>YEAR(SalesDataTable[[#This Row],[Order Date]])</f>
        <v>2026</v>
      </c>
      <c r="V2605" s="7" t="str">
        <f>"Q"&amp;ROUNDUP(MONTH(SalesDataTable[[#This Row],[Order Date]])/3,0)</f>
        <v>Q4</v>
      </c>
      <c r="W2605" s="8">
        <f>MONTH(SalesDataTable[[#This Row],[Order Date]])</f>
        <v>12</v>
      </c>
      <c r="X2605" s="7" t="str">
        <f>TEXT(SalesDataTable[[#This Row],[Order Date]],"mmm")</f>
        <v>Dec</v>
      </c>
    </row>
    <row r="2606" spans="1:24" ht="15.75">
      <c r="A2606" s="2">
        <v>3334</v>
      </c>
      <c r="B2606" s="11">
        <v>46372</v>
      </c>
      <c r="C2606" s="4">
        <f>YEAR(SalesDataTable[[#This Row],[Order Date]])</f>
        <v>2026</v>
      </c>
      <c r="D2606" s="4" t="str">
        <f>"Q"&amp;ROUNDUP(MONTH(SalesDataTable[[#This Row],[Order Date]])/3,0)</f>
        <v>Q4</v>
      </c>
      <c r="E2606" s="4">
        <f>MONTH(SalesDataTable[[#This Row],[Order Date]])</f>
        <v>12</v>
      </c>
      <c r="F2606" s="4" t="str">
        <f>TEXT(SalesDataTable[[#This Row],[Order Date]],"MMM")</f>
        <v>Dec</v>
      </c>
      <c r="G2606" s="3" t="s">
        <v>6</v>
      </c>
      <c r="H2606" s="3" t="s">
        <v>49</v>
      </c>
      <c r="I2606" s="3" t="s">
        <v>2</v>
      </c>
      <c r="J2606" s="3" t="s">
        <v>3</v>
      </c>
      <c r="K2606" s="3" t="s">
        <v>9</v>
      </c>
      <c r="L2606" s="3" t="s">
        <v>37</v>
      </c>
      <c r="M2606" s="8">
        <v>1</v>
      </c>
      <c r="N2606" s="5">
        <v>154.12</v>
      </c>
      <c r="O2606" s="6">
        <v>0</v>
      </c>
      <c r="P2606" s="18">
        <v>77.45</v>
      </c>
      <c r="Q2606" s="18">
        <f t="shared" si="160"/>
        <v>154.12</v>
      </c>
      <c r="R2606" s="18">
        <f t="shared" si="161"/>
        <v>77.45</v>
      </c>
      <c r="S2606" s="18">
        <f t="shared" si="162"/>
        <v>76.67</v>
      </c>
      <c r="T2606" s="7">
        <f t="shared" si="163"/>
        <v>0.49746950428237735</v>
      </c>
      <c r="U2606" s="4">
        <f>YEAR(SalesDataTable[[#This Row],[Order Date]])</f>
        <v>2026</v>
      </c>
      <c r="V2606" s="7" t="str">
        <f>"Q"&amp;ROUNDUP(MONTH(SalesDataTable[[#This Row],[Order Date]])/3,0)</f>
        <v>Q4</v>
      </c>
      <c r="W2606" s="8">
        <f>MONTH(SalesDataTable[[#This Row],[Order Date]])</f>
        <v>12</v>
      </c>
      <c r="X2606" s="7" t="str">
        <f>TEXT(SalesDataTable[[#This Row],[Order Date]],"mmm")</f>
        <v>Dec</v>
      </c>
    </row>
    <row r="2607" spans="1:24" ht="15.75">
      <c r="A2607" s="2">
        <v>3469</v>
      </c>
      <c r="B2607" s="11">
        <v>46372</v>
      </c>
      <c r="C2607" s="4">
        <f>YEAR(SalesDataTable[[#This Row],[Order Date]])</f>
        <v>2026</v>
      </c>
      <c r="D2607" s="4" t="str">
        <f>"Q"&amp;ROUNDUP(MONTH(SalesDataTable[[#This Row],[Order Date]])/3,0)</f>
        <v>Q4</v>
      </c>
      <c r="E2607" s="4">
        <f>MONTH(SalesDataTable[[#This Row],[Order Date]])</f>
        <v>12</v>
      </c>
      <c r="F2607" s="4" t="str">
        <f>TEXT(SalesDataTable[[#This Row],[Order Date]],"MMM")</f>
        <v>Dec</v>
      </c>
      <c r="G2607" s="3" t="s">
        <v>0</v>
      </c>
      <c r="H2607" s="3" t="s">
        <v>36</v>
      </c>
      <c r="I2607" s="3" t="s">
        <v>2</v>
      </c>
      <c r="J2607" s="3" t="s">
        <v>3</v>
      </c>
      <c r="K2607" s="3" t="s">
        <v>9</v>
      </c>
      <c r="L2607" s="3" t="s">
        <v>37</v>
      </c>
      <c r="M2607" s="8">
        <v>1</v>
      </c>
      <c r="N2607" s="5">
        <v>150.88</v>
      </c>
      <c r="O2607" s="6">
        <v>0.05</v>
      </c>
      <c r="P2607" s="18">
        <v>81.02</v>
      </c>
      <c r="Q2607" s="18">
        <f t="shared" si="160"/>
        <v>143.33599999999998</v>
      </c>
      <c r="R2607" s="18">
        <f t="shared" si="161"/>
        <v>81.02</v>
      </c>
      <c r="S2607" s="18">
        <f t="shared" si="162"/>
        <v>62.315999999999988</v>
      </c>
      <c r="T2607" s="7">
        <f t="shared" si="163"/>
        <v>0.43475470223809787</v>
      </c>
      <c r="U2607" s="4">
        <f>YEAR(SalesDataTable[[#This Row],[Order Date]])</f>
        <v>2026</v>
      </c>
      <c r="V2607" s="7" t="str">
        <f>"Q"&amp;ROUNDUP(MONTH(SalesDataTable[[#This Row],[Order Date]])/3,0)</f>
        <v>Q4</v>
      </c>
      <c r="W2607" s="8">
        <f>MONTH(SalesDataTable[[#This Row],[Order Date]])</f>
        <v>12</v>
      </c>
      <c r="X2607" s="7" t="str">
        <f>TEXT(SalesDataTable[[#This Row],[Order Date]],"mmm")</f>
        <v>Dec</v>
      </c>
    </row>
    <row r="2608" spans="1:24" ht="15.75">
      <c r="A2608" s="2">
        <v>569</v>
      </c>
      <c r="B2608" s="11">
        <v>46373</v>
      </c>
      <c r="C2608" s="4">
        <f>YEAR(SalesDataTable[[#This Row],[Order Date]])</f>
        <v>2026</v>
      </c>
      <c r="D2608" s="4" t="str">
        <f>"Q"&amp;ROUNDUP(MONTH(SalesDataTable[[#This Row],[Order Date]])/3,0)</f>
        <v>Q4</v>
      </c>
      <c r="E2608" s="4">
        <f>MONTH(SalesDataTable[[#This Row],[Order Date]])</f>
        <v>12</v>
      </c>
      <c r="F2608" s="4" t="str">
        <f>TEXT(SalesDataTable[[#This Row],[Order Date]],"MMM")</f>
        <v>Dec</v>
      </c>
      <c r="G2608" s="3" t="s">
        <v>11</v>
      </c>
      <c r="H2608" s="3" t="s">
        <v>12</v>
      </c>
      <c r="I2608" s="3" t="s">
        <v>28</v>
      </c>
      <c r="J2608" s="3" t="s">
        <v>13</v>
      </c>
      <c r="K2608" s="3" t="s">
        <v>4</v>
      </c>
      <c r="L2608" s="3" t="s">
        <v>26</v>
      </c>
      <c r="M2608" s="8">
        <v>2</v>
      </c>
      <c r="N2608" s="5">
        <v>40.479999999999997</v>
      </c>
      <c r="O2608" s="6">
        <v>0</v>
      </c>
      <c r="P2608" s="18">
        <v>16.23</v>
      </c>
      <c r="Q2608" s="18">
        <f t="shared" si="160"/>
        <v>80.959999999999994</v>
      </c>
      <c r="R2608" s="18">
        <f t="shared" si="161"/>
        <v>32.46</v>
      </c>
      <c r="S2608" s="18">
        <f t="shared" si="162"/>
        <v>48.499999999999993</v>
      </c>
      <c r="T2608" s="7">
        <f t="shared" si="163"/>
        <v>0.5990612648221344</v>
      </c>
      <c r="U2608" s="4">
        <f>YEAR(SalesDataTable[[#This Row],[Order Date]])</f>
        <v>2026</v>
      </c>
      <c r="V2608" s="7" t="str">
        <f>"Q"&amp;ROUNDUP(MONTH(SalesDataTable[[#This Row],[Order Date]])/3,0)</f>
        <v>Q4</v>
      </c>
      <c r="W2608" s="8">
        <f>MONTH(SalesDataTable[[#This Row],[Order Date]])</f>
        <v>12</v>
      </c>
      <c r="X2608" s="7" t="str">
        <f>TEXT(SalesDataTable[[#This Row],[Order Date]],"mmm")</f>
        <v>Dec</v>
      </c>
    </row>
    <row r="2609" spans="1:24" ht="15.75">
      <c r="A2609" s="2">
        <v>2404</v>
      </c>
      <c r="B2609" s="11">
        <v>46373</v>
      </c>
      <c r="C2609" s="4">
        <f>YEAR(SalesDataTable[[#This Row],[Order Date]])</f>
        <v>2026</v>
      </c>
      <c r="D2609" s="4" t="str">
        <f>"Q"&amp;ROUNDUP(MONTH(SalesDataTable[[#This Row],[Order Date]])/3,0)</f>
        <v>Q4</v>
      </c>
      <c r="E2609" s="4">
        <f>MONTH(SalesDataTable[[#This Row],[Order Date]])</f>
        <v>12</v>
      </c>
      <c r="F2609" s="4" t="str">
        <f>TEXT(SalesDataTable[[#This Row],[Order Date]],"MMM")</f>
        <v>Dec</v>
      </c>
      <c r="G2609" s="3" t="s">
        <v>11</v>
      </c>
      <c r="H2609" s="3" t="s">
        <v>39</v>
      </c>
      <c r="I2609" s="3" t="s">
        <v>28</v>
      </c>
      <c r="J2609" s="3" t="s">
        <v>16</v>
      </c>
      <c r="K2609" s="3" t="s">
        <v>14</v>
      </c>
      <c r="L2609" s="3" t="s">
        <v>48</v>
      </c>
      <c r="M2609" s="8">
        <v>3</v>
      </c>
      <c r="N2609" s="5">
        <v>163.34</v>
      </c>
      <c r="O2609" s="6">
        <v>0.1</v>
      </c>
      <c r="P2609" s="18">
        <v>88.53</v>
      </c>
      <c r="Q2609" s="18">
        <f t="shared" si="160"/>
        <v>441.01799999999997</v>
      </c>
      <c r="R2609" s="18">
        <f t="shared" si="161"/>
        <v>265.59000000000003</v>
      </c>
      <c r="S2609" s="18">
        <f t="shared" si="162"/>
        <v>175.42799999999994</v>
      </c>
      <c r="T2609" s="7">
        <f t="shared" si="163"/>
        <v>0.39777968246194023</v>
      </c>
      <c r="U2609" s="4">
        <f>YEAR(SalesDataTable[[#This Row],[Order Date]])</f>
        <v>2026</v>
      </c>
      <c r="V2609" s="7" t="str">
        <f>"Q"&amp;ROUNDUP(MONTH(SalesDataTable[[#This Row],[Order Date]])/3,0)</f>
        <v>Q4</v>
      </c>
      <c r="W2609" s="8">
        <f>MONTH(SalesDataTable[[#This Row],[Order Date]])</f>
        <v>12</v>
      </c>
      <c r="X2609" s="7" t="str">
        <f>TEXT(SalesDataTable[[#This Row],[Order Date]],"mmm")</f>
        <v>Dec</v>
      </c>
    </row>
    <row r="2610" spans="1:24" ht="15.75">
      <c r="A2610" s="2">
        <v>4682</v>
      </c>
      <c r="B2610" s="11">
        <v>46373</v>
      </c>
      <c r="C2610" s="4">
        <f>YEAR(SalesDataTable[[#This Row],[Order Date]])</f>
        <v>2026</v>
      </c>
      <c r="D2610" s="4" t="str">
        <f>"Q"&amp;ROUNDUP(MONTH(SalesDataTable[[#This Row],[Order Date]])/3,0)</f>
        <v>Q4</v>
      </c>
      <c r="E2610" s="4">
        <f>MONTH(SalesDataTable[[#This Row],[Order Date]])</f>
        <v>12</v>
      </c>
      <c r="F2610" s="4" t="str">
        <f>TEXT(SalesDataTable[[#This Row],[Order Date]],"MMM")</f>
        <v>Dec</v>
      </c>
      <c r="G2610" s="3" t="s">
        <v>20</v>
      </c>
      <c r="H2610" s="3" t="s">
        <v>21</v>
      </c>
      <c r="I2610" s="3" t="s">
        <v>19</v>
      </c>
      <c r="J2610" s="3" t="s">
        <v>13</v>
      </c>
      <c r="K2610" s="3" t="s">
        <v>34</v>
      </c>
      <c r="L2610" s="3" t="s">
        <v>35</v>
      </c>
      <c r="M2610" s="8">
        <v>2</v>
      </c>
      <c r="N2610" s="5">
        <v>40.89</v>
      </c>
      <c r="O2610" s="6">
        <v>0</v>
      </c>
      <c r="P2610" s="18">
        <v>14.95</v>
      </c>
      <c r="Q2610" s="18">
        <f t="shared" si="160"/>
        <v>81.78</v>
      </c>
      <c r="R2610" s="18">
        <f t="shared" si="161"/>
        <v>29.9</v>
      </c>
      <c r="S2610" s="18">
        <f t="shared" si="162"/>
        <v>51.88</v>
      </c>
      <c r="T2610" s="7">
        <f t="shared" si="163"/>
        <v>0.63438493519197847</v>
      </c>
      <c r="U2610" s="4">
        <f>YEAR(SalesDataTable[[#This Row],[Order Date]])</f>
        <v>2026</v>
      </c>
      <c r="V2610" s="7" t="str">
        <f>"Q"&amp;ROUNDUP(MONTH(SalesDataTable[[#This Row],[Order Date]])/3,0)</f>
        <v>Q4</v>
      </c>
      <c r="W2610" s="8">
        <f>MONTH(SalesDataTable[[#This Row],[Order Date]])</f>
        <v>12</v>
      </c>
      <c r="X2610" s="7" t="str">
        <f>TEXT(SalesDataTable[[#This Row],[Order Date]],"mmm")</f>
        <v>Dec</v>
      </c>
    </row>
    <row r="2611" spans="1:24" ht="15.75">
      <c r="A2611" s="2">
        <v>4888</v>
      </c>
      <c r="B2611" s="11">
        <v>46373</v>
      </c>
      <c r="C2611" s="4">
        <f>YEAR(SalesDataTable[[#This Row],[Order Date]])</f>
        <v>2026</v>
      </c>
      <c r="D2611" s="4" t="str">
        <f>"Q"&amp;ROUNDUP(MONTH(SalesDataTable[[#This Row],[Order Date]])/3,0)</f>
        <v>Q4</v>
      </c>
      <c r="E2611" s="4">
        <f>MONTH(SalesDataTable[[#This Row],[Order Date]])</f>
        <v>12</v>
      </c>
      <c r="F2611" s="4" t="str">
        <f>TEXT(SalesDataTable[[#This Row],[Order Date]],"MMM")</f>
        <v>Dec</v>
      </c>
      <c r="G2611" s="3" t="s">
        <v>11</v>
      </c>
      <c r="H2611" s="3" t="s">
        <v>12</v>
      </c>
      <c r="I2611" s="3" t="s">
        <v>28</v>
      </c>
      <c r="J2611" s="3" t="s">
        <v>13</v>
      </c>
      <c r="K2611" s="3" t="s">
        <v>34</v>
      </c>
      <c r="L2611" s="3" t="s">
        <v>35</v>
      </c>
      <c r="M2611" s="8">
        <v>1</v>
      </c>
      <c r="N2611" s="5">
        <v>40.159999999999997</v>
      </c>
      <c r="O2611" s="6">
        <v>0.15</v>
      </c>
      <c r="P2611" s="18">
        <v>14.46</v>
      </c>
      <c r="Q2611" s="18">
        <f t="shared" si="160"/>
        <v>34.135999999999996</v>
      </c>
      <c r="R2611" s="18">
        <f t="shared" si="161"/>
        <v>14.46</v>
      </c>
      <c r="S2611" s="18">
        <f t="shared" si="162"/>
        <v>19.675999999999995</v>
      </c>
      <c r="T2611" s="7">
        <f t="shared" si="163"/>
        <v>0.576400281228029</v>
      </c>
      <c r="U2611" s="4">
        <f>YEAR(SalesDataTable[[#This Row],[Order Date]])</f>
        <v>2026</v>
      </c>
      <c r="V2611" s="7" t="str">
        <f>"Q"&amp;ROUNDUP(MONTH(SalesDataTable[[#This Row],[Order Date]])/3,0)</f>
        <v>Q4</v>
      </c>
      <c r="W2611" s="8">
        <f>MONTH(SalesDataTable[[#This Row],[Order Date]])</f>
        <v>12</v>
      </c>
      <c r="X2611" s="7" t="str">
        <f>TEXT(SalesDataTable[[#This Row],[Order Date]],"mmm")</f>
        <v>Dec</v>
      </c>
    </row>
    <row r="2612" spans="1:24" ht="15.75">
      <c r="A2612" s="2">
        <v>4923</v>
      </c>
      <c r="B2612" s="11">
        <v>46373</v>
      </c>
      <c r="C2612" s="4">
        <f>YEAR(SalesDataTable[[#This Row],[Order Date]])</f>
        <v>2026</v>
      </c>
      <c r="D2612" s="4" t="str">
        <f>"Q"&amp;ROUNDUP(MONTH(SalesDataTable[[#This Row],[Order Date]])/3,0)</f>
        <v>Q4</v>
      </c>
      <c r="E2612" s="4">
        <f>MONTH(SalesDataTable[[#This Row],[Order Date]])</f>
        <v>12</v>
      </c>
      <c r="F2612" s="4" t="str">
        <f>TEXT(SalesDataTable[[#This Row],[Order Date]],"MMM")</f>
        <v>Dec</v>
      </c>
      <c r="G2612" s="3" t="s">
        <v>20</v>
      </c>
      <c r="H2612" s="3" t="s">
        <v>47</v>
      </c>
      <c r="I2612" s="3" t="s">
        <v>2</v>
      </c>
      <c r="J2612" s="3" t="s">
        <v>13</v>
      </c>
      <c r="K2612" s="3" t="s">
        <v>23</v>
      </c>
      <c r="L2612" s="3" t="s">
        <v>40</v>
      </c>
      <c r="M2612" s="8">
        <v>2</v>
      </c>
      <c r="N2612" s="5">
        <v>79.86</v>
      </c>
      <c r="O2612" s="6">
        <v>0</v>
      </c>
      <c r="P2612" s="18">
        <v>39.049999999999997</v>
      </c>
      <c r="Q2612" s="18">
        <f t="shared" si="160"/>
        <v>159.72</v>
      </c>
      <c r="R2612" s="18">
        <f t="shared" si="161"/>
        <v>78.099999999999994</v>
      </c>
      <c r="S2612" s="18">
        <f t="shared" si="162"/>
        <v>81.62</v>
      </c>
      <c r="T2612" s="7">
        <f t="shared" si="163"/>
        <v>0.51101928374655647</v>
      </c>
      <c r="U2612" s="4">
        <f>YEAR(SalesDataTable[[#This Row],[Order Date]])</f>
        <v>2026</v>
      </c>
      <c r="V2612" s="7" t="str">
        <f>"Q"&amp;ROUNDUP(MONTH(SalesDataTable[[#This Row],[Order Date]])/3,0)</f>
        <v>Q4</v>
      </c>
      <c r="W2612" s="8">
        <f>MONTH(SalesDataTable[[#This Row],[Order Date]])</f>
        <v>12</v>
      </c>
      <c r="X2612" s="7" t="str">
        <f>TEXT(SalesDataTable[[#This Row],[Order Date]],"mmm")</f>
        <v>Dec</v>
      </c>
    </row>
    <row r="2613" spans="1:24" ht="15.75">
      <c r="A2613" s="2">
        <v>131</v>
      </c>
      <c r="B2613" s="11">
        <v>46374</v>
      </c>
      <c r="C2613" s="4">
        <f>YEAR(SalesDataTable[[#This Row],[Order Date]])</f>
        <v>2026</v>
      </c>
      <c r="D2613" s="4" t="str">
        <f>"Q"&amp;ROUNDUP(MONTH(SalesDataTable[[#This Row],[Order Date]])/3,0)</f>
        <v>Q4</v>
      </c>
      <c r="E2613" s="4">
        <f>MONTH(SalesDataTable[[#This Row],[Order Date]])</f>
        <v>12</v>
      </c>
      <c r="F2613" s="4" t="str">
        <f>TEXT(SalesDataTable[[#This Row],[Order Date]],"MMM")</f>
        <v>Dec</v>
      </c>
      <c r="G2613" s="3" t="s">
        <v>6</v>
      </c>
      <c r="H2613" s="3" t="s">
        <v>41</v>
      </c>
      <c r="I2613" s="3" t="s">
        <v>28</v>
      </c>
      <c r="J2613" s="3" t="s">
        <v>3</v>
      </c>
      <c r="K2613" s="3" t="s">
        <v>23</v>
      </c>
      <c r="L2613" s="3" t="s">
        <v>51</v>
      </c>
      <c r="M2613" s="8">
        <v>2</v>
      </c>
      <c r="N2613" s="5">
        <v>123.42</v>
      </c>
      <c r="O2613" s="6">
        <v>0.1</v>
      </c>
      <c r="P2613" s="18">
        <v>60.03</v>
      </c>
      <c r="Q2613" s="18">
        <f t="shared" si="160"/>
        <v>222.15600000000001</v>
      </c>
      <c r="R2613" s="18">
        <f t="shared" si="161"/>
        <v>120.06</v>
      </c>
      <c r="S2613" s="18">
        <f t="shared" si="162"/>
        <v>102.096</v>
      </c>
      <c r="T2613" s="7">
        <f t="shared" si="163"/>
        <v>0.45956895154756117</v>
      </c>
      <c r="U2613" s="4">
        <f>YEAR(SalesDataTable[[#This Row],[Order Date]])</f>
        <v>2026</v>
      </c>
      <c r="V2613" s="7" t="str">
        <f>"Q"&amp;ROUNDUP(MONTH(SalesDataTable[[#This Row],[Order Date]])/3,0)</f>
        <v>Q4</v>
      </c>
      <c r="W2613" s="8">
        <f>MONTH(SalesDataTable[[#This Row],[Order Date]])</f>
        <v>12</v>
      </c>
      <c r="X2613" s="7" t="str">
        <f>TEXT(SalesDataTable[[#This Row],[Order Date]],"mmm")</f>
        <v>Dec</v>
      </c>
    </row>
    <row r="2614" spans="1:24" ht="15.75">
      <c r="A2614" s="2">
        <v>349</v>
      </c>
      <c r="B2614" s="11">
        <v>46374</v>
      </c>
      <c r="C2614" s="4">
        <f>YEAR(SalesDataTable[[#This Row],[Order Date]])</f>
        <v>2026</v>
      </c>
      <c r="D2614" s="4" t="str">
        <f>"Q"&amp;ROUNDUP(MONTH(SalesDataTable[[#This Row],[Order Date]])/3,0)</f>
        <v>Q4</v>
      </c>
      <c r="E2614" s="4">
        <f>MONTH(SalesDataTable[[#This Row],[Order Date]])</f>
        <v>12</v>
      </c>
      <c r="F2614" s="4" t="str">
        <f>TEXT(SalesDataTable[[#This Row],[Order Date]],"MMM")</f>
        <v>Dec</v>
      </c>
      <c r="G2614" s="3" t="s">
        <v>11</v>
      </c>
      <c r="H2614" s="3" t="s">
        <v>12</v>
      </c>
      <c r="I2614" s="3" t="s">
        <v>2</v>
      </c>
      <c r="J2614" s="3" t="s">
        <v>3</v>
      </c>
      <c r="K2614" s="3" t="s">
        <v>14</v>
      </c>
      <c r="L2614" s="3" t="s">
        <v>32</v>
      </c>
      <c r="M2614" s="8">
        <v>1</v>
      </c>
      <c r="N2614" s="5">
        <v>47.61</v>
      </c>
      <c r="O2614" s="6">
        <v>0.05</v>
      </c>
      <c r="P2614" s="18">
        <v>18.18</v>
      </c>
      <c r="Q2614" s="18">
        <f t="shared" si="160"/>
        <v>45.229499999999994</v>
      </c>
      <c r="R2614" s="18">
        <f t="shared" si="161"/>
        <v>18.18</v>
      </c>
      <c r="S2614" s="18">
        <f t="shared" si="162"/>
        <v>27.049499999999995</v>
      </c>
      <c r="T2614" s="7">
        <f t="shared" si="163"/>
        <v>0.59804994527907662</v>
      </c>
      <c r="U2614" s="4">
        <f>YEAR(SalesDataTable[[#This Row],[Order Date]])</f>
        <v>2026</v>
      </c>
      <c r="V2614" s="7" t="str">
        <f>"Q"&amp;ROUNDUP(MONTH(SalesDataTable[[#This Row],[Order Date]])/3,0)</f>
        <v>Q4</v>
      </c>
      <c r="W2614" s="8">
        <f>MONTH(SalesDataTable[[#This Row],[Order Date]])</f>
        <v>12</v>
      </c>
      <c r="X2614" s="7" t="str">
        <f>TEXT(SalesDataTable[[#This Row],[Order Date]],"mmm")</f>
        <v>Dec</v>
      </c>
    </row>
    <row r="2615" spans="1:24" ht="15.75">
      <c r="A2615" s="2">
        <v>1131</v>
      </c>
      <c r="B2615" s="11">
        <v>46374</v>
      </c>
      <c r="C2615" s="4">
        <f>YEAR(SalesDataTable[[#This Row],[Order Date]])</f>
        <v>2026</v>
      </c>
      <c r="D2615" s="4" t="str">
        <f>"Q"&amp;ROUNDUP(MONTH(SalesDataTable[[#This Row],[Order Date]])/3,0)</f>
        <v>Q4</v>
      </c>
      <c r="E2615" s="4">
        <f>MONTH(SalesDataTable[[#This Row],[Order Date]])</f>
        <v>12</v>
      </c>
      <c r="F2615" s="4" t="str">
        <f>TEXT(SalesDataTable[[#This Row],[Order Date]],"MMM")</f>
        <v>Dec</v>
      </c>
      <c r="G2615" s="3" t="s">
        <v>20</v>
      </c>
      <c r="H2615" s="3" t="s">
        <v>33</v>
      </c>
      <c r="I2615" s="3" t="s">
        <v>2</v>
      </c>
      <c r="J2615" s="3" t="s">
        <v>3</v>
      </c>
      <c r="K2615" s="3" t="s">
        <v>9</v>
      </c>
      <c r="L2615" s="3" t="s">
        <v>10</v>
      </c>
      <c r="M2615" s="8">
        <v>2</v>
      </c>
      <c r="N2615" s="5">
        <v>93.88</v>
      </c>
      <c r="O2615" s="6">
        <v>0.1</v>
      </c>
      <c r="P2615" s="18">
        <v>45.89</v>
      </c>
      <c r="Q2615" s="18">
        <f t="shared" si="160"/>
        <v>168.98400000000001</v>
      </c>
      <c r="R2615" s="18">
        <f t="shared" si="161"/>
        <v>91.78</v>
      </c>
      <c r="S2615" s="18">
        <f t="shared" si="162"/>
        <v>77.204000000000008</v>
      </c>
      <c r="T2615" s="7">
        <f t="shared" si="163"/>
        <v>0.45687165648818823</v>
      </c>
      <c r="U2615" s="4">
        <f>YEAR(SalesDataTable[[#This Row],[Order Date]])</f>
        <v>2026</v>
      </c>
      <c r="V2615" s="7" t="str">
        <f>"Q"&amp;ROUNDUP(MONTH(SalesDataTable[[#This Row],[Order Date]])/3,0)</f>
        <v>Q4</v>
      </c>
      <c r="W2615" s="8">
        <f>MONTH(SalesDataTable[[#This Row],[Order Date]])</f>
        <v>12</v>
      </c>
      <c r="X2615" s="7" t="str">
        <f>TEXT(SalesDataTable[[#This Row],[Order Date]],"mmm")</f>
        <v>Dec</v>
      </c>
    </row>
    <row r="2616" spans="1:24" ht="15.75">
      <c r="A2616" s="2">
        <v>2738</v>
      </c>
      <c r="B2616" s="11">
        <v>46374</v>
      </c>
      <c r="C2616" s="4">
        <f>YEAR(SalesDataTable[[#This Row],[Order Date]])</f>
        <v>2026</v>
      </c>
      <c r="D2616" s="4" t="str">
        <f>"Q"&amp;ROUNDUP(MONTH(SalesDataTable[[#This Row],[Order Date]])/3,0)</f>
        <v>Q4</v>
      </c>
      <c r="E2616" s="4">
        <f>MONTH(SalesDataTable[[#This Row],[Order Date]])</f>
        <v>12</v>
      </c>
      <c r="F2616" s="4" t="str">
        <f>TEXT(SalesDataTable[[#This Row],[Order Date]],"MMM")</f>
        <v>Dec</v>
      </c>
      <c r="G2616" s="3" t="s">
        <v>6</v>
      </c>
      <c r="H2616" s="3" t="s">
        <v>41</v>
      </c>
      <c r="I2616" s="3" t="s">
        <v>2</v>
      </c>
      <c r="J2616" s="3" t="s">
        <v>13</v>
      </c>
      <c r="K2616" s="3" t="s">
        <v>9</v>
      </c>
      <c r="L2616" s="3" t="s">
        <v>17</v>
      </c>
      <c r="M2616" s="8">
        <v>3</v>
      </c>
      <c r="N2616" s="5">
        <v>145.43</v>
      </c>
      <c r="O2616" s="6">
        <v>0.05</v>
      </c>
      <c r="P2616" s="18">
        <v>81.72</v>
      </c>
      <c r="Q2616" s="18">
        <f t="shared" si="160"/>
        <v>414.47550000000001</v>
      </c>
      <c r="R2616" s="18">
        <f t="shared" si="161"/>
        <v>245.16</v>
      </c>
      <c r="S2616" s="18">
        <f t="shared" si="162"/>
        <v>169.31550000000001</v>
      </c>
      <c r="T2616" s="7">
        <f t="shared" si="163"/>
        <v>0.40850544845232106</v>
      </c>
      <c r="U2616" s="4">
        <f>YEAR(SalesDataTable[[#This Row],[Order Date]])</f>
        <v>2026</v>
      </c>
      <c r="V2616" s="7" t="str">
        <f>"Q"&amp;ROUNDUP(MONTH(SalesDataTable[[#This Row],[Order Date]])/3,0)</f>
        <v>Q4</v>
      </c>
      <c r="W2616" s="8">
        <f>MONTH(SalesDataTable[[#This Row],[Order Date]])</f>
        <v>12</v>
      </c>
      <c r="X2616" s="7" t="str">
        <f>TEXT(SalesDataTable[[#This Row],[Order Date]],"mmm")</f>
        <v>Dec</v>
      </c>
    </row>
    <row r="2617" spans="1:24" ht="15.75">
      <c r="A2617" s="2">
        <v>4400</v>
      </c>
      <c r="B2617" s="11">
        <v>46374</v>
      </c>
      <c r="C2617" s="4">
        <f>YEAR(SalesDataTable[[#This Row],[Order Date]])</f>
        <v>2026</v>
      </c>
      <c r="D2617" s="4" t="str">
        <f>"Q"&amp;ROUNDUP(MONTH(SalesDataTable[[#This Row],[Order Date]])/3,0)</f>
        <v>Q4</v>
      </c>
      <c r="E2617" s="4">
        <f>MONTH(SalesDataTable[[#This Row],[Order Date]])</f>
        <v>12</v>
      </c>
      <c r="F2617" s="4" t="str">
        <f>TEXT(SalesDataTable[[#This Row],[Order Date]],"MMM")</f>
        <v>Dec</v>
      </c>
      <c r="G2617" s="3" t="s">
        <v>20</v>
      </c>
      <c r="H2617" s="3" t="s">
        <v>21</v>
      </c>
      <c r="I2617" s="3" t="s">
        <v>2</v>
      </c>
      <c r="J2617" s="3" t="s">
        <v>3</v>
      </c>
      <c r="K2617" s="3" t="s">
        <v>14</v>
      </c>
      <c r="L2617" s="3" t="s">
        <v>15</v>
      </c>
      <c r="M2617" s="8">
        <v>2</v>
      </c>
      <c r="N2617" s="5">
        <v>36.89</v>
      </c>
      <c r="O2617" s="6">
        <v>0.1</v>
      </c>
      <c r="P2617" s="18">
        <v>13.74</v>
      </c>
      <c r="Q2617" s="18">
        <f t="shared" si="160"/>
        <v>66.402000000000001</v>
      </c>
      <c r="R2617" s="18">
        <f t="shared" si="161"/>
        <v>27.48</v>
      </c>
      <c r="S2617" s="18">
        <f t="shared" si="162"/>
        <v>38.921999999999997</v>
      </c>
      <c r="T2617" s="7">
        <f t="shared" si="163"/>
        <v>0.58615704346254627</v>
      </c>
      <c r="U2617" s="4">
        <f>YEAR(SalesDataTable[[#This Row],[Order Date]])</f>
        <v>2026</v>
      </c>
      <c r="V2617" s="7" t="str">
        <f>"Q"&amp;ROUNDUP(MONTH(SalesDataTable[[#This Row],[Order Date]])/3,0)</f>
        <v>Q4</v>
      </c>
      <c r="W2617" s="8">
        <f>MONTH(SalesDataTable[[#This Row],[Order Date]])</f>
        <v>12</v>
      </c>
      <c r="X2617" s="7" t="str">
        <f>TEXT(SalesDataTable[[#This Row],[Order Date]],"mmm")</f>
        <v>Dec</v>
      </c>
    </row>
    <row r="2618" spans="1:24" ht="15.75">
      <c r="A2618" s="2">
        <v>3122</v>
      </c>
      <c r="B2618" s="11">
        <v>46375</v>
      </c>
      <c r="C2618" s="4">
        <f>YEAR(SalesDataTable[[#This Row],[Order Date]])</f>
        <v>2026</v>
      </c>
      <c r="D2618" s="4" t="str">
        <f>"Q"&amp;ROUNDUP(MONTH(SalesDataTable[[#This Row],[Order Date]])/3,0)</f>
        <v>Q4</v>
      </c>
      <c r="E2618" s="4">
        <f>MONTH(SalesDataTable[[#This Row],[Order Date]])</f>
        <v>12</v>
      </c>
      <c r="F2618" s="4" t="str">
        <f>TEXT(SalesDataTable[[#This Row],[Order Date]],"MMM")</f>
        <v>Dec</v>
      </c>
      <c r="G2618" s="3" t="s">
        <v>0</v>
      </c>
      <c r="H2618" s="3" t="s">
        <v>1</v>
      </c>
      <c r="I2618" s="3" t="s">
        <v>28</v>
      </c>
      <c r="J2618" s="3" t="s">
        <v>3</v>
      </c>
      <c r="K2618" s="3" t="s">
        <v>9</v>
      </c>
      <c r="L2618" s="3" t="s">
        <v>17</v>
      </c>
      <c r="M2618" s="8">
        <v>1</v>
      </c>
      <c r="N2618" s="5">
        <v>145.44</v>
      </c>
      <c r="O2618" s="6">
        <v>0.1</v>
      </c>
      <c r="P2618" s="18">
        <v>80.42</v>
      </c>
      <c r="Q2618" s="18">
        <f t="shared" si="160"/>
        <v>130.89600000000002</v>
      </c>
      <c r="R2618" s="18">
        <f t="shared" si="161"/>
        <v>80.42</v>
      </c>
      <c r="S2618" s="18">
        <f t="shared" si="162"/>
        <v>50.476000000000013</v>
      </c>
      <c r="T2618" s="7">
        <f t="shared" si="163"/>
        <v>0.38561911746730232</v>
      </c>
      <c r="U2618" s="4">
        <f>YEAR(SalesDataTable[[#This Row],[Order Date]])</f>
        <v>2026</v>
      </c>
      <c r="V2618" s="7" t="str">
        <f>"Q"&amp;ROUNDUP(MONTH(SalesDataTable[[#This Row],[Order Date]])/3,0)</f>
        <v>Q4</v>
      </c>
      <c r="W2618" s="8">
        <f>MONTH(SalesDataTable[[#This Row],[Order Date]])</f>
        <v>12</v>
      </c>
      <c r="X2618" s="7" t="str">
        <f>TEXT(SalesDataTable[[#This Row],[Order Date]],"mmm")</f>
        <v>Dec</v>
      </c>
    </row>
    <row r="2619" spans="1:24" ht="15.75">
      <c r="A2619" s="2">
        <v>4572</v>
      </c>
      <c r="B2619" s="11">
        <v>46375</v>
      </c>
      <c r="C2619" s="4">
        <f>YEAR(SalesDataTable[[#This Row],[Order Date]])</f>
        <v>2026</v>
      </c>
      <c r="D2619" s="4" t="str">
        <f>"Q"&amp;ROUNDUP(MONTH(SalesDataTable[[#This Row],[Order Date]])/3,0)</f>
        <v>Q4</v>
      </c>
      <c r="E2619" s="4">
        <f>MONTH(SalesDataTable[[#This Row],[Order Date]])</f>
        <v>12</v>
      </c>
      <c r="F2619" s="4" t="str">
        <f>TEXT(SalesDataTable[[#This Row],[Order Date]],"MMM")</f>
        <v>Dec</v>
      </c>
      <c r="G2619" s="3" t="s">
        <v>0</v>
      </c>
      <c r="H2619" s="3" t="s">
        <v>50</v>
      </c>
      <c r="I2619" s="3" t="s">
        <v>2</v>
      </c>
      <c r="J2619" s="3" t="s">
        <v>13</v>
      </c>
      <c r="K2619" s="3" t="s">
        <v>34</v>
      </c>
      <c r="L2619" s="3" t="s">
        <v>45</v>
      </c>
      <c r="M2619" s="8">
        <v>2</v>
      </c>
      <c r="N2619" s="5">
        <v>51.56</v>
      </c>
      <c r="O2619" s="6">
        <v>0</v>
      </c>
      <c r="P2619" s="18">
        <v>21.9</v>
      </c>
      <c r="Q2619" s="18">
        <f t="shared" si="160"/>
        <v>103.12</v>
      </c>
      <c r="R2619" s="18">
        <f t="shared" si="161"/>
        <v>43.8</v>
      </c>
      <c r="S2619" s="18">
        <f t="shared" si="162"/>
        <v>59.320000000000007</v>
      </c>
      <c r="T2619" s="7">
        <f t="shared" si="163"/>
        <v>0.57525213343677273</v>
      </c>
      <c r="U2619" s="4">
        <f>YEAR(SalesDataTable[[#This Row],[Order Date]])</f>
        <v>2026</v>
      </c>
      <c r="V2619" s="7" t="str">
        <f>"Q"&amp;ROUNDUP(MONTH(SalesDataTable[[#This Row],[Order Date]])/3,0)</f>
        <v>Q4</v>
      </c>
      <c r="W2619" s="8">
        <f>MONTH(SalesDataTable[[#This Row],[Order Date]])</f>
        <v>12</v>
      </c>
      <c r="X2619" s="7" t="str">
        <f>TEXT(SalesDataTable[[#This Row],[Order Date]],"mmm")</f>
        <v>Dec</v>
      </c>
    </row>
    <row r="2620" spans="1:24" ht="15.75">
      <c r="A2620" s="2">
        <v>4783</v>
      </c>
      <c r="B2620" s="11">
        <v>46375</v>
      </c>
      <c r="C2620" s="4">
        <f>YEAR(SalesDataTable[[#This Row],[Order Date]])</f>
        <v>2026</v>
      </c>
      <c r="D2620" s="4" t="str">
        <f>"Q"&amp;ROUNDUP(MONTH(SalesDataTable[[#This Row],[Order Date]])/3,0)</f>
        <v>Q4</v>
      </c>
      <c r="E2620" s="4">
        <f>MONTH(SalesDataTable[[#This Row],[Order Date]])</f>
        <v>12</v>
      </c>
      <c r="F2620" s="4" t="str">
        <f>TEXT(SalesDataTable[[#This Row],[Order Date]],"MMM")</f>
        <v>Dec</v>
      </c>
      <c r="G2620" s="3" t="s">
        <v>20</v>
      </c>
      <c r="H2620" s="3" t="s">
        <v>31</v>
      </c>
      <c r="I2620" s="3" t="s">
        <v>2</v>
      </c>
      <c r="J2620" s="3" t="s">
        <v>13</v>
      </c>
      <c r="K2620" s="3" t="s">
        <v>23</v>
      </c>
      <c r="L2620" s="3" t="s">
        <v>51</v>
      </c>
      <c r="M2620" s="8">
        <v>2</v>
      </c>
      <c r="N2620" s="5">
        <v>122</v>
      </c>
      <c r="O2620" s="6">
        <v>0.15</v>
      </c>
      <c r="P2620" s="18">
        <v>60.01</v>
      </c>
      <c r="Q2620" s="18">
        <f t="shared" si="160"/>
        <v>207.4</v>
      </c>
      <c r="R2620" s="18">
        <f t="shared" si="161"/>
        <v>120.02</v>
      </c>
      <c r="S2620" s="18">
        <f t="shared" si="162"/>
        <v>87.38000000000001</v>
      </c>
      <c r="T2620" s="7">
        <f t="shared" si="163"/>
        <v>0.4213114754098361</v>
      </c>
      <c r="U2620" s="4">
        <f>YEAR(SalesDataTable[[#This Row],[Order Date]])</f>
        <v>2026</v>
      </c>
      <c r="V2620" s="7" t="str">
        <f>"Q"&amp;ROUNDUP(MONTH(SalesDataTable[[#This Row],[Order Date]])/3,0)</f>
        <v>Q4</v>
      </c>
      <c r="W2620" s="8">
        <f>MONTH(SalesDataTable[[#This Row],[Order Date]])</f>
        <v>12</v>
      </c>
      <c r="X2620" s="7" t="str">
        <f>TEXT(SalesDataTable[[#This Row],[Order Date]],"mmm")</f>
        <v>Dec</v>
      </c>
    </row>
    <row r="2621" spans="1:24" ht="15.75">
      <c r="A2621" s="2">
        <v>5055</v>
      </c>
      <c r="B2621" s="11">
        <v>46375</v>
      </c>
      <c r="C2621" s="4">
        <f>YEAR(SalesDataTable[[#This Row],[Order Date]])</f>
        <v>2026</v>
      </c>
      <c r="D2621" s="4" t="str">
        <f>"Q"&amp;ROUNDUP(MONTH(SalesDataTable[[#This Row],[Order Date]])/3,0)</f>
        <v>Q4</v>
      </c>
      <c r="E2621" s="4">
        <f>MONTH(SalesDataTable[[#This Row],[Order Date]])</f>
        <v>12</v>
      </c>
      <c r="F2621" s="4" t="str">
        <f>TEXT(SalesDataTable[[#This Row],[Order Date]],"MMM")</f>
        <v>Dec</v>
      </c>
      <c r="G2621" s="3" t="s">
        <v>11</v>
      </c>
      <c r="H2621" s="3" t="s">
        <v>18</v>
      </c>
      <c r="I2621" s="3" t="s">
        <v>28</v>
      </c>
      <c r="J2621" s="3" t="s">
        <v>13</v>
      </c>
      <c r="K2621" s="3" t="s">
        <v>9</v>
      </c>
      <c r="L2621" s="3" t="s">
        <v>46</v>
      </c>
      <c r="M2621" s="8">
        <v>1</v>
      </c>
      <c r="N2621" s="5">
        <v>71.89</v>
      </c>
      <c r="O2621" s="6">
        <v>0.15</v>
      </c>
      <c r="P2621" s="18">
        <v>32.409999999999997</v>
      </c>
      <c r="Q2621" s="18">
        <f t="shared" si="160"/>
        <v>61.106499999999997</v>
      </c>
      <c r="R2621" s="18">
        <f t="shared" si="161"/>
        <v>32.409999999999997</v>
      </c>
      <c r="S2621" s="18">
        <f t="shared" si="162"/>
        <v>28.6965</v>
      </c>
      <c r="T2621" s="7">
        <f t="shared" si="163"/>
        <v>0.46961452545964832</v>
      </c>
      <c r="U2621" s="4">
        <f>YEAR(SalesDataTable[[#This Row],[Order Date]])</f>
        <v>2026</v>
      </c>
      <c r="V2621" s="7" t="str">
        <f>"Q"&amp;ROUNDUP(MONTH(SalesDataTable[[#This Row],[Order Date]])/3,0)</f>
        <v>Q4</v>
      </c>
      <c r="W2621" s="8">
        <f>MONTH(SalesDataTable[[#This Row],[Order Date]])</f>
        <v>12</v>
      </c>
      <c r="X2621" s="7" t="str">
        <f>TEXT(SalesDataTable[[#This Row],[Order Date]],"mmm")</f>
        <v>Dec</v>
      </c>
    </row>
    <row r="2622" spans="1:24" ht="15.75">
      <c r="A2622" s="2">
        <v>5100</v>
      </c>
      <c r="B2622" s="11">
        <v>46375</v>
      </c>
      <c r="C2622" s="4">
        <f>YEAR(SalesDataTable[[#This Row],[Order Date]])</f>
        <v>2026</v>
      </c>
      <c r="D2622" s="4" t="str">
        <f>"Q"&amp;ROUNDUP(MONTH(SalesDataTable[[#This Row],[Order Date]])/3,0)</f>
        <v>Q4</v>
      </c>
      <c r="E2622" s="4">
        <f>MONTH(SalesDataTable[[#This Row],[Order Date]])</f>
        <v>12</v>
      </c>
      <c r="F2622" s="4" t="str">
        <f>TEXT(SalesDataTable[[#This Row],[Order Date]],"MMM")</f>
        <v>Dec</v>
      </c>
      <c r="G2622" s="3" t="s">
        <v>11</v>
      </c>
      <c r="H2622" s="3" t="s">
        <v>25</v>
      </c>
      <c r="I2622" s="3" t="s">
        <v>2</v>
      </c>
      <c r="J2622" s="3" t="s">
        <v>3</v>
      </c>
      <c r="K2622" s="3" t="s">
        <v>9</v>
      </c>
      <c r="L2622" s="3" t="s">
        <v>46</v>
      </c>
      <c r="M2622" s="8">
        <v>2</v>
      </c>
      <c r="N2622" s="5">
        <v>70.59</v>
      </c>
      <c r="O2622" s="6">
        <v>0.15</v>
      </c>
      <c r="P2622" s="18">
        <v>31.56</v>
      </c>
      <c r="Q2622" s="18">
        <f t="shared" si="160"/>
        <v>120.003</v>
      </c>
      <c r="R2622" s="18">
        <f t="shared" si="161"/>
        <v>63.12</v>
      </c>
      <c r="S2622" s="18">
        <f t="shared" si="162"/>
        <v>56.883000000000003</v>
      </c>
      <c r="T2622" s="7">
        <f t="shared" si="163"/>
        <v>0.47401314967125824</v>
      </c>
      <c r="U2622" s="4">
        <f>YEAR(SalesDataTable[[#This Row],[Order Date]])</f>
        <v>2026</v>
      </c>
      <c r="V2622" s="7" t="str">
        <f>"Q"&amp;ROUNDUP(MONTH(SalesDataTable[[#This Row],[Order Date]])/3,0)</f>
        <v>Q4</v>
      </c>
      <c r="W2622" s="8">
        <f>MONTH(SalesDataTable[[#This Row],[Order Date]])</f>
        <v>12</v>
      </c>
      <c r="X2622" s="7" t="str">
        <f>TEXT(SalesDataTable[[#This Row],[Order Date]],"mmm")</f>
        <v>Dec</v>
      </c>
    </row>
    <row r="2623" spans="1:24" ht="15.75">
      <c r="A2623" s="2">
        <v>488</v>
      </c>
      <c r="B2623" s="11">
        <v>46376</v>
      </c>
      <c r="C2623" s="4">
        <f>YEAR(SalesDataTable[[#This Row],[Order Date]])</f>
        <v>2026</v>
      </c>
      <c r="D2623" s="4" t="str">
        <f>"Q"&amp;ROUNDUP(MONTH(SalesDataTable[[#This Row],[Order Date]])/3,0)</f>
        <v>Q4</v>
      </c>
      <c r="E2623" s="4">
        <f>MONTH(SalesDataTable[[#This Row],[Order Date]])</f>
        <v>12</v>
      </c>
      <c r="F2623" s="4" t="str">
        <f>TEXT(SalesDataTable[[#This Row],[Order Date]],"MMM")</f>
        <v>Dec</v>
      </c>
      <c r="G2623" s="3" t="s">
        <v>20</v>
      </c>
      <c r="H2623" s="3" t="s">
        <v>31</v>
      </c>
      <c r="I2623" s="3" t="s">
        <v>2</v>
      </c>
      <c r="J2623" s="3" t="s">
        <v>3</v>
      </c>
      <c r="K2623" s="3" t="s">
        <v>9</v>
      </c>
      <c r="L2623" s="3" t="s">
        <v>17</v>
      </c>
      <c r="M2623" s="8">
        <v>4</v>
      </c>
      <c r="N2623" s="5">
        <v>141.91</v>
      </c>
      <c r="O2623" s="6">
        <v>0.05</v>
      </c>
      <c r="P2623" s="18">
        <v>80.260000000000005</v>
      </c>
      <c r="Q2623" s="18">
        <f t="shared" si="160"/>
        <v>539.25799999999992</v>
      </c>
      <c r="R2623" s="18">
        <f t="shared" si="161"/>
        <v>321.04000000000002</v>
      </c>
      <c r="S2623" s="18">
        <f t="shared" si="162"/>
        <v>218.2179999999999</v>
      </c>
      <c r="T2623" s="7">
        <f t="shared" si="163"/>
        <v>0.40466344495584661</v>
      </c>
      <c r="U2623" s="4">
        <f>YEAR(SalesDataTable[[#This Row],[Order Date]])</f>
        <v>2026</v>
      </c>
      <c r="V2623" s="7" t="str">
        <f>"Q"&amp;ROUNDUP(MONTH(SalesDataTable[[#This Row],[Order Date]])/3,0)</f>
        <v>Q4</v>
      </c>
      <c r="W2623" s="8">
        <f>MONTH(SalesDataTable[[#This Row],[Order Date]])</f>
        <v>12</v>
      </c>
      <c r="X2623" s="7" t="str">
        <f>TEXT(SalesDataTable[[#This Row],[Order Date]],"mmm")</f>
        <v>Dec</v>
      </c>
    </row>
    <row r="2624" spans="1:24" ht="15.75">
      <c r="A2624" s="2">
        <v>710</v>
      </c>
      <c r="B2624" s="11">
        <v>46376</v>
      </c>
      <c r="C2624" s="4">
        <f>YEAR(SalesDataTable[[#This Row],[Order Date]])</f>
        <v>2026</v>
      </c>
      <c r="D2624" s="4" t="str">
        <f>"Q"&amp;ROUNDUP(MONTH(SalesDataTable[[#This Row],[Order Date]])/3,0)</f>
        <v>Q4</v>
      </c>
      <c r="E2624" s="4">
        <f>MONTH(SalesDataTable[[#This Row],[Order Date]])</f>
        <v>12</v>
      </c>
      <c r="F2624" s="4" t="str">
        <f>TEXT(SalesDataTable[[#This Row],[Order Date]],"MMM")</f>
        <v>Dec</v>
      </c>
      <c r="G2624" s="3" t="s">
        <v>6</v>
      </c>
      <c r="H2624" s="3" t="s">
        <v>27</v>
      </c>
      <c r="I2624" s="3" t="s">
        <v>8</v>
      </c>
      <c r="J2624" s="3" t="s">
        <v>16</v>
      </c>
      <c r="K2624" s="3" t="s">
        <v>9</v>
      </c>
      <c r="L2624" s="3" t="s">
        <v>17</v>
      </c>
      <c r="M2624" s="8">
        <v>3</v>
      </c>
      <c r="N2624" s="5">
        <v>140.4</v>
      </c>
      <c r="O2624" s="6">
        <v>0.2</v>
      </c>
      <c r="P2624" s="18">
        <v>81.760000000000005</v>
      </c>
      <c r="Q2624" s="18">
        <f t="shared" si="160"/>
        <v>336.96000000000004</v>
      </c>
      <c r="R2624" s="18">
        <f t="shared" si="161"/>
        <v>245.28000000000003</v>
      </c>
      <c r="S2624" s="18">
        <f t="shared" si="162"/>
        <v>91.68</v>
      </c>
      <c r="T2624" s="7">
        <f t="shared" si="163"/>
        <v>0.27207977207977208</v>
      </c>
      <c r="U2624" s="4">
        <f>YEAR(SalesDataTable[[#This Row],[Order Date]])</f>
        <v>2026</v>
      </c>
      <c r="V2624" s="7" t="str">
        <f>"Q"&amp;ROUNDUP(MONTH(SalesDataTable[[#This Row],[Order Date]])/3,0)</f>
        <v>Q4</v>
      </c>
      <c r="W2624" s="8">
        <f>MONTH(SalesDataTable[[#This Row],[Order Date]])</f>
        <v>12</v>
      </c>
      <c r="X2624" s="7" t="str">
        <f>TEXT(SalesDataTable[[#This Row],[Order Date]],"mmm")</f>
        <v>Dec</v>
      </c>
    </row>
    <row r="2625" spans="1:24" ht="15.75">
      <c r="A2625" s="2">
        <v>1009</v>
      </c>
      <c r="B2625" s="11">
        <v>46376</v>
      </c>
      <c r="C2625" s="4">
        <f>YEAR(SalesDataTable[[#This Row],[Order Date]])</f>
        <v>2026</v>
      </c>
      <c r="D2625" s="4" t="str">
        <f>"Q"&amp;ROUNDUP(MONTH(SalesDataTable[[#This Row],[Order Date]])/3,0)</f>
        <v>Q4</v>
      </c>
      <c r="E2625" s="4">
        <f>MONTH(SalesDataTable[[#This Row],[Order Date]])</f>
        <v>12</v>
      </c>
      <c r="F2625" s="4" t="str">
        <f>TEXT(SalesDataTable[[#This Row],[Order Date]],"MMM")</f>
        <v>Dec</v>
      </c>
      <c r="G2625" s="3" t="s">
        <v>20</v>
      </c>
      <c r="H2625" s="3" t="s">
        <v>47</v>
      </c>
      <c r="I2625" s="3" t="s">
        <v>28</v>
      </c>
      <c r="J2625" s="3" t="s">
        <v>3</v>
      </c>
      <c r="K2625" s="3" t="s">
        <v>9</v>
      </c>
      <c r="L2625" s="3" t="s">
        <v>46</v>
      </c>
      <c r="M2625" s="8">
        <v>2</v>
      </c>
      <c r="N2625" s="5">
        <v>72.349999999999994</v>
      </c>
      <c r="O2625" s="6">
        <v>0.15</v>
      </c>
      <c r="P2625" s="18">
        <v>32.44</v>
      </c>
      <c r="Q2625" s="18">
        <f t="shared" si="160"/>
        <v>122.99499999999999</v>
      </c>
      <c r="R2625" s="18">
        <f t="shared" si="161"/>
        <v>64.88</v>
      </c>
      <c r="S2625" s="18">
        <f t="shared" si="162"/>
        <v>58.114999999999995</v>
      </c>
      <c r="T2625" s="7">
        <f t="shared" si="163"/>
        <v>0.47249888206837676</v>
      </c>
      <c r="U2625" s="4">
        <f>YEAR(SalesDataTable[[#This Row],[Order Date]])</f>
        <v>2026</v>
      </c>
      <c r="V2625" s="7" t="str">
        <f>"Q"&amp;ROUNDUP(MONTH(SalesDataTable[[#This Row],[Order Date]])/3,0)</f>
        <v>Q4</v>
      </c>
      <c r="W2625" s="8">
        <f>MONTH(SalesDataTable[[#This Row],[Order Date]])</f>
        <v>12</v>
      </c>
      <c r="X2625" s="7" t="str">
        <f>TEXT(SalesDataTable[[#This Row],[Order Date]],"mmm")</f>
        <v>Dec</v>
      </c>
    </row>
    <row r="2626" spans="1:24" ht="15.75">
      <c r="A2626" s="2">
        <v>1231</v>
      </c>
      <c r="B2626" s="11">
        <v>46376</v>
      </c>
      <c r="C2626" s="4">
        <f>YEAR(SalesDataTable[[#This Row],[Order Date]])</f>
        <v>2026</v>
      </c>
      <c r="D2626" s="4" t="str">
        <f>"Q"&amp;ROUNDUP(MONTH(SalesDataTable[[#This Row],[Order Date]])/3,0)</f>
        <v>Q4</v>
      </c>
      <c r="E2626" s="4">
        <f>MONTH(SalesDataTable[[#This Row],[Order Date]])</f>
        <v>12</v>
      </c>
      <c r="F2626" s="4" t="str">
        <f>TEXT(SalesDataTable[[#This Row],[Order Date]],"MMM")</f>
        <v>Dec</v>
      </c>
      <c r="G2626" s="3" t="s">
        <v>20</v>
      </c>
      <c r="H2626" s="3" t="s">
        <v>33</v>
      </c>
      <c r="I2626" s="3" t="s">
        <v>2</v>
      </c>
      <c r="J2626" s="3" t="s">
        <v>13</v>
      </c>
      <c r="K2626" s="3" t="s">
        <v>23</v>
      </c>
      <c r="L2626" s="3" t="s">
        <v>51</v>
      </c>
      <c r="M2626" s="8">
        <v>4</v>
      </c>
      <c r="N2626" s="5">
        <v>120.8</v>
      </c>
      <c r="O2626" s="6">
        <v>0.1</v>
      </c>
      <c r="P2626" s="18">
        <v>59.93</v>
      </c>
      <c r="Q2626" s="18">
        <f t="shared" ref="Q2626:Q2689" si="164">M2626*N2626*(1-O2626)</f>
        <v>434.88</v>
      </c>
      <c r="R2626" s="18">
        <f t="shared" ref="R2626:R2689" si="165">M2626*P2626</f>
        <v>239.72</v>
      </c>
      <c r="S2626" s="18">
        <f t="shared" ref="S2626:S2689" si="166">Q2626-R2626</f>
        <v>195.16</v>
      </c>
      <c r="T2626" s="7">
        <f t="shared" ref="T2626:T2689" si="167">IFERROR(S2626/Q2626,0)</f>
        <v>0.44876747608535689</v>
      </c>
      <c r="U2626" s="4">
        <f>YEAR(SalesDataTable[[#This Row],[Order Date]])</f>
        <v>2026</v>
      </c>
      <c r="V2626" s="7" t="str">
        <f>"Q"&amp;ROUNDUP(MONTH(SalesDataTable[[#This Row],[Order Date]])/3,0)</f>
        <v>Q4</v>
      </c>
      <c r="W2626" s="8">
        <f>MONTH(SalesDataTable[[#This Row],[Order Date]])</f>
        <v>12</v>
      </c>
      <c r="X2626" s="7" t="str">
        <f>TEXT(SalesDataTable[[#This Row],[Order Date]],"mmm")</f>
        <v>Dec</v>
      </c>
    </row>
    <row r="2627" spans="1:24" ht="15.75">
      <c r="A2627" s="2">
        <v>1445</v>
      </c>
      <c r="B2627" s="11">
        <v>46376</v>
      </c>
      <c r="C2627" s="4">
        <f>YEAR(SalesDataTable[[#This Row],[Order Date]])</f>
        <v>2026</v>
      </c>
      <c r="D2627" s="4" t="str">
        <f>"Q"&amp;ROUNDUP(MONTH(SalesDataTable[[#This Row],[Order Date]])/3,0)</f>
        <v>Q4</v>
      </c>
      <c r="E2627" s="4">
        <f>MONTH(SalesDataTable[[#This Row],[Order Date]])</f>
        <v>12</v>
      </c>
      <c r="F2627" s="4" t="str">
        <f>TEXT(SalesDataTable[[#This Row],[Order Date]],"MMM")</f>
        <v>Dec</v>
      </c>
      <c r="G2627" s="3" t="s">
        <v>20</v>
      </c>
      <c r="H2627" s="3" t="s">
        <v>31</v>
      </c>
      <c r="I2627" s="3" t="s">
        <v>2</v>
      </c>
      <c r="J2627" s="3" t="s">
        <v>13</v>
      </c>
      <c r="K2627" s="3" t="s">
        <v>9</v>
      </c>
      <c r="L2627" s="3" t="s">
        <v>46</v>
      </c>
      <c r="M2627" s="8">
        <v>1</v>
      </c>
      <c r="N2627" s="5">
        <v>71.23</v>
      </c>
      <c r="O2627" s="6">
        <v>0</v>
      </c>
      <c r="P2627" s="18">
        <v>31.63</v>
      </c>
      <c r="Q2627" s="18">
        <f t="shared" si="164"/>
        <v>71.23</v>
      </c>
      <c r="R2627" s="18">
        <f t="shared" si="165"/>
        <v>31.63</v>
      </c>
      <c r="S2627" s="18">
        <f t="shared" si="166"/>
        <v>39.600000000000009</v>
      </c>
      <c r="T2627" s="7">
        <f t="shared" si="167"/>
        <v>0.55594552856942303</v>
      </c>
      <c r="U2627" s="4">
        <f>YEAR(SalesDataTable[[#This Row],[Order Date]])</f>
        <v>2026</v>
      </c>
      <c r="V2627" s="7" t="str">
        <f>"Q"&amp;ROUNDUP(MONTH(SalesDataTable[[#This Row],[Order Date]])/3,0)</f>
        <v>Q4</v>
      </c>
      <c r="W2627" s="8">
        <f>MONTH(SalesDataTable[[#This Row],[Order Date]])</f>
        <v>12</v>
      </c>
      <c r="X2627" s="7" t="str">
        <f>TEXT(SalesDataTable[[#This Row],[Order Date]],"mmm")</f>
        <v>Dec</v>
      </c>
    </row>
    <row r="2628" spans="1:24" ht="15.75">
      <c r="A2628" s="2">
        <v>2842</v>
      </c>
      <c r="B2628" s="11">
        <v>46376</v>
      </c>
      <c r="C2628" s="4">
        <f>YEAR(SalesDataTable[[#This Row],[Order Date]])</f>
        <v>2026</v>
      </c>
      <c r="D2628" s="4" t="str">
        <f>"Q"&amp;ROUNDUP(MONTH(SalesDataTable[[#This Row],[Order Date]])/3,0)</f>
        <v>Q4</v>
      </c>
      <c r="E2628" s="4">
        <f>MONTH(SalesDataTable[[#This Row],[Order Date]])</f>
        <v>12</v>
      </c>
      <c r="F2628" s="4" t="str">
        <f>TEXT(SalesDataTable[[#This Row],[Order Date]],"MMM")</f>
        <v>Dec</v>
      </c>
      <c r="G2628" s="3" t="s">
        <v>11</v>
      </c>
      <c r="H2628" s="3" t="s">
        <v>39</v>
      </c>
      <c r="I2628" s="3" t="s">
        <v>8</v>
      </c>
      <c r="J2628" s="3" t="s">
        <v>16</v>
      </c>
      <c r="K2628" s="3" t="s">
        <v>4</v>
      </c>
      <c r="L2628" s="3" t="s">
        <v>22</v>
      </c>
      <c r="M2628" s="8">
        <v>5</v>
      </c>
      <c r="N2628" s="5">
        <v>51.02</v>
      </c>
      <c r="O2628" s="6">
        <v>0.05</v>
      </c>
      <c r="P2628" s="18">
        <v>22.56</v>
      </c>
      <c r="Q2628" s="18">
        <f t="shared" si="164"/>
        <v>242.345</v>
      </c>
      <c r="R2628" s="18">
        <f t="shared" si="165"/>
        <v>112.8</v>
      </c>
      <c r="S2628" s="18">
        <f t="shared" si="166"/>
        <v>129.54500000000002</v>
      </c>
      <c r="T2628" s="7">
        <f t="shared" si="167"/>
        <v>0.5345478553302111</v>
      </c>
      <c r="U2628" s="4">
        <f>YEAR(SalesDataTable[[#This Row],[Order Date]])</f>
        <v>2026</v>
      </c>
      <c r="V2628" s="7" t="str">
        <f>"Q"&amp;ROUNDUP(MONTH(SalesDataTable[[#This Row],[Order Date]])/3,0)</f>
        <v>Q4</v>
      </c>
      <c r="W2628" s="8">
        <f>MONTH(SalesDataTable[[#This Row],[Order Date]])</f>
        <v>12</v>
      </c>
      <c r="X2628" s="7" t="str">
        <f>TEXT(SalesDataTable[[#This Row],[Order Date]],"mmm")</f>
        <v>Dec</v>
      </c>
    </row>
    <row r="2629" spans="1:24" ht="15.75">
      <c r="A2629" s="2">
        <v>3783</v>
      </c>
      <c r="B2629" s="11">
        <v>46376</v>
      </c>
      <c r="C2629" s="4">
        <f>YEAR(SalesDataTable[[#This Row],[Order Date]])</f>
        <v>2026</v>
      </c>
      <c r="D2629" s="4" t="str">
        <f>"Q"&amp;ROUNDUP(MONTH(SalesDataTable[[#This Row],[Order Date]])/3,0)</f>
        <v>Q4</v>
      </c>
      <c r="E2629" s="4">
        <f>MONTH(SalesDataTable[[#This Row],[Order Date]])</f>
        <v>12</v>
      </c>
      <c r="F2629" s="4" t="str">
        <f>TEXT(SalesDataTable[[#This Row],[Order Date]],"MMM")</f>
        <v>Dec</v>
      </c>
      <c r="G2629" s="3" t="s">
        <v>11</v>
      </c>
      <c r="H2629" s="3" t="s">
        <v>12</v>
      </c>
      <c r="I2629" s="3" t="s">
        <v>28</v>
      </c>
      <c r="J2629" s="3" t="s">
        <v>13</v>
      </c>
      <c r="K2629" s="3" t="s">
        <v>14</v>
      </c>
      <c r="L2629" s="3" t="s">
        <v>44</v>
      </c>
      <c r="M2629" s="8">
        <v>1</v>
      </c>
      <c r="N2629" s="5">
        <v>130.52000000000001</v>
      </c>
      <c r="O2629" s="6">
        <v>0.1</v>
      </c>
      <c r="P2629" s="18">
        <v>66.09</v>
      </c>
      <c r="Q2629" s="18">
        <f t="shared" si="164"/>
        <v>117.46800000000002</v>
      </c>
      <c r="R2629" s="18">
        <f t="shared" si="165"/>
        <v>66.09</v>
      </c>
      <c r="S2629" s="18">
        <f t="shared" si="166"/>
        <v>51.378000000000014</v>
      </c>
      <c r="T2629" s="7">
        <f t="shared" si="167"/>
        <v>0.43737869036673821</v>
      </c>
      <c r="U2629" s="4">
        <f>YEAR(SalesDataTable[[#This Row],[Order Date]])</f>
        <v>2026</v>
      </c>
      <c r="V2629" s="7" t="str">
        <f>"Q"&amp;ROUNDUP(MONTH(SalesDataTable[[#This Row],[Order Date]])/3,0)</f>
        <v>Q4</v>
      </c>
      <c r="W2629" s="8">
        <f>MONTH(SalesDataTable[[#This Row],[Order Date]])</f>
        <v>12</v>
      </c>
      <c r="X2629" s="7" t="str">
        <f>TEXT(SalesDataTable[[#This Row],[Order Date]],"mmm")</f>
        <v>Dec</v>
      </c>
    </row>
    <row r="2630" spans="1:24" ht="15.75">
      <c r="A2630" s="2">
        <v>4484</v>
      </c>
      <c r="B2630" s="11">
        <v>46376</v>
      </c>
      <c r="C2630" s="4">
        <f>YEAR(SalesDataTable[[#This Row],[Order Date]])</f>
        <v>2026</v>
      </c>
      <c r="D2630" s="4" t="str">
        <f>"Q"&amp;ROUNDUP(MONTH(SalesDataTable[[#This Row],[Order Date]])/3,0)</f>
        <v>Q4</v>
      </c>
      <c r="E2630" s="4">
        <f>MONTH(SalesDataTable[[#This Row],[Order Date]])</f>
        <v>12</v>
      </c>
      <c r="F2630" s="4" t="str">
        <f>TEXT(SalesDataTable[[#This Row],[Order Date]],"MMM")</f>
        <v>Dec</v>
      </c>
      <c r="G2630" s="3" t="s">
        <v>6</v>
      </c>
      <c r="H2630" s="3" t="s">
        <v>49</v>
      </c>
      <c r="I2630" s="3" t="s">
        <v>2</v>
      </c>
      <c r="J2630" s="3" t="s">
        <v>3</v>
      </c>
      <c r="K2630" s="3" t="s">
        <v>4</v>
      </c>
      <c r="L2630" s="3" t="s">
        <v>5</v>
      </c>
      <c r="M2630" s="8">
        <v>2</v>
      </c>
      <c r="N2630" s="5">
        <v>79.87</v>
      </c>
      <c r="O2630" s="6">
        <v>0.15</v>
      </c>
      <c r="P2630" s="18">
        <v>41.9</v>
      </c>
      <c r="Q2630" s="18">
        <f t="shared" si="164"/>
        <v>135.779</v>
      </c>
      <c r="R2630" s="18">
        <f t="shared" si="165"/>
        <v>83.8</v>
      </c>
      <c r="S2630" s="18">
        <f t="shared" si="166"/>
        <v>51.978999999999999</v>
      </c>
      <c r="T2630" s="7">
        <f t="shared" si="167"/>
        <v>0.38282061290773978</v>
      </c>
      <c r="U2630" s="4">
        <f>YEAR(SalesDataTable[[#This Row],[Order Date]])</f>
        <v>2026</v>
      </c>
      <c r="V2630" s="7" t="str">
        <f>"Q"&amp;ROUNDUP(MONTH(SalesDataTable[[#This Row],[Order Date]])/3,0)</f>
        <v>Q4</v>
      </c>
      <c r="W2630" s="8">
        <f>MONTH(SalesDataTable[[#This Row],[Order Date]])</f>
        <v>12</v>
      </c>
      <c r="X2630" s="7" t="str">
        <f>TEXT(SalesDataTable[[#This Row],[Order Date]],"mmm")</f>
        <v>Dec</v>
      </c>
    </row>
    <row r="2631" spans="1:24" ht="15.75">
      <c r="A2631" s="2">
        <v>4597</v>
      </c>
      <c r="B2631" s="11">
        <v>46376</v>
      </c>
      <c r="C2631" s="4">
        <f>YEAR(SalesDataTable[[#This Row],[Order Date]])</f>
        <v>2026</v>
      </c>
      <c r="D2631" s="4" t="str">
        <f>"Q"&amp;ROUNDUP(MONTH(SalesDataTable[[#This Row],[Order Date]])/3,0)</f>
        <v>Q4</v>
      </c>
      <c r="E2631" s="4">
        <f>MONTH(SalesDataTable[[#This Row],[Order Date]])</f>
        <v>12</v>
      </c>
      <c r="F2631" s="4" t="str">
        <f>TEXT(SalesDataTable[[#This Row],[Order Date]],"MMM")</f>
        <v>Dec</v>
      </c>
      <c r="G2631" s="3" t="s">
        <v>20</v>
      </c>
      <c r="H2631" s="3" t="s">
        <v>47</v>
      </c>
      <c r="I2631" s="3" t="s">
        <v>2</v>
      </c>
      <c r="J2631" s="3" t="s">
        <v>3</v>
      </c>
      <c r="K2631" s="3" t="s">
        <v>9</v>
      </c>
      <c r="L2631" s="3" t="s">
        <v>46</v>
      </c>
      <c r="M2631" s="8">
        <v>3</v>
      </c>
      <c r="N2631" s="5">
        <v>71.3</v>
      </c>
      <c r="O2631" s="6">
        <v>0.1</v>
      </c>
      <c r="P2631" s="18">
        <v>32.93</v>
      </c>
      <c r="Q2631" s="18">
        <f t="shared" si="164"/>
        <v>192.51</v>
      </c>
      <c r="R2631" s="18">
        <f t="shared" si="165"/>
        <v>98.789999999999992</v>
      </c>
      <c r="S2631" s="18">
        <f t="shared" si="166"/>
        <v>93.72</v>
      </c>
      <c r="T2631" s="7">
        <f t="shared" si="167"/>
        <v>0.48683185289075892</v>
      </c>
      <c r="U2631" s="4">
        <f>YEAR(SalesDataTable[[#This Row],[Order Date]])</f>
        <v>2026</v>
      </c>
      <c r="V2631" s="7" t="str">
        <f>"Q"&amp;ROUNDUP(MONTH(SalesDataTable[[#This Row],[Order Date]])/3,0)</f>
        <v>Q4</v>
      </c>
      <c r="W2631" s="8">
        <f>MONTH(SalesDataTable[[#This Row],[Order Date]])</f>
        <v>12</v>
      </c>
      <c r="X2631" s="7" t="str">
        <f>TEXT(SalesDataTable[[#This Row],[Order Date]],"mmm")</f>
        <v>Dec</v>
      </c>
    </row>
    <row r="2632" spans="1:24" ht="15.75">
      <c r="A2632" s="2">
        <v>4917</v>
      </c>
      <c r="B2632" s="11">
        <v>46376</v>
      </c>
      <c r="C2632" s="4">
        <f>YEAR(SalesDataTable[[#This Row],[Order Date]])</f>
        <v>2026</v>
      </c>
      <c r="D2632" s="4" t="str">
        <f>"Q"&amp;ROUNDUP(MONTH(SalesDataTable[[#This Row],[Order Date]])/3,0)</f>
        <v>Q4</v>
      </c>
      <c r="E2632" s="4">
        <f>MONTH(SalesDataTable[[#This Row],[Order Date]])</f>
        <v>12</v>
      </c>
      <c r="F2632" s="4" t="str">
        <f>TEXT(SalesDataTable[[#This Row],[Order Date]],"MMM")</f>
        <v>Dec</v>
      </c>
      <c r="G2632" s="3" t="s">
        <v>0</v>
      </c>
      <c r="H2632" s="3" t="s">
        <v>36</v>
      </c>
      <c r="I2632" s="3" t="s">
        <v>2</v>
      </c>
      <c r="J2632" s="3" t="s">
        <v>3</v>
      </c>
      <c r="K2632" s="3" t="s">
        <v>23</v>
      </c>
      <c r="L2632" s="3" t="s">
        <v>51</v>
      </c>
      <c r="M2632" s="8">
        <v>2</v>
      </c>
      <c r="N2632" s="5">
        <v>122.95</v>
      </c>
      <c r="O2632" s="6">
        <v>0.1</v>
      </c>
      <c r="P2632" s="18">
        <v>59.79</v>
      </c>
      <c r="Q2632" s="18">
        <f t="shared" si="164"/>
        <v>221.31</v>
      </c>
      <c r="R2632" s="18">
        <f t="shared" si="165"/>
        <v>119.58</v>
      </c>
      <c r="S2632" s="18">
        <f t="shared" si="166"/>
        <v>101.73</v>
      </c>
      <c r="T2632" s="7">
        <f t="shared" si="167"/>
        <v>0.45967195336857802</v>
      </c>
      <c r="U2632" s="4">
        <f>YEAR(SalesDataTable[[#This Row],[Order Date]])</f>
        <v>2026</v>
      </c>
      <c r="V2632" s="7" t="str">
        <f>"Q"&amp;ROUNDUP(MONTH(SalesDataTable[[#This Row],[Order Date]])/3,0)</f>
        <v>Q4</v>
      </c>
      <c r="W2632" s="8">
        <f>MONTH(SalesDataTable[[#This Row],[Order Date]])</f>
        <v>12</v>
      </c>
      <c r="X2632" s="7" t="str">
        <f>TEXT(SalesDataTable[[#This Row],[Order Date]],"mmm")</f>
        <v>Dec</v>
      </c>
    </row>
    <row r="2633" spans="1:24" ht="15.75">
      <c r="A2633" s="2">
        <v>629</v>
      </c>
      <c r="B2633" s="11">
        <v>46377</v>
      </c>
      <c r="C2633" s="4">
        <f>YEAR(SalesDataTable[[#This Row],[Order Date]])</f>
        <v>2026</v>
      </c>
      <c r="D2633" s="4" t="str">
        <f>"Q"&amp;ROUNDUP(MONTH(SalesDataTable[[#This Row],[Order Date]])/3,0)</f>
        <v>Q4</v>
      </c>
      <c r="E2633" s="4">
        <f>MONTH(SalesDataTable[[#This Row],[Order Date]])</f>
        <v>12</v>
      </c>
      <c r="F2633" s="4" t="str">
        <f>TEXT(SalesDataTable[[#This Row],[Order Date]],"MMM")</f>
        <v>Dec</v>
      </c>
      <c r="G2633" s="3" t="s">
        <v>20</v>
      </c>
      <c r="H2633" s="3" t="s">
        <v>47</v>
      </c>
      <c r="I2633" s="3" t="s">
        <v>2</v>
      </c>
      <c r="J2633" s="3" t="s">
        <v>16</v>
      </c>
      <c r="K2633" s="3" t="s">
        <v>34</v>
      </c>
      <c r="L2633" s="3" t="s">
        <v>45</v>
      </c>
      <c r="M2633" s="8">
        <v>2</v>
      </c>
      <c r="N2633" s="5">
        <v>50.04</v>
      </c>
      <c r="O2633" s="6">
        <v>0.05</v>
      </c>
      <c r="P2633" s="18">
        <v>22.43</v>
      </c>
      <c r="Q2633" s="18">
        <f t="shared" si="164"/>
        <v>95.075999999999993</v>
      </c>
      <c r="R2633" s="18">
        <f t="shared" si="165"/>
        <v>44.86</v>
      </c>
      <c r="S2633" s="18">
        <f t="shared" si="166"/>
        <v>50.215999999999994</v>
      </c>
      <c r="T2633" s="7">
        <f t="shared" si="167"/>
        <v>0.52816694013210486</v>
      </c>
      <c r="U2633" s="4">
        <f>YEAR(SalesDataTable[[#This Row],[Order Date]])</f>
        <v>2026</v>
      </c>
      <c r="V2633" s="7" t="str">
        <f>"Q"&amp;ROUNDUP(MONTH(SalesDataTable[[#This Row],[Order Date]])/3,0)</f>
        <v>Q4</v>
      </c>
      <c r="W2633" s="8">
        <f>MONTH(SalesDataTable[[#This Row],[Order Date]])</f>
        <v>12</v>
      </c>
      <c r="X2633" s="7" t="str">
        <f>TEXT(SalesDataTable[[#This Row],[Order Date]],"mmm")</f>
        <v>Dec</v>
      </c>
    </row>
    <row r="2634" spans="1:24" ht="15.75">
      <c r="A2634" s="2">
        <v>1373</v>
      </c>
      <c r="B2634" s="11">
        <v>46377</v>
      </c>
      <c r="C2634" s="4">
        <f>YEAR(SalesDataTable[[#This Row],[Order Date]])</f>
        <v>2026</v>
      </c>
      <c r="D2634" s="4" t="str">
        <f>"Q"&amp;ROUNDUP(MONTH(SalesDataTable[[#This Row],[Order Date]])/3,0)</f>
        <v>Q4</v>
      </c>
      <c r="E2634" s="4">
        <f>MONTH(SalesDataTable[[#This Row],[Order Date]])</f>
        <v>12</v>
      </c>
      <c r="F2634" s="4" t="str">
        <f>TEXT(SalesDataTable[[#This Row],[Order Date]],"MMM")</f>
        <v>Dec</v>
      </c>
      <c r="G2634" s="3" t="s">
        <v>6</v>
      </c>
      <c r="H2634" s="3" t="s">
        <v>7</v>
      </c>
      <c r="I2634" s="3" t="s">
        <v>28</v>
      </c>
      <c r="J2634" s="3" t="s">
        <v>3</v>
      </c>
      <c r="K2634" s="3" t="s">
        <v>23</v>
      </c>
      <c r="L2634" s="3" t="s">
        <v>40</v>
      </c>
      <c r="M2634" s="8">
        <v>1</v>
      </c>
      <c r="N2634" s="5">
        <v>80.92</v>
      </c>
      <c r="O2634" s="6">
        <v>0.05</v>
      </c>
      <c r="P2634" s="18">
        <v>40.14</v>
      </c>
      <c r="Q2634" s="18">
        <f t="shared" si="164"/>
        <v>76.873999999999995</v>
      </c>
      <c r="R2634" s="18">
        <f t="shared" si="165"/>
        <v>40.14</v>
      </c>
      <c r="S2634" s="18">
        <f t="shared" si="166"/>
        <v>36.733999999999995</v>
      </c>
      <c r="T2634" s="7">
        <f t="shared" si="167"/>
        <v>0.47784686630069978</v>
      </c>
      <c r="U2634" s="4">
        <f>YEAR(SalesDataTable[[#This Row],[Order Date]])</f>
        <v>2026</v>
      </c>
      <c r="V2634" s="7" t="str">
        <f>"Q"&amp;ROUNDUP(MONTH(SalesDataTable[[#This Row],[Order Date]])/3,0)</f>
        <v>Q4</v>
      </c>
      <c r="W2634" s="8">
        <f>MONTH(SalesDataTable[[#This Row],[Order Date]])</f>
        <v>12</v>
      </c>
      <c r="X2634" s="7" t="str">
        <f>TEXT(SalesDataTable[[#This Row],[Order Date]],"mmm")</f>
        <v>Dec</v>
      </c>
    </row>
    <row r="2635" spans="1:24" ht="15.75">
      <c r="A2635" s="2">
        <v>1668</v>
      </c>
      <c r="B2635" s="11">
        <v>46377</v>
      </c>
      <c r="C2635" s="4">
        <f>YEAR(SalesDataTable[[#This Row],[Order Date]])</f>
        <v>2026</v>
      </c>
      <c r="D2635" s="4" t="str">
        <f>"Q"&amp;ROUNDUP(MONTH(SalesDataTable[[#This Row],[Order Date]])/3,0)</f>
        <v>Q4</v>
      </c>
      <c r="E2635" s="4">
        <f>MONTH(SalesDataTable[[#This Row],[Order Date]])</f>
        <v>12</v>
      </c>
      <c r="F2635" s="4" t="str">
        <f>TEXT(SalesDataTable[[#This Row],[Order Date]],"MMM")</f>
        <v>Dec</v>
      </c>
      <c r="G2635" s="3" t="s">
        <v>11</v>
      </c>
      <c r="H2635" s="3" t="s">
        <v>25</v>
      </c>
      <c r="I2635" s="3" t="s">
        <v>2</v>
      </c>
      <c r="J2635" s="3" t="s">
        <v>16</v>
      </c>
      <c r="K2635" s="3" t="s">
        <v>4</v>
      </c>
      <c r="L2635" s="3" t="s">
        <v>22</v>
      </c>
      <c r="M2635" s="8">
        <v>6</v>
      </c>
      <c r="N2635" s="5">
        <v>50.35</v>
      </c>
      <c r="O2635" s="6">
        <v>0.15</v>
      </c>
      <c r="P2635" s="18">
        <v>22.91</v>
      </c>
      <c r="Q2635" s="18">
        <f t="shared" si="164"/>
        <v>256.78500000000003</v>
      </c>
      <c r="R2635" s="18">
        <f t="shared" si="165"/>
        <v>137.46</v>
      </c>
      <c r="S2635" s="18">
        <f t="shared" si="166"/>
        <v>119.32500000000002</v>
      </c>
      <c r="T2635" s="7">
        <f t="shared" si="167"/>
        <v>0.46468835796483443</v>
      </c>
      <c r="U2635" s="4">
        <f>YEAR(SalesDataTable[[#This Row],[Order Date]])</f>
        <v>2026</v>
      </c>
      <c r="V2635" s="7" t="str">
        <f>"Q"&amp;ROUNDUP(MONTH(SalesDataTable[[#This Row],[Order Date]])/3,0)</f>
        <v>Q4</v>
      </c>
      <c r="W2635" s="8">
        <f>MONTH(SalesDataTable[[#This Row],[Order Date]])</f>
        <v>12</v>
      </c>
      <c r="X2635" s="7" t="str">
        <f>TEXT(SalesDataTable[[#This Row],[Order Date]],"mmm")</f>
        <v>Dec</v>
      </c>
    </row>
    <row r="2636" spans="1:24" ht="15.75">
      <c r="A2636" s="2">
        <v>2646</v>
      </c>
      <c r="B2636" s="11">
        <v>46377</v>
      </c>
      <c r="C2636" s="4">
        <f>YEAR(SalesDataTable[[#This Row],[Order Date]])</f>
        <v>2026</v>
      </c>
      <c r="D2636" s="4" t="str">
        <f>"Q"&amp;ROUNDUP(MONTH(SalesDataTable[[#This Row],[Order Date]])/3,0)</f>
        <v>Q4</v>
      </c>
      <c r="E2636" s="4">
        <f>MONTH(SalesDataTable[[#This Row],[Order Date]])</f>
        <v>12</v>
      </c>
      <c r="F2636" s="4" t="str">
        <f>TEXT(SalesDataTable[[#This Row],[Order Date]],"MMM")</f>
        <v>Dec</v>
      </c>
      <c r="G2636" s="3" t="s">
        <v>6</v>
      </c>
      <c r="H2636" s="3" t="s">
        <v>7</v>
      </c>
      <c r="I2636" s="3" t="s">
        <v>2</v>
      </c>
      <c r="J2636" s="3" t="s">
        <v>3</v>
      </c>
      <c r="K2636" s="3" t="s">
        <v>34</v>
      </c>
      <c r="L2636" s="3" t="s">
        <v>42</v>
      </c>
      <c r="M2636" s="8">
        <v>1</v>
      </c>
      <c r="N2636" s="5">
        <v>35.799999999999997</v>
      </c>
      <c r="O2636" s="6">
        <v>0.05</v>
      </c>
      <c r="P2636" s="18">
        <v>14.12</v>
      </c>
      <c r="Q2636" s="18">
        <f t="shared" si="164"/>
        <v>34.01</v>
      </c>
      <c r="R2636" s="18">
        <f t="shared" si="165"/>
        <v>14.12</v>
      </c>
      <c r="S2636" s="18">
        <f t="shared" si="166"/>
        <v>19.89</v>
      </c>
      <c r="T2636" s="7">
        <f t="shared" si="167"/>
        <v>0.58482799176712741</v>
      </c>
      <c r="U2636" s="4">
        <f>YEAR(SalesDataTable[[#This Row],[Order Date]])</f>
        <v>2026</v>
      </c>
      <c r="V2636" s="7" t="str">
        <f>"Q"&amp;ROUNDUP(MONTH(SalesDataTable[[#This Row],[Order Date]])/3,0)</f>
        <v>Q4</v>
      </c>
      <c r="W2636" s="8">
        <f>MONTH(SalesDataTable[[#This Row],[Order Date]])</f>
        <v>12</v>
      </c>
      <c r="X2636" s="7" t="str">
        <f>TEXT(SalesDataTable[[#This Row],[Order Date]],"mmm")</f>
        <v>Dec</v>
      </c>
    </row>
    <row r="2637" spans="1:24" ht="15.75">
      <c r="A2637" s="2">
        <v>3044</v>
      </c>
      <c r="B2637" s="11">
        <v>46377</v>
      </c>
      <c r="C2637" s="4">
        <f>YEAR(SalesDataTable[[#This Row],[Order Date]])</f>
        <v>2026</v>
      </c>
      <c r="D2637" s="4" t="str">
        <f>"Q"&amp;ROUNDUP(MONTH(SalesDataTable[[#This Row],[Order Date]])/3,0)</f>
        <v>Q4</v>
      </c>
      <c r="E2637" s="4">
        <f>MONTH(SalesDataTable[[#This Row],[Order Date]])</f>
        <v>12</v>
      </c>
      <c r="F2637" s="4" t="str">
        <f>TEXT(SalesDataTable[[#This Row],[Order Date]],"MMM")</f>
        <v>Dec</v>
      </c>
      <c r="G2637" s="3" t="s">
        <v>6</v>
      </c>
      <c r="H2637" s="3" t="s">
        <v>27</v>
      </c>
      <c r="I2637" s="3" t="s">
        <v>8</v>
      </c>
      <c r="J2637" s="3" t="s">
        <v>16</v>
      </c>
      <c r="K2637" s="3" t="s">
        <v>4</v>
      </c>
      <c r="L2637" s="3" t="s">
        <v>26</v>
      </c>
      <c r="M2637" s="8">
        <v>4</v>
      </c>
      <c r="N2637" s="5">
        <v>40.64</v>
      </c>
      <c r="O2637" s="6">
        <v>0.1</v>
      </c>
      <c r="P2637" s="18">
        <v>16.260000000000002</v>
      </c>
      <c r="Q2637" s="18">
        <f t="shared" si="164"/>
        <v>146.304</v>
      </c>
      <c r="R2637" s="18">
        <f t="shared" si="165"/>
        <v>65.040000000000006</v>
      </c>
      <c r="S2637" s="18">
        <f t="shared" si="166"/>
        <v>81.263999999999996</v>
      </c>
      <c r="T2637" s="7">
        <f t="shared" si="167"/>
        <v>0.55544619422572172</v>
      </c>
      <c r="U2637" s="4">
        <f>YEAR(SalesDataTable[[#This Row],[Order Date]])</f>
        <v>2026</v>
      </c>
      <c r="V2637" s="7" t="str">
        <f>"Q"&amp;ROUNDUP(MONTH(SalesDataTable[[#This Row],[Order Date]])/3,0)</f>
        <v>Q4</v>
      </c>
      <c r="W2637" s="8">
        <f>MONTH(SalesDataTable[[#This Row],[Order Date]])</f>
        <v>12</v>
      </c>
      <c r="X2637" s="7" t="str">
        <f>TEXT(SalesDataTable[[#This Row],[Order Date]],"mmm")</f>
        <v>Dec</v>
      </c>
    </row>
    <row r="2638" spans="1:24" ht="15.75">
      <c r="A2638" s="2">
        <v>3065</v>
      </c>
      <c r="B2638" s="11">
        <v>46377</v>
      </c>
      <c r="C2638" s="4">
        <f>YEAR(SalesDataTable[[#This Row],[Order Date]])</f>
        <v>2026</v>
      </c>
      <c r="D2638" s="4" t="str">
        <f>"Q"&amp;ROUNDUP(MONTH(SalesDataTable[[#This Row],[Order Date]])/3,0)</f>
        <v>Q4</v>
      </c>
      <c r="E2638" s="4">
        <f>MONTH(SalesDataTable[[#This Row],[Order Date]])</f>
        <v>12</v>
      </c>
      <c r="F2638" s="4" t="str">
        <f>TEXT(SalesDataTable[[#This Row],[Order Date]],"MMM")</f>
        <v>Dec</v>
      </c>
      <c r="G2638" s="3" t="s">
        <v>11</v>
      </c>
      <c r="H2638" s="3" t="s">
        <v>39</v>
      </c>
      <c r="I2638" s="3" t="s">
        <v>2</v>
      </c>
      <c r="J2638" s="3" t="s">
        <v>13</v>
      </c>
      <c r="K2638" s="3" t="s">
        <v>23</v>
      </c>
      <c r="L2638" s="3" t="s">
        <v>40</v>
      </c>
      <c r="M2638" s="8">
        <v>3</v>
      </c>
      <c r="N2638" s="5">
        <v>81.510000000000005</v>
      </c>
      <c r="O2638" s="6">
        <v>0.05</v>
      </c>
      <c r="P2638" s="18">
        <v>39.9</v>
      </c>
      <c r="Q2638" s="18">
        <f t="shared" si="164"/>
        <v>232.30350000000001</v>
      </c>
      <c r="R2638" s="18">
        <f t="shared" si="165"/>
        <v>119.69999999999999</v>
      </c>
      <c r="S2638" s="18">
        <f t="shared" si="166"/>
        <v>112.60350000000003</v>
      </c>
      <c r="T2638" s="7">
        <f t="shared" si="167"/>
        <v>0.48472580051527425</v>
      </c>
      <c r="U2638" s="4">
        <f>YEAR(SalesDataTable[[#This Row],[Order Date]])</f>
        <v>2026</v>
      </c>
      <c r="V2638" s="7" t="str">
        <f>"Q"&amp;ROUNDUP(MONTH(SalesDataTable[[#This Row],[Order Date]])/3,0)</f>
        <v>Q4</v>
      </c>
      <c r="W2638" s="8">
        <f>MONTH(SalesDataTable[[#This Row],[Order Date]])</f>
        <v>12</v>
      </c>
      <c r="X2638" s="7" t="str">
        <f>TEXT(SalesDataTable[[#This Row],[Order Date]],"mmm")</f>
        <v>Dec</v>
      </c>
    </row>
    <row r="2639" spans="1:24" ht="15.75">
      <c r="A2639" s="2">
        <v>3365</v>
      </c>
      <c r="B2639" s="11">
        <v>46377</v>
      </c>
      <c r="C2639" s="4">
        <f>YEAR(SalesDataTable[[#This Row],[Order Date]])</f>
        <v>2026</v>
      </c>
      <c r="D2639" s="4" t="str">
        <f>"Q"&amp;ROUNDUP(MONTH(SalesDataTable[[#This Row],[Order Date]])/3,0)</f>
        <v>Q4</v>
      </c>
      <c r="E2639" s="4">
        <f>MONTH(SalesDataTable[[#This Row],[Order Date]])</f>
        <v>12</v>
      </c>
      <c r="F2639" s="4" t="str">
        <f>TEXT(SalesDataTable[[#This Row],[Order Date]],"MMM")</f>
        <v>Dec</v>
      </c>
      <c r="G2639" s="3" t="s">
        <v>20</v>
      </c>
      <c r="H2639" s="3" t="s">
        <v>31</v>
      </c>
      <c r="I2639" s="3" t="s">
        <v>19</v>
      </c>
      <c r="J2639" s="3" t="s">
        <v>13</v>
      </c>
      <c r="K2639" s="3" t="s">
        <v>34</v>
      </c>
      <c r="L2639" s="3" t="s">
        <v>38</v>
      </c>
      <c r="M2639" s="8">
        <v>2</v>
      </c>
      <c r="N2639" s="5">
        <v>122.4</v>
      </c>
      <c r="O2639" s="6">
        <v>0.1</v>
      </c>
      <c r="P2639" s="18">
        <v>71.09</v>
      </c>
      <c r="Q2639" s="18">
        <f t="shared" si="164"/>
        <v>220.32000000000002</v>
      </c>
      <c r="R2639" s="18">
        <f t="shared" si="165"/>
        <v>142.18</v>
      </c>
      <c r="S2639" s="18">
        <f t="shared" si="166"/>
        <v>78.140000000000015</v>
      </c>
      <c r="T2639" s="7">
        <f t="shared" si="167"/>
        <v>0.35466594045025424</v>
      </c>
      <c r="U2639" s="4">
        <f>YEAR(SalesDataTable[[#This Row],[Order Date]])</f>
        <v>2026</v>
      </c>
      <c r="V2639" s="7" t="str">
        <f>"Q"&amp;ROUNDUP(MONTH(SalesDataTable[[#This Row],[Order Date]])/3,0)</f>
        <v>Q4</v>
      </c>
      <c r="W2639" s="8">
        <f>MONTH(SalesDataTable[[#This Row],[Order Date]])</f>
        <v>12</v>
      </c>
      <c r="X2639" s="7" t="str">
        <f>TEXT(SalesDataTable[[#This Row],[Order Date]],"mmm")</f>
        <v>Dec</v>
      </c>
    </row>
    <row r="2640" spans="1:24" ht="15.75">
      <c r="A2640" s="2">
        <v>4042</v>
      </c>
      <c r="B2640" s="11">
        <v>46377</v>
      </c>
      <c r="C2640" s="4">
        <f>YEAR(SalesDataTable[[#This Row],[Order Date]])</f>
        <v>2026</v>
      </c>
      <c r="D2640" s="4" t="str">
        <f>"Q"&amp;ROUNDUP(MONTH(SalesDataTable[[#This Row],[Order Date]])/3,0)</f>
        <v>Q4</v>
      </c>
      <c r="E2640" s="4">
        <f>MONTH(SalesDataTable[[#This Row],[Order Date]])</f>
        <v>12</v>
      </c>
      <c r="F2640" s="4" t="str">
        <f>TEXT(SalesDataTable[[#This Row],[Order Date]],"MMM")</f>
        <v>Dec</v>
      </c>
      <c r="G2640" s="3" t="s">
        <v>0</v>
      </c>
      <c r="H2640" s="3" t="s">
        <v>36</v>
      </c>
      <c r="I2640" s="3" t="s">
        <v>28</v>
      </c>
      <c r="J2640" s="3" t="s">
        <v>3</v>
      </c>
      <c r="K2640" s="3" t="s">
        <v>14</v>
      </c>
      <c r="L2640" s="3" t="s">
        <v>32</v>
      </c>
      <c r="M2640" s="8">
        <v>1</v>
      </c>
      <c r="N2640" s="5">
        <v>45.94</v>
      </c>
      <c r="O2640" s="6">
        <v>0.05</v>
      </c>
      <c r="P2640" s="18">
        <v>18.100000000000001</v>
      </c>
      <c r="Q2640" s="18">
        <f t="shared" si="164"/>
        <v>43.642999999999994</v>
      </c>
      <c r="R2640" s="18">
        <f t="shared" si="165"/>
        <v>18.100000000000001</v>
      </c>
      <c r="S2640" s="18">
        <f t="shared" si="166"/>
        <v>25.542999999999992</v>
      </c>
      <c r="T2640" s="7">
        <f t="shared" si="167"/>
        <v>0.58527140664024002</v>
      </c>
      <c r="U2640" s="4">
        <f>YEAR(SalesDataTable[[#This Row],[Order Date]])</f>
        <v>2026</v>
      </c>
      <c r="V2640" s="7" t="str">
        <f>"Q"&amp;ROUNDUP(MONTH(SalesDataTable[[#This Row],[Order Date]])/3,0)</f>
        <v>Q4</v>
      </c>
      <c r="W2640" s="8">
        <f>MONTH(SalesDataTable[[#This Row],[Order Date]])</f>
        <v>12</v>
      </c>
      <c r="X2640" s="7" t="str">
        <f>TEXT(SalesDataTable[[#This Row],[Order Date]],"mmm")</f>
        <v>Dec</v>
      </c>
    </row>
    <row r="2641" spans="1:24" ht="15.75">
      <c r="A2641" s="2">
        <v>4635</v>
      </c>
      <c r="B2641" s="11">
        <v>46377</v>
      </c>
      <c r="C2641" s="4">
        <f>YEAR(SalesDataTable[[#This Row],[Order Date]])</f>
        <v>2026</v>
      </c>
      <c r="D2641" s="4" t="str">
        <f>"Q"&amp;ROUNDUP(MONTH(SalesDataTable[[#This Row],[Order Date]])/3,0)</f>
        <v>Q4</v>
      </c>
      <c r="E2641" s="4">
        <f>MONTH(SalesDataTable[[#This Row],[Order Date]])</f>
        <v>12</v>
      </c>
      <c r="F2641" s="4" t="str">
        <f>TEXT(SalesDataTable[[#This Row],[Order Date]],"MMM")</f>
        <v>Dec</v>
      </c>
      <c r="G2641" s="3" t="s">
        <v>20</v>
      </c>
      <c r="H2641" s="3" t="s">
        <v>47</v>
      </c>
      <c r="I2641" s="3" t="s">
        <v>8</v>
      </c>
      <c r="J2641" s="3" t="s">
        <v>3</v>
      </c>
      <c r="K2641" s="3" t="s">
        <v>23</v>
      </c>
      <c r="L2641" s="3" t="s">
        <v>29</v>
      </c>
      <c r="M2641" s="8">
        <v>15</v>
      </c>
      <c r="N2641" s="5">
        <v>196.89</v>
      </c>
      <c r="O2641" s="6">
        <v>0.15</v>
      </c>
      <c r="P2641" s="18">
        <v>105.09</v>
      </c>
      <c r="Q2641" s="18">
        <f t="shared" si="164"/>
        <v>2510.3474999999999</v>
      </c>
      <c r="R2641" s="18">
        <f t="shared" si="165"/>
        <v>1576.3500000000001</v>
      </c>
      <c r="S2641" s="18">
        <f t="shared" si="166"/>
        <v>933.99749999999972</v>
      </c>
      <c r="T2641" s="7">
        <f t="shared" si="167"/>
        <v>0.37205904760197533</v>
      </c>
      <c r="U2641" s="4">
        <f>YEAR(SalesDataTable[[#This Row],[Order Date]])</f>
        <v>2026</v>
      </c>
      <c r="V2641" s="7" t="str">
        <f>"Q"&amp;ROUNDUP(MONTH(SalesDataTable[[#This Row],[Order Date]])/3,0)</f>
        <v>Q4</v>
      </c>
      <c r="W2641" s="8">
        <f>MONTH(SalesDataTable[[#This Row],[Order Date]])</f>
        <v>12</v>
      </c>
      <c r="X2641" s="7" t="str">
        <f>TEXT(SalesDataTable[[#This Row],[Order Date]],"mmm")</f>
        <v>Dec</v>
      </c>
    </row>
    <row r="2642" spans="1:24" ht="15.75">
      <c r="A2642" s="2">
        <v>4748</v>
      </c>
      <c r="B2642" s="11">
        <v>46377</v>
      </c>
      <c r="C2642" s="4">
        <f>YEAR(SalesDataTable[[#This Row],[Order Date]])</f>
        <v>2026</v>
      </c>
      <c r="D2642" s="4" t="str">
        <f>"Q"&amp;ROUNDUP(MONTH(SalesDataTable[[#This Row],[Order Date]])/3,0)</f>
        <v>Q4</v>
      </c>
      <c r="E2642" s="4">
        <f>MONTH(SalesDataTable[[#This Row],[Order Date]])</f>
        <v>12</v>
      </c>
      <c r="F2642" s="4" t="str">
        <f>TEXT(SalesDataTable[[#This Row],[Order Date]],"MMM")</f>
        <v>Dec</v>
      </c>
      <c r="G2642" s="3" t="s">
        <v>20</v>
      </c>
      <c r="H2642" s="3" t="s">
        <v>47</v>
      </c>
      <c r="I2642" s="3" t="s">
        <v>19</v>
      </c>
      <c r="J2642" s="3" t="s">
        <v>16</v>
      </c>
      <c r="K2642" s="3" t="s">
        <v>4</v>
      </c>
      <c r="L2642" s="3" t="s">
        <v>22</v>
      </c>
      <c r="M2642" s="8">
        <v>1</v>
      </c>
      <c r="N2642" s="5">
        <v>51.18</v>
      </c>
      <c r="O2642" s="6">
        <v>0.05</v>
      </c>
      <c r="P2642" s="18">
        <v>22.98</v>
      </c>
      <c r="Q2642" s="18">
        <f t="shared" si="164"/>
        <v>48.620999999999995</v>
      </c>
      <c r="R2642" s="18">
        <f t="shared" si="165"/>
        <v>22.98</v>
      </c>
      <c r="S2642" s="18">
        <f t="shared" si="166"/>
        <v>25.640999999999995</v>
      </c>
      <c r="T2642" s="7">
        <f t="shared" si="167"/>
        <v>0.52736471894860237</v>
      </c>
      <c r="U2642" s="4">
        <f>YEAR(SalesDataTable[[#This Row],[Order Date]])</f>
        <v>2026</v>
      </c>
      <c r="V2642" s="7" t="str">
        <f>"Q"&amp;ROUNDUP(MONTH(SalesDataTable[[#This Row],[Order Date]])/3,0)</f>
        <v>Q4</v>
      </c>
      <c r="W2642" s="8">
        <f>MONTH(SalesDataTable[[#This Row],[Order Date]])</f>
        <v>12</v>
      </c>
      <c r="X2642" s="7" t="str">
        <f>TEXT(SalesDataTable[[#This Row],[Order Date]],"mmm")</f>
        <v>Dec</v>
      </c>
    </row>
    <row r="2643" spans="1:24" ht="15.75">
      <c r="A2643" s="2">
        <v>342</v>
      </c>
      <c r="B2643" s="11">
        <v>46378</v>
      </c>
      <c r="C2643" s="4">
        <f>YEAR(SalesDataTable[[#This Row],[Order Date]])</f>
        <v>2026</v>
      </c>
      <c r="D2643" s="4" t="str">
        <f>"Q"&amp;ROUNDUP(MONTH(SalesDataTable[[#This Row],[Order Date]])/3,0)</f>
        <v>Q4</v>
      </c>
      <c r="E2643" s="4">
        <f>MONTH(SalesDataTable[[#This Row],[Order Date]])</f>
        <v>12</v>
      </c>
      <c r="F2643" s="4" t="str">
        <f>TEXT(SalesDataTable[[#This Row],[Order Date]],"MMM")</f>
        <v>Dec</v>
      </c>
      <c r="G2643" s="3" t="s">
        <v>6</v>
      </c>
      <c r="H2643" s="3" t="s">
        <v>27</v>
      </c>
      <c r="I2643" s="3" t="s">
        <v>19</v>
      </c>
      <c r="J2643" s="3" t="s">
        <v>13</v>
      </c>
      <c r="K2643" s="3" t="s">
        <v>4</v>
      </c>
      <c r="L2643" s="3" t="s">
        <v>26</v>
      </c>
      <c r="M2643" s="8">
        <v>3</v>
      </c>
      <c r="N2643" s="5">
        <v>40.78</v>
      </c>
      <c r="O2643" s="6">
        <v>0.15</v>
      </c>
      <c r="P2643" s="18">
        <v>16.73</v>
      </c>
      <c r="Q2643" s="18">
        <f t="shared" si="164"/>
        <v>103.989</v>
      </c>
      <c r="R2643" s="18">
        <f t="shared" si="165"/>
        <v>50.19</v>
      </c>
      <c r="S2643" s="18">
        <f t="shared" si="166"/>
        <v>53.799000000000007</v>
      </c>
      <c r="T2643" s="7">
        <f t="shared" si="167"/>
        <v>0.51735279693044456</v>
      </c>
      <c r="U2643" s="4">
        <f>YEAR(SalesDataTable[[#This Row],[Order Date]])</f>
        <v>2026</v>
      </c>
      <c r="V2643" s="7" t="str">
        <f>"Q"&amp;ROUNDUP(MONTH(SalesDataTable[[#This Row],[Order Date]])/3,0)</f>
        <v>Q4</v>
      </c>
      <c r="W2643" s="8">
        <f>MONTH(SalesDataTable[[#This Row],[Order Date]])</f>
        <v>12</v>
      </c>
      <c r="X2643" s="7" t="str">
        <f>TEXT(SalesDataTable[[#This Row],[Order Date]],"mmm")</f>
        <v>Dec</v>
      </c>
    </row>
    <row r="2644" spans="1:24" ht="15.75">
      <c r="A2644" s="2">
        <v>676</v>
      </c>
      <c r="B2644" s="11">
        <v>46378</v>
      </c>
      <c r="C2644" s="4">
        <f>YEAR(SalesDataTable[[#This Row],[Order Date]])</f>
        <v>2026</v>
      </c>
      <c r="D2644" s="4" t="str">
        <f>"Q"&amp;ROUNDUP(MONTH(SalesDataTable[[#This Row],[Order Date]])/3,0)</f>
        <v>Q4</v>
      </c>
      <c r="E2644" s="4">
        <f>MONTH(SalesDataTable[[#This Row],[Order Date]])</f>
        <v>12</v>
      </c>
      <c r="F2644" s="4" t="str">
        <f>TEXT(SalesDataTable[[#This Row],[Order Date]],"MMM")</f>
        <v>Dec</v>
      </c>
      <c r="G2644" s="3" t="s">
        <v>11</v>
      </c>
      <c r="H2644" s="3" t="s">
        <v>18</v>
      </c>
      <c r="I2644" s="3" t="s">
        <v>28</v>
      </c>
      <c r="J2644" s="3" t="s">
        <v>3</v>
      </c>
      <c r="K2644" s="3" t="s">
        <v>23</v>
      </c>
      <c r="L2644" s="3" t="s">
        <v>29</v>
      </c>
      <c r="M2644" s="8">
        <v>1</v>
      </c>
      <c r="N2644" s="5">
        <v>195.63</v>
      </c>
      <c r="O2644" s="6">
        <v>0.05</v>
      </c>
      <c r="P2644" s="18">
        <v>102.13</v>
      </c>
      <c r="Q2644" s="18">
        <f t="shared" si="164"/>
        <v>185.84849999999997</v>
      </c>
      <c r="R2644" s="18">
        <f t="shared" si="165"/>
        <v>102.13</v>
      </c>
      <c r="S2644" s="18">
        <f t="shared" si="166"/>
        <v>83.718499999999977</v>
      </c>
      <c r="T2644" s="7">
        <f t="shared" si="167"/>
        <v>0.45046637449320276</v>
      </c>
      <c r="U2644" s="4">
        <f>YEAR(SalesDataTable[[#This Row],[Order Date]])</f>
        <v>2026</v>
      </c>
      <c r="V2644" s="7" t="str">
        <f>"Q"&amp;ROUNDUP(MONTH(SalesDataTable[[#This Row],[Order Date]])/3,0)</f>
        <v>Q4</v>
      </c>
      <c r="W2644" s="8">
        <f>MONTH(SalesDataTable[[#This Row],[Order Date]])</f>
        <v>12</v>
      </c>
      <c r="X2644" s="7" t="str">
        <f>TEXT(SalesDataTable[[#This Row],[Order Date]],"mmm")</f>
        <v>Dec</v>
      </c>
    </row>
    <row r="2645" spans="1:24" ht="15.75">
      <c r="A2645" s="2">
        <v>1912</v>
      </c>
      <c r="B2645" s="11">
        <v>46378</v>
      </c>
      <c r="C2645" s="4">
        <f>YEAR(SalesDataTable[[#This Row],[Order Date]])</f>
        <v>2026</v>
      </c>
      <c r="D2645" s="4" t="str">
        <f>"Q"&amp;ROUNDUP(MONTH(SalesDataTable[[#This Row],[Order Date]])/3,0)</f>
        <v>Q4</v>
      </c>
      <c r="E2645" s="4">
        <f>MONTH(SalesDataTable[[#This Row],[Order Date]])</f>
        <v>12</v>
      </c>
      <c r="F2645" s="4" t="str">
        <f>TEXT(SalesDataTable[[#This Row],[Order Date]],"MMM")</f>
        <v>Dec</v>
      </c>
      <c r="G2645" s="3" t="s">
        <v>11</v>
      </c>
      <c r="H2645" s="3" t="s">
        <v>25</v>
      </c>
      <c r="I2645" s="3" t="s">
        <v>8</v>
      </c>
      <c r="J2645" s="3" t="s">
        <v>3</v>
      </c>
      <c r="K2645" s="3" t="s">
        <v>14</v>
      </c>
      <c r="L2645" s="3" t="s">
        <v>44</v>
      </c>
      <c r="M2645" s="8">
        <v>10</v>
      </c>
      <c r="N2645" s="5">
        <v>134.86000000000001</v>
      </c>
      <c r="O2645" s="6">
        <v>0.1</v>
      </c>
      <c r="P2645" s="18">
        <v>65.3</v>
      </c>
      <c r="Q2645" s="18">
        <f t="shared" si="164"/>
        <v>1213.7400000000002</v>
      </c>
      <c r="R2645" s="18">
        <f t="shared" si="165"/>
        <v>653</v>
      </c>
      <c r="S2645" s="18">
        <f t="shared" si="166"/>
        <v>560.74000000000024</v>
      </c>
      <c r="T2645" s="7">
        <f t="shared" si="167"/>
        <v>0.46199350767050612</v>
      </c>
      <c r="U2645" s="4">
        <f>YEAR(SalesDataTable[[#This Row],[Order Date]])</f>
        <v>2026</v>
      </c>
      <c r="V2645" s="7" t="str">
        <f>"Q"&amp;ROUNDUP(MONTH(SalesDataTable[[#This Row],[Order Date]])/3,0)</f>
        <v>Q4</v>
      </c>
      <c r="W2645" s="8">
        <f>MONTH(SalesDataTable[[#This Row],[Order Date]])</f>
        <v>12</v>
      </c>
      <c r="X2645" s="7" t="str">
        <f>TEXT(SalesDataTable[[#This Row],[Order Date]],"mmm")</f>
        <v>Dec</v>
      </c>
    </row>
    <row r="2646" spans="1:24" ht="15.75">
      <c r="A2646" s="2">
        <v>2065</v>
      </c>
      <c r="B2646" s="11">
        <v>46378</v>
      </c>
      <c r="C2646" s="4">
        <f>YEAR(SalesDataTable[[#This Row],[Order Date]])</f>
        <v>2026</v>
      </c>
      <c r="D2646" s="4" t="str">
        <f>"Q"&amp;ROUNDUP(MONTH(SalesDataTable[[#This Row],[Order Date]])/3,0)</f>
        <v>Q4</v>
      </c>
      <c r="E2646" s="4">
        <f>MONTH(SalesDataTable[[#This Row],[Order Date]])</f>
        <v>12</v>
      </c>
      <c r="F2646" s="4" t="str">
        <f>TEXT(SalesDataTable[[#This Row],[Order Date]],"MMM")</f>
        <v>Dec</v>
      </c>
      <c r="G2646" s="3" t="s">
        <v>20</v>
      </c>
      <c r="H2646" s="3" t="s">
        <v>21</v>
      </c>
      <c r="I2646" s="3" t="s">
        <v>2</v>
      </c>
      <c r="J2646" s="3" t="s">
        <v>13</v>
      </c>
      <c r="K2646" s="3" t="s">
        <v>4</v>
      </c>
      <c r="L2646" s="3" t="s">
        <v>5</v>
      </c>
      <c r="M2646" s="8">
        <v>1</v>
      </c>
      <c r="N2646" s="5">
        <v>83.15</v>
      </c>
      <c r="O2646" s="6">
        <v>0</v>
      </c>
      <c r="P2646" s="18">
        <v>42.3</v>
      </c>
      <c r="Q2646" s="18">
        <f t="shared" si="164"/>
        <v>83.15</v>
      </c>
      <c r="R2646" s="18">
        <f t="shared" si="165"/>
        <v>42.3</v>
      </c>
      <c r="S2646" s="18">
        <f t="shared" si="166"/>
        <v>40.850000000000009</v>
      </c>
      <c r="T2646" s="7">
        <f t="shared" si="167"/>
        <v>0.49128081779915822</v>
      </c>
      <c r="U2646" s="4">
        <f>YEAR(SalesDataTable[[#This Row],[Order Date]])</f>
        <v>2026</v>
      </c>
      <c r="V2646" s="7" t="str">
        <f>"Q"&amp;ROUNDUP(MONTH(SalesDataTable[[#This Row],[Order Date]])/3,0)</f>
        <v>Q4</v>
      </c>
      <c r="W2646" s="8">
        <f>MONTH(SalesDataTable[[#This Row],[Order Date]])</f>
        <v>12</v>
      </c>
      <c r="X2646" s="7" t="str">
        <f>TEXT(SalesDataTable[[#This Row],[Order Date]],"mmm")</f>
        <v>Dec</v>
      </c>
    </row>
    <row r="2647" spans="1:24" ht="15.75">
      <c r="A2647" s="2">
        <v>3136</v>
      </c>
      <c r="B2647" s="11">
        <v>46378</v>
      </c>
      <c r="C2647" s="4">
        <f>YEAR(SalesDataTable[[#This Row],[Order Date]])</f>
        <v>2026</v>
      </c>
      <c r="D2647" s="4" t="str">
        <f>"Q"&amp;ROUNDUP(MONTH(SalesDataTable[[#This Row],[Order Date]])/3,0)</f>
        <v>Q4</v>
      </c>
      <c r="E2647" s="4">
        <f>MONTH(SalesDataTable[[#This Row],[Order Date]])</f>
        <v>12</v>
      </c>
      <c r="F2647" s="4" t="str">
        <f>TEXT(SalesDataTable[[#This Row],[Order Date]],"MMM")</f>
        <v>Dec</v>
      </c>
      <c r="G2647" s="3" t="s">
        <v>6</v>
      </c>
      <c r="H2647" s="3" t="s">
        <v>27</v>
      </c>
      <c r="I2647" s="3" t="s">
        <v>28</v>
      </c>
      <c r="J2647" s="3" t="s">
        <v>16</v>
      </c>
      <c r="K2647" s="3" t="s">
        <v>4</v>
      </c>
      <c r="L2647" s="3" t="s">
        <v>5</v>
      </c>
      <c r="M2647" s="8">
        <v>1</v>
      </c>
      <c r="N2647" s="5">
        <v>81.599999999999994</v>
      </c>
      <c r="O2647" s="6">
        <v>0.15</v>
      </c>
      <c r="P2647" s="18">
        <v>42</v>
      </c>
      <c r="Q2647" s="18">
        <f t="shared" si="164"/>
        <v>69.36</v>
      </c>
      <c r="R2647" s="18">
        <f t="shared" si="165"/>
        <v>42</v>
      </c>
      <c r="S2647" s="18">
        <f t="shared" si="166"/>
        <v>27.36</v>
      </c>
      <c r="T2647" s="7">
        <f t="shared" si="167"/>
        <v>0.3944636678200692</v>
      </c>
      <c r="U2647" s="4">
        <f>YEAR(SalesDataTable[[#This Row],[Order Date]])</f>
        <v>2026</v>
      </c>
      <c r="V2647" s="7" t="str">
        <f>"Q"&amp;ROUNDUP(MONTH(SalesDataTable[[#This Row],[Order Date]])/3,0)</f>
        <v>Q4</v>
      </c>
      <c r="W2647" s="8">
        <f>MONTH(SalesDataTable[[#This Row],[Order Date]])</f>
        <v>12</v>
      </c>
      <c r="X2647" s="7" t="str">
        <f>TEXT(SalesDataTable[[#This Row],[Order Date]],"mmm")</f>
        <v>Dec</v>
      </c>
    </row>
    <row r="2648" spans="1:24" ht="15.75">
      <c r="A2648" s="2">
        <v>3423</v>
      </c>
      <c r="B2648" s="11">
        <v>46378</v>
      </c>
      <c r="C2648" s="4">
        <f>YEAR(SalesDataTable[[#This Row],[Order Date]])</f>
        <v>2026</v>
      </c>
      <c r="D2648" s="4" t="str">
        <f>"Q"&amp;ROUNDUP(MONTH(SalesDataTable[[#This Row],[Order Date]])/3,0)</f>
        <v>Q4</v>
      </c>
      <c r="E2648" s="4">
        <f>MONTH(SalesDataTable[[#This Row],[Order Date]])</f>
        <v>12</v>
      </c>
      <c r="F2648" s="4" t="str">
        <f>TEXT(SalesDataTable[[#This Row],[Order Date]],"MMM")</f>
        <v>Dec</v>
      </c>
      <c r="G2648" s="3" t="s">
        <v>20</v>
      </c>
      <c r="H2648" s="3" t="s">
        <v>31</v>
      </c>
      <c r="I2648" s="3" t="s">
        <v>19</v>
      </c>
      <c r="J2648" s="3" t="s">
        <v>16</v>
      </c>
      <c r="K2648" s="3" t="s">
        <v>14</v>
      </c>
      <c r="L2648" s="3" t="s">
        <v>32</v>
      </c>
      <c r="M2648" s="8">
        <v>5</v>
      </c>
      <c r="N2648" s="5">
        <v>47.67</v>
      </c>
      <c r="O2648" s="6">
        <v>0.1</v>
      </c>
      <c r="P2648" s="18">
        <v>17.84</v>
      </c>
      <c r="Q2648" s="18">
        <f t="shared" si="164"/>
        <v>214.51500000000001</v>
      </c>
      <c r="R2648" s="18">
        <f t="shared" si="165"/>
        <v>89.2</v>
      </c>
      <c r="S2648" s="18">
        <f t="shared" si="166"/>
        <v>125.31500000000001</v>
      </c>
      <c r="T2648" s="7">
        <f t="shared" si="167"/>
        <v>0.5841782625923595</v>
      </c>
      <c r="U2648" s="4">
        <f>YEAR(SalesDataTable[[#This Row],[Order Date]])</f>
        <v>2026</v>
      </c>
      <c r="V2648" s="7" t="str">
        <f>"Q"&amp;ROUNDUP(MONTH(SalesDataTable[[#This Row],[Order Date]])/3,0)</f>
        <v>Q4</v>
      </c>
      <c r="W2648" s="8">
        <f>MONTH(SalesDataTable[[#This Row],[Order Date]])</f>
        <v>12</v>
      </c>
      <c r="X2648" s="7" t="str">
        <f>TEXT(SalesDataTable[[#This Row],[Order Date]],"mmm")</f>
        <v>Dec</v>
      </c>
    </row>
    <row r="2649" spans="1:24" ht="15.75">
      <c r="A2649" s="2">
        <v>3746</v>
      </c>
      <c r="B2649" s="11">
        <v>46378</v>
      </c>
      <c r="C2649" s="4">
        <f>YEAR(SalesDataTable[[#This Row],[Order Date]])</f>
        <v>2026</v>
      </c>
      <c r="D2649" s="4" t="str">
        <f>"Q"&amp;ROUNDUP(MONTH(SalesDataTable[[#This Row],[Order Date]])/3,0)</f>
        <v>Q4</v>
      </c>
      <c r="E2649" s="4">
        <f>MONTH(SalesDataTable[[#This Row],[Order Date]])</f>
        <v>12</v>
      </c>
      <c r="F2649" s="4" t="str">
        <f>TEXT(SalesDataTable[[#This Row],[Order Date]],"MMM")</f>
        <v>Dec</v>
      </c>
      <c r="G2649" s="3" t="s">
        <v>20</v>
      </c>
      <c r="H2649" s="3" t="s">
        <v>31</v>
      </c>
      <c r="I2649" s="3" t="s">
        <v>19</v>
      </c>
      <c r="J2649" s="3" t="s">
        <v>16</v>
      </c>
      <c r="K2649" s="3" t="s">
        <v>4</v>
      </c>
      <c r="L2649" s="3" t="s">
        <v>22</v>
      </c>
      <c r="M2649" s="8">
        <v>2</v>
      </c>
      <c r="N2649" s="5">
        <v>50.96</v>
      </c>
      <c r="O2649" s="6">
        <v>0.15</v>
      </c>
      <c r="P2649" s="18">
        <v>22.59</v>
      </c>
      <c r="Q2649" s="18">
        <f t="shared" si="164"/>
        <v>86.632000000000005</v>
      </c>
      <c r="R2649" s="18">
        <f t="shared" si="165"/>
        <v>45.18</v>
      </c>
      <c r="S2649" s="18">
        <f t="shared" si="166"/>
        <v>41.452000000000005</v>
      </c>
      <c r="T2649" s="7">
        <f t="shared" si="167"/>
        <v>0.47848370117277683</v>
      </c>
      <c r="U2649" s="4">
        <f>YEAR(SalesDataTable[[#This Row],[Order Date]])</f>
        <v>2026</v>
      </c>
      <c r="V2649" s="7" t="str">
        <f>"Q"&amp;ROUNDUP(MONTH(SalesDataTable[[#This Row],[Order Date]])/3,0)</f>
        <v>Q4</v>
      </c>
      <c r="W2649" s="8">
        <f>MONTH(SalesDataTable[[#This Row],[Order Date]])</f>
        <v>12</v>
      </c>
      <c r="X2649" s="7" t="str">
        <f>TEXT(SalesDataTable[[#This Row],[Order Date]],"mmm")</f>
        <v>Dec</v>
      </c>
    </row>
    <row r="2650" spans="1:24" ht="15.75">
      <c r="A2650" s="2">
        <v>1198</v>
      </c>
      <c r="B2650" s="11">
        <v>46379</v>
      </c>
      <c r="C2650" s="4">
        <f>YEAR(SalesDataTable[[#This Row],[Order Date]])</f>
        <v>2026</v>
      </c>
      <c r="D2650" s="4" t="str">
        <f>"Q"&amp;ROUNDUP(MONTH(SalesDataTable[[#This Row],[Order Date]])/3,0)</f>
        <v>Q4</v>
      </c>
      <c r="E2650" s="4">
        <f>MONTH(SalesDataTable[[#This Row],[Order Date]])</f>
        <v>12</v>
      </c>
      <c r="F2650" s="4" t="str">
        <f>TEXT(SalesDataTable[[#This Row],[Order Date]],"MMM")</f>
        <v>Dec</v>
      </c>
      <c r="G2650" s="3" t="s">
        <v>20</v>
      </c>
      <c r="H2650" s="3" t="s">
        <v>31</v>
      </c>
      <c r="I2650" s="3" t="s">
        <v>19</v>
      </c>
      <c r="J2650" s="3" t="s">
        <v>13</v>
      </c>
      <c r="K2650" s="3" t="s">
        <v>14</v>
      </c>
      <c r="L2650" s="3" t="s">
        <v>32</v>
      </c>
      <c r="M2650" s="8">
        <v>5</v>
      </c>
      <c r="N2650" s="5">
        <v>47.69</v>
      </c>
      <c r="O2650" s="6">
        <v>0.05</v>
      </c>
      <c r="P2650" s="18">
        <v>18.23</v>
      </c>
      <c r="Q2650" s="18">
        <f t="shared" si="164"/>
        <v>226.52749999999997</v>
      </c>
      <c r="R2650" s="18">
        <f t="shared" si="165"/>
        <v>91.15</v>
      </c>
      <c r="S2650" s="18">
        <f t="shared" si="166"/>
        <v>135.37749999999997</v>
      </c>
      <c r="T2650" s="7">
        <f t="shared" si="167"/>
        <v>0.59762059794064726</v>
      </c>
      <c r="U2650" s="4">
        <f>YEAR(SalesDataTable[[#This Row],[Order Date]])</f>
        <v>2026</v>
      </c>
      <c r="V2650" s="7" t="str">
        <f>"Q"&amp;ROUNDUP(MONTH(SalesDataTable[[#This Row],[Order Date]])/3,0)</f>
        <v>Q4</v>
      </c>
      <c r="W2650" s="8">
        <f>MONTH(SalesDataTable[[#This Row],[Order Date]])</f>
        <v>12</v>
      </c>
      <c r="X2650" s="7" t="str">
        <f>TEXT(SalesDataTable[[#This Row],[Order Date]],"mmm")</f>
        <v>Dec</v>
      </c>
    </row>
    <row r="2651" spans="1:24" ht="15.75">
      <c r="A2651" s="2">
        <v>2123</v>
      </c>
      <c r="B2651" s="11">
        <v>46379</v>
      </c>
      <c r="C2651" s="4">
        <f>YEAR(SalesDataTable[[#This Row],[Order Date]])</f>
        <v>2026</v>
      </c>
      <c r="D2651" s="4" t="str">
        <f>"Q"&amp;ROUNDUP(MONTH(SalesDataTable[[#This Row],[Order Date]])/3,0)</f>
        <v>Q4</v>
      </c>
      <c r="E2651" s="4">
        <f>MONTH(SalesDataTable[[#This Row],[Order Date]])</f>
        <v>12</v>
      </c>
      <c r="F2651" s="4" t="str">
        <f>TEXT(SalesDataTable[[#This Row],[Order Date]],"MMM")</f>
        <v>Dec</v>
      </c>
      <c r="G2651" s="3" t="s">
        <v>20</v>
      </c>
      <c r="H2651" s="3" t="s">
        <v>33</v>
      </c>
      <c r="I2651" s="3" t="s">
        <v>2</v>
      </c>
      <c r="J2651" s="3" t="s">
        <v>3</v>
      </c>
      <c r="K2651" s="3" t="s">
        <v>9</v>
      </c>
      <c r="L2651" s="3" t="s">
        <v>10</v>
      </c>
      <c r="M2651" s="8">
        <v>1</v>
      </c>
      <c r="N2651" s="5">
        <v>91.08</v>
      </c>
      <c r="O2651" s="6">
        <v>0.2</v>
      </c>
      <c r="P2651" s="18">
        <v>46.14</v>
      </c>
      <c r="Q2651" s="18">
        <f t="shared" si="164"/>
        <v>72.864000000000004</v>
      </c>
      <c r="R2651" s="18">
        <f t="shared" si="165"/>
        <v>46.14</v>
      </c>
      <c r="S2651" s="18">
        <f t="shared" si="166"/>
        <v>26.724000000000004</v>
      </c>
      <c r="T2651" s="7">
        <f t="shared" si="167"/>
        <v>0.36676548089591571</v>
      </c>
      <c r="U2651" s="4">
        <f>YEAR(SalesDataTable[[#This Row],[Order Date]])</f>
        <v>2026</v>
      </c>
      <c r="V2651" s="7" t="str">
        <f>"Q"&amp;ROUNDUP(MONTH(SalesDataTable[[#This Row],[Order Date]])/3,0)</f>
        <v>Q4</v>
      </c>
      <c r="W2651" s="8">
        <f>MONTH(SalesDataTable[[#This Row],[Order Date]])</f>
        <v>12</v>
      </c>
      <c r="X2651" s="7" t="str">
        <f>TEXT(SalesDataTable[[#This Row],[Order Date]],"mmm")</f>
        <v>Dec</v>
      </c>
    </row>
    <row r="2652" spans="1:24" ht="15.75">
      <c r="A2652" s="2">
        <v>2586</v>
      </c>
      <c r="B2652" s="11">
        <v>46379</v>
      </c>
      <c r="C2652" s="4">
        <f>YEAR(SalesDataTable[[#This Row],[Order Date]])</f>
        <v>2026</v>
      </c>
      <c r="D2652" s="4" t="str">
        <f>"Q"&amp;ROUNDUP(MONTH(SalesDataTable[[#This Row],[Order Date]])/3,0)</f>
        <v>Q4</v>
      </c>
      <c r="E2652" s="4">
        <f>MONTH(SalesDataTable[[#This Row],[Order Date]])</f>
        <v>12</v>
      </c>
      <c r="F2652" s="4" t="str">
        <f>TEXT(SalesDataTable[[#This Row],[Order Date]],"MMM")</f>
        <v>Dec</v>
      </c>
      <c r="G2652" s="3" t="s">
        <v>6</v>
      </c>
      <c r="H2652" s="3" t="s">
        <v>49</v>
      </c>
      <c r="I2652" s="3" t="s">
        <v>19</v>
      </c>
      <c r="J2652" s="3" t="s">
        <v>13</v>
      </c>
      <c r="K2652" s="3" t="s">
        <v>9</v>
      </c>
      <c r="L2652" s="3" t="s">
        <v>17</v>
      </c>
      <c r="M2652" s="8">
        <v>1</v>
      </c>
      <c r="N2652" s="5">
        <v>143.84</v>
      </c>
      <c r="O2652" s="6">
        <v>0.15</v>
      </c>
      <c r="P2652" s="18">
        <v>78.17</v>
      </c>
      <c r="Q2652" s="18">
        <f t="shared" si="164"/>
        <v>122.264</v>
      </c>
      <c r="R2652" s="18">
        <f t="shared" si="165"/>
        <v>78.17</v>
      </c>
      <c r="S2652" s="18">
        <f t="shared" si="166"/>
        <v>44.093999999999994</v>
      </c>
      <c r="T2652" s="7">
        <f t="shared" si="167"/>
        <v>0.360645815612118</v>
      </c>
      <c r="U2652" s="4">
        <f>YEAR(SalesDataTable[[#This Row],[Order Date]])</f>
        <v>2026</v>
      </c>
      <c r="V2652" s="7" t="str">
        <f>"Q"&amp;ROUNDUP(MONTH(SalesDataTable[[#This Row],[Order Date]])/3,0)</f>
        <v>Q4</v>
      </c>
      <c r="W2652" s="8">
        <f>MONTH(SalesDataTable[[#This Row],[Order Date]])</f>
        <v>12</v>
      </c>
      <c r="X2652" s="7" t="str">
        <f>TEXT(SalesDataTable[[#This Row],[Order Date]],"mmm")</f>
        <v>Dec</v>
      </c>
    </row>
    <row r="2653" spans="1:24" ht="15.75">
      <c r="A2653" s="2">
        <v>3048</v>
      </c>
      <c r="B2653" s="11">
        <v>46379</v>
      </c>
      <c r="C2653" s="4">
        <f>YEAR(SalesDataTable[[#This Row],[Order Date]])</f>
        <v>2026</v>
      </c>
      <c r="D2653" s="4" t="str">
        <f>"Q"&amp;ROUNDUP(MONTH(SalesDataTable[[#This Row],[Order Date]])/3,0)</f>
        <v>Q4</v>
      </c>
      <c r="E2653" s="4">
        <f>MONTH(SalesDataTable[[#This Row],[Order Date]])</f>
        <v>12</v>
      </c>
      <c r="F2653" s="4" t="str">
        <f>TEXT(SalesDataTable[[#This Row],[Order Date]],"MMM")</f>
        <v>Dec</v>
      </c>
      <c r="G2653" s="3" t="s">
        <v>6</v>
      </c>
      <c r="H2653" s="3" t="s">
        <v>27</v>
      </c>
      <c r="I2653" s="3" t="s">
        <v>2</v>
      </c>
      <c r="J2653" s="3" t="s">
        <v>13</v>
      </c>
      <c r="K2653" s="3" t="s">
        <v>4</v>
      </c>
      <c r="L2653" s="3" t="s">
        <v>30</v>
      </c>
      <c r="M2653" s="8">
        <v>1</v>
      </c>
      <c r="N2653" s="5">
        <v>102.66</v>
      </c>
      <c r="O2653" s="6">
        <v>0.05</v>
      </c>
      <c r="P2653" s="18">
        <v>49.2</v>
      </c>
      <c r="Q2653" s="18">
        <f t="shared" si="164"/>
        <v>97.526999999999987</v>
      </c>
      <c r="R2653" s="18">
        <f t="shared" si="165"/>
        <v>49.2</v>
      </c>
      <c r="S2653" s="18">
        <f t="shared" si="166"/>
        <v>48.326999999999984</v>
      </c>
      <c r="T2653" s="7">
        <f t="shared" si="167"/>
        <v>0.4955243163431664</v>
      </c>
      <c r="U2653" s="4">
        <f>YEAR(SalesDataTable[[#This Row],[Order Date]])</f>
        <v>2026</v>
      </c>
      <c r="V2653" s="7" t="str">
        <f>"Q"&amp;ROUNDUP(MONTH(SalesDataTable[[#This Row],[Order Date]])/3,0)</f>
        <v>Q4</v>
      </c>
      <c r="W2653" s="8">
        <f>MONTH(SalesDataTable[[#This Row],[Order Date]])</f>
        <v>12</v>
      </c>
      <c r="X2653" s="7" t="str">
        <f>TEXT(SalesDataTable[[#This Row],[Order Date]],"mmm")</f>
        <v>Dec</v>
      </c>
    </row>
    <row r="2654" spans="1:24" ht="15.75">
      <c r="A2654" s="2">
        <v>3838</v>
      </c>
      <c r="B2654" s="11">
        <v>46379</v>
      </c>
      <c r="C2654" s="4">
        <f>YEAR(SalesDataTable[[#This Row],[Order Date]])</f>
        <v>2026</v>
      </c>
      <c r="D2654" s="4" t="str">
        <f>"Q"&amp;ROUNDUP(MONTH(SalesDataTable[[#This Row],[Order Date]])/3,0)</f>
        <v>Q4</v>
      </c>
      <c r="E2654" s="4">
        <f>MONTH(SalesDataTable[[#This Row],[Order Date]])</f>
        <v>12</v>
      </c>
      <c r="F2654" s="4" t="str">
        <f>TEXT(SalesDataTable[[#This Row],[Order Date]],"MMM")</f>
        <v>Dec</v>
      </c>
      <c r="G2654" s="3" t="s">
        <v>6</v>
      </c>
      <c r="H2654" s="3" t="s">
        <v>41</v>
      </c>
      <c r="I2654" s="3" t="s">
        <v>19</v>
      </c>
      <c r="J2654" s="3" t="s">
        <v>13</v>
      </c>
      <c r="K2654" s="3" t="s">
        <v>34</v>
      </c>
      <c r="L2654" s="3" t="s">
        <v>35</v>
      </c>
      <c r="M2654" s="8">
        <v>2</v>
      </c>
      <c r="N2654" s="5">
        <v>40.32</v>
      </c>
      <c r="O2654" s="6">
        <v>0</v>
      </c>
      <c r="P2654" s="18">
        <v>14.39</v>
      </c>
      <c r="Q2654" s="18">
        <f t="shared" si="164"/>
        <v>80.64</v>
      </c>
      <c r="R2654" s="18">
        <f t="shared" si="165"/>
        <v>28.78</v>
      </c>
      <c r="S2654" s="18">
        <f t="shared" si="166"/>
        <v>51.86</v>
      </c>
      <c r="T2654" s="7">
        <f t="shared" si="167"/>
        <v>0.64310515873015872</v>
      </c>
      <c r="U2654" s="4">
        <f>YEAR(SalesDataTable[[#This Row],[Order Date]])</f>
        <v>2026</v>
      </c>
      <c r="V2654" s="7" t="str">
        <f>"Q"&amp;ROUNDUP(MONTH(SalesDataTable[[#This Row],[Order Date]])/3,0)</f>
        <v>Q4</v>
      </c>
      <c r="W2654" s="8">
        <f>MONTH(SalesDataTable[[#This Row],[Order Date]])</f>
        <v>12</v>
      </c>
      <c r="X2654" s="7" t="str">
        <f>TEXT(SalesDataTable[[#This Row],[Order Date]],"mmm")</f>
        <v>Dec</v>
      </c>
    </row>
    <row r="2655" spans="1:24" ht="15.75">
      <c r="A2655" s="2">
        <v>4718</v>
      </c>
      <c r="B2655" s="11">
        <v>46379</v>
      </c>
      <c r="C2655" s="4">
        <f>YEAR(SalesDataTable[[#This Row],[Order Date]])</f>
        <v>2026</v>
      </c>
      <c r="D2655" s="4" t="str">
        <f>"Q"&amp;ROUNDUP(MONTH(SalesDataTable[[#This Row],[Order Date]])/3,0)</f>
        <v>Q4</v>
      </c>
      <c r="E2655" s="4">
        <f>MONTH(SalesDataTable[[#This Row],[Order Date]])</f>
        <v>12</v>
      </c>
      <c r="F2655" s="4" t="str">
        <f>TEXT(SalesDataTable[[#This Row],[Order Date]],"MMM")</f>
        <v>Dec</v>
      </c>
      <c r="G2655" s="3" t="s">
        <v>0</v>
      </c>
      <c r="H2655" s="3" t="s">
        <v>1</v>
      </c>
      <c r="I2655" s="3" t="s">
        <v>19</v>
      </c>
      <c r="J2655" s="3" t="s">
        <v>3</v>
      </c>
      <c r="K2655" s="3" t="s">
        <v>9</v>
      </c>
      <c r="L2655" s="3" t="s">
        <v>37</v>
      </c>
      <c r="M2655" s="8">
        <v>1</v>
      </c>
      <c r="N2655" s="5">
        <v>157.58000000000001</v>
      </c>
      <c r="O2655" s="6">
        <v>0.1</v>
      </c>
      <c r="P2655" s="18">
        <v>80.37</v>
      </c>
      <c r="Q2655" s="18">
        <f t="shared" si="164"/>
        <v>141.822</v>
      </c>
      <c r="R2655" s="18">
        <f t="shared" si="165"/>
        <v>80.37</v>
      </c>
      <c r="S2655" s="18">
        <f t="shared" si="166"/>
        <v>61.451999999999998</v>
      </c>
      <c r="T2655" s="7">
        <f t="shared" si="167"/>
        <v>0.43330371874603374</v>
      </c>
      <c r="U2655" s="4">
        <f>YEAR(SalesDataTable[[#This Row],[Order Date]])</f>
        <v>2026</v>
      </c>
      <c r="V2655" s="7" t="str">
        <f>"Q"&amp;ROUNDUP(MONTH(SalesDataTable[[#This Row],[Order Date]])/3,0)</f>
        <v>Q4</v>
      </c>
      <c r="W2655" s="8">
        <f>MONTH(SalesDataTable[[#This Row],[Order Date]])</f>
        <v>12</v>
      </c>
      <c r="X2655" s="7" t="str">
        <f>TEXT(SalesDataTable[[#This Row],[Order Date]],"mmm")</f>
        <v>Dec</v>
      </c>
    </row>
    <row r="2656" spans="1:24" ht="15.75">
      <c r="A2656" s="2">
        <v>4844</v>
      </c>
      <c r="B2656" s="11">
        <v>46379</v>
      </c>
      <c r="C2656" s="4">
        <f>YEAR(SalesDataTable[[#This Row],[Order Date]])</f>
        <v>2026</v>
      </c>
      <c r="D2656" s="4" t="str">
        <f>"Q"&amp;ROUNDUP(MONTH(SalesDataTable[[#This Row],[Order Date]])/3,0)</f>
        <v>Q4</v>
      </c>
      <c r="E2656" s="4">
        <f>MONTH(SalesDataTable[[#This Row],[Order Date]])</f>
        <v>12</v>
      </c>
      <c r="F2656" s="4" t="str">
        <f>TEXT(SalesDataTable[[#This Row],[Order Date]],"MMM")</f>
        <v>Dec</v>
      </c>
      <c r="G2656" s="3" t="s">
        <v>6</v>
      </c>
      <c r="H2656" s="3" t="s">
        <v>49</v>
      </c>
      <c r="I2656" s="3" t="s">
        <v>2</v>
      </c>
      <c r="J2656" s="3" t="s">
        <v>13</v>
      </c>
      <c r="K2656" s="3" t="s">
        <v>34</v>
      </c>
      <c r="L2656" s="3" t="s">
        <v>42</v>
      </c>
      <c r="M2656" s="8">
        <v>1</v>
      </c>
      <c r="N2656" s="5">
        <v>36.4</v>
      </c>
      <c r="O2656" s="6">
        <v>0</v>
      </c>
      <c r="P2656" s="18">
        <v>14.22</v>
      </c>
      <c r="Q2656" s="18">
        <f t="shared" si="164"/>
        <v>36.4</v>
      </c>
      <c r="R2656" s="18">
        <f t="shared" si="165"/>
        <v>14.22</v>
      </c>
      <c r="S2656" s="18">
        <f t="shared" si="166"/>
        <v>22.18</v>
      </c>
      <c r="T2656" s="7">
        <f t="shared" si="167"/>
        <v>0.6093406593406594</v>
      </c>
      <c r="U2656" s="4">
        <f>YEAR(SalesDataTable[[#This Row],[Order Date]])</f>
        <v>2026</v>
      </c>
      <c r="V2656" s="7" t="str">
        <f>"Q"&amp;ROUNDUP(MONTH(SalesDataTable[[#This Row],[Order Date]])/3,0)</f>
        <v>Q4</v>
      </c>
      <c r="W2656" s="8">
        <f>MONTH(SalesDataTable[[#This Row],[Order Date]])</f>
        <v>12</v>
      </c>
      <c r="X2656" s="7" t="str">
        <f>TEXT(SalesDataTable[[#This Row],[Order Date]],"mmm")</f>
        <v>Dec</v>
      </c>
    </row>
    <row r="2657" spans="1:24" ht="15.75">
      <c r="A2657" s="2">
        <v>678</v>
      </c>
      <c r="B2657" s="11">
        <v>46380</v>
      </c>
      <c r="C2657" s="4">
        <f>YEAR(SalesDataTable[[#This Row],[Order Date]])</f>
        <v>2026</v>
      </c>
      <c r="D2657" s="4" t="str">
        <f>"Q"&amp;ROUNDUP(MONTH(SalesDataTable[[#This Row],[Order Date]])/3,0)</f>
        <v>Q4</v>
      </c>
      <c r="E2657" s="4">
        <f>MONTH(SalesDataTable[[#This Row],[Order Date]])</f>
        <v>12</v>
      </c>
      <c r="F2657" s="4" t="str">
        <f>TEXT(SalesDataTable[[#This Row],[Order Date]],"MMM")</f>
        <v>Dec</v>
      </c>
      <c r="G2657" s="3" t="s">
        <v>6</v>
      </c>
      <c r="H2657" s="3" t="s">
        <v>41</v>
      </c>
      <c r="I2657" s="3" t="s">
        <v>2</v>
      </c>
      <c r="J2657" s="3" t="s">
        <v>16</v>
      </c>
      <c r="K2657" s="3" t="s">
        <v>9</v>
      </c>
      <c r="L2657" s="3" t="s">
        <v>17</v>
      </c>
      <c r="M2657" s="8">
        <v>1</v>
      </c>
      <c r="N2657" s="5">
        <v>142.15</v>
      </c>
      <c r="O2657" s="6">
        <v>0.05</v>
      </c>
      <c r="P2657" s="18">
        <v>80.5</v>
      </c>
      <c r="Q2657" s="18">
        <f t="shared" si="164"/>
        <v>135.04249999999999</v>
      </c>
      <c r="R2657" s="18">
        <f t="shared" si="165"/>
        <v>80.5</v>
      </c>
      <c r="S2657" s="18">
        <f t="shared" si="166"/>
        <v>54.54249999999999</v>
      </c>
      <c r="T2657" s="7">
        <f t="shared" si="167"/>
        <v>0.40389136753244342</v>
      </c>
      <c r="U2657" s="4">
        <f>YEAR(SalesDataTable[[#This Row],[Order Date]])</f>
        <v>2026</v>
      </c>
      <c r="V2657" s="7" t="str">
        <f>"Q"&amp;ROUNDUP(MONTH(SalesDataTable[[#This Row],[Order Date]])/3,0)</f>
        <v>Q4</v>
      </c>
      <c r="W2657" s="8">
        <f>MONTH(SalesDataTable[[#This Row],[Order Date]])</f>
        <v>12</v>
      </c>
      <c r="X2657" s="7" t="str">
        <f>TEXT(SalesDataTable[[#This Row],[Order Date]],"mmm")</f>
        <v>Dec</v>
      </c>
    </row>
    <row r="2658" spans="1:24" ht="15.75">
      <c r="A2658" s="2">
        <v>1706</v>
      </c>
      <c r="B2658" s="11">
        <v>46380</v>
      </c>
      <c r="C2658" s="4">
        <f>YEAR(SalesDataTable[[#This Row],[Order Date]])</f>
        <v>2026</v>
      </c>
      <c r="D2658" s="4" t="str">
        <f>"Q"&amp;ROUNDUP(MONTH(SalesDataTable[[#This Row],[Order Date]])/3,0)</f>
        <v>Q4</v>
      </c>
      <c r="E2658" s="4">
        <f>MONTH(SalesDataTable[[#This Row],[Order Date]])</f>
        <v>12</v>
      </c>
      <c r="F2658" s="4" t="str">
        <f>TEXT(SalesDataTable[[#This Row],[Order Date]],"MMM")</f>
        <v>Dec</v>
      </c>
      <c r="G2658" s="3" t="s">
        <v>0</v>
      </c>
      <c r="H2658" s="3" t="s">
        <v>1</v>
      </c>
      <c r="I2658" s="3" t="s">
        <v>2</v>
      </c>
      <c r="J2658" s="3" t="s">
        <v>3</v>
      </c>
      <c r="K2658" s="3" t="s">
        <v>23</v>
      </c>
      <c r="L2658" s="3" t="s">
        <v>24</v>
      </c>
      <c r="M2658" s="8">
        <v>2</v>
      </c>
      <c r="N2658" s="5">
        <v>332.38</v>
      </c>
      <c r="O2658" s="6">
        <v>0.05</v>
      </c>
      <c r="P2658" s="18">
        <v>192.16</v>
      </c>
      <c r="Q2658" s="18">
        <f t="shared" si="164"/>
        <v>631.52199999999993</v>
      </c>
      <c r="R2658" s="18">
        <f t="shared" si="165"/>
        <v>384.32</v>
      </c>
      <c r="S2658" s="18">
        <f t="shared" si="166"/>
        <v>247.20199999999994</v>
      </c>
      <c r="T2658" s="7">
        <f t="shared" si="167"/>
        <v>0.39143846136793331</v>
      </c>
      <c r="U2658" s="4">
        <f>YEAR(SalesDataTable[[#This Row],[Order Date]])</f>
        <v>2026</v>
      </c>
      <c r="V2658" s="7" t="str">
        <f>"Q"&amp;ROUNDUP(MONTH(SalesDataTable[[#This Row],[Order Date]])/3,0)</f>
        <v>Q4</v>
      </c>
      <c r="W2658" s="8">
        <f>MONTH(SalesDataTable[[#This Row],[Order Date]])</f>
        <v>12</v>
      </c>
      <c r="X2658" s="7" t="str">
        <f>TEXT(SalesDataTable[[#This Row],[Order Date]],"mmm")</f>
        <v>Dec</v>
      </c>
    </row>
    <row r="2659" spans="1:24" ht="15.75">
      <c r="A2659" s="2">
        <v>3034</v>
      </c>
      <c r="B2659" s="11">
        <v>46380</v>
      </c>
      <c r="C2659" s="4">
        <f>YEAR(SalesDataTable[[#This Row],[Order Date]])</f>
        <v>2026</v>
      </c>
      <c r="D2659" s="4" t="str">
        <f>"Q"&amp;ROUNDUP(MONTH(SalesDataTable[[#This Row],[Order Date]])/3,0)</f>
        <v>Q4</v>
      </c>
      <c r="E2659" s="4">
        <f>MONTH(SalesDataTable[[#This Row],[Order Date]])</f>
        <v>12</v>
      </c>
      <c r="F2659" s="4" t="str">
        <f>TEXT(SalesDataTable[[#This Row],[Order Date]],"MMM")</f>
        <v>Dec</v>
      </c>
      <c r="G2659" s="3" t="s">
        <v>6</v>
      </c>
      <c r="H2659" s="3" t="s">
        <v>7</v>
      </c>
      <c r="I2659" s="3" t="s">
        <v>19</v>
      </c>
      <c r="J2659" s="3" t="s">
        <v>13</v>
      </c>
      <c r="K2659" s="3" t="s">
        <v>23</v>
      </c>
      <c r="L2659" s="3" t="s">
        <v>51</v>
      </c>
      <c r="M2659" s="8">
        <v>1</v>
      </c>
      <c r="N2659" s="5">
        <v>122.18</v>
      </c>
      <c r="O2659" s="6">
        <v>0.15</v>
      </c>
      <c r="P2659" s="18">
        <v>61.28</v>
      </c>
      <c r="Q2659" s="18">
        <f t="shared" si="164"/>
        <v>103.85300000000001</v>
      </c>
      <c r="R2659" s="18">
        <f t="shared" si="165"/>
        <v>61.28</v>
      </c>
      <c r="S2659" s="18">
        <f t="shared" si="166"/>
        <v>42.573000000000008</v>
      </c>
      <c r="T2659" s="7">
        <f t="shared" si="167"/>
        <v>0.40993519686479934</v>
      </c>
      <c r="U2659" s="4">
        <f>YEAR(SalesDataTable[[#This Row],[Order Date]])</f>
        <v>2026</v>
      </c>
      <c r="V2659" s="7" t="str">
        <f>"Q"&amp;ROUNDUP(MONTH(SalesDataTable[[#This Row],[Order Date]])/3,0)</f>
        <v>Q4</v>
      </c>
      <c r="W2659" s="8">
        <f>MONTH(SalesDataTable[[#This Row],[Order Date]])</f>
        <v>12</v>
      </c>
      <c r="X2659" s="7" t="str">
        <f>TEXT(SalesDataTable[[#This Row],[Order Date]],"mmm")</f>
        <v>Dec</v>
      </c>
    </row>
    <row r="2660" spans="1:24" ht="15.75">
      <c r="A2660" s="2">
        <v>3883</v>
      </c>
      <c r="B2660" s="11">
        <v>46380</v>
      </c>
      <c r="C2660" s="4">
        <f>YEAR(SalesDataTable[[#This Row],[Order Date]])</f>
        <v>2026</v>
      </c>
      <c r="D2660" s="4" t="str">
        <f>"Q"&amp;ROUNDUP(MONTH(SalesDataTable[[#This Row],[Order Date]])/3,0)</f>
        <v>Q4</v>
      </c>
      <c r="E2660" s="4">
        <f>MONTH(SalesDataTable[[#This Row],[Order Date]])</f>
        <v>12</v>
      </c>
      <c r="F2660" s="4" t="str">
        <f>TEXT(SalesDataTable[[#This Row],[Order Date]],"MMM")</f>
        <v>Dec</v>
      </c>
      <c r="G2660" s="3" t="s">
        <v>0</v>
      </c>
      <c r="H2660" s="3" t="s">
        <v>1</v>
      </c>
      <c r="I2660" s="3" t="s">
        <v>2</v>
      </c>
      <c r="J2660" s="3" t="s">
        <v>13</v>
      </c>
      <c r="K2660" s="3" t="s">
        <v>23</v>
      </c>
      <c r="L2660" s="3" t="s">
        <v>51</v>
      </c>
      <c r="M2660" s="8">
        <v>1</v>
      </c>
      <c r="N2660" s="5">
        <v>125.66</v>
      </c>
      <c r="O2660" s="6">
        <v>0.15</v>
      </c>
      <c r="P2660" s="18">
        <v>60.6</v>
      </c>
      <c r="Q2660" s="18">
        <f t="shared" si="164"/>
        <v>106.81099999999999</v>
      </c>
      <c r="R2660" s="18">
        <f t="shared" si="165"/>
        <v>60.6</v>
      </c>
      <c r="S2660" s="18">
        <f t="shared" si="166"/>
        <v>46.210999999999991</v>
      </c>
      <c r="T2660" s="7">
        <f t="shared" si="167"/>
        <v>0.43264270533933763</v>
      </c>
      <c r="U2660" s="4">
        <f>YEAR(SalesDataTable[[#This Row],[Order Date]])</f>
        <v>2026</v>
      </c>
      <c r="V2660" s="7" t="str">
        <f>"Q"&amp;ROUNDUP(MONTH(SalesDataTable[[#This Row],[Order Date]])/3,0)</f>
        <v>Q4</v>
      </c>
      <c r="W2660" s="8">
        <f>MONTH(SalesDataTable[[#This Row],[Order Date]])</f>
        <v>12</v>
      </c>
      <c r="X2660" s="7" t="str">
        <f>TEXT(SalesDataTable[[#This Row],[Order Date]],"mmm")</f>
        <v>Dec</v>
      </c>
    </row>
    <row r="2661" spans="1:24" ht="15.75">
      <c r="A2661" s="2">
        <v>4342</v>
      </c>
      <c r="B2661" s="11">
        <v>46380</v>
      </c>
      <c r="C2661" s="4">
        <f>YEAR(SalesDataTable[[#This Row],[Order Date]])</f>
        <v>2026</v>
      </c>
      <c r="D2661" s="4" t="str">
        <f>"Q"&amp;ROUNDUP(MONTH(SalesDataTable[[#This Row],[Order Date]])/3,0)</f>
        <v>Q4</v>
      </c>
      <c r="E2661" s="4">
        <f>MONTH(SalesDataTable[[#This Row],[Order Date]])</f>
        <v>12</v>
      </c>
      <c r="F2661" s="4" t="str">
        <f>TEXT(SalesDataTable[[#This Row],[Order Date]],"MMM")</f>
        <v>Dec</v>
      </c>
      <c r="G2661" s="3" t="s">
        <v>20</v>
      </c>
      <c r="H2661" s="3" t="s">
        <v>21</v>
      </c>
      <c r="I2661" s="3" t="s">
        <v>2</v>
      </c>
      <c r="J2661" s="3" t="s">
        <v>3</v>
      </c>
      <c r="K2661" s="3" t="s">
        <v>14</v>
      </c>
      <c r="L2661" s="3" t="s">
        <v>32</v>
      </c>
      <c r="M2661" s="8">
        <v>2</v>
      </c>
      <c r="N2661" s="5">
        <v>47.38</v>
      </c>
      <c r="O2661" s="6">
        <v>0.05</v>
      </c>
      <c r="P2661" s="18">
        <v>18.850000000000001</v>
      </c>
      <c r="Q2661" s="18">
        <f t="shared" si="164"/>
        <v>90.022000000000006</v>
      </c>
      <c r="R2661" s="18">
        <f t="shared" si="165"/>
        <v>37.700000000000003</v>
      </c>
      <c r="S2661" s="18">
        <f t="shared" si="166"/>
        <v>52.322000000000003</v>
      </c>
      <c r="T2661" s="7">
        <f t="shared" si="167"/>
        <v>0.58121348114905247</v>
      </c>
      <c r="U2661" s="4">
        <f>YEAR(SalesDataTable[[#This Row],[Order Date]])</f>
        <v>2026</v>
      </c>
      <c r="V2661" s="7" t="str">
        <f>"Q"&amp;ROUNDUP(MONTH(SalesDataTable[[#This Row],[Order Date]])/3,0)</f>
        <v>Q4</v>
      </c>
      <c r="W2661" s="8">
        <f>MONTH(SalesDataTable[[#This Row],[Order Date]])</f>
        <v>12</v>
      </c>
      <c r="X2661" s="7" t="str">
        <f>TEXT(SalesDataTable[[#This Row],[Order Date]],"mmm")</f>
        <v>Dec</v>
      </c>
    </row>
    <row r="2662" spans="1:24" ht="15.75">
      <c r="A2662" s="2">
        <v>4468</v>
      </c>
      <c r="B2662" s="11">
        <v>46380</v>
      </c>
      <c r="C2662" s="4">
        <f>YEAR(SalesDataTable[[#This Row],[Order Date]])</f>
        <v>2026</v>
      </c>
      <c r="D2662" s="4" t="str">
        <f>"Q"&amp;ROUNDUP(MONTH(SalesDataTable[[#This Row],[Order Date]])/3,0)</f>
        <v>Q4</v>
      </c>
      <c r="E2662" s="4">
        <f>MONTH(SalesDataTable[[#This Row],[Order Date]])</f>
        <v>12</v>
      </c>
      <c r="F2662" s="4" t="str">
        <f>TEXT(SalesDataTable[[#This Row],[Order Date]],"MMM")</f>
        <v>Dec</v>
      </c>
      <c r="G2662" s="3" t="s">
        <v>0</v>
      </c>
      <c r="H2662" s="3" t="s">
        <v>1</v>
      </c>
      <c r="I2662" s="3" t="s">
        <v>2</v>
      </c>
      <c r="J2662" s="3" t="s">
        <v>16</v>
      </c>
      <c r="K2662" s="3" t="s">
        <v>23</v>
      </c>
      <c r="L2662" s="3" t="s">
        <v>40</v>
      </c>
      <c r="M2662" s="8">
        <v>1</v>
      </c>
      <c r="N2662" s="5">
        <v>80.8</v>
      </c>
      <c r="O2662" s="6">
        <v>0.05</v>
      </c>
      <c r="P2662" s="18">
        <v>38.33</v>
      </c>
      <c r="Q2662" s="18">
        <f t="shared" si="164"/>
        <v>76.759999999999991</v>
      </c>
      <c r="R2662" s="18">
        <f t="shared" si="165"/>
        <v>38.33</v>
      </c>
      <c r="S2662" s="18">
        <f t="shared" si="166"/>
        <v>38.429999999999993</v>
      </c>
      <c r="T2662" s="7">
        <f t="shared" si="167"/>
        <v>0.50065138092756645</v>
      </c>
      <c r="U2662" s="4">
        <f>YEAR(SalesDataTable[[#This Row],[Order Date]])</f>
        <v>2026</v>
      </c>
      <c r="V2662" s="7" t="str">
        <f>"Q"&amp;ROUNDUP(MONTH(SalesDataTable[[#This Row],[Order Date]])/3,0)</f>
        <v>Q4</v>
      </c>
      <c r="W2662" s="8">
        <f>MONTH(SalesDataTable[[#This Row],[Order Date]])</f>
        <v>12</v>
      </c>
      <c r="X2662" s="7" t="str">
        <f>TEXT(SalesDataTable[[#This Row],[Order Date]],"mmm")</f>
        <v>Dec</v>
      </c>
    </row>
    <row r="2663" spans="1:24" ht="15.75">
      <c r="A2663" s="2">
        <v>7</v>
      </c>
      <c r="B2663" s="11">
        <v>46381</v>
      </c>
      <c r="C2663" s="4">
        <f>YEAR(SalesDataTable[[#This Row],[Order Date]])</f>
        <v>2026</v>
      </c>
      <c r="D2663" s="4" t="str">
        <f>"Q"&amp;ROUNDUP(MONTH(SalesDataTable[[#This Row],[Order Date]])/3,0)</f>
        <v>Q4</v>
      </c>
      <c r="E2663" s="4">
        <f>MONTH(SalesDataTable[[#This Row],[Order Date]])</f>
        <v>12</v>
      </c>
      <c r="F2663" s="4" t="str">
        <f>TEXT(SalesDataTable[[#This Row],[Order Date]],"MMM")</f>
        <v>Dec</v>
      </c>
      <c r="G2663" s="3" t="s">
        <v>20</v>
      </c>
      <c r="H2663" s="3" t="s">
        <v>33</v>
      </c>
      <c r="I2663" s="3" t="s">
        <v>2</v>
      </c>
      <c r="J2663" s="3" t="s">
        <v>3</v>
      </c>
      <c r="K2663" s="3" t="s">
        <v>4</v>
      </c>
      <c r="L2663" s="3" t="s">
        <v>30</v>
      </c>
      <c r="M2663" s="8">
        <v>5</v>
      </c>
      <c r="N2663" s="5">
        <v>103.52</v>
      </c>
      <c r="O2663" s="6">
        <v>0.1</v>
      </c>
      <c r="P2663" s="18">
        <v>49.1</v>
      </c>
      <c r="Q2663" s="18">
        <f t="shared" si="164"/>
        <v>465.84000000000003</v>
      </c>
      <c r="R2663" s="18">
        <f t="shared" si="165"/>
        <v>245.5</v>
      </c>
      <c r="S2663" s="18">
        <f t="shared" si="166"/>
        <v>220.34000000000003</v>
      </c>
      <c r="T2663" s="7">
        <f t="shared" si="167"/>
        <v>0.47299501974927016</v>
      </c>
      <c r="U2663" s="4">
        <f>YEAR(SalesDataTable[[#This Row],[Order Date]])</f>
        <v>2026</v>
      </c>
      <c r="V2663" s="7" t="str">
        <f>"Q"&amp;ROUNDUP(MONTH(SalesDataTable[[#This Row],[Order Date]])/3,0)</f>
        <v>Q4</v>
      </c>
      <c r="W2663" s="8">
        <f>MONTH(SalesDataTable[[#This Row],[Order Date]])</f>
        <v>12</v>
      </c>
      <c r="X2663" s="7" t="str">
        <f>TEXT(SalesDataTable[[#This Row],[Order Date]],"mmm")</f>
        <v>Dec</v>
      </c>
    </row>
    <row r="2664" spans="1:24" ht="15.75">
      <c r="A2664" s="2">
        <v>658</v>
      </c>
      <c r="B2664" s="11">
        <v>46381</v>
      </c>
      <c r="C2664" s="4">
        <f>YEAR(SalesDataTable[[#This Row],[Order Date]])</f>
        <v>2026</v>
      </c>
      <c r="D2664" s="4" t="str">
        <f>"Q"&amp;ROUNDUP(MONTH(SalesDataTable[[#This Row],[Order Date]])/3,0)</f>
        <v>Q4</v>
      </c>
      <c r="E2664" s="4">
        <f>MONTH(SalesDataTable[[#This Row],[Order Date]])</f>
        <v>12</v>
      </c>
      <c r="F2664" s="4" t="str">
        <f>TEXT(SalesDataTable[[#This Row],[Order Date]],"MMM")</f>
        <v>Dec</v>
      </c>
      <c r="G2664" s="3" t="s">
        <v>6</v>
      </c>
      <c r="H2664" s="3" t="s">
        <v>27</v>
      </c>
      <c r="I2664" s="3" t="s">
        <v>19</v>
      </c>
      <c r="J2664" s="3" t="s">
        <v>16</v>
      </c>
      <c r="K2664" s="3" t="s">
        <v>9</v>
      </c>
      <c r="L2664" s="3" t="s">
        <v>37</v>
      </c>
      <c r="M2664" s="8">
        <v>2</v>
      </c>
      <c r="N2664" s="5">
        <v>153.38999999999999</v>
      </c>
      <c r="O2664" s="6">
        <v>0.05</v>
      </c>
      <c r="P2664" s="18">
        <v>78.06</v>
      </c>
      <c r="Q2664" s="18">
        <f t="shared" si="164"/>
        <v>291.44099999999997</v>
      </c>
      <c r="R2664" s="18">
        <f t="shared" si="165"/>
        <v>156.12</v>
      </c>
      <c r="S2664" s="18">
        <f t="shared" si="166"/>
        <v>135.32099999999997</v>
      </c>
      <c r="T2664" s="7">
        <f t="shared" si="167"/>
        <v>0.46431696295305047</v>
      </c>
      <c r="U2664" s="4">
        <f>YEAR(SalesDataTable[[#This Row],[Order Date]])</f>
        <v>2026</v>
      </c>
      <c r="V2664" s="7" t="str">
        <f>"Q"&amp;ROUNDUP(MONTH(SalesDataTable[[#This Row],[Order Date]])/3,0)</f>
        <v>Q4</v>
      </c>
      <c r="W2664" s="8">
        <f>MONTH(SalesDataTable[[#This Row],[Order Date]])</f>
        <v>12</v>
      </c>
      <c r="X2664" s="7" t="str">
        <f>TEXT(SalesDataTable[[#This Row],[Order Date]],"mmm")</f>
        <v>Dec</v>
      </c>
    </row>
    <row r="2665" spans="1:24" ht="15.75">
      <c r="A2665" s="2">
        <v>1192</v>
      </c>
      <c r="B2665" s="11">
        <v>46381</v>
      </c>
      <c r="C2665" s="4">
        <f>YEAR(SalesDataTable[[#This Row],[Order Date]])</f>
        <v>2026</v>
      </c>
      <c r="D2665" s="4" t="str">
        <f>"Q"&amp;ROUNDUP(MONTH(SalesDataTable[[#This Row],[Order Date]])/3,0)</f>
        <v>Q4</v>
      </c>
      <c r="E2665" s="4">
        <f>MONTH(SalesDataTable[[#This Row],[Order Date]])</f>
        <v>12</v>
      </c>
      <c r="F2665" s="4" t="str">
        <f>TEXT(SalesDataTable[[#This Row],[Order Date]],"MMM")</f>
        <v>Dec</v>
      </c>
      <c r="G2665" s="3" t="s">
        <v>20</v>
      </c>
      <c r="H2665" s="3" t="s">
        <v>47</v>
      </c>
      <c r="I2665" s="3" t="s">
        <v>8</v>
      </c>
      <c r="J2665" s="3" t="s">
        <v>16</v>
      </c>
      <c r="K2665" s="3" t="s">
        <v>34</v>
      </c>
      <c r="L2665" s="3" t="s">
        <v>35</v>
      </c>
      <c r="M2665" s="8">
        <v>6</v>
      </c>
      <c r="N2665" s="5">
        <v>39.49</v>
      </c>
      <c r="O2665" s="6">
        <v>0.05</v>
      </c>
      <c r="P2665" s="18">
        <v>14.49</v>
      </c>
      <c r="Q2665" s="18">
        <f t="shared" si="164"/>
        <v>225.09299999999999</v>
      </c>
      <c r="R2665" s="18">
        <f t="shared" si="165"/>
        <v>86.94</v>
      </c>
      <c r="S2665" s="18">
        <f t="shared" si="166"/>
        <v>138.15299999999999</v>
      </c>
      <c r="T2665" s="7">
        <f t="shared" si="167"/>
        <v>0.61375964601298127</v>
      </c>
      <c r="U2665" s="4">
        <f>YEAR(SalesDataTable[[#This Row],[Order Date]])</f>
        <v>2026</v>
      </c>
      <c r="V2665" s="7" t="str">
        <f>"Q"&amp;ROUNDUP(MONTH(SalesDataTable[[#This Row],[Order Date]])/3,0)</f>
        <v>Q4</v>
      </c>
      <c r="W2665" s="8">
        <f>MONTH(SalesDataTable[[#This Row],[Order Date]])</f>
        <v>12</v>
      </c>
      <c r="X2665" s="7" t="str">
        <f>TEXT(SalesDataTable[[#This Row],[Order Date]],"mmm")</f>
        <v>Dec</v>
      </c>
    </row>
    <row r="2666" spans="1:24" ht="15.75">
      <c r="A2666" s="2">
        <v>3852</v>
      </c>
      <c r="B2666" s="11">
        <v>46381</v>
      </c>
      <c r="C2666" s="4">
        <f>YEAR(SalesDataTable[[#This Row],[Order Date]])</f>
        <v>2026</v>
      </c>
      <c r="D2666" s="4" t="str">
        <f>"Q"&amp;ROUNDUP(MONTH(SalesDataTable[[#This Row],[Order Date]])/3,0)</f>
        <v>Q4</v>
      </c>
      <c r="E2666" s="4">
        <f>MONTH(SalesDataTable[[#This Row],[Order Date]])</f>
        <v>12</v>
      </c>
      <c r="F2666" s="4" t="str">
        <f>TEXT(SalesDataTable[[#This Row],[Order Date]],"MMM")</f>
        <v>Dec</v>
      </c>
      <c r="G2666" s="3" t="s">
        <v>11</v>
      </c>
      <c r="H2666" s="3" t="s">
        <v>12</v>
      </c>
      <c r="I2666" s="3" t="s">
        <v>19</v>
      </c>
      <c r="J2666" s="3" t="s">
        <v>16</v>
      </c>
      <c r="K2666" s="3" t="s">
        <v>34</v>
      </c>
      <c r="L2666" s="3" t="s">
        <v>42</v>
      </c>
      <c r="M2666" s="8">
        <v>1</v>
      </c>
      <c r="N2666" s="5">
        <v>35.54</v>
      </c>
      <c r="O2666" s="6">
        <v>0.1</v>
      </c>
      <c r="P2666" s="18">
        <v>13.63</v>
      </c>
      <c r="Q2666" s="18">
        <f t="shared" si="164"/>
        <v>31.986000000000001</v>
      </c>
      <c r="R2666" s="18">
        <f t="shared" si="165"/>
        <v>13.63</v>
      </c>
      <c r="S2666" s="18">
        <f t="shared" si="166"/>
        <v>18.356000000000002</v>
      </c>
      <c r="T2666" s="7">
        <f t="shared" si="167"/>
        <v>0.5738760707809667</v>
      </c>
      <c r="U2666" s="4">
        <f>YEAR(SalesDataTable[[#This Row],[Order Date]])</f>
        <v>2026</v>
      </c>
      <c r="V2666" s="7" t="str">
        <f>"Q"&amp;ROUNDUP(MONTH(SalesDataTable[[#This Row],[Order Date]])/3,0)</f>
        <v>Q4</v>
      </c>
      <c r="W2666" s="8">
        <f>MONTH(SalesDataTable[[#This Row],[Order Date]])</f>
        <v>12</v>
      </c>
      <c r="X2666" s="7" t="str">
        <f>TEXT(SalesDataTable[[#This Row],[Order Date]],"mmm")</f>
        <v>Dec</v>
      </c>
    </row>
    <row r="2667" spans="1:24" ht="15.75">
      <c r="A2667" s="2">
        <v>4507</v>
      </c>
      <c r="B2667" s="11">
        <v>46381</v>
      </c>
      <c r="C2667" s="4">
        <f>YEAR(SalesDataTable[[#This Row],[Order Date]])</f>
        <v>2026</v>
      </c>
      <c r="D2667" s="4" t="str">
        <f>"Q"&amp;ROUNDUP(MONTH(SalesDataTable[[#This Row],[Order Date]])/3,0)</f>
        <v>Q4</v>
      </c>
      <c r="E2667" s="4">
        <f>MONTH(SalesDataTable[[#This Row],[Order Date]])</f>
        <v>12</v>
      </c>
      <c r="F2667" s="4" t="str">
        <f>TEXT(SalesDataTable[[#This Row],[Order Date]],"MMM")</f>
        <v>Dec</v>
      </c>
      <c r="G2667" s="3" t="s">
        <v>6</v>
      </c>
      <c r="H2667" s="3" t="s">
        <v>43</v>
      </c>
      <c r="I2667" s="3" t="s">
        <v>28</v>
      </c>
      <c r="J2667" s="3" t="s">
        <v>3</v>
      </c>
      <c r="K2667" s="3" t="s">
        <v>14</v>
      </c>
      <c r="L2667" s="3" t="s">
        <v>48</v>
      </c>
      <c r="M2667" s="8">
        <v>2</v>
      </c>
      <c r="N2667" s="5">
        <v>167.21</v>
      </c>
      <c r="O2667" s="6">
        <v>0.05</v>
      </c>
      <c r="P2667" s="18">
        <v>88.23</v>
      </c>
      <c r="Q2667" s="18">
        <f t="shared" si="164"/>
        <v>317.69900000000001</v>
      </c>
      <c r="R2667" s="18">
        <f t="shared" si="165"/>
        <v>176.46</v>
      </c>
      <c r="S2667" s="18">
        <f t="shared" si="166"/>
        <v>141.239</v>
      </c>
      <c r="T2667" s="7">
        <f t="shared" si="167"/>
        <v>0.44456860109726504</v>
      </c>
      <c r="U2667" s="4">
        <f>YEAR(SalesDataTable[[#This Row],[Order Date]])</f>
        <v>2026</v>
      </c>
      <c r="V2667" s="7" t="str">
        <f>"Q"&amp;ROUNDUP(MONTH(SalesDataTable[[#This Row],[Order Date]])/3,0)</f>
        <v>Q4</v>
      </c>
      <c r="W2667" s="8">
        <f>MONTH(SalesDataTable[[#This Row],[Order Date]])</f>
        <v>12</v>
      </c>
      <c r="X2667" s="7" t="str">
        <f>TEXT(SalesDataTable[[#This Row],[Order Date]],"mmm")</f>
        <v>Dec</v>
      </c>
    </row>
    <row r="2668" spans="1:24" ht="15.75">
      <c r="A2668" s="2">
        <v>260</v>
      </c>
      <c r="B2668" s="11">
        <v>46382</v>
      </c>
      <c r="C2668" s="4">
        <f>YEAR(SalesDataTable[[#This Row],[Order Date]])</f>
        <v>2026</v>
      </c>
      <c r="D2668" s="4" t="str">
        <f>"Q"&amp;ROUNDUP(MONTH(SalesDataTable[[#This Row],[Order Date]])/3,0)</f>
        <v>Q4</v>
      </c>
      <c r="E2668" s="4">
        <f>MONTH(SalesDataTable[[#This Row],[Order Date]])</f>
        <v>12</v>
      </c>
      <c r="F2668" s="4" t="str">
        <f>TEXT(SalesDataTable[[#This Row],[Order Date]],"MMM")</f>
        <v>Dec</v>
      </c>
      <c r="G2668" s="3" t="s">
        <v>11</v>
      </c>
      <c r="H2668" s="3" t="s">
        <v>12</v>
      </c>
      <c r="I2668" s="3" t="s">
        <v>2</v>
      </c>
      <c r="J2668" s="3" t="s">
        <v>16</v>
      </c>
      <c r="K2668" s="3" t="s">
        <v>9</v>
      </c>
      <c r="L2668" s="3" t="s">
        <v>46</v>
      </c>
      <c r="M2668" s="8">
        <v>1</v>
      </c>
      <c r="N2668" s="5">
        <v>71.89</v>
      </c>
      <c r="O2668" s="6">
        <v>0.1</v>
      </c>
      <c r="P2668" s="18">
        <v>31.88</v>
      </c>
      <c r="Q2668" s="18">
        <f t="shared" si="164"/>
        <v>64.701000000000008</v>
      </c>
      <c r="R2668" s="18">
        <f t="shared" si="165"/>
        <v>31.88</v>
      </c>
      <c r="S2668" s="18">
        <f t="shared" si="166"/>
        <v>32.821000000000012</v>
      </c>
      <c r="T2668" s="7">
        <f t="shared" si="167"/>
        <v>0.50727191233520363</v>
      </c>
      <c r="U2668" s="4">
        <f>YEAR(SalesDataTable[[#This Row],[Order Date]])</f>
        <v>2026</v>
      </c>
      <c r="V2668" s="7" t="str">
        <f>"Q"&amp;ROUNDUP(MONTH(SalesDataTable[[#This Row],[Order Date]])/3,0)</f>
        <v>Q4</v>
      </c>
      <c r="W2668" s="8">
        <f>MONTH(SalesDataTable[[#This Row],[Order Date]])</f>
        <v>12</v>
      </c>
      <c r="X2668" s="7" t="str">
        <f>TEXT(SalesDataTable[[#This Row],[Order Date]],"mmm")</f>
        <v>Dec</v>
      </c>
    </row>
    <row r="2669" spans="1:24" ht="15.75">
      <c r="A2669" s="2">
        <v>1659</v>
      </c>
      <c r="B2669" s="11">
        <v>46382</v>
      </c>
      <c r="C2669" s="4">
        <f>YEAR(SalesDataTable[[#This Row],[Order Date]])</f>
        <v>2026</v>
      </c>
      <c r="D2669" s="4" t="str">
        <f>"Q"&amp;ROUNDUP(MONTH(SalesDataTable[[#This Row],[Order Date]])/3,0)</f>
        <v>Q4</v>
      </c>
      <c r="E2669" s="4">
        <f>MONTH(SalesDataTable[[#This Row],[Order Date]])</f>
        <v>12</v>
      </c>
      <c r="F2669" s="4" t="str">
        <f>TEXT(SalesDataTable[[#This Row],[Order Date]],"MMM")</f>
        <v>Dec</v>
      </c>
      <c r="G2669" s="3" t="s">
        <v>0</v>
      </c>
      <c r="H2669" s="3" t="s">
        <v>50</v>
      </c>
      <c r="I2669" s="3" t="s">
        <v>19</v>
      </c>
      <c r="J2669" s="3" t="s">
        <v>13</v>
      </c>
      <c r="K2669" s="3" t="s">
        <v>14</v>
      </c>
      <c r="L2669" s="3" t="s">
        <v>44</v>
      </c>
      <c r="M2669" s="8">
        <v>1</v>
      </c>
      <c r="N2669" s="5">
        <v>133.56</v>
      </c>
      <c r="O2669" s="6">
        <v>0.05</v>
      </c>
      <c r="P2669" s="18">
        <v>68.739999999999995</v>
      </c>
      <c r="Q2669" s="18">
        <f t="shared" si="164"/>
        <v>126.88199999999999</v>
      </c>
      <c r="R2669" s="18">
        <f t="shared" si="165"/>
        <v>68.739999999999995</v>
      </c>
      <c r="S2669" s="18">
        <f t="shared" si="166"/>
        <v>58.141999999999996</v>
      </c>
      <c r="T2669" s="7">
        <f t="shared" si="167"/>
        <v>0.4582367869358932</v>
      </c>
      <c r="U2669" s="4">
        <f>YEAR(SalesDataTable[[#This Row],[Order Date]])</f>
        <v>2026</v>
      </c>
      <c r="V2669" s="7" t="str">
        <f>"Q"&amp;ROUNDUP(MONTH(SalesDataTable[[#This Row],[Order Date]])/3,0)</f>
        <v>Q4</v>
      </c>
      <c r="W2669" s="8">
        <f>MONTH(SalesDataTable[[#This Row],[Order Date]])</f>
        <v>12</v>
      </c>
      <c r="X2669" s="7" t="str">
        <f>TEXT(SalesDataTable[[#This Row],[Order Date]],"mmm")</f>
        <v>Dec</v>
      </c>
    </row>
    <row r="2670" spans="1:24" ht="15.75">
      <c r="A2670" s="2">
        <v>3188</v>
      </c>
      <c r="B2670" s="11">
        <v>46382</v>
      </c>
      <c r="C2670" s="4">
        <f>YEAR(SalesDataTable[[#This Row],[Order Date]])</f>
        <v>2026</v>
      </c>
      <c r="D2670" s="4" t="str">
        <f>"Q"&amp;ROUNDUP(MONTH(SalesDataTable[[#This Row],[Order Date]])/3,0)</f>
        <v>Q4</v>
      </c>
      <c r="E2670" s="4">
        <f>MONTH(SalesDataTable[[#This Row],[Order Date]])</f>
        <v>12</v>
      </c>
      <c r="F2670" s="4" t="str">
        <f>TEXT(SalesDataTable[[#This Row],[Order Date]],"MMM")</f>
        <v>Dec</v>
      </c>
      <c r="G2670" s="3" t="s">
        <v>20</v>
      </c>
      <c r="H2670" s="3" t="s">
        <v>31</v>
      </c>
      <c r="I2670" s="3" t="s">
        <v>28</v>
      </c>
      <c r="J2670" s="3" t="s">
        <v>13</v>
      </c>
      <c r="K2670" s="3" t="s">
        <v>23</v>
      </c>
      <c r="L2670" s="3" t="s">
        <v>51</v>
      </c>
      <c r="M2670" s="8">
        <v>2</v>
      </c>
      <c r="N2670" s="5">
        <v>122.28</v>
      </c>
      <c r="O2670" s="6">
        <v>0.1</v>
      </c>
      <c r="P2670" s="18">
        <v>61.64</v>
      </c>
      <c r="Q2670" s="18">
        <f t="shared" si="164"/>
        <v>220.10400000000001</v>
      </c>
      <c r="R2670" s="18">
        <f t="shared" si="165"/>
        <v>123.28</v>
      </c>
      <c r="S2670" s="18">
        <f t="shared" si="166"/>
        <v>96.824000000000012</v>
      </c>
      <c r="T2670" s="7">
        <f t="shared" si="167"/>
        <v>0.43990113764402283</v>
      </c>
      <c r="U2670" s="4">
        <f>YEAR(SalesDataTable[[#This Row],[Order Date]])</f>
        <v>2026</v>
      </c>
      <c r="V2670" s="7" t="str">
        <f>"Q"&amp;ROUNDUP(MONTH(SalesDataTable[[#This Row],[Order Date]])/3,0)</f>
        <v>Q4</v>
      </c>
      <c r="W2670" s="8">
        <f>MONTH(SalesDataTable[[#This Row],[Order Date]])</f>
        <v>12</v>
      </c>
      <c r="X2670" s="7" t="str">
        <f>TEXT(SalesDataTable[[#This Row],[Order Date]],"mmm")</f>
        <v>Dec</v>
      </c>
    </row>
    <row r="2671" spans="1:24" ht="15.75">
      <c r="A2671" s="2">
        <v>3673</v>
      </c>
      <c r="B2671" s="11">
        <v>46382</v>
      </c>
      <c r="C2671" s="4">
        <f>YEAR(SalesDataTable[[#This Row],[Order Date]])</f>
        <v>2026</v>
      </c>
      <c r="D2671" s="4" t="str">
        <f>"Q"&amp;ROUNDUP(MONTH(SalesDataTable[[#This Row],[Order Date]])/3,0)</f>
        <v>Q4</v>
      </c>
      <c r="E2671" s="4">
        <f>MONTH(SalesDataTable[[#This Row],[Order Date]])</f>
        <v>12</v>
      </c>
      <c r="F2671" s="4" t="str">
        <f>TEXT(SalesDataTable[[#This Row],[Order Date]],"MMM")</f>
        <v>Dec</v>
      </c>
      <c r="G2671" s="3" t="s">
        <v>0</v>
      </c>
      <c r="H2671" s="3" t="s">
        <v>50</v>
      </c>
      <c r="I2671" s="3" t="s">
        <v>2</v>
      </c>
      <c r="J2671" s="3" t="s">
        <v>16</v>
      </c>
      <c r="K2671" s="3" t="s">
        <v>34</v>
      </c>
      <c r="L2671" s="3" t="s">
        <v>35</v>
      </c>
      <c r="M2671" s="8">
        <v>1</v>
      </c>
      <c r="N2671" s="5">
        <v>40.619999999999997</v>
      </c>
      <c r="O2671" s="6">
        <v>0</v>
      </c>
      <c r="P2671" s="18">
        <v>14.62</v>
      </c>
      <c r="Q2671" s="18">
        <f t="shared" si="164"/>
        <v>40.619999999999997</v>
      </c>
      <c r="R2671" s="18">
        <f t="shared" si="165"/>
        <v>14.62</v>
      </c>
      <c r="S2671" s="18">
        <f t="shared" si="166"/>
        <v>26</v>
      </c>
      <c r="T2671" s="7">
        <f t="shared" si="167"/>
        <v>0.64007877892663712</v>
      </c>
      <c r="U2671" s="4">
        <f>YEAR(SalesDataTable[[#This Row],[Order Date]])</f>
        <v>2026</v>
      </c>
      <c r="V2671" s="7" t="str">
        <f>"Q"&amp;ROUNDUP(MONTH(SalesDataTable[[#This Row],[Order Date]])/3,0)</f>
        <v>Q4</v>
      </c>
      <c r="W2671" s="8">
        <f>MONTH(SalesDataTable[[#This Row],[Order Date]])</f>
        <v>12</v>
      </c>
      <c r="X2671" s="7" t="str">
        <f>TEXT(SalesDataTable[[#This Row],[Order Date]],"mmm")</f>
        <v>Dec</v>
      </c>
    </row>
    <row r="2672" spans="1:24" ht="15.75">
      <c r="A2672" s="2">
        <v>3805</v>
      </c>
      <c r="B2672" s="11">
        <v>46382</v>
      </c>
      <c r="C2672" s="4">
        <f>YEAR(SalesDataTable[[#This Row],[Order Date]])</f>
        <v>2026</v>
      </c>
      <c r="D2672" s="4" t="str">
        <f>"Q"&amp;ROUNDUP(MONTH(SalesDataTable[[#This Row],[Order Date]])/3,0)</f>
        <v>Q4</v>
      </c>
      <c r="E2672" s="4">
        <f>MONTH(SalesDataTable[[#This Row],[Order Date]])</f>
        <v>12</v>
      </c>
      <c r="F2672" s="4" t="str">
        <f>TEXT(SalesDataTable[[#This Row],[Order Date]],"MMM")</f>
        <v>Dec</v>
      </c>
      <c r="G2672" s="3" t="s">
        <v>20</v>
      </c>
      <c r="H2672" s="3" t="s">
        <v>21</v>
      </c>
      <c r="I2672" s="3" t="s">
        <v>8</v>
      </c>
      <c r="J2672" s="3" t="s">
        <v>16</v>
      </c>
      <c r="K2672" s="3" t="s">
        <v>14</v>
      </c>
      <c r="L2672" s="3" t="s">
        <v>32</v>
      </c>
      <c r="M2672" s="8">
        <v>8</v>
      </c>
      <c r="N2672" s="5">
        <v>45.54</v>
      </c>
      <c r="O2672" s="6">
        <v>0.15</v>
      </c>
      <c r="P2672" s="18">
        <v>18.54</v>
      </c>
      <c r="Q2672" s="18">
        <f t="shared" si="164"/>
        <v>309.67199999999997</v>
      </c>
      <c r="R2672" s="18">
        <f t="shared" si="165"/>
        <v>148.32</v>
      </c>
      <c r="S2672" s="18">
        <f t="shared" si="166"/>
        <v>161.35199999999998</v>
      </c>
      <c r="T2672" s="7">
        <f t="shared" si="167"/>
        <v>0.52104161822831896</v>
      </c>
      <c r="U2672" s="4">
        <f>YEAR(SalesDataTable[[#This Row],[Order Date]])</f>
        <v>2026</v>
      </c>
      <c r="V2672" s="7" t="str">
        <f>"Q"&amp;ROUNDUP(MONTH(SalesDataTable[[#This Row],[Order Date]])/3,0)</f>
        <v>Q4</v>
      </c>
      <c r="W2672" s="8">
        <f>MONTH(SalesDataTable[[#This Row],[Order Date]])</f>
        <v>12</v>
      </c>
      <c r="X2672" s="7" t="str">
        <f>TEXT(SalesDataTable[[#This Row],[Order Date]],"mmm")</f>
        <v>Dec</v>
      </c>
    </row>
    <row r="2673" spans="1:24" ht="15.75">
      <c r="A2673" s="2">
        <v>3945</v>
      </c>
      <c r="B2673" s="11">
        <v>46382</v>
      </c>
      <c r="C2673" s="4">
        <f>YEAR(SalesDataTable[[#This Row],[Order Date]])</f>
        <v>2026</v>
      </c>
      <c r="D2673" s="4" t="str">
        <f>"Q"&amp;ROUNDUP(MONTH(SalesDataTable[[#This Row],[Order Date]])/3,0)</f>
        <v>Q4</v>
      </c>
      <c r="E2673" s="4">
        <f>MONTH(SalesDataTable[[#This Row],[Order Date]])</f>
        <v>12</v>
      </c>
      <c r="F2673" s="4" t="str">
        <f>TEXT(SalesDataTable[[#This Row],[Order Date]],"MMM")</f>
        <v>Dec</v>
      </c>
      <c r="G2673" s="3" t="s">
        <v>20</v>
      </c>
      <c r="H2673" s="3" t="s">
        <v>47</v>
      </c>
      <c r="I2673" s="3" t="s">
        <v>8</v>
      </c>
      <c r="J2673" s="3" t="s">
        <v>16</v>
      </c>
      <c r="K2673" s="3" t="s">
        <v>4</v>
      </c>
      <c r="L2673" s="3" t="s">
        <v>22</v>
      </c>
      <c r="M2673" s="8">
        <v>4</v>
      </c>
      <c r="N2673" s="5">
        <v>50.96</v>
      </c>
      <c r="O2673" s="6">
        <v>0.1</v>
      </c>
      <c r="P2673" s="18">
        <v>22.14</v>
      </c>
      <c r="Q2673" s="18">
        <f t="shared" si="164"/>
        <v>183.45600000000002</v>
      </c>
      <c r="R2673" s="18">
        <f t="shared" si="165"/>
        <v>88.56</v>
      </c>
      <c r="S2673" s="18">
        <f t="shared" si="166"/>
        <v>94.896000000000015</v>
      </c>
      <c r="T2673" s="7">
        <f t="shared" si="167"/>
        <v>0.51726844583987441</v>
      </c>
      <c r="U2673" s="4">
        <f>YEAR(SalesDataTable[[#This Row],[Order Date]])</f>
        <v>2026</v>
      </c>
      <c r="V2673" s="7" t="str">
        <f>"Q"&amp;ROUNDUP(MONTH(SalesDataTable[[#This Row],[Order Date]])/3,0)</f>
        <v>Q4</v>
      </c>
      <c r="W2673" s="8">
        <f>MONTH(SalesDataTable[[#This Row],[Order Date]])</f>
        <v>12</v>
      </c>
      <c r="X2673" s="7" t="str">
        <f>TEXT(SalesDataTable[[#This Row],[Order Date]],"mmm")</f>
        <v>Dec</v>
      </c>
    </row>
    <row r="2674" spans="1:24" ht="15.75">
      <c r="A2674" s="2">
        <v>4266</v>
      </c>
      <c r="B2674" s="11">
        <v>46382</v>
      </c>
      <c r="C2674" s="4">
        <f>YEAR(SalesDataTable[[#This Row],[Order Date]])</f>
        <v>2026</v>
      </c>
      <c r="D2674" s="4" t="str">
        <f>"Q"&amp;ROUNDUP(MONTH(SalesDataTable[[#This Row],[Order Date]])/3,0)</f>
        <v>Q4</v>
      </c>
      <c r="E2674" s="4">
        <f>MONTH(SalesDataTable[[#This Row],[Order Date]])</f>
        <v>12</v>
      </c>
      <c r="F2674" s="4" t="str">
        <f>TEXT(SalesDataTable[[#This Row],[Order Date]],"MMM")</f>
        <v>Dec</v>
      </c>
      <c r="G2674" s="3" t="s">
        <v>6</v>
      </c>
      <c r="H2674" s="3" t="s">
        <v>7</v>
      </c>
      <c r="I2674" s="3" t="s">
        <v>2</v>
      </c>
      <c r="J2674" s="3" t="s">
        <v>13</v>
      </c>
      <c r="K2674" s="3" t="s">
        <v>4</v>
      </c>
      <c r="L2674" s="3" t="s">
        <v>26</v>
      </c>
      <c r="M2674" s="8">
        <v>4</v>
      </c>
      <c r="N2674" s="5">
        <v>40.19</v>
      </c>
      <c r="O2674" s="6">
        <v>0.15</v>
      </c>
      <c r="P2674" s="18">
        <v>16.55</v>
      </c>
      <c r="Q2674" s="18">
        <f t="shared" si="164"/>
        <v>136.64599999999999</v>
      </c>
      <c r="R2674" s="18">
        <f t="shared" si="165"/>
        <v>66.2</v>
      </c>
      <c r="S2674" s="18">
        <f t="shared" si="166"/>
        <v>70.445999999999984</v>
      </c>
      <c r="T2674" s="7">
        <f t="shared" si="167"/>
        <v>0.51553649576277383</v>
      </c>
      <c r="U2674" s="4">
        <f>YEAR(SalesDataTable[[#This Row],[Order Date]])</f>
        <v>2026</v>
      </c>
      <c r="V2674" s="7" t="str">
        <f>"Q"&amp;ROUNDUP(MONTH(SalesDataTable[[#This Row],[Order Date]])/3,0)</f>
        <v>Q4</v>
      </c>
      <c r="W2674" s="8">
        <f>MONTH(SalesDataTable[[#This Row],[Order Date]])</f>
        <v>12</v>
      </c>
      <c r="X2674" s="7" t="str">
        <f>TEXT(SalesDataTable[[#This Row],[Order Date]],"mmm")</f>
        <v>Dec</v>
      </c>
    </row>
    <row r="2675" spans="1:24" ht="15.75">
      <c r="A2675" s="2">
        <v>606</v>
      </c>
      <c r="B2675" s="11">
        <v>46383</v>
      </c>
      <c r="C2675" s="4">
        <f>YEAR(SalesDataTable[[#This Row],[Order Date]])</f>
        <v>2026</v>
      </c>
      <c r="D2675" s="4" t="str">
        <f>"Q"&amp;ROUNDUP(MONTH(SalesDataTable[[#This Row],[Order Date]])/3,0)</f>
        <v>Q4</v>
      </c>
      <c r="E2675" s="4">
        <f>MONTH(SalesDataTable[[#This Row],[Order Date]])</f>
        <v>12</v>
      </c>
      <c r="F2675" s="4" t="str">
        <f>TEXT(SalesDataTable[[#This Row],[Order Date]],"MMM")</f>
        <v>Dec</v>
      </c>
      <c r="G2675" s="3" t="s">
        <v>6</v>
      </c>
      <c r="H2675" s="3" t="s">
        <v>43</v>
      </c>
      <c r="I2675" s="3" t="s">
        <v>2</v>
      </c>
      <c r="J2675" s="3" t="s">
        <v>13</v>
      </c>
      <c r="K2675" s="3" t="s">
        <v>23</v>
      </c>
      <c r="L2675" s="3" t="s">
        <v>24</v>
      </c>
      <c r="M2675" s="8">
        <v>3</v>
      </c>
      <c r="N2675" s="5">
        <v>333.84</v>
      </c>
      <c r="O2675" s="6">
        <v>0</v>
      </c>
      <c r="P2675" s="18">
        <v>193.05</v>
      </c>
      <c r="Q2675" s="18">
        <f t="shared" si="164"/>
        <v>1001.52</v>
      </c>
      <c r="R2675" s="18">
        <f t="shared" si="165"/>
        <v>579.15000000000009</v>
      </c>
      <c r="S2675" s="18">
        <f t="shared" si="166"/>
        <v>422.36999999999989</v>
      </c>
      <c r="T2675" s="7">
        <f t="shared" si="167"/>
        <v>0.42172897196261672</v>
      </c>
      <c r="U2675" s="4">
        <f>YEAR(SalesDataTable[[#This Row],[Order Date]])</f>
        <v>2026</v>
      </c>
      <c r="V2675" s="7" t="str">
        <f>"Q"&amp;ROUNDUP(MONTH(SalesDataTable[[#This Row],[Order Date]])/3,0)</f>
        <v>Q4</v>
      </c>
      <c r="W2675" s="8">
        <f>MONTH(SalesDataTable[[#This Row],[Order Date]])</f>
        <v>12</v>
      </c>
      <c r="X2675" s="7" t="str">
        <f>TEXT(SalesDataTable[[#This Row],[Order Date]],"mmm")</f>
        <v>Dec</v>
      </c>
    </row>
    <row r="2676" spans="1:24" ht="15.75">
      <c r="A2676" s="2">
        <v>1166</v>
      </c>
      <c r="B2676" s="11">
        <v>46383</v>
      </c>
      <c r="C2676" s="4">
        <f>YEAR(SalesDataTable[[#This Row],[Order Date]])</f>
        <v>2026</v>
      </c>
      <c r="D2676" s="4" t="str">
        <f>"Q"&amp;ROUNDUP(MONTH(SalesDataTable[[#This Row],[Order Date]])/3,0)</f>
        <v>Q4</v>
      </c>
      <c r="E2676" s="4">
        <f>MONTH(SalesDataTable[[#This Row],[Order Date]])</f>
        <v>12</v>
      </c>
      <c r="F2676" s="4" t="str">
        <f>TEXT(SalesDataTable[[#This Row],[Order Date]],"MMM")</f>
        <v>Dec</v>
      </c>
      <c r="G2676" s="3" t="s">
        <v>11</v>
      </c>
      <c r="H2676" s="3" t="s">
        <v>52</v>
      </c>
      <c r="I2676" s="3" t="s">
        <v>28</v>
      </c>
      <c r="J2676" s="3" t="s">
        <v>3</v>
      </c>
      <c r="K2676" s="3" t="s">
        <v>23</v>
      </c>
      <c r="L2676" s="3" t="s">
        <v>29</v>
      </c>
      <c r="M2676" s="8">
        <v>2</v>
      </c>
      <c r="N2676" s="5">
        <v>198.94</v>
      </c>
      <c r="O2676" s="6">
        <v>0.15</v>
      </c>
      <c r="P2676" s="18">
        <v>102.32</v>
      </c>
      <c r="Q2676" s="18">
        <f t="shared" si="164"/>
        <v>338.19799999999998</v>
      </c>
      <c r="R2676" s="18">
        <f t="shared" si="165"/>
        <v>204.64</v>
      </c>
      <c r="S2676" s="18">
        <f t="shared" si="166"/>
        <v>133.55799999999999</v>
      </c>
      <c r="T2676" s="7">
        <f t="shared" si="167"/>
        <v>0.39491067362905752</v>
      </c>
      <c r="U2676" s="4">
        <f>YEAR(SalesDataTable[[#This Row],[Order Date]])</f>
        <v>2026</v>
      </c>
      <c r="V2676" s="7" t="str">
        <f>"Q"&amp;ROUNDUP(MONTH(SalesDataTable[[#This Row],[Order Date]])/3,0)</f>
        <v>Q4</v>
      </c>
      <c r="W2676" s="8">
        <f>MONTH(SalesDataTable[[#This Row],[Order Date]])</f>
        <v>12</v>
      </c>
      <c r="X2676" s="7" t="str">
        <f>TEXT(SalesDataTable[[#This Row],[Order Date]],"mmm")</f>
        <v>Dec</v>
      </c>
    </row>
    <row r="2677" spans="1:24" ht="15.75">
      <c r="A2677" s="2">
        <v>1913</v>
      </c>
      <c r="B2677" s="11">
        <v>46383</v>
      </c>
      <c r="C2677" s="4">
        <f>YEAR(SalesDataTable[[#This Row],[Order Date]])</f>
        <v>2026</v>
      </c>
      <c r="D2677" s="4" t="str">
        <f>"Q"&amp;ROUNDUP(MONTH(SalesDataTable[[#This Row],[Order Date]])/3,0)</f>
        <v>Q4</v>
      </c>
      <c r="E2677" s="4">
        <f>MONTH(SalesDataTable[[#This Row],[Order Date]])</f>
        <v>12</v>
      </c>
      <c r="F2677" s="4" t="str">
        <f>TEXT(SalesDataTable[[#This Row],[Order Date]],"MMM")</f>
        <v>Dec</v>
      </c>
      <c r="G2677" s="3" t="s">
        <v>11</v>
      </c>
      <c r="H2677" s="3" t="s">
        <v>25</v>
      </c>
      <c r="I2677" s="3" t="s">
        <v>28</v>
      </c>
      <c r="J2677" s="3" t="s">
        <v>13</v>
      </c>
      <c r="K2677" s="3" t="s">
        <v>34</v>
      </c>
      <c r="L2677" s="3" t="s">
        <v>42</v>
      </c>
      <c r="M2677" s="8">
        <v>3</v>
      </c>
      <c r="N2677" s="5">
        <v>35.979999999999997</v>
      </c>
      <c r="O2677" s="6">
        <v>0</v>
      </c>
      <c r="P2677" s="18">
        <v>13.6</v>
      </c>
      <c r="Q2677" s="18">
        <f t="shared" si="164"/>
        <v>107.94</v>
      </c>
      <c r="R2677" s="18">
        <f t="shared" si="165"/>
        <v>40.799999999999997</v>
      </c>
      <c r="S2677" s="18">
        <f t="shared" si="166"/>
        <v>67.14</v>
      </c>
      <c r="T2677" s="7">
        <f t="shared" si="167"/>
        <v>0.62201222901612008</v>
      </c>
      <c r="U2677" s="4">
        <f>YEAR(SalesDataTable[[#This Row],[Order Date]])</f>
        <v>2026</v>
      </c>
      <c r="V2677" s="7" t="str">
        <f>"Q"&amp;ROUNDUP(MONTH(SalesDataTable[[#This Row],[Order Date]])/3,0)</f>
        <v>Q4</v>
      </c>
      <c r="W2677" s="8">
        <f>MONTH(SalesDataTable[[#This Row],[Order Date]])</f>
        <v>12</v>
      </c>
      <c r="X2677" s="7" t="str">
        <f>TEXT(SalesDataTable[[#This Row],[Order Date]],"mmm")</f>
        <v>Dec</v>
      </c>
    </row>
    <row r="2678" spans="1:24" ht="15.75">
      <c r="A2678" s="2">
        <v>2402</v>
      </c>
      <c r="B2678" s="11">
        <v>46383</v>
      </c>
      <c r="C2678" s="4">
        <f>YEAR(SalesDataTable[[#This Row],[Order Date]])</f>
        <v>2026</v>
      </c>
      <c r="D2678" s="4" t="str">
        <f>"Q"&amp;ROUNDUP(MONTH(SalesDataTable[[#This Row],[Order Date]])/3,0)</f>
        <v>Q4</v>
      </c>
      <c r="E2678" s="4">
        <f>MONTH(SalesDataTable[[#This Row],[Order Date]])</f>
        <v>12</v>
      </c>
      <c r="F2678" s="4" t="str">
        <f>TEXT(SalesDataTable[[#This Row],[Order Date]],"MMM")</f>
        <v>Dec</v>
      </c>
      <c r="G2678" s="3" t="s">
        <v>6</v>
      </c>
      <c r="H2678" s="3" t="s">
        <v>49</v>
      </c>
      <c r="I2678" s="3" t="s">
        <v>28</v>
      </c>
      <c r="J2678" s="3" t="s">
        <v>13</v>
      </c>
      <c r="K2678" s="3" t="s">
        <v>14</v>
      </c>
      <c r="L2678" s="3" t="s">
        <v>44</v>
      </c>
      <c r="M2678" s="8">
        <v>6</v>
      </c>
      <c r="N2678" s="5">
        <v>133.4</v>
      </c>
      <c r="O2678" s="6">
        <v>0.1</v>
      </c>
      <c r="P2678" s="18">
        <v>66.3</v>
      </c>
      <c r="Q2678" s="18">
        <f t="shared" si="164"/>
        <v>720.36000000000013</v>
      </c>
      <c r="R2678" s="18">
        <f t="shared" si="165"/>
        <v>397.79999999999995</v>
      </c>
      <c r="S2678" s="18">
        <f t="shared" si="166"/>
        <v>322.56000000000017</v>
      </c>
      <c r="T2678" s="7">
        <f t="shared" si="167"/>
        <v>0.44777611194402817</v>
      </c>
      <c r="U2678" s="4">
        <f>YEAR(SalesDataTable[[#This Row],[Order Date]])</f>
        <v>2026</v>
      </c>
      <c r="V2678" s="7" t="str">
        <f>"Q"&amp;ROUNDUP(MONTH(SalesDataTable[[#This Row],[Order Date]])/3,0)</f>
        <v>Q4</v>
      </c>
      <c r="W2678" s="8">
        <f>MONTH(SalesDataTable[[#This Row],[Order Date]])</f>
        <v>12</v>
      </c>
      <c r="X2678" s="7" t="str">
        <f>TEXT(SalesDataTable[[#This Row],[Order Date]],"mmm")</f>
        <v>Dec</v>
      </c>
    </row>
    <row r="2679" spans="1:24" ht="15.75">
      <c r="A2679" s="2">
        <v>3192</v>
      </c>
      <c r="B2679" s="11">
        <v>46383</v>
      </c>
      <c r="C2679" s="4">
        <f>YEAR(SalesDataTable[[#This Row],[Order Date]])</f>
        <v>2026</v>
      </c>
      <c r="D2679" s="4" t="str">
        <f>"Q"&amp;ROUNDUP(MONTH(SalesDataTable[[#This Row],[Order Date]])/3,0)</f>
        <v>Q4</v>
      </c>
      <c r="E2679" s="4">
        <f>MONTH(SalesDataTable[[#This Row],[Order Date]])</f>
        <v>12</v>
      </c>
      <c r="F2679" s="4" t="str">
        <f>TEXT(SalesDataTable[[#This Row],[Order Date]],"MMM")</f>
        <v>Dec</v>
      </c>
      <c r="G2679" s="3" t="s">
        <v>20</v>
      </c>
      <c r="H2679" s="3" t="s">
        <v>31</v>
      </c>
      <c r="I2679" s="3" t="s">
        <v>2</v>
      </c>
      <c r="J2679" s="3" t="s">
        <v>3</v>
      </c>
      <c r="K2679" s="3" t="s">
        <v>9</v>
      </c>
      <c r="L2679" s="3" t="s">
        <v>10</v>
      </c>
      <c r="M2679" s="8">
        <v>2</v>
      </c>
      <c r="N2679" s="5">
        <v>93.45</v>
      </c>
      <c r="O2679" s="6">
        <v>0</v>
      </c>
      <c r="P2679" s="18">
        <v>45.75</v>
      </c>
      <c r="Q2679" s="18">
        <f t="shared" si="164"/>
        <v>186.9</v>
      </c>
      <c r="R2679" s="18">
        <f t="shared" si="165"/>
        <v>91.5</v>
      </c>
      <c r="S2679" s="18">
        <f t="shared" si="166"/>
        <v>95.4</v>
      </c>
      <c r="T2679" s="7">
        <f t="shared" si="167"/>
        <v>0.5104333868378812</v>
      </c>
      <c r="U2679" s="4">
        <f>YEAR(SalesDataTable[[#This Row],[Order Date]])</f>
        <v>2026</v>
      </c>
      <c r="V2679" s="7" t="str">
        <f>"Q"&amp;ROUNDUP(MONTH(SalesDataTable[[#This Row],[Order Date]])/3,0)</f>
        <v>Q4</v>
      </c>
      <c r="W2679" s="8">
        <f>MONTH(SalesDataTable[[#This Row],[Order Date]])</f>
        <v>12</v>
      </c>
      <c r="X2679" s="7" t="str">
        <f>TEXT(SalesDataTable[[#This Row],[Order Date]],"mmm")</f>
        <v>Dec</v>
      </c>
    </row>
    <row r="2680" spans="1:24" ht="15.75">
      <c r="A2680" s="2">
        <v>3721</v>
      </c>
      <c r="B2680" s="11">
        <v>46383</v>
      </c>
      <c r="C2680" s="4">
        <f>YEAR(SalesDataTable[[#This Row],[Order Date]])</f>
        <v>2026</v>
      </c>
      <c r="D2680" s="4" t="str">
        <f>"Q"&amp;ROUNDUP(MONTH(SalesDataTable[[#This Row],[Order Date]])/3,0)</f>
        <v>Q4</v>
      </c>
      <c r="E2680" s="4">
        <f>MONTH(SalesDataTable[[#This Row],[Order Date]])</f>
        <v>12</v>
      </c>
      <c r="F2680" s="4" t="str">
        <f>TEXT(SalesDataTable[[#This Row],[Order Date]],"MMM")</f>
        <v>Dec</v>
      </c>
      <c r="G2680" s="3" t="s">
        <v>11</v>
      </c>
      <c r="H2680" s="3" t="s">
        <v>25</v>
      </c>
      <c r="I2680" s="3" t="s">
        <v>28</v>
      </c>
      <c r="J2680" s="3" t="s">
        <v>13</v>
      </c>
      <c r="K2680" s="3" t="s">
        <v>34</v>
      </c>
      <c r="L2680" s="3" t="s">
        <v>45</v>
      </c>
      <c r="M2680" s="8">
        <v>1</v>
      </c>
      <c r="N2680" s="5">
        <v>49.79</v>
      </c>
      <c r="O2680" s="6">
        <v>0.2</v>
      </c>
      <c r="P2680" s="18">
        <v>21.87</v>
      </c>
      <c r="Q2680" s="18">
        <f t="shared" si="164"/>
        <v>39.832000000000001</v>
      </c>
      <c r="R2680" s="18">
        <f t="shared" si="165"/>
        <v>21.87</v>
      </c>
      <c r="S2680" s="18">
        <f t="shared" si="166"/>
        <v>17.962</v>
      </c>
      <c r="T2680" s="7">
        <f t="shared" si="167"/>
        <v>0.45094396465153641</v>
      </c>
      <c r="U2680" s="4">
        <f>YEAR(SalesDataTable[[#This Row],[Order Date]])</f>
        <v>2026</v>
      </c>
      <c r="V2680" s="7" t="str">
        <f>"Q"&amp;ROUNDUP(MONTH(SalesDataTable[[#This Row],[Order Date]])/3,0)</f>
        <v>Q4</v>
      </c>
      <c r="W2680" s="8">
        <f>MONTH(SalesDataTable[[#This Row],[Order Date]])</f>
        <v>12</v>
      </c>
      <c r="X2680" s="7" t="str">
        <f>TEXT(SalesDataTable[[#This Row],[Order Date]],"mmm")</f>
        <v>Dec</v>
      </c>
    </row>
    <row r="2681" spans="1:24" ht="15.75">
      <c r="A2681" s="2">
        <v>3882</v>
      </c>
      <c r="B2681" s="11">
        <v>46383</v>
      </c>
      <c r="C2681" s="4">
        <f>YEAR(SalesDataTable[[#This Row],[Order Date]])</f>
        <v>2026</v>
      </c>
      <c r="D2681" s="4" t="str">
        <f>"Q"&amp;ROUNDUP(MONTH(SalesDataTable[[#This Row],[Order Date]])/3,0)</f>
        <v>Q4</v>
      </c>
      <c r="E2681" s="4">
        <f>MONTH(SalesDataTable[[#This Row],[Order Date]])</f>
        <v>12</v>
      </c>
      <c r="F2681" s="4" t="str">
        <f>TEXT(SalesDataTable[[#This Row],[Order Date]],"MMM")</f>
        <v>Dec</v>
      </c>
      <c r="G2681" s="3" t="s">
        <v>20</v>
      </c>
      <c r="H2681" s="3" t="s">
        <v>33</v>
      </c>
      <c r="I2681" s="3" t="s">
        <v>28</v>
      </c>
      <c r="J2681" s="3" t="s">
        <v>3</v>
      </c>
      <c r="K2681" s="3" t="s">
        <v>9</v>
      </c>
      <c r="L2681" s="3" t="s">
        <v>46</v>
      </c>
      <c r="M2681" s="8">
        <v>3</v>
      </c>
      <c r="N2681" s="5">
        <v>70.430000000000007</v>
      </c>
      <c r="O2681" s="6">
        <v>0.1</v>
      </c>
      <c r="P2681" s="18">
        <v>32.869999999999997</v>
      </c>
      <c r="Q2681" s="18">
        <f t="shared" si="164"/>
        <v>190.16100000000003</v>
      </c>
      <c r="R2681" s="18">
        <f t="shared" si="165"/>
        <v>98.609999999999985</v>
      </c>
      <c r="S2681" s="18">
        <f t="shared" si="166"/>
        <v>91.551000000000045</v>
      </c>
      <c r="T2681" s="7">
        <f t="shared" si="167"/>
        <v>0.48143941186678674</v>
      </c>
      <c r="U2681" s="4">
        <f>YEAR(SalesDataTable[[#This Row],[Order Date]])</f>
        <v>2026</v>
      </c>
      <c r="V2681" s="7" t="str">
        <f>"Q"&amp;ROUNDUP(MONTH(SalesDataTable[[#This Row],[Order Date]])/3,0)</f>
        <v>Q4</v>
      </c>
      <c r="W2681" s="8">
        <f>MONTH(SalesDataTable[[#This Row],[Order Date]])</f>
        <v>12</v>
      </c>
      <c r="X2681" s="7" t="str">
        <f>TEXT(SalesDataTable[[#This Row],[Order Date]],"mmm")</f>
        <v>Dec</v>
      </c>
    </row>
    <row r="2682" spans="1:24" ht="15.75">
      <c r="A2682" s="2">
        <v>4945</v>
      </c>
      <c r="B2682" s="11">
        <v>46383</v>
      </c>
      <c r="C2682" s="4">
        <f>YEAR(SalesDataTable[[#This Row],[Order Date]])</f>
        <v>2026</v>
      </c>
      <c r="D2682" s="4" t="str">
        <f>"Q"&amp;ROUNDUP(MONTH(SalesDataTable[[#This Row],[Order Date]])/3,0)</f>
        <v>Q4</v>
      </c>
      <c r="E2682" s="4">
        <f>MONTH(SalesDataTable[[#This Row],[Order Date]])</f>
        <v>12</v>
      </c>
      <c r="F2682" s="4" t="str">
        <f>TEXT(SalesDataTable[[#This Row],[Order Date]],"MMM")</f>
        <v>Dec</v>
      </c>
      <c r="G2682" s="3" t="s">
        <v>11</v>
      </c>
      <c r="H2682" s="3" t="s">
        <v>12</v>
      </c>
      <c r="I2682" s="3" t="s">
        <v>2</v>
      </c>
      <c r="J2682" s="3" t="s">
        <v>16</v>
      </c>
      <c r="K2682" s="3" t="s">
        <v>23</v>
      </c>
      <c r="L2682" s="3" t="s">
        <v>40</v>
      </c>
      <c r="M2682" s="8">
        <v>2</v>
      </c>
      <c r="N2682" s="5">
        <v>82.04</v>
      </c>
      <c r="O2682" s="6">
        <v>0.1</v>
      </c>
      <c r="P2682" s="18">
        <v>38.880000000000003</v>
      </c>
      <c r="Q2682" s="18">
        <f t="shared" si="164"/>
        <v>147.67200000000003</v>
      </c>
      <c r="R2682" s="18">
        <f t="shared" si="165"/>
        <v>77.760000000000005</v>
      </c>
      <c r="S2682" s="18">
        <f t="shared" si="166"/>
        <v>69.91200000000002</v>
      </c>
      <c r="T2682" s="7">
        <f t="shared" si="167"/>
        <v>0.47342759629449055</v>
      </c>
      <c r="U2682" s="4">
        <f>YEAR(SalesDataTable[[#This Row],[Order Date]])</f>
        <v>2026</v>
      </c>
      <c r="V2682" s="7" t="str">
        <f>"Q"&amp;ROUNDUP(MONTH(SalesDataTable[[#This Row],[Order Date]])/3,0)</f>
        <v>Q4</v>
      </c>
      <c r="W2682" s="8">
        <f>MONTH(SalesDataTable[[#This Row],[Order Date]])</f>
        <v>12</v>
      </c>
      <c r="X2682" s="7" t="str">
        <f>TEXT(SalesDataTable[[#This Row],[Order Date]],"mmm")</f>
        <v>Dec</v>
      </c>
    </row>
    <row r="2683" spans="1:24" ht="15.75">
      <c r="A2683" s="2">
        <v>5084</v>
      </c>
      <c r="B2683" s="11">
        <v>46383</v>
      </c>
      <c r="C2683" s="4">
        <f>YEAR(SalesDataTable[[#This Row],[Order Date]])</f>
        <v>2026</v>
      </c>
      <c r="D2683" s="4" t="str">
        <f>"Q"&amp;ROUNDUP(MONTH(SalesDataTable[[#This Row],[Order Date]])/3,0)</f>
        <v>Q4</v>
      </c>
      <c r="E2683" s="4">
        <f>MONTH(SalesDataTable[[#This Row],[Order Date]])</f>
        <v>12</v>
      </c>
      <c r="F2683" s="4" t="str">
        <f>TEXT(SalesDataTable[[#This Row],[Order Date]],"MMM")</f>
        <v>Dec</v>
      </c>
      <c r="G2683" s="3" t="s">
        <v>6</v>
      </c>
      <c r="H2683" s="3" t="s">
        <v>41</v>
      </c>
      <c r="I2683" s="3" t="s">
        <v>28</v>
      </c>
      <c r="J2683" s="3" t="s">
        <v>3</v>
      </c>
      <c r="K2683" s="3" t="s">
        <v>14</v>
      </c>
      <c r="L2683" s="3" t="s">
        <v>15</v>
      </c>
      <c r="M2683" s="8">
        <v>1</v>
      </c>
      <c r="N2683" s="5">
        <v>35.409999999999997</v>
      </c>
      <c r="O2683" s="6">
        <v>0.2</v>
      </c>
      <c r="P2683" s="18">
        <v>13.54</v>
      </c>
      <c r="Q2683" s="18">
        <f t="shared" si="164"/>
        <v>28.327999999999999</v>
      </c>
      <c r="R2683" s="18">
        <f t="shared" si="165"/>
        <v>13.54</v>
      </c>
      <c r="S2683" s="18">
        <f t="shared" si="166"/>
        <v>14.788</v>
      </c>
      <c r="T2683" s="7">
        <f t="shared" si="167"/>
        <v>0.5220276757977973</v>
      </c>
      <c r="U2683" s="4">
        <f>YEAR(SalesDataTable[[#This Row],[Order Date]])</f>
        <v>2026</v>
      </c>
      <c r="V2683" s="7" t="str">
        <f>"Q"&amp;ROUNDUP(MONTH(SalesDataTable[[#This Row],[Order Date]])/3,0)</f>
        <v>Q4</v>
      </c>
      <c r="W2683" s="8">
        <f>MONTH(SalesDataTable[[#This Row],[Order Date]])</f>
        <v>12</v>
      </c>
      <c r="X2683" s="7" t="str">
        <f>TEXT(SalesDataTable[[#This Row],[Order Date]],"mmm")</f>
        <v>Dec</v>
      </c>
    </row>
    <row r="2684" spans="1:24" ht="15.75">
      <c r="A2684" s="2">
        <v>246</v>
      </c>
      <c r="B2684" s="11">
        <v>46384</v>
      </c>
      <c r="C2684" s="4">
        <f>YEAR(SalesDataTable[[#This Row],[Order Date]])</f>
        <v>2026</v>
      </c>
      <c r="D2684" s="4" t="str">
        <f>"Q"&amp;ROUNDUP(MONTH(SalesDataTable[[#This Row],[Order Date]])/3,0)</f>
        <v>Q4</v>
      </c>
      <c r="E2684" s="4">
        <f>MONTH(SalesDataTable[[#This Row],[Order Date]])</f>
        <v>12</v>
      </c>
      <c r="F2684" s="4" t="str">
        <f>TEXT(SalesDataTable[[#This Row],[Order Date]],"MMM")</f>
        <v>Dec</v>
      </c>
      <c r="G2684" s="3" t="s">
        <v>20</v>
      </c>
      <c r="H2684" s="3" t="s">
        <v>31</v>
      </c>
      <c r="I2684" s="3" t="s">
        <v>28</v>
      </c>
      <c r="J2684" s="3" t="s">
        <v>16</v>
      </c>
      <c r="K2684" s="3" t="s">
        <v>4</v>
      </c>
      <c r="L2684" s="3" t="s">
        <v>26</v>
      </c>
      <c r="M2684" s="8">
        <v>1</v>
      </c>
      <c r="N2684" s="5">
        <v>41.06</v>
      </c>
      <c r="O2684" s="6">
        <v>0.1</v>
      </c>
      <c r="P2684" s="18">
        <v>16.23</v>
      </c>
      <c r="Q2684" s="18">
        <f t="shared" si="164"/>
        <v>36.954000000000001</v>
      </c>
      <c r="R2684" s="18">
        <f t="shared" si="165"/>
        <v>16.23</v>
      </c>
      <c r="S2684" s="18">
        <f t="shared" si="166"/>
        <v>20.724</v>
      </c>
      <c r="T2684" s="7">
        <f t="shared" si="167"/>
        <v>0.5608053255398604</v>
      </c>
      <c r="U2684" s="4">
        <f>YEAR(SalesDataTable[[#This Row],[Order Date]])</f>
        <v>2026</v>
      </c>
      <c r="V2684" s="7" t="str">
        <f>"Q"&amp;ROUNDUP(MONTH(SalesDataTable[[#This Row],[Order Date]])/3,0)</f>
        <v>Q4</v>
      </c>
      <c r="W2684" s="8">
        <f>MONTH(SalesDataTable[[#This Row],[Order Date]])</f>
        <v>12</v>
      </c>
      <c r="X2684" s="7" t="str">
        <f>TEXT(SalesDataTable[[#This Row],[Order Date]],"mmm")</f>
        <v>Dec</v>
      </c>
    </row>
    <row r="2685" spans="1:24" ht="15.75">
      <c r="A2685" s="2">
        <v>537</v>
      </c>
      <c r="B2685" s="11">
        <v>46384</v>
      </c>
      <c r="C2685" s="4">
        <f>YEAR(SalesDataTable[[#This Row],[Order Date]])</f>
        <v>2026</v>
      </c>
      <c r="D2685" s="4" t="str">
        <f>"Q"&amp;ROUNDUP(MONTH(SalesDataTable[[#This Row],[Order Date]])/3,0)</f>
        <v>Q4</v>
      </c>
      <c r="E2685" s="4">
        <f>MONTH(SalesDataTable[[#This Row],[Order Date]])</f>
        <v>12</v>
      </c>
      <c r="F2685" s="4" t="str">
        <f>TEXT(SalesDataTable[[#This Row],[Order Date]],"MMM")</f>
        <v>Dec</v>
      </c>
      <c r="G2685" s="3" t="s">
        <v>20</v>
      </c>
      <c r="H2685" s="3" t="s">
        <v>33</v>
      </c>
      <c r="I2685" s="3" t="s">
        <v>8</v>
      </c>
      <c r="J2685" s="3" t="s">
        <v>16</v>
      </c>
      <c r="K2685" s="3" t="s">
        <v>9</v>
      </c>
      <c r="L2685" s="3" t="s">
        <v>10</v>
      </c>
      <c r="M2685" s="8">
        <v>12</v>
      </c>
      <c r="N2685" s="5">
        <v>90.29</v>
      </c>
      <c r="O2685" s="6">
        <v>0.1</v>
      </c>
      <c r="P2685" s="18">
        <v>45.76</v>
      </c>
      <c r="Q2685" s="18">
        <f t="shared" si="164"/>
        <v>975.13200000000006</v>
      </c>
      <c r="R2685" s="18">
        <f t="shared" si="165"/>
        <v>549.12</v>
      </c>
      <c r="S2685" s="18">
        <f t="shared" si="166"/>
        <v>426.01200000000006</v>
      </c>
      <c r="T2685" s="7">
        <f t="shared" si="167"/>
        <v>0.43687623829389255</v>
      </c>
      <c r="U2685" s="4">
        <f>YEAR(SalesDataTable[[#This Row],[Order Date]])</f>
        <v>2026</v>
      </c>
      <c r="V2685" s="7" t="str">
        <f>"Q"&amp;ROUNDUP(MONTH(SalesDataTable[[#This Row],[Order Date]])/3,0)</f>
        <v>Q4</v>
      </c>
      <c r="W2685" s="8">
        <f>MONTH(SalesDataTable[[#This Row],[Order Date]])</f>
        <v>12</v>
      </c>
      <c r="X2685" s="7" t="str">
        <f>TEXT(SalesDataTable[[#This Row],[Order Date]],"mmm")</f>
        <v>Dec</v>
      </c>
    </row>
    <row r="2686" spans="1:24" ht="15.75">
      <c r="A2686" s="2">
        <v>968</v>
      </c>
      <c r="B2686" s="11">
        <v>46384</v>
      </c>
      <c r="C2686" s="4">
        <f>YEAR(SalesDataTable[[#This Row],[Order Date]])</f>
        <v>2026</v>
      </c>
      <c r="D2686" s="4" t="str">
        <f>"Q"&amp;ROUNDUP(MONTH(SalesDataTable[[#This Row],[Order Date]])/3,0)</f>
        <v>Q4</v>
      </c>
      <c r="E2686" s="4">
        <f>MONTH(SalesDataTable[[#This Row],[Order Date]])</f>
        <v>12</v>
      </c>
      <c r="F2686" s="4" t="str">
        <f>TEXT(SalesDataTable[[#This Row],[Order Date]],"MMM")</f>
        <v>Dec</v>
      </c>
      <c r="G2686" s="3" t="s">
        <v>6</v>
      </c>
      <c r="H2686" s="3" t="s">
        <v>43</v>
      </c>
      <c r="I2686" s="3" t="s">
        <v>19</v>
      </c>
      <c r="J2686" s="3" t="s">
        <v>13</v>
      </c>
      <c r="K2686" s="3" t="s">
        <v>4</v>
      </c>
      <c r="L2686" s="3" t="s">
        <v>30</v>
      </c>
      <c r="M2686" s="8">
        <v>1</v>
      </c>
      <c r="N2686" s="5">
        <v>103.13</v>
      </c>
      <c r="O2686" s="6">
        <v>0.15</v>
      </c>
      <c r="P2686" s="18">
        <v>50.06</v>
      </c>
      <c r="Q2686" s="18">
        <f t="shared" si="164"/>
        <v>87.660499999999999</v>
      </c>
      <c r="R2686" s="18">
        <f t="shared" si="165"/>
        <v>50.06</v>
      </c>
      <c r="S2686" s="18">
        <f t="shared" si="166"/>
        <v>37.600499999999997</v>
      </c>
      <c r="T2686" s="7">
        <f t="shared" si="167"/>
        <v>0.42893321393329947</v>
      </c>
      <c r="U2686" s="4">
        <f>YEAR(SalesDataTable[[#This Row],[Order Date]])</f>
        <v>2026</v>
      </c>
      <c r="V2686" s="7" t="str">
        <f>"Q"&amp;ROUNDUP(MONTH(SalesDataTable[[#This Row],[Order Date]])/3,0)</f>
        <v>Q4</v>
      </c>
      <c r="W2686" s="8">
        <f>MONTH(SalesDataTable[[#This Row],[Order Date]])</f>
        <v>12</v>
      </c>
      <c r="X2686" s="7" t="str">
        <f>TEXT(SalesDataTable[[#This Row],[Order Date]],"mmm")</f>
        <v>Dec</v>
      </c>
    </row>
    <row r="2687" spans="1:24" ht="15.75">
      <c r="A2687" s="2">
        <v>1234</v>
      </c>
      <c r="B2687" s="11">
        <v>46384</v>
      </c>
      <c r="C2687" s="4">
        <f>YEAR(SalesDataTable[[#This Row],[Order Date]])</f>
        <v>2026</v>
      </c>
      <c r="D2687" s="4" t="str">
        <f>"Q"&amp;ROUNDUP(MONTH(SalesDataTable[[#This Row],[Order Date]])/3,0)</f>
        <v>Q4</v>
      </c>
      <c r="E2687" s="4">
        <f>MONTH(SalesDataTable[[#This Row],[Order Date]])</f>
        <v>12</v>
      </c>
      <c r="F2687" s="4" t="str">
        <f>TEXT(SalesDataTable[[#This Row],[Order Date]],"MMM")</f>
        <v>Dec</v>
      </c>
      <c r="G2687" s="3" t="s">
        <v>20</v>
      </c>
      <c r="H2687" s="3" t="s">
        <v>47</v>
      </c>
      <c r="I2687" s="3" t="s">
        <v>2</v>
      </c>
      <c r="J2687" s="3" t="s">
        <v>3</v>
      </c>
      <c r="K2687" s="3" t="s">
        <v>4</v>
      </c>
      <c r="L2687" s="3" t="s">
        <v>5</v>
      </c>
      <c r="M2687" s="8">
        <v>1</v>
      </c>
      <c r="N2687" s="5">
        <v>81.39</v>
      </c>
      <c r="O2687" s="6">
        <v>0.05</v>
      </c>
      <c r="P2687" s="18">
        <v>43.54</v>
      </c>
      <c r="Q2687" s="18">
        <f t="shared" si="164"/>
        <v>77.320499999999996</v>
      </c>
      <c r="R2687" s="18">
        <f t="shared" si="165"/>
        <v>43.54</v>
      </c>
      <c r="S2687" s="18">
        <f t="shared" si="166"/>
        <v>33.780499999999996</v>
      </c>
      <c r="T2687" s="7">
        <f t="shared" si="167"/>
        <v>0.43688931137279247</v>
      </c>
      <c r="U2687" s="4">
        <f>YEAR(SalesDataTable[[#This Row],[Order Date]])</f>
        <v>2026</v>
      </c>
      <c r="V2687" s="7" t="str">
        <f>"Q"&amp;ROUNDUP(MONTH(SalesDataTable[[#This Row],[Order Date]])/3,0)</f>
        <v>Q4</v>
      </c>
      <c r="W2687" s="8">
        <f>MONTH(SalesDataTable[[#This Row],[Order Date]])</f>
        <v>12</v>
      </c>
      <c r="X2687" s="7" t="str">
        <f>TEXT(SalesDataTable[[#This Row],[Order Date]],"mmm")</f>
        <v>Dec</v>
      </c>
    </row>
    <row r="2688" spans="1:24" ht="15.75">
      <c r="A2688" s="2">
        <v>2061</v>
      </c>
      <c r="B2688" s="11">
        <v>46384</v>
      </c>
      <c r="C2688" s="4">
        <f>YEAR(SalesDataTable[[#This Row],[Order Date]])</f>
        <v>2026</v>
      </c>
      <c r="D2688" s="4" t="str">
        <f>"Q"&amp;ROUNDUP(MONTH(SalesDataTable[[#This Row],[Order Date]])/3,0)</f>
        <v>Q4</v>
      </c>
      <c r="E2688" s="4">
        <f>MONTH(SalesDataTable[[#This Row],[Order Date]])</f>
        <v>12</v>
      </c>
      <c r="F2688" s="4" t="str">
        <f>TEXT(SalesDataTable[[#This Row],[Order Date]],"MMM")</f>
        <v>Dec</v>
      </c>
      <c r="G2688" s="3" t="s">
        <v>0</v>
      </c>
      <c r="H2688" s="3" t="s">
        <v>50</v>
      </c>
      <c r="I2688" s="3" t="s">
        <v>28</v>
      </c>
      <c r="J2688" s="3" t="s">
        <v>3</v>
      </c>
      <c r="K2688" s="3" t="s">
        <v>23</v>
      </c>
      <c r="L2688" s="3" t="s">
        <v>24</v>
      </c>
      <c r="M2688" s="8">
        <v>2</v>
      </c>
      <c r="N2688" s="5">
        <v>342.78</v>
      </c>
      <c r="O2688" s="6">
        <v>0</v>
      </c>
      <c r="P2688" s="18">
        <v>197.89</v>
      </c>
      <c r="Q2688" s="18">
        <f t="shared" si="164"/>
        <v>685.56</v>
      </c>
      <c r="R2688" s="18">
        <f t="shared" si="165"/>
        <v>395.78</v>
      </c>
      <c r="S2688" s="18">
        <f t="shared" si="166"/>
        <v>289.77999999999997</v>
      </c>
      <c r="T2688" s="7">
        <f t="shared" si="167"/>
        <v>0.4226909387945621</v>
      </c>
      <c r="U2688" s="4">
        <f>YEAR(SalesDataTable[[#This Row],[Order Date]])</f>
        <v>2026</v>
      </c>
      <c r="V2688" s="7" t="str">
        <f>"Q"&amp;ROUNDUP(MONTH(SalesDataTable[[#This Row],[Order Date]])/3,0)</f>
        <v>Q4</v>
      </c>
      <c r="W2688" s="8">
        <f>MONTH(SalesDataTable[[#This Row],[Order Date]])</f>
        <v>12</v>
      </c>
      <c r="X2688" s="7" t="str">
        <f>TEXT(SalesDataTable[[#This Row],[Order Date]],"mmm")</f>
        <v>Dec</v>
      </c>
    </row>
    <row r="2689" spans="1:24" ht="15.75">
      <c r="A2689" s="2">
        <v>2219</v>
      </c>
      <c r="B2689" s="11">
        <v>46384</v>
      </c>
      <c r="C2689" s="4">
        <f>YEAR(SalesDataTable[[#This Row],[Order Date]])</f>
        <v>2026</v>
      </c>
      <c r="D2689" s="4" t="str">
        <f>"Q"&amp;ROUNDUP(MONTH(SalesDataTable[[#This Row],[Order Date]])/3,0)</f>
        <v>Q4</v>
      </c>
      <c r="E2689" s="4">
        <f>MONTH(SalesDataTable[[#This Row],[Order Date]])</f>
        <v>12</v>
      </c>
      <c r="F2689" s="4" t="str">
        <f>TEXT(SalesDataTable[[#This Row],[Order Date]],"MMM")</f>
        <v>Dec</v>
      </c>
      <c r="G2689" s="3" t="s">
        <v>6</v>
      </c>
      <c r="H2689" s="3" t="s">
        <v>49</v>
      </c>
      <c r="I2689" s="3" t="s">
        <v>2</v>
      </c>
      <c r="J2689" s="3" t="s">
        <v>3</v>
      </c>
      <c r="K2689" s="3" t="s">
        <v>9</v>
      </c>
      <c r="L2689" s="3" t="s">
        <v>17</v>
      </c>
      <c r="M2689" s="8">
        <v>1</v>
      </c>
      <c r="N2689" s="5">
        <v>147</v>
      </c>
      <c r="O2689" s="6">
        <v>0.15</v>
      </c>
      <c r="P2689" s="18">
        <v>79.58</v>
      </c>
      <c r="Q2689" s="18">
        <f t="shared" si="164"/>
        <v>124.95</v>
      </c>
      <c r="R2689" s="18">
        <f t="shared" si="165"/>
        <v>79.58</v>
      </c>
      <c r="S2689" s="18">
        <f t="shared" si="166"/>
        <v>45.370000000000005</v>
      </c>
      <c r="T2689" s="7">
        <f t="shared" si="167"/>
        <v>0.36310524209683875</v>
      </c>
      <c r="U2689" s="4">
        <f>YEAR(SalesDataTable[[#This Row],[Order Date]])</f>
        <v>2026</v>
      </c>
      <c r="V2689" s="7" t="str">
        <f>"Q"&amp;ROUNDUP(MONTH(SalesDataTable[[#This Row],[Order Date]])/3,0)</f>
        <v>Q4</v>
      </c>
      <c r="W2689" s="8">
        <f>MONTH(SalesDataTable[[#This Row],[Order Date]])</f>
        <v>12</v>
      </c>
      <c r="X2689" s="7" t="str">
        <f>TEXT(SalesDataTable[[#This Row],[Order Date]],"mmm")</f>
        <v>Dec</v>
      </c>
    </row>
    <row r="2690" spans="1:24" ht="15.75">
      <c r="A2690" s="2">
        <v>2651</v>
      </c>
      <c r="B2690" s="11">
        <v>46384</v>
      </c>
      <c r="C2690" s="4">
        <f>YEAR(SalesDataTable[[#This Row],[Order Date]])</f>
        <v>2026</v>
      </c>
      <c r="D2690" s="4" t="str">
        <f>"Q"&amp;ROUNDUP(MONTH(SalesDataTable[[#This Row],[Order Date]])/3,0)</f>
        <v>Q4</v>
      </c>
      <c r="E2690" s="4">
        <f>MONTH(SalesDataTable[[#This Row],[Order Date]])</f>
        <v>12</v>
      </c>
      <c r="F2690" s="4" t="str">
        <f>TEXT(SalesDataTable[[#This Row],[Order Date]],"MMM")</f>
        <v>Dec</v>
      </c>
      <c r="G2690" s="3" t="s">
        <v>0</v>
      </c>
      <c r="H2690" s="3" t="s">
        <v>50</v>
      </c>
      <c r="I2690" s="3" t="s">
        <v>2</v>
      </c>
      <c r="J2690" s="3" t="s">
        <v>13</v>
      </c>
      <c r="K2690" s="3" t="s">
        <v>14</v>
      </c>
      <c r="L2690" s="3" t="s">
        <v>32</v>
      </c>
      <c r="M2690" s="8">
        <v>1</v>
      </c>
      <c r="N2690" s="5">
        <v>45.69</v>
      </c>
      <c r="O2690" s="6">
        <v>0.2</v>
      </c>
      <c r="P2690" s="18">
        <v>18.829999999999998</v>
      </c>
      <c r="Q2690" s="18">
        <f t="shared" ref="Q2690:Q2708" si="168">M2690*N2690*(1-O2690)</f>
        <v>36.552</v>
      </c>
      <c r="R2690" s="18">
        <f t="shared" ref="R2690:R2708" si="169">M2690*P2690</f>
        <v>18.829999999999998</v>
      </c>
      <c r="S2690" s="18">
        <f t="shared" ref="S2690:S2708" si="170">Q2690-R2690</f>
        <v>17.722000000000001</v>
      </c>
      <c r="T2690" s="7">
        <f t="shared" ref="T2690:T2708" si="171">IFERROR(S2690/Q2690,0)</f>
        <v>0.48484351061501429</v>
      </c>
      <c r="U2690" s="4">
        <f>YEAR(SalesDataTable[[#This Row],[Order Date]])</f>
        <v>2026</v>
      </c>
      <c r="V2690" s="7" t="str">
        <f>"Q"&amp;ROUNDUP(MONTH(SalesDataTable[[#This Row],[Order Date]])/3,0)</f>
        <v>Q4</v>
      </c>
      <c r="W2690" s="8">
        <f>MONTH(SalesDataTable[[#This Row],[Order Date]])</f>
        <v>12</v>
      </c>
      <c r="X2690" s="7" t="str">
        <f>TEXT(SalesDataTable[[#This Row],[Order Date]],"mmm")</f>
        <v>Dec</v>
      </c>
    </row>
    <row r="2691" spans="1:24" ht="15.75">
      <c r="A2691" s="2">
        <v>3173</v>
      </c>
      <c r="B2691" s="11">
        <v>46384</v>
      </c>
      <c r="C2691" s="4">
        <f>YEAR(SalesDataTable[[#This Row],[Order Date]])</f>
        <v>2026</v>
      </c>
      <c r="D2691" s="4" t="str">
        <f>"Q"&amp;ROUNDUP(MONTH(SalesDataTable[[#This Row],[Order Date]])/3,0)</f>
        <v>Q4</v>
      </c>
      <c r="E2691" s="4">
        <f>MONTH(SalesDataTable[[#This Row],[Order Date]])</f>
        <v>12</v>
      </c>
      <c r="F2691" s="4" t="str">
        <f>TEXT(SalesDataTable[[#This Row],[Order Date]],"MMM")</f>
        <v>Dec</v>
      </c>
      <c r="G2691" s="3" t="s">
        <v>6</v>
      </c>
      <c r="H2691" s="3" t="s">
        <v>43</v>
      </c>
      <c r="I2691" s="3" t="s">
        <v>28</v>
      </c>
      <c r="J2691" s="3" t="s">
        <v>3</v>
      </c>
      <c r="K2691" s="3" t="s">
        <v>4</v>
      </c>
      <c r="L2691" s="3" t="s">
        <v>26</v>
      </c>
      <c r="M2691" s="8">
        <v>1</v>
      </c>
      <c r="N2691" s="5">
        <v>39.69</v>
      </c>
      <c r="O2691" s="6">
        <v>0</v>
      </c>
      <c r="P2691" s="18">
        <v>17.09</v>
      </c>
      <c r="Q2691" s="18">
        <f t="shared" si="168"/>
        <v>39.69</v>
      </c>
      <c r="R2691" s="18">
        <f t="shared" si="169"/>
        <v>17.09</v>
      </c>
      <c r="S2691" s="18">
        <f t="shared" si="170"/>
        <v>22.599999999999998</v>
      </c>
      <c r="T2691" s="7">
        <f t="shared" si="171"/>
        <v>0.56941295036533135</v>
      </c>
      <c r="U2691" s="4">
        <f>YEAR(SalesDataTable[[#This Row],[Order Date]])</f>
        <v>2026</v>
      </c>
      <c r="V2691" s="7" t="str">
        <f>"Q"&amp;ROUNDUP(MONTH(SalesDataTable[[#This Row],[Order Date]])/3,0)</f>
        <v>Q4</v>
      </c>
      <c r="W2691" s="8">
        <f>MONTH(SalesDataTable[[#This Row],[Order Date]])</f>
        <v>12</v>
      </c>
      <c r="X2691" s="7" t="str">
        <f>TEXT(SalesDataTable[[#This Row],[Order Date]],"mmm")</f>
        <v>Dec</v>
      </c>
    </row>
    <row r="2692" spans="1:24" ht="15.75">
      <c r="A2692" s="2">
        <v>3409</v>
      </c>
      <c r="B2692" s="11">
        <v>46384</v>
      </c>
      <c r="C2692" s="4">
        <f>YEAR(SalesDataTable[[#This Row],[Order Date]])</f>
        <v>2026</v>
      </c>
      <c r="D2692" s="4" t="str">
        <f>"Q"&amp;ROUNDUP(MONTH(SalesDataTable[[#This Row],[Order Date]])/3,0)</f>
        <v>Q4</v>
      </c>
      <c r="E2692" s="4">
        <f>MONTH(SalesDataTable[[#This Row],[Order Date]])</f>
        <v>12</v>
      </c>
      <c r="F2692" s="4" t="str">
        <f>TEXT(SalesDataTable[[#This Row],[Order Date]],"MMM")</f>
        <v>Dec</v>
      </c>
      <c r="G2692" s="3" t="s">
        <v>20</v>
      </c>
      <c r="H2692" s="3" t="s">
        <v>21</v>
      </c>
      <c r="I2692" s="3" t="s">
        <v>2</v>
      </c>
      <c r="J2692" s="3" t="s">
        <v>13</v>
      </c>
      <c r="K2692" s="3" t="s">
        <v>23</v>
      </c>
      <c r="L2692" s="3" t="s">
        <v>51</v>
      </c>
      <c r="M2692" s="8">
        <v>5</v>
      </c>
      <c r="N2692" s="5">
        <v>122.42</v>
      </c>
      <c r="O2692" s="6">
        <v>0</v>
      </c>
      <c r="P2692" s="18">
        <v>60.8</v>
      </c>
      <c r="Q2692" s="18">
        <f t="shared" si="168"/>
        <v>612.1</v>
      </c>
      <c r="R2692" s="18">
        <f t="shared" si="169"/>
        <v>304</v>
      </c>
      <c r="S2692" s="18">
        <f t="shared" si="170"/>
        <v>308.10000000000002</v>
      </c>
      <c r="T2692" s="7">
        <f t="shared" si="171"/>
        <v>0.50334912595981052</v>
      </c>
      <c r="U2692" s="4">
        <f>YEAR(SalesDataTable[[#This Row],[Order Date]])</f>
        <v>2026</v>
      </c>
      <c r="V2692" s="7" t="str">
        <f>"Q"&amp;ROUNDUP(MONTH(SalesDataTable[[#This Row],[Order Date]])/3,0)</f>
        <v>Q4</v>
      </c>
      <c r="W2692" s="8">
        <f>MONTH(SalesDataTable[[#This Row],[Order Date]])</f>
        <v>12</v>
      </c>
      <c r="X2692" s="7" t="str">
        <f>TEXT(SalesDataTable[[#This Row],[Order Date]],"mmm")</f>
        <v>Dec</v>
      </c>
    </row>
    <row r="2693" spans="1:24" ht="15.75">
      <c r="A2693" s="2">
        <v>3535</v>
      </c>
      <c r="B2693" s="11">
        <v>46384</v>
      </c>
      <c r="C2693" s="4">
        <f>YEAR(SalesDataTable[[#This Row],[Order Date]])</f>
        <v>2026</v>
      </c>
      <c r="D2693" s="4" t="str">
        <f>"Q"&amp;ROUNDUP(MONTH(SalesDataTable[[#This Row],[Order Date]])/3,0)</f>
        <v>Q4</v>
      </c>
      <c r="E2693" s="4">
        <f>MONTH(SalesDataTable[[#This Row],[Order Date]])</f>
        <v>12</v>
      </c>
      <c r="F2693" s="4" t="str">
        <f>TEXT(SalesDataTable[[#This Row],[Order Date]],"MMM")</f>
        <v>Dec</v>
      </c>
      <c r="G2693" s="3" t="s">
        <v>6</v>
      </c>
      <c r="H2693" s="3" t="s">
        <v>27</v>
      </c>
      <c r="I2693" s="3" t="s">
        <v>19</v>
      </c>
      <c r="J2693" s="3" t="s">
        <v>13</v>
      </c>
      <c r="K2693" s="3" t="s">
        <v>14</v>
      </c>
      <c r="L2693" s="3" t="s">
        <v>15</v>
      </c>
      <c r="M2693" s="8">
        <v>1</v>
      </c>
      <c r="N2693" s="5">
        <v>37.03</v>
      </c>
      <c r="O2693" s="6">
        <v>0.15</v>
      </c>
      <c r="P2693" s="18">
        <v>13.53</v>
      </c>
      <c r="Q2693" s="18">
        <f t="shared" si="168"/>
        <v>31.4755</v>
      </c>
      <c r="R2693" s="18">
        <f t="shared" si="169"/>
        <v>13.53</v>
      </c>
      <c r="S2693" s="18">
        <f t="shared" si="170"/>
        <v>17.945500000000003</v>
      </c>
      <c r="T2693" s="7">
        <f t="shared" si="171"/>
        <v>0.57014185636447401</v>
      </c>
      <c r="U2693" s="4">
        <f>YEAR(SalesDataTable[[#This Row],[Order Date]])</f>
        <v>2026</v>
      </c>
      <c r="V2693" s="7" t="str">
        <f>"Q"&amp;ROUNDUP(MONTH(SalesDataTable[[#This Row],[Order Date]])/3,0)</f>
        <v>Q4</v>
      </c>
      <c r="W2693" s="8">
        <f>MONTH(SalesDataTable[[#This Row],[Order Date]])</f>
        <v>12</v>
      </c>
      <c r="X2693" s="7" t="str">
        <f>TEXT(SalesDataTable[[#This Row],[Order Date]],"mmm")</f>
        <v>Dec</v>
      </c>
    </row>
    <row r="2694" spans="1:24" ht="15.75">
      <c r="A2694" s="2">
        <v>5134</v>
      </c>
      <c r="B2694" s="11">
        <v>46384</v>
      </c>
      <c r="C2694" s="4">
        <f>YEAR(SalesDataTable[[#This Row],[Order Date]])</f>
        <v>2026</v>
      </c>
      <c r="D2694" s="4" t="str">
        <f>"Q"&amp;ROUNDUP(MONTH(SalesDataTable[[#This Row],[Order Date]])/3,0)</f>
        <v>Q4</v>
      </c>
      <c r="E2694" s="4">
        <f>MONTH(SalesDataTable[[#This Row],[Order Date]])</f>
        <v>12</v>
      </c>
      <c r="F2694" s="4" t="str">
        <f>TEXT(SalesDataTable[[#This Row],[Order Date]],"MMM")</f>
        <v>Dec</v>
      </c>
      <c r="G2694" s="3" t="s">
        <v>6</v>
      </c>
      <c r="H2694" s="3" t="s">
        <v>49</v>
      </c>
      <c r="I2694" s="3" t="s">
        <v>19</v>
      </c>
      <c r="J2694" s="3" t="s">
        <v>3</v>
      </c>
      <c r="K2694" s="3" t="s">
        <v>9</v>
      </c>
      <c r="L2694" s="3" t="s">
        <v>10</v>
      </c>
      <c r="M2694" s="8">
        <v>1</v>
      </c>
      <c r="N2694" s="5">
        <v>90.99</v>
      </c>
      <c r="O2694" s="6">
        <v>0.05</v>
      </c>
      <c r="P2694" s="18">
        <v>44.78</v>
      </c>
      <c r="Q2694" s="18">
        <f t="shared" si="168"/>
        <v>86.440499999999986</v>
      </c>
      <c r="R2694" s="18">
        <f t="shared" si="169"/>
        <v>44.78</v>
      </c>
      <c r="S2694" s="18">
        <f t="shared" si="170"/>
        <v>41.660499999999985</v>
      </c>
      <c r="T2694" s="7">
        <f t="shared" si="171"/>
        <v>0.48195579618350187</v>
      </c>
      <c r="U2694" s="4">
        <f>YEAR(SalesDataTable[[#This Row],[Order Date]])</f>
        <v>2026</v>
      </c>
      <c r="V2694" s="7" t="str">
        <f>"Q"&amp;ROUNDUP(MONTH(SalesDataTable[[#This Row],[Order Date]])/3,0)</f>
        <v>Q4</v>
      </c>
      <c r="W2694" s="8">
        <f>MONTH(SalesDataTable[[#This Row],[Order Date]])</f>
        <v>12</v>
      </c>
      <c r="X2694" s="7" t="str">
        <f>TEXT(SalesDataTable[[#This Row],[Order Date]],"mmm")</f>
        <v>Dec</v>
      </c>
    </row>
    <row r="2695" spans="1:24" ht="15.75">
      <c r="A2695" s="2">
        <v>2011</v>
      </c>
      <c r="B2695" s="11">
        <v>46385</v>
      </c>
      <c r="C2695" s="4">
        <f>YEAR(SalesDataTable[[#This Row],[Order Date]])</f>
        <v>2026</v>
      </c>
      <c r="D2695" s="4" t="str">
        <f>"Q"&amp;ROUNDUP(MONTH(SalesDataTable[[#This Row],[Order Date]])/3,0)</f>
        <v>Q4</v>
      </c>
      <c r="E2695" s="4">
        <f>MONTH(SalesDataTable[[#This Row],[Order Date]])</f>
        <v>12</v>
      </c>
      <c r="F2695" s="4" t="str">
        <f>TEXT(SalesDataTable[[#This Row],[Order Date]],"MMM")</f>
        <v>Dec</v>
      </c>
      <c r="G2695" s="3" t="s">
        <v>6</v>
      </c>
      <c r="H2695" s="3" t="s">
        <v>41</v>
      </c>
      <c r="I2695" s="3" t="s">
        <v>2</v>
      </c>
      <c r="J2695" s="3" t="s">
        <v>3</v>
      </c>
      <c r="K2695" s="3" t="s">
        <v>9</v>
      </c>
      <c r="L2695" s="3" t="s">
        <v>10</v>
      </c>
      <c r="M2695" s="8">
        <v>1</v>
      </c>
      <c r="N2695" s="5">
        <v>90.81</v>
      </c>
      <c r="O2695" s="6">
        <v>0.1</v>
      </c>
      <c r="P2695" s="18">
        <v>46.53</v>
      </c>
      <c r="Q2695" s="18">
        <f t="shared" si="168"/>
        <v>81.728999999999999</v>
      </c>
      <c r="R2695" s="18">
        <f t="shared" si="169"/>
        <v>46.53</v>
      </c>
      <c r="S2695" s="18">
        <f t="shared" si="170"/>
        <v>35.198999999999998</v>
      </c>
      <c r="T2695" s="7">
        <f t="shared" si="171"/>
        <v>0.43067944059024332</v>
      </c>
      <c r="U2695" s="4">
        <f>YEAR(SalesDataTable[[#This Row],[Order Date]])</f>
        <v>2026</v>
      </c>
      <c r="V2695" s="7" t="str">
        <f>"Q"&amp;ROUNDUP(MONTH(SalesDataTable[[#This Row],[Order Date]])/3,0)</f>
        <v>Q4</v>
      </c>
      <c r="W2695" s="8">
        <f>MONTH(SalesDataTable[[#This Row],[Order Date]])</f>
        <v>12</v>
      </c>
      <c r="X2695" s="7" t="str">
        <f>TEXT(SalesDataTable[[#This Row],[Order Date]],"mmm")</f>
        <v>Dec</v>
      </c>
    </row>
    <row r="2696" spans="1:24" ht="15.75">
      <c r="A2696" s="2">
        <v>2477</v>
      </c>
      <c r="B2696" s="11">
        <v>46385</v>
      </c>
      <c r="C2696" s="4">
        <f>YEAR(SalesDataTable[[#This Row],[Order Date]])</f>
        <v>2026</v>
      </c>
      <c r="D2696" s="4" t="str">
        <f>"Q"&amp;ROUNDUP(MONTH(SalesDataTable[[#This Row],[Order Date]])/3,0)</f>
        <v>Q4</v>
      </c>
      <c r="E2696" s="4">
        <f>MONTH(SalesDataTable[[#This Row],[Order Date]])</f>
        <v>12</v>
      </c>
      <c r="F2696" s="4" t="str">
        <f>TEXT(SalesDataTable[[#This Row],[Order Date]],"MMM")</f>
        <v>Dec</v>
      </c>
      <c r="G2696" s="3" t="s">
        <v>0</v>
      </c>
      <c r="H2696" s="3" t="s">
        <v>50</v>
      </c>
      <c r="I2696" s="3" t="s">
        <v>19</v>
      </c>
      <c r="J2696" s="3" t="s">
        <v>13</v>
      </c>
      <c r="K2696" s="3" t="s">
        <v>4</v>
      </c>
      <c r="L2696" s="3" t="s">
        <v>26</v>
      </c>
      <c r="M2696" s="8">
        <v>1</v>
      </c>
      <c r="N2696" s="5">
        <v>41.28</v>
      </c>
      <c r="O2696" s="6">
        <v>0.15</v>
      </c>
      <c r="P2696" s="18">
        <v>16.41</v>
      </c>
      <c r="Q2696" s="18">
        <f t="shared" si="168"/>
        <v>35.088000000000001</v>
      </c>
      <c r="R2696" s="18">
        <f t="shared" si="169"/>
        <v>16.41</v>
      </c>
      <c r="S2696" s="18">
        <f t="shared" si="170"/>
        <v>18.678000000000001</v>
      </c>
      <c r="T2696" s="7">
        <f t="shared" si="171"/>
        <v>0.53231874145006841</v>
      </c>
      <c r="U2696" s="4">
        <f>YEAR(SalesDataTable[[#This Row],[Order Date]])</f>
        <v>2026</v>
      </c>
      <c r="V2696" s="7" t="str">
        <f>"Q"&amp;ROUNDUP(MONTH(SalesDataTable[[#This Row],[Order Date]])/3,0)</f>
        <v>Q4</v>
      </c>
      <c r="W2696" s="8">
        <f>MONTH(SalesDataTable[[#This Row],[Order Date]])</f>
        <v>12</v>
      </c>
      <c r="X2696" s="7" t="str">
        <f>TEXT(SalesDataTable[[#This Row],[Order Date]],"mmm")</f>
        <v>Dec</v>
      </c>
    </row>
    <row r="2697" spans="1:24" ht="15.75">
      <c r="A2697" s="2">
        <v>2745</v>
      </c>
      <c r="B2697" s="11">
        <v>46385</v>
      </c>
      <c r="C2697" s="4">
        <f>YEAR(SalesDataTable[[#This Row],[Order Date]])</f>
        <v>2026</v>
      </c>
      <c r="D2697" s="4" t="str">
        <f>"Q"&amp;ROUNDUP(MONTH(SalesDataTable[[#This Row],[Order Date]])/3,0)</f>
        <v>Q4</v>
      </c>
      <c r="E2697" s="4">
        <f>MONTH(SalesDataTable[[#This Row],[Order Date]])</f>
        <v>12</v>
      </c>
      <c r="F2697" s="4" t="str">
        <f>TEXT(SalesDataTable[[#This Row],[Order Date]],"MMM")</f>
        <v>Dec</v>
      </c>
      <c r="G2697" s="3" t="s">
        <v>20</v>
      </c>
      <c r="H2697" s="3" t="s">
        <v>47</v>
      </c>
      <c r="I2697" s="3" t="s">
        <v>28</v>
      </c>
      <c r="J2697" s="3" t="s">
        <v>16</v>
      </c>
      <c r="K2697" s="3" t="s">
        <v>14</v>
      </c>
      <c r="L2697" s="3" t="s">
        <v>32</v>
      </c>
      <c r="M2697" s="8">
        <v>1</v>
      </c>
      <c r="N2697" s="5">
        <v>46.07</v>
      </c>
      <c r="O2697" s="6">
        <v>0</v>
      </c>
      <c r="P2697" s="18">
        <v>18.420000000000002</v>
      </c>
      <c r="Q2697" s="18">
        <f t="shared" si="168"/>
        <v>46.07</v>
      </c>
      <c r="R2697" s="18">
        <f t="shared" si="169"/>
        <v>18.420000000000002</v>
      </c>
      <c r="S2697" s="18">
        <f t="shared" si="170"/>
        <v>27.65</v>
      </c>
      <c r="T2697" s="7">
        <f t="shared" si="171"/>
        <v>0.60017364879531143</v>
      </c>
      <c r="U2697" s="4">
        <f>YEAR(SalesDataTable[[#This Row],[Order Date]])</f>
        <v>2026</v>
      </c>
      <c r="V2697" s="7" t="str">
        <f>"Q"&amp;ROUNDUP(MONTH(SalesDataTable[[#This Row],[Order Date]])/3,0)</f>
        <v>Q4</v>
      </c>
      <c r="W2697" s="8">
        <f>MONTH(SalesDataTable[[#This Row],[Order Date]])</f>
        <v>12</v>
      </c>
      <c r="X2697" s="7" t="str">
        <f>TEXT(SalesDataTable[[#This Row],[Order Date]],"mmm")</f>
        <v>Dec</v>
      </c>
    </row>
    <row r="2698" spans="1:24" ht="15.75">
      <c r="A2698" s="2">
        <v>4427</v>
      </c>
      <c r="B2698" s="11">
        <v>46385</v>
      </c>
      <c r="C2698" s="4">
        <f>YEAR(SalesDataTable[[#This Row],[Order Date]])</f>
        <v>2026</v>
      </c>
      <c r="D2698" s="4" t="str">
        <f>"Q"&amp;ROUNDUP(MONTH(SalesDataTable[[#This Row],[Order Date]])/3,0)</f>
        <v>Q4</v>
      </c>
      <c r="E2698" s="4">
        <f>MONTH(SalesDataTable[[#This Row],[Order Date]])</f>
        <v>12</v>
      </c>
      <c r="F2698" s="4" t="str">
        <f>TEXT(SalesDataTable[[#This Row],[Order Date]],"MMM")</f>
        <v>Dec</v>
      </c>
      <c r="G2698" s="3" t="s">
        <v>6</v>
      </c>
      <c r="H2698" s="3" t="s">
        <v>43</v>
      </c>
      <c r="I2698" s="3" t="s">
        <v>19</v>
      </c>
      <c r="J2698" s="3" t="s">
        <v>16</v>
      </c>
      <c r="K2698" s="3" t="s">
        <v>9</v>
      </c>
      <c r="L2698" s="3" t="s">
        <v>17</v>
      </c>
      <c r="M2698" s="8">
        <v>1</v>
      </c>
      <c r="N2698" s="5">
        <v>147.29</v>
      </c>
      <c r="O2698" s="6">
        <v>0.1</v>
      </c>
      <c r="P2698" s="18">
        <v>78.2</v>
      </c>
      <c r="Q2698" s="18">
        <f t="shared" si="168"/>
        <v>132.56100000000001</v>
      </c>
      <c r="R2698" s="18">
        <f t="shared" si="169"/>
        <v>78.2</v>
      </c>
      <c r="S2698" s="18">
        <f t="shared" si="170"/>
        <v>54.361000000000004</v>
      </c>
      <c r="T2698" s="7">
        <f t="shared" si="171"/>
        <v>0.4100829052285363</v>
      </c>
      <c r="U2698" s="4">
        <f>YEAR(SalesDataTable[[#This Row],[Order Date]])</f>
        <v>2026</v>
      </c>
      <c r="V2698" s="7" t="str">
        <f>"Q"&amp;ROUNDUP(MONTH(SalesDataTable[[#This Row],[Order Date]])/3,0)</f>
        <v>Q4</v>
      </c>
      <c r="W2698" s="8">
        <f>MONTH(SalesDataTable[[#This Row],[Order Date]])</f>
        <v>12</v>
      </c>
      <c r="X2698" s="7" t="str">
        <f>TEXT(SalesDataTable[[#This Row],[Order Date]],"mmm")</f>
        <v>Dec</v>
      </c>
    </row>
    <row r="2699" spans="1:24" ht="15.75">
      <c r="A2699" s="2">
        <v>377</v>
      </c>
      <c r="B2699" s="11">
        <v>46386</v>
      </c>
      <c r="C2699" s="4">
        <f>YEAR(SalesDataTable[[#This Row],[Order Date]])</f>
        <v>2026</v>
      </c>
      <c r="D2699" s="4" t="str">
        <f>"Q"&amp;ROUNDUP(MONTH(SalesDataTable[[#This Row],[Order Date]])/3,0)</f>
        <v>Q4</v>
      </c>
      <c r="E2699" s="4">
        <f>MONTH(SalesDataTable[[#This Row],[Order Date]])</f>
        <v>12</v>
      </c>
      <c r="F2699" s="4" t="str">
        <f>TEXT(SalesDataTable[[#This Row],[Order Date]],"MMM")</f>
        <v>Dec</v>
      </c>
      <c r="G2699" s="3" t="s">
        <v>20</v>
      </c>
      <c r="H2699" s="3" t="s">
        <v>47</v>
      </c>
      <c r="I2699" s="3" t="s">
        <v>2</v>
      </c>
      <c r="J2699" s="3" t="s">
        <v>13</v>
      </c>
      <c r="K2699" s="3" t="s">
        <v>4</v>
      </c>
      <c r="L2699" s="3" t="s">
        <v>26</v>
      </c>
      <c r="M2699" s="8">
        <v>1</v>
      </c>
      <c r="N2699" s="5">
        <v>40.82</v>
      </c>
      <c r="O2699" s="6">
        <v>0.1</v>
      </c>
      <c r="P2699" s="18">
        <v>17.2</v>
      </c>
      <c r="Q2699" s="18">
        <f t="shared" si="168"/>
        <v>36.738</v>
      </c>
      <c r="R2699" s="18">
        <f t="shared" si="169"/>
        <v>17.2</v>
      </c>
      <c r="S2699" s="18">
        <f t="shared" si="170"/>
        <v>19.538</v>
      </c>
      <c r="T2699" s="7">
        <f t="shared" si="171"/>
        <v>0.53181991398551909</v>
      </c>
      <c r="U2699" s="4">
        <f>YEAR(SalesDataTable[[#This Row],[Order Date]])</f>
        <v>2026</v>
      </c>
      <c r="V2699" s="7" t="str">
        <f>"Q"&amp;ROUNDUP(MONTH(SalesDataTable[[#This Row],[Order Date]])/3,0)</f>
        <v>Q4</v>
      </c>
      <c r="W2699" s="8">
        <f>MONTH(SalesDataTable[[#This Row],[Order Date]])</f>
        <v>12</v>
      </c>
      <c r="X2699" s="7" t="str">
        <f>TEXT(SalesDataTable[[#This Row],[Order Date]],"mmm")</f>
        <v>Dec</v>
      </c>
    </row>
    <row r="2700" spans="1:24" ht="15.75">
      <c r="A2700" s="2">
        <v>1530</v>
      </c>
      <c r="B2700" s="11">
        <v>46386</v>
      </c>
      <c r="C2700" s="4">
        <f>YEAR(SalesDataTable[[#This Row],[Order Date]])</f>
        <v>2026</v>
      </c>
      <c r="D2700" s="4" t="str">
        <f>"Q"&amp;ROUNDUP(MONTH(SalesDataTable[[#This Row],[Order Date]])/3,0)</f>
        <v>Q4</v>
      </c>
      <c r="E2700" s="4">
        <f>MONTH(SalesDataTable[[#This Row],[Order Date]])</f>
        <v>12</v>
      </c>
      <c r="F2700" s="4" t="str">
        <f>TEXT(SalesDataTable[[#This Row],[Order Date]],"MMM")</f>
        <v>Dec</v>
      </c>
      <c r="G2700" s="3" t="s">
        <v>20</v>
      </c>
      <c r="H2700" s="3" t="s">
        <v>31</v>
      </c>
      <c r="I2700" s="3" t="s">
        <v>2</v>
      </c>
      <c r="J2700" s="3" t="s">
        <v>13</v>
      </c>
      <c r="K2700" s="3" t="s">
        <v>34</v>
      </c>
      <c r="L2700" s="3" t="s">
        <v>45</v>
      </c>
      <c r="M2700" s="8">
        <v>3</v>
      </c>
      <c r="N2700" s="5">
        <v>50.72</v>
      </c>
      <c r="O2700" s="6">
        <v>0</v>
      </c>
      <c r="P2700" s="18">
        <v>22.3</v>
      </c>
      <c r="Q2700" s="18">
        <f t="shared" si="168"/>
        <v>152.16</v>
      </c>
      <c r="R2700" s="18">
        <f t="shared" si="169"/>
        <v>66.900000000000006</v>
      </c>
      <c r="S2700" s="18">
        <f t="shared" si="170"/>
        <v>85.259999999999991</v>
      </c>
      <c r="T2700" s="7">
        <f t="shared" si="171"/>
        <v>0.56033123028391163</v>
      </c>
      <c r="U2700" s="4">
        <f>YEAR(SalesDataTable[[#This Row],[Order Date]])</f>
        <v>2026</v>
      </c>
      <c r="V2700" s="7" t="str">
        <f>"Q"&amp;ROUNDUP(MONTH(SalesDataTable[[#This Row],[Order Date]])/3,0)</f>
        <v>Q4</v>
      </c>
      <c r="W2700" s="8">
        <f>MONTH(SalesDataTable[[#This Row],[Order Date]])</f>
        <v>12</v>
      </c>
      <c r="X2700" s="7" t="str">
        <f>TEXT(SalesDataTable[[#This Row],[Order Date]],"mmm")</f>
        <v>Dec</v>
      </c>
    </row>
    <row r="2701" spans="1:24" ht="15.75">
      <c r="A2701" s="2">
        <v>2135</v>
      </c>
      <c r="B2701" s="11">
        <v>46386</v>
      </c>
      <c r="C2701" s="4">
        <f>YEAR(SalesDataTable[[#This Row],[Order Date]])</f>
        <v>2026</v>
      </c>
      <c r="D2701" s="4" t="str">
        <f>"Q"&amp;ROUNDUP(MONTH(SalesDataTable[[#This Row],[Order Date]])/3,0)</f>
        <v>Q4</v>
      </c>
      <c r="E2701" s="4">
        <f>MONTH(SalesDataTable[[#This Row],[Order Date]])</f>
        <v>12</v>
      </c>
      <c r="F2701" s="4" t="str">
        <f>TEXT(SalesDataTable[[#This Row],[Order Date]],"MMM")</f>
        <v>Dec</v>
      </c>
      <c r="G2701" s="3" t="s">
        <v>6</v>
      </c>
      <c r="H2701" s="3" t="s">
        <v>43</v>
      </c>
      <c r="I2701" s="3" t="s">
        <v>28</v>
      </c>
      <c r="J2701" s="3" t="s">
        <v>16</v>
      </c>
      <c r="K2701" s="3" t="s">
        <v>23</v>
      </c>
      <c r="L2701" s="3" t="s">
        <v>29</v>
      </c>
      <c r="M2701" s="8">
        <v>3</v>
      </c>
      <c r="N2701" s="5">
        <v>194.7</v>
      </c>
      <c r="O2701" s="6">
        <v>0.1</v>
      </c>
      <c r="P2701" s="18">
        <v>102.62</v>
      </c>
      <c r="Q2701" s="18">
        <f t="shared" si="168"/>
        <v>525.68999999999994</v>
      </c>
      <c r="R2701" s="18">
        <f t="shared" si="169"/>
        <v>307.86</v>
      </c>
      <c r="S2701" s="18">
        <f t="shared" si="170"/>
        <v>217.82999999999993</v>
      </c>
      <c r="T2701" s="7">
        <f t="shared" si="171"/>
        <v>0.41436968555612613</v>
      </c>
      <c r="U2701" s="4">
        <f>YEAR(SalesDataTable[[#This Row],[Order Date]])</f>
        <v>2026</v>
      </c>
      <c r="V2701" s="7" t="str">
        <f>"Q"&amp;ROUNDUP(MONTH(SalesDataTable[[#This Row],[Order Date]])/3,0)</f>
        <v>Q4</v>
      </c>
      <c r="W2701" s="8">
        <f>MONTH(SalesDataTable[[#This Row],[Order Date]])</f>
        <v>12</v>
      </c>
      <c r="X2701" s="7" t="str">
        <f>TEXT(SalesDataTable[[#This Row],[Order Date]],"mmm")</f>
        <v>Dec</v>
      </c>
    </row>
    <row r="2702" spans="1:24" ht="15.75">
      <c r="A2702" s="2">
        <v>2916</v>
      </c>
      <c r="B2702" s="11">
        <v>46386</v>
      </c>
      <c r="C2702" s="4">
        <f>YEAR(SalesDataTable[[#This Row],[Order Date]])</f>
        <v>2026</v>
      </c>
      <c r="D2702" s="4" t="str">
        <f>"Q"&amp;ROUNDUP(MONTH(SalesDataTable[[#This Row],[Order Date]])/3,0)</f>
        <v>Q4</v>
      </c>
      <c r="E2702" s="4">
        <f>MONTH(SalesDataTable[[#This Row],[Order Date]])</f>
        <v>12</v>
      </c>
      <c r="F2702" s="4" t="str">
        <f>TEXT(SalesDataTable[[#This Row],[Order Date]],"MMM")</f>
        <v>Dec</v>
      </c>
      <c r="G2702" s="3" t="s">
        <v>6</v>
      </c>
      <c r="H2702" s="3" t="s">
        <v>27</v>
      </c>
      <c r="I2702" s="3" t="s">
        <v>19</v>
      </c>
      <c r="J2702" s="3" t="s">
        <v>13</v>
      </c>
      <c r="K2702" s="3" t="s">
        <v>14</v>
      </c>
      <c r="L2702" s="3" t="s">
        <v>15</v>
      </c>
      <c r="M2702" s="8">
        <v>1</v>
      </c>
      <c r="N2702" s="5">
        <v>36.64</v>
      </c>
      <c r="O2702" s="6">
        <v>0.05</v>
      </c>
      <c r="P2702" s="18">
        <v>13.59</v>
      </c>
      <c r="Q2702" s="18">
        <f t="shared" si="168"/>
        <v>34.808</v>
      </c>
      <c r="R2702" s="18">
        <f t="shared" si="169"/>
        <v>13.59</v>
      </c>
      <c r="S2702" s="18">
        <f t="shared" si="170"/>
        <v>21.218</v>
      </c>
      <c r="T2702" s="7">
        <f t="shared" si="171"/>
        <v>0.60957251206619167</v>
      </c>
      <c r="U2702" s="4">
        <f>YEAR(SalesDataTable[[#This Row],[Order Date]])</f>
        <v>2026</v>
      </c>
      <c r="V2702" s="7" t="str">
        <f>"Q"&amp;ROUNDUP(MONTH(SalesDataTable[[#This Row],[Order Date]])/3,0)</f>
        <v>Q4</v>
      </c>
      <c r="W2702" s="8">
        <f>MONTH(SalesDataTable[[#This Row],[Order Date]])</f>
        <v>12</v>
      </c>
      <c r="X2702" s="7" t="str">
        <f>TEXT(SalesDataTable[[#This Row],[Order Date]],"mmm")</f>
        <v>Dec</v>
      </c>
    </row>
    <row r="2703" spans="1:24" ht="15.75">
      <c r="A2703" s="2">
        <v>3449</v>
      </c>
      <c r="B2703" s="11">
        <v>46386</v>
      </c>
      <c r="C2703" s="4">
        <f>YEAR(SalesDataTable[[#This Row],[Order Date]])</f>
        <v>2026</v>
      </c>
      <c r="D2703" s="4" t="str">
        <f>"Q"&amp;ROUNDUP(MONTH(SalesDataTable[[#This Row],[Order Date]])/3,0)</f>
        <v>Q4</v>
      </c>
      <c r="E2703" s="4">
        <f>MONTH(SalesDataTable[[#This Row],[Order Date]])</f>
        <v>12</v>
      </c>
      <c r="F2703" s="4" t="str">
        <f>TEXT(SalesDataTable[[#This Row],[Order Date]],"MMM")</f>
        <v>Dec</v>
      </c>
      <c r="G2703" s="3" t="s">
        <v>11</v>
      </c>
      <c r="H2703" s="3" t="s">
        <v>39</v>
      </c>
      <c r="I2703" s="3" t="s">
        <v>28</v>
      </c>
      <c r="J2703" s="3" t="s">
        <v>3</v>
      </c>
      <c r="K2703" s="3" t="s">
        <v>23</v>
      </c>
      <c r="L2703" s="3" t="s">
        <v>29</v>
      </c>
      <c r="M2703" s="8">
        <v>6</v>
      </c>
      <c r="N2703" s="5">
        <v>192.9</v>
      </c>
      <c r="O2703" s="6">
        <v>0.2</v>
      </c>
      <c r="P2703" s="18">
        <v>106.89</v>
      </c>
      <c r="Q2703" s="18">
        <f t="shared" si="168"/>
        <v>925.92000000000007</v>
      </c>
      <c r="R2703" s="18">
        <f t="shared" si="169"/>
        <v>641.34</v>
      </c>
      <c r="S2703" s="18">
        <f t="shared" si="170"/>
        <v>284.58000000000004</v>
      </c>
      <c r="T2703" s="7">
        <f t="shared" si="171"/>
        <v>0.30734836702954899</v>
      </c>
      <c r="U2703" s="4">
        <f>YEAR(SalesDataTable[[#This Row],[Order Date]])</f>
        <v>2026</v>
      </c>
      <c r="V2703" s="7" t="str">
        <f>"Q"&amp;ROUNDUP(MONTH(SalesDataTable[[#This Row],[Order Date]])/3,0)</f>
        <v>Q4</v>
      </c>
      <c r="W2703" s="8">
        <f>MONTH(SalesDataTable[[#This Row],[Order Date]])</f>
        <v>12</v>
      </c>
      <c r="X2703" s="7" t="str">
        <f>TEXT(SalesDataTable[[#This Row],[Order Date]],"mmm")</f>
        <v>Dec</v>
      </c>
    </row>
    <row r="2704" spans="1:24" ht="15.75">
      <c r="A2704" s="2">
        <v>3498</v>
      </c>
      <c r="B2704" s="11">
        <v>46386</v>
      </c>
      <c r="C2704" s="4">
        <f>YEAR(SalesDataTable[[#This Row],[Order Date]])</f>
        <v>2026</v>
      </c>
      <c r="D2704" s="4" t="str">
        <f>"Q"&amp;ROUNDUP(MONTH(SalesDataTable[[#This Row],[Order Date]])/3,0)</f>
        <v>Q4</v>
      </c>
      <c r="E2704" s="4">
        <f>MONTH(SalesDataTable[[#This Row],[Order Date]])</f>
        <v>12</v>
      </c>
      <c r="F2704" s="4" t="str">
        <f>TEXT(SalesDataTable[[#This Row],[Order Date]],"MMM")</f>
        <v>Dec</v>
      </c>
      <c r="G2704" s="3" t="s">
        <v>20</v>
      </c>
      <c r="H2704" s="3" t="s">
        <v>31</v>
      </c>
      <c r="I2704" s="3" t="s">
        <v>28</v>
      </c>
      <c r="J2704" s="3" t="s">
        <v>3</v>
      </c>
      <c r="K2704" s="3" t="s">
        <v>9</v>
      </c>
      <c r="L2704" s="3" t="s">
        <v>46</v>
      </c>
      <c r="M2704" s="8">
        <v>2</v>
      </c>
      <c r="N2704" s="5">
        <v>71.56</v>
      </c>
      <c r="O2704" s="6">
        <v>0.1</v>
      </c>
      <c r="P2704" s="18">
        <v>32.99</v>
      </c>
      <c r="Q2704" s="18">
        <f t="shared" si="168"/>
        <v>128.80800000000002</v>
      </c>
      <c r="R2704" s="18">
        <f t="shared" si="169"/>
        <v>65.98</v>
      </c>
      <c r="S2704" s="18">
        <f t="shared" si="170"/>
        <v>62.828000000000017</v>
      </c>
      <c r="T2704" s="7">
        <f t="shared" si="171"/>
        <v>0.4877647351096206</v>
      </c>
      <c r="U2704" s="4">
        <f>YEAR(SalesDataTable[[#This Row],[Order Date]])</f>
        <v>2026</v>
      </c>
      <c r="V2704" s="7" t="str">
        <f>"Q"&amp;ROUNDUP(MONTH(SalesDataTable[[#This Row],[Order Date]])/3,0)</f>
        <v>Q4</v>
      </c>
      <c r="W2704" s="8">
        <f>MONTH(SalesDataTable[[#This Row],[Order Date]])</f>
        <v>12</v>
      </c>
      <c r="X2704" s="7" t="str">
        <f>TEXT(SalesDataTable[[#This Row],[Order Date]],"mmm")</f>
        <v>Dec</v>
      </c>
    </row>
    <row r="2705" spans="1:24" ht="15.75">
      <c r="A2705" s="2">
        <v>4851</v>
      </c>
      <c r="B2705" s="11">
        <v>46386</v>
      </c>
      <c r="C2705" s="4">
        <f>YEAR(SalesDataTable[[#This Row],[Order Date]])</f>
        <v>2026</v>
      </c>
      <c r="D2705" s="4" t="str">
        <f>"Q"&amp;ROUNDUP(MONTH(SalesDataTable[[#This Row],[Order Date]])/3,0)</f>
        <v>Q4</v>
      </c>
      <c r="E2705" s="4">
        <f>MONTH(SalesDataTable[[#This Row],[Order Date]])</f>
        <v>12</v>
      </c>
      <c r="F2705" s="4" t="str">
        <f>TEXT(SalesDataTable[[#This Row],[Order Date]],"MMM")</f>
        <v>Dec</v>
      </c>
      <c r="G2705" s="3" t="s">
        <v>20</v>
      </c>
      <c r="H2705" s="3" t="s">
        <v>47</v>
      </c>
      <c r="I2705" s="3" t="s">
        <v>28</v>
      </c>
      <c r="J2705" s="3" t="s">
        <v>13</v>
      </c>
      <c r="K2705" s="3" t="s">
        <v>4</v>
      </c>
      <c r="L2705" s="3" t="s">
        <v>26</v>
      </c>
      <c r="M2705" s="8">
        <v>1</v>
      </c>
      <c r="N2705" s="5">
        <v>40.270000000000003</v>
      </c>
      <c r="O2705" s="6">
        <v>0.1</v>
      </c>
      <c r="P2705" s="18">
        <v>16.63</v>
      </c>
      <c r="Q2705" s="18">
        <f t="shared" si="168"/>
        <v>36.243000000000002</v>
      </c>
      <c r="R2705" s="18">
        <f t="shared" si="169"/>
        <v>16.63</v>
      </c>
      <c r="S2705" s="18">
        <f t="shared" si="170"/>
        <v>19.613000000000003</v>
      </c>
      <c r="T2705" s="7">
        <f t="shared" si="171"/>
        <v>0.54115277432883602</v>
      </c>
      <c r="U2705" s="4">
        <f>YEAR(SalesDataTable[[#This Row],[Order Date]])</f>
        <v>2026</v>
      </c>
      <c r="V2705" s="7" t="str">
        <f>"Q"&amp;ROUNDUP(MONTH(SalesDataTable[[#This Row],[Order Date]])/3,0)</f>
        <v>Q4</v>
      </c>
      <c r="W2705" s="8">
        <f>MONTH(SalesDataTable[[#This Row],[Order Date]])</f>
        <v>12</v>
      </c>
      <c r="X2705" s="7" t="str">
        <f>TEXT(SalesDataTable[[#This Row],[Order Date]],"mmm")</f>
        <v>Dec</v>
      </c>
    </row>
    <row r="2706" spans="1:24" ht="15.75">
      <c r="A2706" s="2">
        <v>4926</v>
      </c>
      <c r="B2706" s="11">
        <v>46386</v>
      </c>
      <c r="C2706" s="4">
        <f>YEAR(SalesDataTable[[#This Row],[Order Date]])</f>
        <v>2026</v>
      </c>
      <c r="D2706" s="4" t="str">
        <f>"Q"&amp;ROUNDUP(MONTH(SalesDataTable[[#This Row],[Order Date]])/3,0)</f>
        <v>Q4</v>
      </c>
      <c r="E2706" s="4">
        <f>MONTH(SalesDataTable[[#This Row],[Order Date]])</f>
        <v>12</v>
      </c>
      <c r="F2706" s="4" t="str">
        <f>TEXT(SalesDataTable[[#This Row],[Order Date]],"MMM")</f>
        <v>Dec</v>
      </c>
      <c r="G2706" s="3" t="s">
        <v>20</v>
      </c>
      <c r="H2706" s="3" t="s">
        <v>31</v>
      </c>
      <c r="I2706" s="3" t="s">
        <v>19</v>
      </c>
      <c r="J2706" s="3" t="s">
        <v>16</v>
      </c>
      <c r="K2706" s="3" t="s">
        <v>4</v>
      </c>
      <c r="L2706" s="3" t="s">
        <v>5</v>
      </c>
      <c r="M2706" s="8">
        <v>6</v>
      </c>
      <c r="N2706" s="5">
        <v>81.180000000000007</v>
      </c>
      <c r="O2706" s="6">
        <v>0.05</v>
      </c>
      <c r="P2706" s="18">
        <v>43.3</v>
      </c>
      <c r="Q2706" s="18">
        <f t="shared" si="168"/>
        <v>462.726</v>
      </c>
      <c r="R2706" s="18">
        <f t="shared" si="169"/>
        <v>259.79999999999995</v>
      </c>
      <c r="S2706" s="18">
        <f t="shared" si="170"/>
        <v>202.92600000000004</v>
      </c>
      <c r="T2706" s="7">
        <f t="shared" si="171"/>
        <v>0.43854462468069666</v>
      </c>
      <c r="U2706" s="4">
        <f>YEAR(SalesDataTable[[#This Row],[Order Date]])</f>
        <v>2026</v>
      </c>
      <c r="V2706" s="7" t="str">
        <f>"Q"&amp;ROUNDUP(MONTH(SalesDataTable[[#This Row],[Order Date]])/3,0)</f>
        <v>Q4</v>
      </c>
      <c r="W2706" s="8">
        <f>MONTH(SalesDataTable[[#This Row],[Order Date]])</f>
        <v>12</v>
      </c>
      <c r="X2706" s="7" t="str">
        <f>TEXT(SalesDataTable[[#This Row],[Order Date]],"mmm")</f>
        <v>Dec</v>
      </c>
    </row>
    <row r="2707" spans="1:24" ht="15.75">
      <c r="A2707" s="2">
        <v>5035</v>
      </c>
      <c r="B2707" s="11">
        <v>46386</v>
      </c>
      <c r="C2707" s="4">
        <f>YEAR(SalesDataTable[[#This Row],[Order Date]])</f>
        <v>2026</v>
      </c>
      <c r="D2707" s="4" t="str">
        <f>"Q"&amp;ROUNDUP(MONTH(SalesDataTable[[#This Row],[Order Date]])/3,0)</f>
        <v>Q4</v>
      </c>
      <c r="E2707" s="4">
        <f>MONTH(SalesDataTable[[#This Row],[Order Date]])</f>
        <v>12</v>
      </c>
      <c r="F2707" s="4" t="str">
        <f>TEXT(SalesDataTable[[#This Row],[Order Date]],"MMM")</f>
        <v>Dec</v>
      </c>
      <c r="G2707" s="3" t="s">
        <v>6</v>
      </c>
      <c r="H2707" s="3" t="s">
        <v>43</v>
      </c>
      <c r="I2707" s="3" t="s">
        <v>2</v>
      </c>
      <c r="J2707" s="3" t="s">
        <v>13</v>
      </c>
      <c r="K2707" s="3" t="s">
        <v>4</v>
      </c>
      <c r="L2707" s="3" t="s">
        <v>30</v>
      </c>
      <c r="M2707" s="8">
        <v>2</v>
      </c>
      <c r="N2707" s="5">
        <v>101.73</v>
      </c>
      <c r="O2707" s="6">
        <v>0.1</v>
      </c>
      <c r="P2707" s="18">
        <v>49.3</v>
      </c>
      <c r="Q2707" s="18">
        <f t="shared" si="168"/>
        <v>183.114</v>
      </c>
      <c r="R2707" s="18">
        <f t="shared" si="169"/>
        <v>98.6</v>
      </c>
      <c r="S2707" s="18">
        <f t="shared" si="170"/>
        <v>84.51400000000001</v>
      </c>
      <c r="T2707" s="7">
        <f t="shared" si="171"/>
        <v>0.46153762137247839</v>
      </c>
      <c r="U2707" s="4">
        <f>YEAR(SalesDataTable[[#This Row],[Order Date]])</f>
        <v>2026</v>
      </c>
      <c r="V2707" s="7" t="str">
        <f>"Q"&amp;ROUNDUP(MONTH(SalesDataTable[[#This Row],[Order Date]])/3,0)</f>
        <v>Q4</v>
      </c>
      <c r="W2707" s="8">
        <f>MONTH(SalesDataTable[[#This Row],[Order Date]])</f>
        <v>12</v>
      </c>
      <c r="X2707" s="7" t="str">
        <f>TEXT(SalesDataTable[[#This Row],[Order Date]],"mmm")</f>
        <v>Dec</v>
      </c>
    </row>
    <row r="2708" spans="1:24" ht="15.75">
      <c r="A2708" s="2">
        <v>5135</v>
      </c>
      <c r="B2708" s="11">
        <v>46386</v>
      </c>
      <c r="C2708" s="4">
        <f>YEAR(SalesDataTable[[#This Row],[Order Date]])</f>
        <v>2026</v>
      </c>
      <c r="D2708" s="4" t="str">
        <f>"Q"&amp;ROUNDUP(MONTH(SalesDataTable[[#This Row],[Order Date]])/3,0)</f>
        <v>Q4</v>
      </c>
      <c r="E2708" s="4">
        <f>MONTH(SalesDataTable[[#This Row],[Order Date]])</f>
        <v>12</v>
      </c>
      <c r="F2708" s="4" t="str">
        <f>TEXT(SalesDataTable[[#This Row],[Order Date]],"MMM")</f>
        <v>Dec</v>
      </c>
      <c r="G2708" s="3" t="s">
        <v>11</v>
      </c>
      <c r="H2708" s="3" t="s">
        <v>39</v>
      </c>
      <c r="I2708" s="3" t="s">
        <v>2</v>
      </c>
      <c r="J2708" s="3" t="s">
        <v>13</v>
      </c>
      <c r="K2708" s="3" t="s">
        <v>4</v>
      </c>
      <c r="L2708" s="3" t="s">
        <v>22</v>
      </c>
      <c r="M2708" s="8">
        <v>5</v>
      </c>
      <c r="N2708" s="5">
        <v>51.78</v>
      </c>
      <c r="O2708" s="6">
        <v>0.15</v>
      </c>
      <c r="P2708" s="18">
        <v>22.37</v>
      </c>
      <c r="Q2708" s="18">
        <f t="shared" si="168"/>
        <v>220.06499999999997</v>
      </c>
      <c r="R2708" s="18">
        <f t="shared" si="169"/>
        <v>111.85000000000001</v>
      </c>
      <c r="S2708" s="18">
        <f t="shared" si="170"/>
        <v>108.21499999999996</v>
      </c>
      <c r="T2708" s="7">
        <f t="shared" si="171"/>
        <v>0.49174107650012483</v>
      </c>
      <c r="U2708" s="4">
        <f>YEAR(SalesDataTable[[#This Row],[Order Date]])</f>
        <v>2026</v>
      </c>
      <c r="V2708" s="7" t="str">
        <f>"Q"&amp;ROUNDUP(MONTH(SalesDataTable[[#This Row],[Order Date]])/3,0)</f>
        <v>Q4</v>
      </c>
      <c r="W2708" s="8">
        <f>MONTH(SalesDataTable[[#This Row],[Order Date]])</f>
        <v>12</v>
      </c>
      <c r="X2708" s="7"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vkak0325</cp:lastModifiedBy>
  <dcterms:created xsi:type="dcterms:W3CDTF">2026-09-07T01:30:55Z</dcterms:created>
  <dcterms:modified xsi:type="dcterms:W3CDTF">2026-10-15T18:41:19Z</dcterms:modified>
</cp:coreProperties>
</file>