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Dell\OneDrive\Desktop\EXCEL - (CPI) CASE STUDY\"/>
    </mc:Choice>
  </mc:AlternateContent>
  <xr:revisionPtr revIDLastSave="0" documentId="13_ncr:1_{B2ABB0F3-0B48-45B2-89C4-6A02A57CD481}" xr6:coauthVersionLast="47" xr6:coauthVersionMax="47" xr10:uidLastSave="{00000000-0000-0000-0000-000000000000}"/>
  <bookViews>
    <workbookView xWindow="-108" yWindow="-108" windowWidth="23256" windowHeight="12456" xr2:uid="{7B11C918-4B9C-4238-AFA7-D1E489471926}"/>
  </bookViews>
  <sheets>
    <sheet name="All_India_Index_Upto_April23" sheetId="1" r:id="rId1"/>
    <sheet name="crude oil data" sheetId="6" r:id="rId2"/>
    <sheet name="question 1" sheetId="2" r:id="rId3"/>
    <sheet name="question 2" sheetId="3" r:id="rId4"/>
    <sheet name="question 3" sheetId="4" r:id="rId5"/>
    <sheet name="question 4" sheetId="5" r:id="rId6"/>
    <sheet name="question 5" sheetId="7" r:id="rId7"/>
  </sheet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7" l="1"/>
  <c r="C4" i="7"/>
  <c r="C5" i="7"/>
  <c r="C6" i="7"/>
  <c r="C7" i="7"/>
  <c r="C8" i="7"/>
  <c r="C9" i="7"/>
  <c r="C10" i="7"/>
  <c r="C11" i="7"/>
  <c r="C12" i="7"/>
  <c r="C13" i="7"/>
  <c r="C14" i="7"/>
  <c r="C15" i="7"/>
  <c r="C16" i="7"/>
  <c r="C17" i="7"/>
  <c r="C18" i="7"/>
  <c r="C19" i="7"/>
  <c r="C20" i="7"/>
  <c r="C21" i="7"/>
  <c r="C22" i="7"/>
  <c r="C23" i="7"/>
  <c r="C24" i="7"/>
  <c r="C25" i="7"/>
  <c r="C26" i="7"/>
  <c r="C27" i="7"/>
  <c r="C28" i="7"/>
  <c r="C29" i="7"/>
  <c r="C30" i="7"/>
  <c r="C3" i="7"/>
  <c r="I49" i="5"/>
  <c r="H49" i="5"/>
  <c r="G49"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48" i="5"/>
  <c r="D48" i="5"/>
  <c r="D41" i="5"/>
  <c r="D40" i="5"/>
  <c r="D17" i="5"/>
  <c r="D14" i="4"/>
  <c r="D16" i="4"/>
  <c r="A43" i="4"/>
  <c r="E22" i="4"/>
  <c r="D21" i="4"/>
  <c r="D15" i="4"/>
  <c r="D78" i="3"/>
  <c r="D79" i="3" s="1"/>
  <c r="K11" i="3"/>
  <c r="K12" i="3"/>
  <c r="K13" i="3"/>
  <c r="K14" i="3"/>
  <c r="K15" i="3"/>
  <c r="K10" i="3"/>
</calcChain>
</file>

<file path=xl/sharedStrings.xml><?xml version="1.0" encoding="utf-8"?>
<sst xmlns="http://schemas.openxmlformats.org/spreadsheetml/2006/main" count="1728" uniqueCount="183">
  <si>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</si>
  <si>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</si>
  <si>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</si>
  <si>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</si>
  <si>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</si>
  <si>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</si>
  <si>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</si>
  <si>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</si>
  <si>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</si>
  <si>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</si>
  <si>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</si>
  <si>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</si>
  <si>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</si>
  <si>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</si>
  <si>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</si>
  <si>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</si>
  <si>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</si>
  <si>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</si>
  <si>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</si>
  <si>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</si>
  <si>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</si>
  <si>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</si>
  <si>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</si>
  <si>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</si>
  <si>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</si>
  <si>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</si>
  <si>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</si>
  <si>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</si>
  <si>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</si>
  <si>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</si>
  <si>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</si>
  <si>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</si>
  <si>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</si>
  <si>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</si>
  <si>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</si>
  <si>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</si>
  <si>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</si>
  <si>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</si>
  <si>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</si>
  <si>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</si>
  <si>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</si>
  <si>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</si>
  <si>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</si>
  <si>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</si>
  <si>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</si>
  <si>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</si>
  <si>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</si>
  <si>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</si>
  <si>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</si>
  <si>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Food &amp; Beverage</t>
  </si>
  <si>
    <t>1. Which broader category has the highest contribution towards CPI calculation?</t>
  </si>
  <si>
    <t>Misc</t>
  </si>
  <si>
    <t>Tasks:</t>
  </si>
  <si>
    <t>Transport &amp; Communication</t>
  </si>
  <si>
    <t>Household Goods &amp; Services</t>
  </si>
  <si>
    <t>Energy</t>
  </si>
  <si>
    <t>Clothing &amp; Footwear</t>
  </si>
  <si>
    <t>Grand Total</t>
  </si>
  <si>
    <t>Pan, Tobacco, Intoxicants</t>
  </si>
  <si>
    <t>Sum of Rural + Urban</t>
  </si>
  <si>
    <t>Row Labels</t>
  </si>
  <si>
    <t>Example: Meals, Beverages, Cereals can be clubbed to create "Food" category, etc.</t>
  </si>
  <si>
    <t>Broader categories (buckets) can be created by combining similar categories into one bucket.</t>
  </si>
  <si>
    <t>1. Based on the latest month's data, identify the contribution of different broader categories (food, energy, transportation, education, etc.) towards the CPI basket.</t>
  </si>
  <si>
    <t>Rural + Urban</t>
  </si>
  <si>
    <t>Sub-Category</t>
  </si>
  <si>
    <t>Broader-Category</t>
  </si>
  <si>
    <t>Done</t>
  </si>
  <si>
    <r>
      <rPr>
        <sz val="11"/>
        <rFont val="Calibri"/>
        <family val="2"/>
        <scheme val="minor"/>
      </rPr>
      <t xml:space="preserve">2. Contribution is calculated by evaluating the underlying index values for broader categories, and the total should add up to </t>
    </r>
    <r>
      <rPr>
        <b/>
        <sz val="11"/>
        <rFont val="Calibri"/>
        <family val="2"/>
        <scheme val="minor"/>
      </rPr>
      <t>100%</t>
    </r>
    <r>
      <rPr>
        <sz val="11"/>
        <rFont val="Calibri"/>
        <family val="2"/>
        <scheme val="minor"/>
      </rPr>
      <t xml:space="preserve"> when all broader categories are added.</t>
    </r>
  </si>
  <si>
    <t>Average of General index</t>
  </si>
  <si>
    <t>Y-o-Y Growth</t>
  </si>
  <si>
    <t>Average CPI</t>
  </si>
  <si>
    <t>2. A trend of Y-o-Y increase in CPI (rural + urban) inflation starting from 2017 for the entire basket of products combined.</t>
  </si>
  <si>
    <t>1. Create a graph showing the Year-on-Year (Y-o-Y) growth rate and identify which year had the highest inflation rate.</t>
  </si>
  <si>
    <t>2. Highlight the reason why that year had the highest inflation (based on research).</t>
  </si>
  <si>
    <t>In 2022, India experienced the highest inflation due to global supply chain disruptions, rising oil prices from the Russia-Ukraine war, and increased demand after COVID-19. These factors, combined with higher food and energy costs, made goods and services more expensive for everyone."</t>
  </si>
  <si>
    <t>NA value</t>
  </si>
  <si>
    <t>Empty Value</t>
  </si>
  <si>
    <t xml:space="preserve">blank </t>
  </si>
  <si>
    <t>Count of Sub-Category</t>
  </si>
  <si>
    <t>MoM Inflation</t>
  </si>
  <si>
    <t xml:space="preserve"> - </t>
  </si>
  <si>
    <t>Task -</t>
  </si>
  <si>
    <r>
      <t>Highest:</t>
    </r>
    <r>
      <rPr>
        <sz val="11"/>
        <color theme="1"/>
        <rFont val="Calibri"/>
        <family val="2"/>
        <scheme val="minor"/>
      </rPr>
      <t xml:space="preserve"> May 2023 (</t>
    </r>
    <r>
      <rPr>
        <b/>
        <sz val="11"/>
        <color theme="1"/>
        <rFont val="Calibri"/>
        <family val="2"/>
        <scheme val="minor"/>
      </rPr>
      <t>0.76%</t>
    </r>
    <r>
      <rPr>
        <sz val="11"/>
        <color theme="1"/>
        <rFont val="Calibri"/>
        <family val="2"/>
        <scheme val="minor"/>
      </rPr>
      <t>)</t>
    </r>
  </si>
  <si>
    <r>
      <t>Lowest:</t>
    </r>
    <r>
      <rPr>
        <sz val="11"/>
        <color theme="1"/>
        <rFont val="Calibri"/>
        <family val="2"/>
        <scheme val="minor"/>
      </rPr>
      <t xml:space="preserve"> February 2023 (</t>
    </r>
    <r>
      <rPr>
        <b/>
        <sz val="11"/>
        <color theme="1"/>
        <rFont val="Calibri"/>
        <family val="2"/>
        <scheme val="minor"/>
      </rPr>
      <t>-0.59%</t>
    </r>
    <r>
      <rPr>
        <sz val="11"/>
        <color theme="1"/>
        <rFont val="Calibri"/>
        <family val="2"/>
        <scheme val="minor"/>
      </rPr>
      <t>)</t>
    </r>
  </si>
  <si>
    <t>1. Identifying the highest &amp; lowest MoM food inflation</t>
  </si>
  <si>
    <t>2. Analyzing absolute changes over the 12-month period</t>
  </si>
  <si>
    <t xml:space="preserve"> --&gt; Highest</t>
  </si>
  <si>
    <t xml:space="preserve"> --&gt;Lowest</t>
  </si>
  <si>
    <t>Identify Biggest Contributor (Assuming Equal Weightage)</t>
  </si>
  <si>
    <t>sub-categories</t>
  </si>
  <si>
    <t>Inflation for Each Food &amp; Beverage Subcategory</t>
  </si>
  <si>
    <t>Inflation</t>
  </si>
  <si>
    <t>3. biggest contributor</t>
  </si>
  <si>
    <t>blank</t>
  </si>
  <si>
    <t>% of NA</t>
  </si>
  <si>
    <t>Before cleaning</t>
  </si>
  <si>
    <t>After cleaning</t>
  </si>
  <si>
    <t>%of NA</t>
  </si>
  <si>
    <t>subsituted "NA" by moving average(3)</t>
  </si>
  <si>
    <t>Food</t>
  </si>
  <si>
    <t>HealthCare</t>
  </si>
  <si>
    <t>essential services</t>
  </si>
  <si>
    <t>essenitals services</t>
  </si>
  <si>
    <t>food inflation</t>
  </si>
  <si>
    <t>health inflation</t>
  </si>
  <si>
    <t>essentials inflation</t>
  </si>
  <si>
    <t xml:space="preserve"> -</t>
  </si>
  <si>
    <t>Investigate how the onset and progression of the COVID-19 pandemic affected inflation rates in India. Analyze the impact of key pandemic milestones (first lockdown) on the CPI inflation %, especially focusing on categories like healthcare, food, and essential services.</t>
  </si>
  <si>
    <t>Hint: You can consider March 2020 as the onset of COVID, and compare the inflation trend before and after March 2020 to see if there is a change in inflation % before and after.</t>
  </si>
  <si>
    <t>Impact of COVID-19 on Inflation in India (Question 4 Analysis)</t>
  </si>
  <si>
    <t>1. Pre-COVID (Before March 2020):</t>
  </si>
  <si>
    <r>
      <t>Food Inflation</t>
    </r>
    <r>
      <rPr>
        <sz val="11"/>
        <color theme="1"/>
        <rFont val="Calibri"/>
        <family val="2"/>
        <scheme val="minor"/>
      </rPr>
      <t xml:space="preserve"> was stable, fluctuating between </t>
    </r>
    <r>
      <rPr>
        <b/>
        <sz val="11"/>
        <color theme="1"/>
        <rFont val="Calibri"/>
        <family val="2"/>
        <scheme val="minor"/>
      </rPr>
      <t>0.2% to 1.8%</t>
    </r>
    <r>
      <rPr>
        <sz val="11"/>
        <color theme="1"/>
        <rFont val="Calibri"/>
        <family val="2"/>
        <scheme val="minor"/>
      </rPr>
      <t>.</t>
    </r>
  </si>
  <si>
    <r>
      <t>Healthcare Inflation</t>
    </r>
    <r>
      <rPr>
        <sz val="11"/>
        <color theme="1"/>
        <rFont val="Calibri"/>
        <family val="2"/>
        <scheme val="minor"/>
      </rPr>
      <t xml:space="preserve"> remained steady around </t>
    </r>
    <r>
      <rPr>
        <b/>
        <sz val="11"/>
        <color theme="1"/>
        <rFont val="Calibri"/>
        <family val="2"/>
        <scheme val="minor"/>
      </rPr>
      <t>0.3%-0.5%</t>
    </r>
    <r>
      <rPr>
        <sz val="11"/>
        <color theme="1"/>
        <rFont val="Calibri"/>
        <family val="2"/>
        <scheme val="minor"/>
      </rPr>
      <t>.</t>
    </r>
  </si>
  <si>
    <r>
      <t>Essentials Inflation</t>
    </r>
    <r>
      <rPr>
        <sz val="11"/>
        <color theme="1"/>
        <rFont val="Calibri"/>
        <family val="2"/>
        <scheme val="minor"/>
      </rPr>
      <t xml:space="preserve"> was low, mostly </t>
    </r>
    <r>
      <rPr>
        <b/>
        <sz val="11"/>
        <color theme="1"/>
        <rFont val="Calibri"/>
        <family val="2"/>
        <scheme val="minor"/>
      </rPr>
      <t>below 0.5%</t>
    </r>
    <r>
      <rPr>
        <sz val="11"/>
        <color theme="1"/>
        <rFont val="Calibri"/>
        <family val="2"/>
        <scheme val="minor"/>
      </rPr>
      <t>.</t>
    </r>
  </si>
  <si>
    <t>2. Immediate COVID-19 Impact (March-April 2020):</t>
  </si>
  <si>
    <r>
      <t>Food Inflation</t>
    </r>
    <r>
      <rPr>
        <sz val="11"/>
        <color theme="1"/>
        <rFont val="Calibri"/>
        <family val="2"/>
        <scheme val="minor"/>
      </rPr>
      <t xml:space="preserve"> dropped in </t>
    </r>
    <r>
      <rPr>
        <b/>
        <sz val="11"/>
        <color theme="1"/>
        <rFont val="Calibri"/>
        <family val="2"/>
        <scheme val="minor"/>
      </rPr>
      <t>March (-0.85%)</t>
    </r>
    <r>
      <rPr>
        <sz val="11"/>
        <color theme="1"/>
        <rFont val="Calibri"/>
        <family val="2"/>
        <scheme val="minor"/>
      </rPr>
      <t xml:space="preserve"> but spiked in </t>
    </r>
    <r>
      <rPr>
        <b/>
        <sz val="11"/>
        <color theme="1"/>
        <rFont val="Calibri"/>
        <family val="2"/>
        <scheme val="minor"/>
      </rPr>
      <t>April (+2.83%)</t>
    </r>
    <r>
      <rPr>
        <sz val="11"/>
        <color theme="1"/>
        <rFont val="Calibri"/>
        <family val="2"/>
        <scheme val="minor"/>
      </rPr>
      <t xml:space="preserve"> due to supply chain disruptions.</t>
    </r>
  </si>
  <si>
    <r>
      <t>Healthcare Inflation</t>
    </r>
    <r>
      <rPr>
        <sz val="11"/>
        <color theme="1"/>
        <rFont val="Calibri"/>
        <family val="2"/>
        <scheme val="minor"/>
      </rPr>
      <t xml:space="preserve"> remained stable at </t>
    </r>
    <r>
      <rPr>
        <b/>
        <sz val="11"/>
        <color theme="1"/>
        <rFont val="Calibri"/>
        <family val="2"/>
        <scheme val="minor"/>
      </rPr>
      <t>~0.4%</t>
    </r>
    <r>
      <rPr>
        <sz val="11"/>
        <color theme="1"/>
        <rFont val="Calibri"/>
        <family val="2"/>
        <scheme val="minor"/>
      </rPr>
      <t>.</t>
    </r>
  </si>
  <si>
    <r>
      <t>Essentials Inflation</t>
    </r>
    <r>
      <rPr>
        <sz val="11"/>
        <color theme="1"/>
        <rFont val="Calibri"/>
        <family val="2"/>
        <scheme val="minor"/>
      </rPr>
      <t xml:space="preserve"> saw </t>
    </r>
    <r>
      <rPr>
        <b/>
        <sz val="11"/>
        <color theme="1"/>
        <rFont val="Calibri"/>
        <family val="2"/>
        <scheme val="minor"/>
      </rPr>
      <t>minimal impact (~0.15%)</t>
    </r>
    <r>
      <rPr>
        <sz val="11"/>
        <color theme="1"/>
        <rFont val="Calibri"/>
        <family val="2"/>
        <scheme val="minor"/>
      </rPr>
      <t>.</t>
    </r>
  </si>
  <si>
    <t>3. Post-COVID Trends (April 2020 - 2021):</t>
  </si>
  <si>
    <r>
      <t>Food Inflation became volatile</t>
    </r>
    <r>
      <rPr>
        <sz val="11"/>
        <color theme="1"/>
        <rFont val="Calibri"/>
        <family val="2"/>
        <scheme val="minor"/>
      </rPr>
      <t>, peaking multiple times.</t>
    </r>
  </si>
  <si>
    <r>
      <t>Healthcare Inflation increased</t>
    </r>
    <r>
      <rPr>
        <sz val="11"/>
        <color theme="1"/>
        <rFont val="Calibri"/>
        <family val="2"/>
        <scheme val="minor"/>
      </rPr>
      <t xml:space="preserve">, peaking at </t>
    </r>
    <r>
      <rPr>
        <b/>
        <sz val="11"/>
        <color theme="1"/>
        <rFont val="Calibri"/>
        <family val="2"/>
        <scheme val="minor"/>
      </rPr>
      <t>1.62% in early 2021</t>
    </r>
    <r>
      <rPr>
        <sz val="11"/>
        <color theme="1"/>
        <rFont val="Calibri"/>
        <family val="2"/>
        <scheme val="minor"/>
      </rPr>
      <t xml:space="preserve"> due to rising medical costs.</t>
    </r>
  </si>
  <si>
    <t>Essential Inflation showed a gradual rise but remained more stable than food prices.</t>
  </si>
  <si>
    <t>4. Key Insights:</t>
  </si>
  <si>
    <t>Food prices fluctuated the most due to demand-supply shocks.</t>
  </si>
  <si>
    <t>Healthcare costs increased post-pandemic, reflecting higher medical expenses.</t>
  </si>
  <si>
    <t>Essentials remained relatively stable, showing resilience.</t>
  </si>
  <si>
    <t>Petroleum Planning &amp; Analysis Cell</t>
  </si>
  <si>
    <t>Crude Oil FOB Price (Indian Basket)</t>
  </si>
  <si>
    <t>Table Posted: (01-04-2024)</t>
  </si>
  <si>
    <t>Period : Since 2000-01</t>
  </si>
  <si>
    <t>($/bbl.)</t>
  </si>
  <si>
    <t>Average</t>
  </si>
  <si>
    <t>Ratio *</t>
  </si>
  <si>
    <t>2000-01</t>
  </si>
  <si>
    <t>57:43</t>
  </si>
  <si>
    <t>2001-02</t>
  </si>
  <si>
    <t>2002-03</t>
  </si>
  <si>
    <t>2003-04</t>
  </si>
  <si>
    <t>2004-05</t>
  </si>
  <si>
    <t>2005-06</t>
  </si>
  <si>
    <t>58:42</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</si>
  <si>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</si>
  <si>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</si>
  <si>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</si>
  <si>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</si>
  <si>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</si>
  <si>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</si>
  <si>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</si>
  <si>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</si>
  <si>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</si>
  <si>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</si>
  <si>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</si>
  <si>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</si>
  <si>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</si>
  <si>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</si>
  <si>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</si>
  <si>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</si>
  <si>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</si>
  <si>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</si>
  <si>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</si>
  <si>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</si>
  <si>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</si>
  <si>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</si>
  <si>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</si>
  <si>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</si>
  <si>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</si>
  <si>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</si>
  <si>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</si>
  <si>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</si>
  <si>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</si>
  <si>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</si>
  <si>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</si>
  <si>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</si>
  <si>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2023-24</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</si>
  <si>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</si>
  <si>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</si>
  <si>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</si>
  <si>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year</t>
  </si>
  <si>
    <t>crude oil</t>
  </si>
  <si>
    <t>inflation</t>
  </si>
  <si>
    <t>Correl</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</si>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</sst>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1"/>
      <color rgb="FFFFFF00"/>
      <name val="Calibri"/>
      <family val="2"/>
      <scheme val="minor"/>
    </font>
    <font>
      <sz val="20"/>
      <color theme="1"/>
      <name val="Calibri"/>
      <family val="2"/>
      <scheme val="minor"/>
    </font>
    <font>
      <b/>
      <sz val="13.5"/>
      <color theme="1"/>
      <name val="Calibri"/>
      <family val="2"/>
      <scheme val="minor"/>
    </font>
    <font>
      <sz val="10"/>
      <name val="Arial"/>
      <family val="2"/>
    </font>
    <font>
      <b/>
      <sz val="12"/>
      <name val="Times New Roman"/>
      <family val="1"/>
    </font>
    <font>
      <sz val="12"/>
      <color theme="1"/>
      <name val="Times New Roman"/>
      <family val="1"/>
    </font>
    <font>
      <b/>
      <u/>
      <sz val="16"/>
      <color theme="1"/>
      <name val="Times New Roman"/>
      <family val="1"/>
    </font>
    <font>
      <b/>
      <sz val="14"/>
      <name val="Times New Roman"/>
      <family val="1"/>
    </font>
    <font>
      <b/>
      <sz val="12"/>
      <color theme="1"/>
      <name val="Times New Roman"/>
      <family val="1"/>
    </font>
    <font>
      <i/>
      <sz val="12"/>
      <name val="Times New Roman"/>
      <family val="1"/>
    </font>
    <font>
      <i/>
      <sz val="12"/>
      <color theme="1"/>
      <name val="Times New Roman"/>
      <family val="1"/>
    </font>
    <font>
      <sz val="11"/>
      <color rgb="FF000000"/>
      <name val="Calibri"/>
      <family val="2"/>
      <scheme val="minor"/>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theme="4" tint="0.79998168889431442"/>
      </patternFill>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
      <patternFill patternType="solid">
        <fgColor theme="5"/>
        <bgColor indexed="64"/>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rgb="FF92D050"/>
        <bgColor indexed="64"/>
      </patternFill>
    </fill>
    <fill>
      <patternFill patternType="solid">
        <fgColor rgb="FFFFC000"/>
        <bgColor theme="4" tint="0.79998168889431442"/>
      </patternFill>
    </fill>
    <fill>
      <patternFill patternType="solid">
        <fgColor theme="9" tint="-0.499984740745262"/>
        <bgColor indexed="64"/>
      </patternFill>
    </fill>
    <fill>
      <patternFill patternType="solid">
        <fgColor rgb="FFFFC000"/>
        <bgColor indexed="64"/>
      </patternFill>
    </fill>
    <fill>
      <patternFill patternType="solid">
        <fgColor theme="5" tint="0.7999816888943144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3" fillId="0" borderId="0"/>
  </cellStyleXfs>
  <cellXfs count="107">
    <xf numFmtId="0" fontId="0" fillId="0" borderId="0" xfId="0"/>
    <xf numFmtId="10" fontId="0" fillId="0" borderId="0" xfId="0" applyNumberFormat="1"/>
    <xf numFmtId="0" fontId="0" fillId="33" borderId="0" xfId="0" applyFill="1"/>
    <xf numFmtId="0" fontId="0" fillId="0" borderId="0" xfId="0" pivotButton="1"/>
    <xf numFmtId="0" fontId="0" fillId="0" borderId="0" xfId="0" applyAlignment="1">
      <alignment horizontal="left"/>
    </xf>
    <xf numFmtId="0" fontId="18" fillId="35" borderId="0" xfId="0" applyFont="1" applyFill="1"/>
    <xf numFmtId="0" fontId="18" fillId="34" borderId="0" xfId="0" applyFont="1" applyFill="1"/>
    <xf numFmtId="0" fontId="18" fillId="36" borderId="0" xfId="0" applyFont="1" applyFill="1"/>
    <xf numFmtId="2" fontId="0" fillId="0" borderId="0" xfId="0" applyNumberFormat="1"/>
    <xf numFmtId="0" fontId="0" fillId="0" borderId="0" xfId="0" applyAlignment="1">
      <alignment horizontal="center" vertical="center"/>
    </xf>
    <xf numFmtId="9" fontId="0" fillId="0" borderId="0" xfId="42" applyFont="1"/>
    <xf numFmtId="0" fontId="0" fillId="36" borderId="0" xfId="0" applyFill="1"/>
    <xf numFmtId="0" fontId="17" fillId="37" borderId="0" xfId="0" applyFont="1" applyFill="1"/>
    <xf numFmtId="2" fontId="17" fillId="37" borderId="0" xfId="0" applyNumberFormat="1" applyFont="1" applyFill="1"/>
    <xf numFmtId="9" fontId="17" fillId="37" borderId="0" xfId="42" applyFont="1" applyFill="1"/>
    <xf numFmtId="0" fontId="13" fillId="39" borderId="11" xfId="0" applyFont="1" applyFill="1" applyBorder="1"/>
    <xf numFmtId="0" fontId="13" fillId="39" borderId="12" xfId="0" applyFont="1" applyFill="1" applyBorder="1"/>
    <xf numFmtId="0" fontId="13" fillId="39" borderId="13" xfId="0" applyFont="1" applyFill="1" applyBorder="1"/>
    <xf numFmtId="0" fontId="0" fillId="38" borderId="11" xfId="0" applyFill="1" applyBorder="1"/>
    <xf numFmtId="0" fontId="0" fillId="0" borderId="11" xfId="0" applyBorder="1"/>
    <xf numFmtId="0" fontId="0" fillId="38" borderId="12" xfId="0" applyFill="1" applyBorder="1"/>
    <xf numFmtId="0" fontId="0" fillId="38" borderId="13" xfId="0" applyFill="1" applyBorder="1"/>
    <xf numFmtId="0" fontId="0" fillId="0" borderId="12" xfId="0" applyBorder="1"/>
    <xf numFmtId="0" fontId="0" fillId="0" borderId="13" xfId="0" applyBorder="1"/>
    <xf numFmtId="0" fontId="0" fillId="40" borderId="0" xfId="0" applyFill="1"/>
    <xf numFmtId="0" fontId="0" fillId="41" borderId="0" xfId="0" applyFill="1"/>
    <xf numFmtId="0" fontId="13" fillId="39" borderId="10" xfId="0" applyFont="1" applyFill="1" applyBorder="1"/>
    <xf numFmtId="0" fontId="0" fillId="0" borderId="10" xfId="0" applyBorder="1"/>
    <xf numFmtId="10" fontId="0" fillId="0" borderId="12" xfId="42" applyNumberFormat="1" applyFont="1" applyBorder="1"/>
    <xf numFmtId="10" fontId="0" fillId="41" borderId="12" xfId="42" applyNumberFormat="1" applyFont="1" applyFill="1" applyBorder="1"/>
    <xf numFmtId="0" fontId="20" fillId="42" borderId="0" xfId="0" applyFont="1" applyFill="1"/>
    <xf numFmtId="0" fontId="14" fillId="42" borderId="0" xfId="0" applyFont="1" applyFill="1"/>
    <xf numFmtId="17" fontId="0" fillId="36" borderId="0" xfId="0" applyNumberFormat="1" applyFill="1" applyAlignment="1">
      <alignment horizontal="left"/>
    </xf>
    <xf numFmtId="0" fontId="16" fillId="33" borderId="0" xfId="0" applyFont="1" applyFill="1"/>
    <xf numFmtId="0" fontId="16" fillId="43" borderId="0" xfId="0" applyFont="1" applyFill="1" applyAlignment="1">
      <alignment horizontal="left" vertical="center" indent="1"/>
    </xf>
    <xf numFmtId="0" fontId="0" fillId="43" borderId="0" xfId="0" applyFill="1"/>
    <xf numFmtId="9" fontId="1" fillId="41" borderId="0" xfId="42" applyFont="1" applyFill="1" applyAlignment="1">
      <alignment horizontal="left" vertical="center" indent="1"/>
    </xf>
    <xf numFmtId="0" fontId="0" fillId="44" borderId="0" xfId="0" applyFill="1"/>
    <xf numFmtId="9" fontId="0" fillId="44" borderId="0" xfId="42" applyFont="1" applyFill="1"/>
    <xf numFmtId="0" fontId="16" fillId="33" borderId="0" xfId="0" applyFont="1" applyFill="1" applyAlignment="1">
      <alignment horizontal="left" vertical="center" indent="1"/>
    </xf>
    <xf numFmtId="0" fontId="0" fillId="43" borderId="0" xfId="0" applyFill="1" applyAlignment="1">
      <alignment horizontal="left" vertical="center" indent="1"/>
    </xf>
    <xf numFmtId="10" fontId="0" fillId="0" borderId="0" xfId="42" applyNumberFormat="1" applyFont="1"/>
    <xf numFmtId="0" fontId="0" fillId="38" borderId="14" xfId="0" applyFill="1" applyBorder="1"/>
    <xf numFmtId="0" fontId="0" fillId="45" borderId="0" xfId="0" applyFill="1"/>
    <xf numFmtId="0" fontId="0" fillId="46" borderId="0" xfId="0" applyFill="1"/>
    <xf numFmtId="9" fontId="0" fillId="45" borderId="0" xfId="42" applyFont="1" applyFill="1"/>
    <xf numFmtId="0" fontId="0" fillId="45" borderId="12" xfId="0" applyFill="1" applyBorder="1"/>
    <xf numFmtId="0" fontId="0" fillId="47" borderId="0" xfId="0" applyFill="1"/>
    <xf numFmtId="9" fontId="0" fillId="47" borderId="0" xfId="42" applyFont="1" applyFill="1"/>
    <xf numFmtId="0" fontId="0" fillId="48" borderId="12" xfId="0" applyFill="1" applyBorder="1"/>
    <xf numFmtId="2" fontId="0" fillId="48" borderId="12" xfId="0" applyNumberFormat="1" applyFill="1" applyBorder="1"/>
    <xf numFmtId="0" fontId="17" fillId="49" borderId="0" xfId="0" applyFont="1" applyFill="1"/>
    <xf numFmtId="0" fontId="0" fillId="50" borderId="12" xfId="0" applyFill="1" applyBorder="1"/>
    <xf numFmtId="2" fontId="0" fillId="50" borderId="12" xfId="0" applyNumberFormat="1" applyFill="1" applyBorder="1"/>
    <xf numFmtId="0" fontId="17" fillId="37" borderId="12" xfId="0" applyFont="1" applyFill="1" applyBorder="1"/>
    <xf numFmtId="10" fontId="17" fillId="37" borderId="0" xfId="42" applyNumberFormat="1" applyFont="1" applyFill="1"/>
    <xf numFmtId="0" fontId="22" fillId="34" borderId="0" xfId="0" applyFont="1" applyFill="1" applyAlignment="1">
      <alignment vertical="center"/>
    </xf>
    <xf numFmtId="0" fontId="0" fillId="34" borderId="0" xfId="0" applyFill="1"/>
    <xf numFmtId="0" fontId="0" fillId="34" borderId="0" xfId="0" applyFill="1" applyAlignment="1">
      <alignment horizontal="left" vertical="center" indent="1"/>
    </xf>
    <xf numFmtId="0" fontId="16" fillId="34" borderId="0" xfId="0" applyFont="1" applyFill="1" applyAlignment="1">
      <alignment horizontal="left" vertical="center" indent="1"/>
    </xf>
    <xf numFmtId="0" fontId="16" fillId="34" borderId="0" xfId="0" applyFont="1" applyFill="1" applyAlignment="1">
      <alignment horizontal="left" vertical="center" indent="2"/>
    </xf>
    <xf numFmtId="0" fontId="16" fillId="34" borderId="0" xfId="0" applyFont="1" applyFill="1"/>
    <xf numFmtId="0" fontId="24" fillId="0" borderId="0" xfId="43" applyFont="1"/>
    <xf numFmtId="0" fontId="25" fillId="0" borderId="0" xfId="0" applyFont="1"/>
    <xf numFmtId="0" fontId="24" fillId="0" borderId="18" xfId="43" applyFont="1" applyBorder="1" applyAlignment="1">
      <alignment vertical="center"/>
    </xf>
    <xf numFmtId="0" fontId="24" fillId="0" borderId="0" xfId="43" applyFont="1" applyAlignment="1">
      <alignment vertical="center"/>
    </xf>
    <xf numFmtId="0" fontId="24" fillId="0" borderId="0" xfId="43" applyFont="1" applyAlignment="1">
      <alignment horizontal="right"/>
    </xf>
    <xf numFmtId="164" fontId="24" fillId="47" borderId="19" xfId="43" applyNumberFormat="1" applyFont="1" applyFill="1" applyBorder="1" applyAlignment="1">
      <alignment horizontal="left" vertical="center"/>
    </xf>
    <xf numFmtId="164" fontId="24" fillId="47" borderId="19" xfId="43" applyNumberFormat="1" applyFont="1" applyFill="1" applyBorder="1" applyAlignment="1">
      <alignment horizontal="right" vertical="center"/>
    </xf>
    <xf numFmtId="164" fontId="24" fillId="0" borderId="19" xfId="43" quotePrefix="1" applyNumberFormat="1" applyFont="1" applyBorder="1" applyAlignment="1">
      <alignment horizontal="left" vertical="center"/>
    </xf>
    <xf numFmtId="4" fontId="25" fillId="0" borderId="19" xfId="0" applyNumberFormat="1" applyFont="1" applyBorder="1" applyAlignment="1">
      <alignment horizontal="right" vertical="center"/>
    </xf>
    <xf numFmtId="4" fontId="28" fillId="0" borderId="19" xfId="0" applyNumberFormat="1" applyFont="1" applyBorder="1" applyAlignment="1">
      <alignment horizontal="right" vertical="center"/>
    </xf>
    <xf numFmtId="49" fontId="28" fillId="0" borderId="19" xfId="0" applyNumberFormat="1" applyFont="1" applyBorder="1" applyAlignment="1">
      <alignment horizontal="right" vertical="center"/>
    </xf>
    <xf numFmtId="0" fontId="25" fillId="0" borderId="0" xfId="0" applyFont="1" applyAlignment="1">
      <alignment vertical="center"/>
    </xf>
    <xf numFmtId="164" fontId="24" fillId="0" borderId="19" xfId="43" applyNumberFormat="1" applyFont="1" applyBorder="1" applyAlignment="1">
      <alignment horizontal="left" vertical="center"/>
    </xf>
    <xf numFmtId="4" fontId="25" fillId="0" borderId="0" xfId="0" applyNumberFormat="1" applyFont="1" applyAlignment="1">
      <alignment vertical="center"/>
    </xf>
    <xf numFmtId="0" fontId="24" fillId="0" borderId="0" xfId="0" applyFont="1" applyAlignment="1">
      <alignment wrapText="1"/>
    </xf>
    <xf numFmtId="0" fontId="29" fillId="0" borderId="0" xfId="0" applyFont="1"/>
    <xf numFmtId="0" fontId="30" fillId="0" borderId="0" xfId="0" applyFont="1"/>
    <xf numFmtId="0" fontId="25" fillId="0" borderId="0" xfId="0" applyFont="1" applyAlignment="1">
      <alignment horizontal="left"/>
    </xf>
    <xf numFmtId="4" fontId="25" fillId="0" borderId="0" xfId="0" applyNumberFormat="1" applyFont="1"/>
    <xf numFmtId="0" fontId="0" fillId="47" borderId="19" xfId="0" applyFill="1" applyBorder="1"/>
    <xf numFmtId="0" fontId="0" fillId="43" borderId="19" xfId="0" applyFill="1" applyBorder="1"/>
    <xf numFmtId="17" fontId="31" fillId="47" borderId="20" xfId="0" applyNumberFormat="1" applyFont="1" applyFill="1" applyBorder="1"/>
    <xf numFmtId="17" fontId="31" fillId="47" borderId="21" xfId="0" applyNumberFormat="1" applyFont="1" applyFill="1" applyBorder="1"/>
    <xf numFmtId="17" fontId="31" fillId="47" borderId="22" xfId="0" applyNumberFormat="1" applyFont="1" applyFill="1" applyBorder="1"/>
    <xf numFmtId="0" fontId="0" fillId="43" borderId="17" xfId="0" applyFill="1" applyBorder="1"/>
    <xf numFmtId="9" fontId="0" fillId="43" borderId="19" xfId="42" applyFont="1" applyFill="1" applyBorder="1"/>
    <xf numFmtId="0" fontId="26" fillId="0" borderId="0" xfId="0" applyFont="1" applyAlignment="1">
      <alignment horizontal="center" vertical="center"/>
    </xf>
    <xf numFmtId="0" fontId="27" fillId="41" borderId="0" xfId="43" applyFont="1" applyFill="1" applyAlignment="1">
      <alignment horizontal="center" vertical="center"/>
    </xf>
    <xf numFmtId="0" fontId="29" fillId="0" borderId="0" xfId="0" quotePrefix="1" applyFont="1" applyAlignment="1">
      <alignment horizontal="left" vertical="top" wrapText="1"/>
    </xf>
    <xf numFmtId="0" fontId="19" fillId="35" borderId="0" xfId="0" applyFont="1" applyFill="1" applyAlignment="1">
      <alignment horizontal="center" wrapText="1"/>
    </xf>
    <xf numFmtId="0" fontId="0" fillId="36" borderId="0" xfId="0" applyFill="1" applyAlignment="1">
      <alignment horizontal="center" vertical="center" wrapText="1"/>
    </xf>
    <xf numFmtId="0" fontId="0" fillId="33" borderId="0" xfId="0" applyFill="1" applyAlignment="1">
      <alignment horizontal="center"/>
    </xf>
    <xf numFmtId="0" fontId="0" fillId="36" borderId="0" xfId="0" applyFill="1" applyAlignment="1">
      <alignment horizontal="center" wrapText="1"/>
    </xf>
    <xf numFmtId="0" fontId="0" fillId="44" borderId="0" xfId="0" applyFill="1" applyAlignment="1">
      <alignment horizontal="center"/>
    </xf>
    <xf numFmtId="0" fontId="0" fillId="41" borderId="0" xfId="0" applyFill="1" applyAlignment="1">
      <alignment horizontal="center"/>
    </xf>
    <xf numFmtId="0" fontId="0" fillId="45" borderId="15" xfId="0" applyFill="1" applyBorder="1" applyAlignment="1">
      <alignment horizontal="center" textRotation="90" wrapText="1"/>
    </xf>
    <xf numFmtId="0" fontId="0" fillId="45" borderId="16" xfId="0" applyFill="1" applyBorder="1" applyAlignment="1">
      <alignment horizontal="center" textRotation="90" wrapText="1"/>
    </xf>
    <xf numFmtId="0" fontId="0" fillId="45" borderId="17" xfId="0" applyFill="1" applyBorder="1" applyAlignment="1">
      <alignment horizontal="center" textRotation="90" wrapText="1"/>
    </xf>
    <xf numFmtId="0" fontId="0" fillId="47" borderId="0" xfId="0" applyFill="1" applyAlignment="1">
      <alignment horizontal="center"/>
    </xf>
    <xf numFmtId="0" fontId="21" fillId="0" borderId="0" xfId="0" applyFont="1" applyAlignment="1">
      <alignment horizontal="center" textRotation="90"/>
    </xf>
    <xf numFmtId="0" fontId="0" fillId="0" borderId="19" xfId="0" applyBorder="1"/>
    <xf numFmtId="9" fontId="0" fillId="51" borderId="0" xfId="42" applyFont="1" applyFill="1"/>
    <xf numFmtId="0" fontId="0" fillId="41" borderId="19" xfId="0" applyFill="1" applyBorder="1"/>
    <xf numFmtId="9" fontId="0" fillId="0" borderId="19" xfId="42" applyFont="1" applyBorder="1"/>
    <xf numFmtId="9" fontId="0" fillId="33" borderId="0" xfId="42"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4" xfId="43" xr:uid="{DF47D6F2-46C3-4EE2-B0AF-EC234807576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2">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2" formatCode="0.00"/>
    </dxf>
    <dxf>
      <numFmt numFmtId="2" formatCode="0.00"/>
    </dxf>
    <dxf>
      <numFmt numFmtId="2" formatCode="0.00"/>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dxf>
    <dxf>
      <numFmt numFmtId="14" formatCode="0.0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dxf>
    <dxf>
      <numFmt numFmtId="2" formatCode="0.00"/>
    </dxf>
    <dxf>
      <font>
        <strike val="0"/>
        <outline val="0"/>
        <shadow val="0"/>
        <u val="none"/>
        <vertAlign val="baseline"/>
        <sz val="11"/>
        <color theme="0"/>
        <name val="Calibri"/>
        <family val="2"/>
        <scheme val="minor"/>
      </font>
      <fill>
        <patternFill patternType="solid">
          <fgColor indexed="64"/>
          <bgColor rgb="FFFF0000"/>
        </patternFill>
      </fill>
    </dxf>
    <dxf>
      <font>
        <strike val="0"/>
        <outline val="0"/>
        <shadow val="0"/>
        <u val="none"/>
        <vertAlign val="baseline"/>
        <sz val="11"/>
        <color theme="0"/>
        <name val="Calibri"/>
        <family val="2"/>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[All_India_Index_Upto_April23.xlsx]question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'question 1'!$F$6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3F-4B44-8AC8-E5FD1FEA3F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3F-4B44-8AC8-E5FD1FEA3F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3F-4B44-8AC8-E5FD1FEA3F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3F-4B44-8AC8-E5FD1FEA3F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63F-4B44-8AC8-E5FD1FEA3F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63F-4B44-8AC8-E5FD1FEA3F4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63F-4B44-8AC8-E5FD1FEA3F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63F-4B44-8AC8-E5FD1FEA3F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63F-4B44-8AC8-E5FD1FEA3F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63F-4B44-8AC8-E5FD1FEA3F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1'!$E$7:$E$17</c:f>
              <c:strCache>
                <c:ptCount val="10"/>
                <c:pt idx="0">
                  <c:v>Transport &amp; Communication</c:v>
                </c:pt>
                <c:pt idx="1">
                  <c:v>Household Goods &amp; Services</c:v>
                </c:pt>
                <c:pt idx="2">
                  <c:v>Housing</c:v>
                </c:pt>
                <c:pt idx="3">
                  <c:v>Education</c:v>
                </c:pt>
                <c:pt idx="4">
                  <c:v>Energy</c:v>
                </c:pt>
                <c:pt idx="5">
                  <c:v>Health</c:v>
                </c:pt>
                <c:pt idx="6">
                  <c:v>Pan, Tobacco, Intoxicants</c:v>
                </c:pt>
                <c:pt idx="7">
                  <c:v>Misc</c:v>
                </c:pt>
                <c:pt idx="8">
                  <c:v>Clothing &amp; Footwear</c:v>
                </c:pt>
                <c:pt idx="9">
                  <c:v>Food &amp; Beverage</c:v>
                </c:pt>
              </c:strCache>
            </c:strRef>
          </c:cat>
          <c:val>
            <c:numRef>
              <c:f>'question 1'!$F$7:$F$17</c:f>
              <c:numCache>
                <c:formatCode>0.00%</c:formatCode>
                <c:ptCount val="10"/>
                <c:pt idx="0">
                  <c:v>3.5407356479890004E-2</c:v>
                </c:pt>
                <c:pt idx="1">
                  <c:v>3.7641801306290822E-2</c:v>
                </c:pt>
                <c:pt idx="2">
                  <c:v>3.7727741491921624E-2</c:v>
                </c:pt>
                <c:pt idx="3">
                  <c:v>3.8050017188037126E-2</c:v>
                </c:pt>
                <c:pt idx="4">
                  <c:v>3.9274664833276046E-2</c:v>
                </c:pt>
                <c:pt idx="5">
                  <c:v>3.9897731179099345E-2</c:v>
                </c:pt>
                <c:pt idx="6">
                  <c:v>4.3184943279477486E-2</c:v>
                </c:pt>
                <c:pt idx="7">
                  <c:v>0.11432193193537298</c:v>
                </c:pt>
                <c:pt idx="8">
                  <c:v>0.11885527672739775</c:v>
                </c:pt>
                <c:pt idx="9">
                  <c:v>0.49563853557923693</c:v>
                </c:pt>
              </c:numCache>
            </c:numRef>
          </c:val>
          <c:extLst>
            <c:ext xmlns:c16="http://schemas.microsoft.com/office/drawing/2014/chart" uri="{C3380CC4-5D6E-409C-BE32-E72D297353CC}">
              <c16:uniqueId val="{00000000-13C6-4705-A07C-8DC42DD8C7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Year-on-Year CPI Inflation Rate (2017–2023)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'question 2'!$K$8:$K$15</c:f>
              <c:strCache>
                <c:ptCount val="8"/>
                <c:pt idx="0">
                  <c:v>Y-o-Y Growth</c:v>
                </c:pt>
                <c:pt idx="1">
                  <c:v>-</c:v>
                </c:pt>
                <c:pt idx="2">
                  <c:v>4%</c:v>
                </c:pt>
                <c:pt idx="3">
                  <c:v>4%</c:v>
                </c:pt>
                <c:pt idx="4">
                  <c:v>6%</c:v>
                </c:pt>
                <c:pt idx="5">
                  <c:v>5%</c:v>
                </c:pt>
                <c:pt idx="6">
                  <c:v>7%</c:v>
                </c:pt>
                <c:pt idx="7">
                  <c:v>3%</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'question 2'!$I$9:$I$15</c:f>
              <c:numCache>
                <c:formatCode>General</c:formatCode>
                <c:ptCount val="7"/>
                <c:pt idx="0">
                  <c:v>2017</c:v>
                </c:pt>
                <c:pt idx="1">
                  <c:v>2018</c:v>
                </c:pt>
                <c:pt idx="2">
                  <c:v>2019</c:v>
                </c:pt>
                <c:pt idx="3">
                  <c:v>2020</c:v>
                </c:pt>
                <c:pt idx="4">
                  <c:v>2021</c:v>
                </c:pt>
                <c:pt idx="5">
                  <c:v>2022</c:v>
                </c:pt>
                <c:pt idx="6">
                  <c:v>2023</c:v>
                </c:pt>
              </c:numCache>
            </c:numRef>
          </c:cat>
          <c:val>
            <c:numRef>
              <c:f>'question 2'!$K$9:$K$15</c:f>
              <c:numCache>
                <c:formatCode>0%</c:formatCode>
                <c:ptCount val="7"/>
                <c:pt idx="0" formatCode="General">
                  <c:v>0</c:v>
                </c:pt>
                <c:pt idx="1">
                  <c:v>3.9513108614232254E-2</c:v>
                </c:pt>
                <c:pt idx="2">
                  <c:v>3.8961038961038953E-2</c:v>
                </c:pt>
                <c:pt idx="3">
                  <c:v>6.3795712484237196E-2</c:v>
                </c:pt>
                <c:pt idx="4">
                  <c:v>5.2668752988220872E-2</c:v>
                </c:pt>
                <c:pt idx="5">
                  <c:v>6.6219354838709471E-2</c:v>
                </c:pt>
                <c:pt idx="6">
                  <c:v>3.1774615161196791E-2</c:v>
                </c:pt>
              </c:numCache>
            </c:numRef>
          </c:val>
          <c:smooth val="0"/>
          <c:extLst>
            <c:ext xmlns:c16="http://schemas.microsoft.com/office/drawing/2014/chart" uri="{C3380CC4-5D6E-409C-BE32-E72D297353CC}">
              <c16:uniqueId val="{00000009-B035-42CA-9213-381AF44AFD7D}"/>
            </c:ext>
          </c:extLst>
        </c:ser>
        <c:dLbls>
          <c:dLblPos val="ctr"/>
          <c:showLegendKey val="0"/>
          <c:showVal val="1"/>
          <c:showCatName val="0"/>
          <c:showSerName val="0"/>
          <c:showPercent val="0"/>
          <c:showBubbleSize val="0"/>
        </c:dLbls>
        <c:marker val="1"/>
        <c:smooth val="0"/>
        <c:axId val="345661087"/>
        <c:axId val="345658207"/>
      </c:lineChart>
      <c:catAx>
        <c:axId val="3456610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658207"/>
        <c:crosses val="autoZero"/>
        <c:auto val="1"/>
        <c:lblAlgn val="ctr"/>
        <c:lblOffset val="100"/>
        <c:noMultiLvlLbl val="0"/>
      </c:catAx>
      <c:valAx>
        <c:axId val="34565820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Y-o-Y</a:t>
                </a:r>
                <a:r>
                  <a:rPr lang="en-US" baseline="0"/>
                  <a:t> Growth</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66108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M-o-M</a:t>
            </a:r>
            <a:r>
              <a:rPr lang="en-US" baseline="0"/>
              <a:t> Food inflation jun 22/ may 23</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4109069699620879E-2"/>
          <c:y val="0.14986386619992223"/>
          <c:w val="0.87873043647321858"/>
          <c:h val="0.80346168805912099"/>
        </c:manualLayout>
      </c:layout>
      <c:lineChart>
        <c:grouping val="standard"/>
        <c:varyColors val="0"/>
        <c:ser>
          <c:idx val="0"/>
          <c:order val="0"/>
          <c:tx>
            <c:v>Inflation</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3'!$C$21:$C$32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'question 3'!$E$21:$E$32</c:f>
              <c:numCache>
                <c:formatCode>0.00%</c:formatCode>
                <c:ptCount val="12"/>
                <c:pt idx="0" formatCode="General">
                  <c:v>0</c:v>
                </c:pt>
                <c:pt idx="1">
                  <c:v>1.9452672531942573E-3</c:v>
                </c:pt>
                <c:pt idx="2">
                  <c:v>1.279618761858576E-3</c:v>
                </c:pt>
                <c:pt idx="3">
                  <c:v>5.1560021152828386E-3</c:v>
                </c:pt>
                <c:pt idx="4">
                  <c:v>7.1901442413082953E-3</c:v>
                </c:pt>
                <c:pt idx="5">
                  <c:v>-2.1764680276846731E-4</c:v>
                </c:pt>
                <c:pt idx="6">
                  <c:v>-5.8342041100662182E-3</c:v>
                </c:pt>
                <c:pt idx="7">
                  <c:v>4.0728737847068961E-3</c:v>
                </c:pt>
                <c:pt idx="8">
                  <c:v>-5.9318707201116193E-3</c:v>
                </c:pt>
                <c:pt idx="9">
                  <c:v>4.3876968978943027E-5</c:v>
                </c:pt>
                <c:pt idx="10">
                  <c:v>4.5630045630048032E-3</c:v>
                </c:pt>
                <c:pt idx="11">
                  <c:v>7.5559049615652185E-3</c:v>
                </c:pt>
              </c:numCache>
            </c:numRef>
          </c:val>
          <c:smooth val="0"/>
          <c:extLst>
            <c:ext xmlns:c16="http://schemas.microsoft.com/office/drawing/2014/chart" uri="{C3380CC4-5D6E-409C-BE32-E72D297353CC}">
              <c16:uniqueId val="{00000000-A41E-47A0-ACB0-6C1BBAF78926}"/>
            </c:ext>
          </c:extLst>
        </c:ser>
        <c:dLbls>
          <c:dLblPos val="ctr"/>
          <c:showLegendKey val="0"/>
          <c:showVal val="1"/>
          <c:showCatName val="0"/>
          <c:showSerName val="0"/>
          <c:showPercent val="0"/>
          <c:showBubbleSize val="0"/>
        </c:dLbls>
        <c:smooth val="0"/>
        <c:axId val="294450879"/>
        <c:axId val="294451359"/>
      </c:lineChart>
      <c:catAx>
        <c:axId val="294450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451359"/>
        <c:crosses val="autoZero"/>
        <c:auto val="1"/>
        <c:lblAlgn val="ctr"/>
        <c:lblOffset val="100"/>
        <c:noMultiLvlLbl val="0"/>
      </c:catAx>
      <c:valAx>
        <c:axId val="2944513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45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3'!$B$50</c:f>
              <c:strCache>
                <c:ptCount val="1"/>
                <c:pt idx="0">
                  <c:v>Inflation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FFFF00">
                  <a:alpha val="97000"/>
                </a:srgb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3'!$A$51:$A$63</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'question 3'!$B$51:$B$63</c:f>
              <c:numCache>
                <c:formatCode>0.00%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0-D733-4FA1-86E8-DED1F0159043}"/>
            </c:ext>
          </c:extLst>
        </c:ser>
        <c:dLbls>
          <c:showLegendKey val="0"/>
          <c:showVal val="1"/>
          <c:showCatName val="0"/>
          <c:showSerName val="0"/>
          <c:showPercent val="0"/>
          <c:showBubbleSize val="0"/>
        </c:dLbls>
        <c:gapWidth val="150"/>
        <c:overlap val="-25"/>
        <c:axId val="1726405216"/>
        <c:axId val="1726405696"/>
      </c:barChart>
      <c:catAx>
        <c:axId val="17264052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05696"/>
        <c:crosses val="autoZero"/>
        <c:auto val="1"/>
        <c:lblAlgn val="ctr"/>
        <c:lblOffset val="100"/>
        <c:noMultiLvlLbl val="0"/>
      </c:catAx>
      <c:valAx>
        <c:axId val="1726405696"/>
        <c:scaling>
          <c:orientation val="minMax"/>
        </c:scaling>
        <c:delete val="1"/>
        <c:axPos val="l"/>
        <c:numFmt formatCode="0.00%" sourceLinked="1"/>
        <c:majorTickMark val="none"/>
        <c:minorTickMark val="none"/>
        <c:tickLblPos val="nextTo"/>
        <c:crossAx val="17264052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"Inflation Trends in Essential Categories (2019-2021)</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3"/>
          <c:order val="3"/>
          <c:tx>
            <c:strRef>
              <c:f>'question 4'!$G$47</c:f>
              <c:strCache>
                <c:ptCount val="1"/>
                <c:pt idx="0">
                  <c:v>food inflation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'question 4'!$B$48:$C$82</c:f>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f>'question 4'!$G$48:$G$82</c:f>
              <c:numCache>
                <c:formatCode>0.00%</c:formatCode>
                <c:ptCount val="35"/>
                <c:pt idx="0" formatCode="General">
                  <c:v>0</c:v>
                </c:pt>
                <c:pt idx="1">
                  <c:v>2.1101859244895891E-3</c:v>
                </c:pt>
                <c:pt idx="2">
                  <c:v>3.3008935177281785E-3</c:v>
                </c:pt>
                <c:pt idx="3">
                  <c:v>1.6450167337909254E-2</c:v>
                </c:pt>
                <c:pt idx="4">
                  <c:v>1.2389084212288529E-2</c:v>
                </c:pt>
                <c:pt idx="5">
                  <c:v>1.289895816107153E-2</c:v>
                </c:pt>
                <c:pt idx="6">
                  <c:v>4.8979591836734691E-3</c:v>
                </c:pt>
                <c:pt idx="7">
                  <c:v>6.0655293799078353E-3</c:v>
                </c:pt>
                <c:pt idx="8">
                  <c:v>1.501857135167135E-2</c:v>
                </c:pt>
                <c:pt idx="9">
                  <c:v>1.3417479847263689E-2</c:v>
                </c:pt>
                <c:pt idx="10">
                  <c:v>1.8420639489245928E-2</c:v>
                </c:pt>
                <c:pt idx="11">
                  <c:v>-2.9289347926623878E-3</c:v>
                </c:pt>
                <c:pt idx="12">
                  <c:v>-1.4842300556586249E-2</c:v>
                </c:pt>
                <c:pt idx="13">
                  <c:v>-8.4745762711863452E-3</c:v>
                </c:pt>
                <c:pt idx="14">
                  <c:v>2.833175055397268E-2</c:v>
                </c:pt>
                <c:pt idx="15">
                  <c:v>-1.5562738357874537E-2</c:v>
                </c:pt>
                <c:pt idx="16">
                  <c:v>2.5033441620485482E-2</c:v>
                </c:pt>
                <c:pt idx="17">
                  <c:v>0</c:v>
                </c:pt>
                <c:pt idx="18">
                  <c:v>1.4439699003457207E-2</c:v>
                </c:pt>
                <c:pt idx="19">
                  <c:v>5.9141940657579106E-3</c:v>
                </c:pt>
                <c:pt idx="20">
                  <c:v>2.0727453911310596E-2</c:v>
                </c:pt>
                <c:pt idx="21">
                  <c:v>2.2942497315239448E-2</c:v>
                </c:pt>
                <c:pt idx="22">
                  <c:v>6.4420690971559464E-3</c:v>
                </c:pt>
                <c:pt idx="23">
                  <c:v>-1.5456829927457167E-2</c:v>
                </c:pt>
                <c:pt idx="24">
                  <c:v>-1.7914760414158352E-2</c:v>
                </c:pt>
                <c:pt idx="25">
                  <c:v>4.9036434070358294E-5</c:v>
                </c:pt>
                <c:pt idx="26">
                  <c:v>1.2111405315288834E-2</c:v>
                </c:pt>
                <c:pt idx="27">
                  <c:v>2.0154062303183163E-2</c:v>
                </c:pt>
                <c:pt idx="28">
                  <c:v>1.3392221114118733E-2</c:v>
                </c:pt>
                <c:pt idx="29">
                  <c:v>6.1389943296311488E-3</c:v>
                </c:pt>
                <c:pt idx="30">
                  <c:v>-2.328830926874709E-3</c:v>
                </c:pt>
                <c:pt idx="31">
                  <c:v>0</c:v>
                </c:pt>
                <c:pt idx="32">
                  <c:v>1.5639589169000934E-2</c:v>
                </c:pt>
                <c:pt idx="33">
                  <c:v>8.5497586761663566E-3</c:v>
                </c:pt>
                <c:pt idx="34">
                  <c:v>-6.0161341780227973E-3</c:v>
                </c:pt>
              </c:numCache>
            </c:numRef>
          </c:val>
          <c:smooth val="0"/>
          <c:extLst>
            <c:ext xmlns:c16="http://schemas.microsoft.com/office/drawing/2014/chart" uri="{C3380CC4-5D6E-409C-BE32-E72D297353CC}">
              <c16:uniqueId val="{00000003-1E0F-4D01-BF7C-D445E926E357}"/>
            </c:ext>
          </c:extLst>
        </c:ser>
        <c:ser>
          <c:idx val="4"/>
          <c:order val="4"/>
          <c:tx>
            <c:strRef>
              <c:f>'question 4'!$H$47</c:f>
              <c:strCache>
                <c:ptCount val="1"/>
                <c:pt idx="0">
                  <c:v>health inflation</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multiLvlStrRef>
              <c:f>'question 4'!$B$48:$C$82</c:f>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f>'question 4'!$H$48:$H$82</c:f>
              <c:numCache>
                <c:formatCode>0.00%</c:formatCode>
                <c:ptCount val="35"/>
                <c:pt idx="0" formatCode="General">
                  <c:v>0</c:v>
                </c:pt>
                <c:pt idx="1">
                  <c:v>3.4458993797381117E-3</c:v>
                </c:pt>
                <c:pt idx="2">
                  <c:v>4.120879120879082E-3</c:v>
                </c:pt>
                <c:pt idx="3">
                  <c:v>4.7879616963065466E-3</c:v>
                </c:pt>
                <c:pt idx="4">
                  <c:v>3.4036759700476512E-3</c:v>
                </c:pt>
                <c:pt idx="5">
                  <c:v>3.3921302578018993E-3</c:v>
                </c:pt>
                <c:pt idx="6">
                  <c:v>4.0567951318458036E-3</c:v>
                </c:pt>
                <c:pt idx="7">
                  <c:v>3.3670033670033669E-3</c:v>
                </c:pt>
                <c:pt idx="8">
                  <c:v>2.6845637583892998E-3</c:v>
                </c:pt>
                <c:pt idx="9">
                  <c:v>3.3467202141900937E-3</c:v>
                </c:pt>
                <c:pt idx="10">
                  <c:v>3.3355570380253501E-3</c:v>
                </c:pt>
                <c:pt idx="11">
                  <c:v>5.319148936170099E-3</c:v>
                </c:pt>
                <c:pt idx="12">
                  <c:v>3.3068783068783071E-3</c:v>
                </c:pt>
                <c:pt idx="13">
                  <c:v>3.9551746868821541E-3</c:v>
                </c:pt>
                <c:pt idx="14">
                  <c:v>-1.0505581089954186E-2</c:v>
                </c:pt>
                <c:pt idx="15">
                  <c:v>5.7509400575094516E-3</c:v>
                </c:pt>
                <c:pt idx="16">
                  <c:v>1.8693644160985328E-2</c:v>
                </c:pt>
                <c:pt idx="17">
                  <c:v>0</c:v>
                </c:pt>
                <c:pt idx="18">
                  <c:v>3.8860103626942636E-3</c:v>
                </c:pt>
                <c:pt idx="19">
                  <c:v>3.870967741935447E-3</c:v>
                </c:pt>
                <c:pt idx="20">
                  <c:v>4.4987146529564077E-3</c:v>
                </c:pt>
                <c:pt idx="21">
                  <c:v>5.7581573896351712E-3</c:v>
                </c:pt>
                <c:pt idx="22">
                  <c:v>6.9974554707380584E-3</c:v>
                </c:pt>
                <c:pt idx="23">
                  <c:v>6.3171193935565376E-3</c:v>
                </c:pt>
                <c:pt idx="24">
                  <c:v>1.2554927809165096E-2</c:v>
                </c:pt>
                <c:pt idx="25">
                  <c:v>2.4798512089273233E-3</c:v>
                </c:pt>
                <c:pt idx="26">
                  <c:v>3.7105751391467087E-3</c:v>
                </c:pt>
                <c:pt idx="27">
                  <c:v>2.1565003080714726E-2</c:v>
                </c:pt>
                <c:pt idx="28">
                  <c:v>3.0156815440289505E-3</c:v>
                </c:pt>
                <c:pt idx="29">
                  <c:v>4.2092603728201361E-3</c:v>
                </c:pt>
                <c:pt idx="30">
                  <c:v>8.3832335329341659E-3</c:v>
                </c:pt>
                <c:pt idx="31">
                  <c:v>0</c:v>
                </c:pt>
                <c:pt idx="32">
                  <c:v>4.1567695961994573E-3</c:v>
                </c:pt>
                <c:pt idx="33">
                  <c:v>4.730928444707341E-3</c:v>
                </c:pt>
                <c:pt idx="34">
                  <c:v>4.1200706297821578E-3</c:v>
                </c:pt>
              </c:numCache>
            </c:numRef>
          </c:val>
          <c:smooth val="0"/>
          <c:extLst>
            <c:ext xmlns:c16="http://schemas.microsoft.com/office/drawing/2014/chart" uri="{C3380CC4-5D6E-409C-BE32-E72D297353CC}">
              <c16:uniqueId val="{00000004-1E0F-4D01-BF7C-D445E926E357}"/>
            </c:ext>
          </c:extLst>
        </c:ser>
        <c:ser>
          <c:idx val="5"/>
          <c:order val="5"/>
          <c:tx>
            <c:strRef>
              <c:f>'question 4'!$I$47</c:f>
              <c:strCache>
                <c:ptCount val="1"/>
                <c:pt idx="0">
                  <c:v>essentials inflation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multiLvlStrRef>
              <c:f>'question 4'!$B$48:$C$82</c:f>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f>'question 4'!$I$48:$I$82</c:f>
              <c:numCache>
                <c:formatCode>0.00%</c:formatCode>
                <c:ptCount val="35"/>
                <c:pt idx="0" formatCode="General">
                  <c:v>0</c:v>
                </c:pt>
                <c:pt idx="1">
                  <c:v>1.2309856678098048E-3</c:v>
                </c:pt>
                <c:pt idx="2">
                  <c:v>2.8102221831913985E-3</c:v>
                </c:pt>
                <c:pt idx="3">
                  <c:v>4.2035204483754744E-3</c:v>
                </c:pt>
                <c:pt idx="4">
                  <c:v>1.0464812069416983E-3</c:v>
                </c:pt>
                <c:pt idx="5">
                  <c:v>2.4392368673230957E-3</c:v>
                </c:pt>
                <c:pt idx="6">
                  <c:v>1.9118797253843899E-3</c:v>
                </c:pt>
                <c:pt idx="7">
                  <c:v>1.8214936247722344E-3</c:v>
                </c:pt>
                <c:pt idx="8">
                  <c:v>3.2034632034632429E-3</c:v>
                </c:pt>
                <c:pt idx="9">
                  <c:v>3.4521446448604232E-3</c:v>
                </c:pt>
                <c:pt idx="10">
                  <c:v>4.9023823858263295E-3</c:v>
                </c:pt>
                <c:pt idx="11">
                  <c:v>3.8514207463197533E-3</c:v>
                </c:pt>
                <c:pt idx="12">
                  <c:v>3.4103504135049876E-3</c:v>
                </c:pt>
                <c:pt idx="13">
                  <c:v>1.5294417537598389E-3</c:v>
                </c:pt>
                <c:pt idx="14">
                  <c:v>-3.5066881592716037E-3</c:v>
                </c:pt>
                <c:pt idx="15">
                  <c:v>1.9014104492438993E-3</c:v>
                </c:pt>
                <c:pt idx="16">
                  <c:v>5.013596193065825E-3</c:v>
                </c:pt>
                <c:pt idx="17">
                  <c:v>0</c:v>
                </c:pt>
                <c:pt idx="18">
                  <c:v>7.9479157859134713E-3</c:v>
                </c:pt>
                <c:pt idx="19">
                  <c:v>2.1810250817883643E-3</c:v>
                </c:pt>
                <c:pt idx="20">
                  <c:v>2.7621997154096889E-3</c:v>
                </c:pt>
                <c:pt idx="21">
                  <c:v>3.1719532554258618E-3</c:v>
                </c:pt>
                <c:pt idx="22">
                  <c:v>4.1604260276254185E-3</c:v>
                </c:pt>
                <c:pt idx="23">
                  <c:v>4.7232350016571242E-3</c:v>
                </c:pt>
                <c:pt idx="24">
                  <c:v>1.2865979381443224E-2</c:v>
                </c:pt>
                <c:pt idx="25">
                  <c:v>5.6998615747905117E-3</c:v>
                </c:pt>
                <c:pt idx="26">
                  <c:v>4.2101854100881041E-3</c:v>
                </c:pt>
                <c:pt idx="27">
                  <c:v>1.5963879706522764E-2</c:v>
                </c:pt>
                <c:pt idx="28">
                  <c:v>1.6665344020315124E-3</c:v>
                </c:pt>
                <c:pt idx="29">
                  <c:v>7.4473142132782943E-3</c:v>
                </c:pt>
                <c:pt idx="30">
                  <c:v>8.9650833595470991E-3</c:v>
                </c:pt>
                <c:pt idx="31">
                  <c:v>7.7942322681322235E-5</c:v>
                </c:pt>
                <c:pt idx="32">
                  <c:v>7.0142623334110915E-3</c:v>
                </c:pt>
                <c:pt idx="33">
                  <c:v>3.7148827490131992E-3</c:v>
                </c:pt>
                <c:pt idx="34">
                  <c:v>3.9324543141339846E-3</c:v>
                </c:pt>
              </c:numCache>
            </c:numRef>
          </c:val>
          <c:smooth val="0"/>
          <c:extLst>
            <c:ext xmlns:c16="http://schemas.microsoft.com/office/drawing/2014/chart" uri="{C3380CC4-5D6E-409C-BE32-E72D297353CC}">
              <c16:uniqueId val="{00000005-1E0F-4D01-BF7C-D445E926E357}"/>
            </c:ext>
          </c:extLst>
        </c:ser>
        <c:dLbls>
          <c:showLegendKey val="0"/>
          <c:showVal val="0"/>
          <c:showCatName val="0"/>
          <c:showSerName val="0"/>
          <c:showPercent val="0"/>
          <c:showBubbleSize val="0"/>
        </c:dLbls>
        <c:smooth val="0"/>
        <c:axId val="1846761872"/>
        <c:axId val="1846770992"/>
        <c:extLst>
          <c:ext xmlns:c15="http://schemas.microsoft.com/office/drawing/2012/chart" uri="{02D57815-91ED-43cb-92C2-25804820EDAC}">
            <c15:filteredLineSeries>
              <c15:ser>
                <c:idx val="0"/>
                <c:order val="0"/>
                <c:tx>
                  <c:strRef>
                    <c:extLst>
                      <c:ext uri="{02D57815-91ED-43cb-92C2-25804820EDAC}">
                        <c15:formulaRef>
                          <c15:sqref>'question 4'!$D$47</c15:sqref>
                        </c15:formulaRef>
                      </c:ext>
                    </c:extLst>
                    <c:strCache>
                      <c:ptCount val="1"/>
                      <c:pt idx="0">
                        <c:v>Food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extLst>
                      <c:ext uri="{02D57815-91ED-43cb-92C2-25804820EDAC}">
                        <c15:formulaRef>
                          <c15:sqref>'question 4'!$B$48:$C$82</c15:sqref>
                        </c15:formulaRef>
                      </c:ext>
                    </c:extLst>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extLst>
                      <c:ext uri="{02D57815-91ED-43cb-92C2-25804820EDAC}">
                        <c15:formulaRef>
                          <c15:sqref>'question 4'!$D$48:$D$82</c15:sqref>
                        </c15:formulaRef>
                      </c:ext>
                    </c:extLst>
                    <c:numCache>
                      <c:formatCode>0.00</c:formatCode>
                      <c:ptCount val="35"/>
                      <c:pt idx="0">
                        <c:v>1753.3999999999999</c:v>
                      </c:pt>
                      <c:pt idx="1">
                        <c:v>1757.1</c:v>
                      </c:pt>
                      <c:pt idx="2">
                        <c:v>1762.9</c:v>
                      </c:pt>
                      <c:pt idx="3">
                        <c:v>1791.9000000000003</c:v>
                      </c:pt>
                      <c:pt idx="4">
                        <c:v>1814.1000000000001</c:v>
                      </c:pt>
                      <c:pt idx="5">
                        <c:v>1837.5</c:v>
                      </c:pt>
                      <c:pt idx="6">
                        <c:v>1846.5</c:v>
                      </c:pt>
                      <c:pt idx="7">
                        <c:v>1857.6999999999998</c:v>
                      </c:pt>
                      <c:pt idx="8">
                        <c:v>1885.5999999999997</c:v>
                      </c:pt>
                      <c:pt idx="9">
                        <c:v>1910.9</c:v>
                      </c:pt>
                      <c:pt idx="10">
                        <c:v>1946.1000000000001</c:v>
                      </c:pt>
                      <c:pt idx="11">
                        <c:v>1940.3999999999999</c:v>
                      </c:pt>
                      <c:pt idx="12">
                        <c:v>1911.6</c:v>
                      </c:pt>
                      <c:pt idx="13">
                        <c:v>1895.4</c:v>
                      </c:pt>
                      <c:pt idx="14">
                        <c:v>1949.1</c:v>
                      </c:pt>
                      <c:pt idx="15">
                        <c:v>1918.7666666666667</c:v>
                      </c:pt>
                      <c:pt idx="16">
                        <c:v>1966.8000000000002</c:v>
                      </c:pt>
                      <c:pt idx="17">
                        <c:v>1966.8000000000002</c:v>
                      </c:pt>
                      <c:pt idx="18">
                        <c:v>1995.1999999999998</c:v>
                      </c:pt>
                      <c:pt idx="19">
                        <c:v>2007</c:v>
                      </c:pt>
                      <c:pt idx="20">
                        <c:v>2048.6000000000004</c:v>
                      </c:pt>
                      <c:pt idx="21">
                        <c:v>2095.6</c:v>
                      </c:pt>
                      <c:pt idx="22">
                        <c:v>2109.1</c:v>
                      </c:pt>
                      <c:pt idx="23">
                        <c:v>2076.5</c:v>
                      </c:pt>
                      <c:pt idx="24">
                        <c:v>2039.3000000000002</c:v>
                      </c:pt>
                      <c:pt idx="25">
                        <c:v>2039.3999999999999</c:v>
                      </c:pt>
                      <c:pt idx="26">
                        <c:v>2064.1</c:v>
                      </c:pt>
                      <c:pt idx="27">
                        <c:v>2105.7000000000003</c:v>
                      </c:pt>
                      <c:pt idx="28">
                        <c:v>2133.9</c:v>
                      </c:pt>
                      <c:pt idx="29">
                        <c:v>2147</c:v>
                      </c:pt>
                      <c:pt idx="30">
                        <c:v>2142</c:v>
                      </c:pt>
                      <c:pt idx="31">
                        <c:v>2142</c:v>
                      </c:pt>
                      <c:pt idx="32">
                        <c:v>2175.5</c:v>
                      </c:pt>
                      <c:pt idx="33">
                        <c:v>2194.1</c:v>
                      </c:pt>
                      <c:pt idx="34">
                        <c:v>2180.9</c:v>
                      </c:pt>
                    </c:numCache>
                  </c:numRef>
                </c:val>
                <c:smooth val="0"/>
                <c:extLst>
                  <c:ext xmlns:c16="http://schemas.microsoft.com/office/drawing/2014/chart" uri="{C3380CC4-5D6E-409C-BE32-E72D297353CC}">
                    <c16:uniqueId val="{00000000-1E0F-4D01-BF7C-D445E926E357}"/>
                  </c:ext>
                </c:extLst>
              </c15:ser>
            </c15:filteredLineSeries>
            <c15:filteredLineSeries>
              <c15:ser>
                <c:idx val="1"/>
                <c:order val="1"/>
                <c:tx>
                  <c:strRef>
                    <c:extLst>
                      <c:ext xmlns:c15="http://schemas.microsoft.com/office/drawing/2012/chart" uri="{02D57815-91ED-43cb-92C2-25804820EDAC}">
                        <c15:formulaRef>
                          <c15:sqref>'question 4'!$E$47</c15:sqref>
                        </c15:formulaRef>
                      </c:ext>
                    </c:extLst>
                    <c:strCache>
                      <c:ptCount val="1"/>
                      <c:pt idx="0">
                        <c:v>HealthCare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extLst>
                      <c:ext xmlns:c15="http://schemas.microsoft.com/office/drawing/2012/chart" uri="{02D57815-91ED-43cb-92C2-25804820EDAC}">
                        <c15:formulaRef>
                          <c15:sqref>'question 4'!$B$48:$C$82</c15:sqref>
                        </c15:formulaRef>
                      </c:ext>
                    </c:extLst>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extLst>
                      <c:ext xmlns:c15="http://schemas.microsoft.com/office/drawing/2012/chart" uri="{02D57815-91ED-43cb-92C2-25804820EDAC}">
                        <c15:formulaRef>
                          <c15:sqref>'question 4'!$E$48:$E$82</c15:sqref>
                        </c15:formulaRef>
                      </c:ext>
                    </c:extLst>
                    <c:numCache>
                      <c:formatCode>0.00</c:formatCode>
                      <c:ptCount val="35"/>
                      <c:pt idx="0">
                        <c:v>145.1</c:v>
                      </c:pt>
                      <c:pt idx="1">
                        <c:v>145.6</c:v>
                      </c:pt>
                      <c:pt idx="2">
                        <c:v>146.19999999999999</c:v>
                      </c:pt>
                      <c:pt idx="3">
                        <c:v>146.9</c:v>
                      </c:pt>
                      <c:pt idx="4">
                        <c:v>147.4</c:v>
                      </c:pt>
                      <c:pt idx="5">
                        <c:v>147.9</c:v>
                      </c:pt>
                      <c:pt idx="6">
                        <c:v>148.5</c:v>
                      </c:pt>
                      <c:pt idx="7">
                        <c:v>149</c:v>
                      </c:pt>
                      <c:pt idx="8">
                        <c:v>149.4</c:v>
                      </c:pt>
                      <c:pt idx="9">
                        <c:v>149.9</c:v>
                      </c:pt>
                      <c:pt idx="10">
                        <c:v>150.4</c:v>
                      </c:pt>
                      <c:pt idx="11">
                        <c:v>151.19999999999999</c:v>
                      </c:pt>
                      <c:pt idx="12">
                        <c:v>151.69999999999999</c:v>
                      </c:pt>
                      <c:pt idx="13">
                        <c:v>152.30000000000001</c:v>
                      </c:pt>
                      <c:pt idx="14">
                        <c:v>150.69999999999999</c:v>
                      </c:pt>
                      <c:pt idx="15">
                        <c:v>151.56666666666666</c:v>
                      </c:pt>
                      <c:pt idx="16">
                        <c:v>154.4</c:v>
                      </c:pt>
                      <c:pt idx="17">
                        <c:v>154.4</c:v>
                      </c:pt>
                      <c:pt idx="18">
                        <c:v>155</c:v>
                      </c:pt>
                      <c:pt idx="19">
                        <c:v>155.6</c:v>
                      </c:pt>
                      <c:pt idx="20">
                        <c:v>156.30000000000001</c:v>
                      </c:pt>
                      <c:pt idx="21">
                        <c:v>157.19999999999999</c:v>
                      </c:pt>
                      <c:pt idx="22">
                        <c:v>158.30000000000001</c:v>
                      </c:pt>
                      <c:pt idx="23">
                        <c:v>159.30000000000001</c:v>
                      </c:pt>
                      <c:pt idx="24">
                        <c:v>161.30000000000001</c:v>
                      </c:pt>
                      <c:pt idx="25">
                        <c:v>161.69999999999999</c:v>
                      </c:pt>
                      <c:pt idx="26">
                        <c:v>162.30000000000001</c:v>
                      </c:pt>
                      <c:pt idx="27">
                        <c:v>165.8</c:v>
                      </c:pt>
                      <c:pt idx="28">
                        <c:v>166.3</c:v>
                      </c:pt>
                      <c:pt idx="29">
                        <c:v>167</c:v>
                      </c:pt>
                      <c:pt idx="30">
                        <c:v>168.4</c:v>
                      </c:pt>
                      <c:pt idx="31">
                        <c:v>168.4</c:v>
                      </c:pt>
                      <c:pt idx="32">
                        <c:v>169.1</c:v>
                      </c:pt>
                      <c:pt idx="33">
                        <c:v>169.9</c:v>
                      </c:pt>
                      <c:pt idx="34">
                        <c:v>170.6</c:v>
                      </c:pt>
                    </c:numCache>
                  </c:numRef>
                </c:val>
                <c:smooth val="0"/>
                <c:extLst xmlns:c15="http://schemas.microsoft.com/office/drawing/2012/chart">
                  <c:ext xmlns:c16="http://schemas.microsoft.com/office/drawing/2014/chart" uri="{C3380CC4-5D6E-409C-BE32-E72D297353CC}">
                    <c16:uniqueId val="{00000001-1E0F-4D01-BF7C-D445E926E357}"/>
                  </c:ext>
                </c:extLst>
              </c15:ser>
            </c15:filteredLineSeries>
            <c15:filteredLineSeries>
              <c15:ser>
                <c:idx val="2"/>
                <c:order val="2"/>
                <c:tx>
                  <c:strRef>
                    <c:extLst>
                      <c:ext xmlns:c15="http://schemas.microsoft.com/office/drawing/2012/chart" uri="{02D57815-91ED-43cb-92C2-25804820EDAC}">
                        <c15:formulaRef>
                          <c15:sqref>'question 4'!$F$47</c15:sqref>
                        </c15:formulaRef>
                      </c:ext>
                    </c:extLst>
                    <c:strCache>
                      <c:ptCount val="1"/>
                      <c:pt idx="0">
                        <c:v>essential services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extLst>
                      <c:ext xmlns:c15="http://schemas.microsoft.com/office/drawing/2012/chart" uri="{02D57815-91ED-43cb-92C2-25804820EDAC}">
                        <c15:formulaRef>
                          <c15:sqref>'question 4'!$B$48:$C$82</c15:sqref>
                        </c15:formulaRef>
                      </c:ext>
                    </c:extLst>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extLst>
                      <c:ext xmlns:c15="http://schemas.microsoft.com/office/drawing/2012/chart" uri="{02D57815-91ED-43cb-92C2-25804820EDAC}">
                        <c15:formulaRef>
                          <c15:sqref>'question 4'!$F$48:$F$82</c15:sqref>
                        </c15:formulaRef>
                      </c:ext>
                    </c:extLst>
                    <c:numCache>
                      <c:formatCode>0.00</c:formatCode>
                      <c:ptCount val="35"/>
                      <c:pt idx="0">
                        <c:v>1137.3</c:v>
                      </c:pt>
                      <c:pt idx="1">
                        <c:v>1138.7</c:v>
                      </c:pt>
                      <c:pt idx="2">
                        <c:v>1141.9000000000001</c:v>
                      </c:pt>
                      <c:pt idx="3">
                        <c:v>1146.7</c:v>
                      </c:pt>
                      <c:pt idx="4">
                        <c:v>1147.9000000000001</c:v>
                      </c:pt>
                      <c:pt idx="5">
                        <c:v>1150.7000000000003</c:v>
                      </c:pt>
                      <c:pt idx="6">
                        <c:v>1152.9000000000001</c:v>
                      </c:pt>
                      <c:pt idx="7">
                        <c:v>1155</c:v>
                      </c:pt>
                      <c:pt idx="8">
                        <c:v>1158.7</c:v>
                      </c:pt>
                      <c:pt idx="9">
                        <c:v>1162.6999999999998</c:v>
                      </c:pt>
                      <c:pt idx="10">
                        <c:v>1168.4000000000001</c:v>
                      </c:pt>
                      <c:pt idx="11">
                        <c:v>1172.9000000000001</c:v>
                      </c:pt>
                      <c:pt idx="12">
                        <c:v>1176.9000000000001</c:v>
                      </c:pt>
                      <c:pt idx="13">
                        <c:v>1178.7</c:v>
                      </c:pt>
                      <c:pt idx="14">
                        <c:v>1174.5666666666666</c:v>
                      </c:pt>
                      <c:pt idx="15">
                        <c:v>1176.8000000000002</c:v>
                      </c:pt>
                      <c:pt idx="16">
                        <c:v>1182.7</c:v>
                      </c:pt>
                      <c:pt idx="17">
                        <c:v>1182.7</c:v>
                      </c:pt>
                      <c:pt idx="18">
                        <c:v>1192.0999999999999</c:v>
                      </c:pt>
                      <c:pt idx="19">
                        <c:v>1194.6999999999998</c:v>
                      </c:pt>
                      <c:pt idx="20">
                        <c:v>1197.9999999999998</c:v>
                      </c:pt>
                      <c:pt idx="21">
                        <c:v>1201.8</c:v>
                      </c:pt>
                      <c:pt idx="22">
                        <c:v>1206.8000000000002</c:v>
                      </c:pt>
                      <c:pt idx="23">
                        <c:v>1212.5</c:v>
                      </c:pt>
                      <c:pt idx="24">
                        <c:v>1228.0999999999999</c:v>
                      </c:pt>
                      <c:pt idx="25">
                        <c:v>1235.1000000000001</c:v>
                      </c:pt>
                      <c:pt idx="26">
                        <c:v>1240.3</c:v>
                      </c:pt>
                      <c:pt idx="27">
                        <c:v>1260.1000000000001</c:v>
                      </c:pt>
                      <c:pt idx="28">
                        <c:v>1262.2</c:v>
                      </c:pt>
                      <c:pt idx="29">
                        <c:v>1271.5999999999999</c:v>
                      </c:pt>
                      <c:pt idx="30">
                        <c:v>1283</c:v>
                      </c:pt>
                      <c:pt idx="31">
                        <c:v>1283.1000000000001</c:v>
                      </c:pt>
                      <c:pt idx="32">
                        <c:v>1292.0999999999999</c:v>
                      </c:pt>
                      <c:pt idx="33">
                        <c:v>1296.8999999999999</c:v>
                      </c:pt>
                      <c:pt idx="34">
                        <c:v>1302.0000000000002</c:v>
                      </c:pt>
                    </c:numCache>
                  </c:numRef>
                </c:val>
                <c:smooth val="0"/>
                <c:extLst xmlns:c15="http://schemas.microsoft.com/office/drawing/2012/chart">
                  <c:ext xmlns:c16="http://schemas.microsoft.com/office/drawing/2014/chart" uri="{C3380CC4-5D6E-409C-BE32-E72D297353CC}">
                    <c16:uniqueId val="{00000002-1E0F-4D01-BF7C-D445E926E357}"/>
                  </c:ext>
                </c:extLst>
              </c15:ser>
            </c15:filteredLineSeries>
          </c:ext>
        </c:extLst>
      </c:lineChart>
      <c:catAx>
        <c:axId val="18467618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770992"/>
        <c:crosses val="autoZero"/>
        <c:auto val="1"/>
        <c:lblAlgn val="ctr"/>
        <c:lblOffset val="100"/>
        <c:noMultiLvlLbl val="0"/>
      </c:catAx>
      <c:valAx>
        <c:axId val="1846770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76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Crude</a:t>
            </a:r>
            <a:r>
              <a:rPr lang="en-US" baseline="0"/>
              <a:t> Oil inflation M-M</a:t>
            </a:r>
          </a:p>
          <a:p>
            <a:pPr>
              <a:defRPr/>
            </a:pPr>
            <a:r>
              <a:rPr lang="en-US" baseline="0"/>
              <a:t>2021-23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'question 5'!$C$1:$C$2</c:f>
              <c:strCache>
                <c:ptCount val="2"/>
                <c:pt idx="0">
                  <c:v>inflation</c:v>
                </c:pt>
                <c:pt idx="1">
                  <c:v> - </c:v>
                </c:pt>
              </c:strCache>
            </c:strRef>
          </c:tx>
          <c:spPr>
            <a:ln w="28575" cap="rnd">
              <a:solidFill>
                <a:schemeClr val="accent2"/>
              </a:solidFill>
              <a:round/>
            </a:ln>
            <a:effectLst/>
          </c:spPr>
          <c:marker>
            <c:symbol val="none"/>
          </c:marker>
          <c:cat>
            <c:numRef>
              <c:f>'question 5'!$A$3:$A$30</c:f>
              <c:numCache>
                <c:formatCode>mmm\-yy</c:formatCode>
                <c:ptCount val="28"/>
                <c:pt idx="0">
                  <c:v>44228</c:v>
                </c:pt>
                <c:pt idx="1">
                  <c:v>44256</c:v>
                </c:pt>
                <c:pt idx="2">
                  <c:v>44287</c:v>
                </c:pt>
                <c:pt idx="3">
                  <c:v>44317</c:v>
                </c:pt>
                <c:pt idx="4">
                  <c:v>44348</c:v>
                </c:pt>
                <c:pt idx="5">
                  <c:v>44378</c:v>
                </c:pt>
                <c:pt idx="6">
                  <c:v>44409</c:v>
                </c:pt>
                <c:pt idx="7">
                  <c:v>44440</c:v>
                </c:pt>
                <c:pt idx="8">
                  <c:v>44470</c:v>
                </c:pt>
                <c:pt idx="9">
                  <c:v>44501</c:v>
                </c:pt>
                <c:pt idx="10">
                  <c:v>44531</c:v>
                </c:pt>
                <c:pt idx="11">
                  <c:v>44562</c:v>
                </c:pt>
                <c:pt idx="12">
                  <c:v>44593</c:v>
                </c:pt>
                <c:pt idx="13">
                  <c:v>44621</c:v>
                </c:pt>
                <c:pt idx="14">
                  <c:v>44652</c:v>
                </c:pt>
                <c:pt idx="15">
                  <c:v>44682</c:v>
                </c:pt>
                <c:pt idx="16">
                  <c:v>44713</c:v>
                </c:pt>
                <c:pt idx="17">
                  <c:v>44743</c:v>
                </c:pt>
                <c:pt idx="18">
                  <c:v>44774</c:v>
                </c:pt>
                <c:pt idx="19">
                  <c:v>44805</c:v>
                </c:pt>
                <c:pt idx="20">
                  <c:v>44835</c:v>
                </c:pt>
                <c:pt idx="21">
                  <c:v>44866</c:v>
                </c:pt>
                <c:pt idx="22">
                  <c:v>44896</c:v>
                </c:pt>
                <c:pt idx="23">
                  <c:v>44927</c:v>
                </c:pt>
                <c:pt idx="24">
                  <c:v>44958</c:v>
                </c:pt>
                <c:pt idx="25">
                  <c:v>44986</c:v>
                </c:pt>
                <c:pt idx="26">
                  <c:v>45017</c:v>
                </c:pt>
                <c:pt idx="27">
                  <c:v>45047</c:v>
                </c:pt>
              </c:numCache>
            </c:numRef>
          </c:cat>
          <c:val>
            <c:numRef>
              <c:f>'question 5'!$C$3:$C$30</c:f>
              <c:numCache>
                <c:formatCode>0%</c:formatCode>
                <c:ptCount val="28"/>
                <c:pt idx="0">
                  <c:v>0.11104057112312367</c:v>
                </c:pt>
                <c:pt idx="1">
                  <c:v>0.19993126557988886</c:v>
                </c:pt>
                <c:pt idx="2">
                  <c:v>-0.43834247601757398</c:v>
                </c:pt>
                <c:pt idx="3">
                  <c:v>5.6092712133380143E-2</c:v>
                </c:pt>
                <c:pt idx="4">
                  <c:v>7.512070034381102E-2</c:v>
                </c:pt>
                <c:pt idx="5">
                  <c:v>2.1622058941749817E-2</c:v>
                </c:pt>
                <c:pt idx="6">
                  <c:v>-5.078030739324535E-2</c:v>
                </c:pt>
                <c:pt idx="7">
                  <c:v>4.7647403493843964E-2</c:v>
                </c:pt>
                <c:pt idx="8">
                  <c:v>0.122748049582014</c:v>
                </c:pt>
                <c:pt idx="9">
                  <c:v>-1.7904511325026917E-2</c:v>
                </c:pt>
                <c:pt idx="10">
                  <c:v>-9.1005991108670498E-2</c:v>
                </c:pt>
                <c:pt idx="11">
                  <c:v>0.10400502755579277</c:v>
                </c:pt>
                <c:pt idx="12">
                  <c:v>1.676222127830582E-2</c:v>
                </c:pt>
                <c:pt idx="13">
                  <c:v>-4.5445857664744529E-2</c:v>
                </c:pt>
                <c:pt idx="14">
                  <c:v>0.31100941205516475</c:v>
                </c:pt>
                <c:pt idx="15">
                  <c:v>6.3506788685496113E-2</c:v>
                </c:pt>
                <c:pt idx="16">
                  <c:v>5.9415963389681525E-2</c:v>
                </c:pt>
                <c:pt idx="17">
                  <c:v>-9.0681941866876919E-2</c:v>
                </c:pt>
                <c:pt idx="18">
                  <c:v>-7.6658321402549315E-2</c:v>
                </c:pt>
                <c:pt idx="19">
                  <c:v>-6.8766052866020555E-2</c:v>
                </c:pt>
                <c:pt idx="20">
                  <c:v>1.0943048058662044E-2</c:v>
                </c:pt>
                <c:pt idx="21">
                  <c:v>-4.5220612565410795E-2</c:v>
                </c:pt>
                <c:pt idx="22">
                  <c:v>-0.1079506472833215</c:v>
                </c:pt>
                <c:pt idx="23">
                  <c:v>1.4284069282114667E-2</c:v>
                </c:pt>
                <c:pt idx="24">
                  <c:v>3.0364110924550509E-2</c:v>
                </c:pt>
                <c:pt idx="25">
                  <c:v>3.510090310170208E-2</c:v>
                </c:pt>
                <c:pt idx="26">
                  <c:v>-8.6584414770583765E-3</c:v>
                </c:pt>
                <c:pt idx="27">
                  <c:v>-0.10475521515911457</c:v>
                </c:pt>
              </c:numCache>
            </c:numRef>
          </c:val>
          <c:smooth val="0"/>
          <c:extLst>
            <c:ext xmlns:c16="http://schemas.microsoft.com/office/drawing/2014/chart" uri="{C3380CC4-5D6E-409C-BE32-E72D297353CC}">
              <c16:uniqueId val="{00000001-3908-4B3F-81BC-5AA1717A438A}"/>
            </c:ext>
          </c:extLst>
        </c:ser>
        <c:dLbls>
          <c:showLegendKey val="0"/>
          <c:showVal val="0"/>
          <c:showCatName val="0"/>
          <c:showSerName val="0"/>
          <c:showPercent val="0"/>
          <c:showBubbleSize val="0"/>
        </c:dLbls>
        <c:marker val="1"/>
        <c:smooth val="0"/>
        <c:axId val="1853514559"/>
        <c:axId val="1853517919"/>
        <c:extLst>
          <c:ext xmlns:c15="http://schemas.microsoft.com/office/drawing/2012/chart" uri="{02D57815-91ED-43cb-92C2-25804820EDAC}">
            <c15:filteredLineSeries>
              <c15:ser>
                <c:idx val="0"/>
                <c:order val="0"/>
                <c:tx>
                  <c:strRef>
                    <c:extLst>
                      <c:ext uri="{02D57815-91ED-43cb-92C2-25804820EDAC}">
                        <c15:formulaRef>
                          <c15:sqref>'question 5'!$B$1:$B$2</c15:sqref>
                        </c15:formulaRef>
                      </c:ext>
                    </c:extLst>
                    <c:strCache>
                      <c:ptCount val="2"/>
                      <c:pt idx="0">
                        <c:v>crude oil</c:v>
                      </c:pt>
                      <c:pt idx="1">
                        <c:v>84.6663188</c:v>
                      </c:pt>
                    </c:strCache>
                  </c:strRef>
                </c:tx>
                <c:spPr>
                  <a:ln w="28575" cap="rnd">
                    <a:solidFill>
                      <a:schemeClr val="accent1"/>
                    </a:solidFill>
                    <a:round/>
                  </a:ln>
                  <a:effectLst/>
                </c:spPr>
                <c:marker>
                  <c:symbol val="none"/>
                </c:marker>
                <c:cat>
                  <c:numRef>
                    <c:extLst>
                      <c:ext uri="{02D57815-91ED-43cb-92C2-25804820EDAC}">
                        <c15:formulaRef>
                          <c15:sqref>'question 5'!$A$3:$A$30</c15:sqref>
                        </c15:formulaRef>
                      </c:ext>
                    </c:extLst>
                    <c:numCache>
                      <c:formatCode>mmm\-yy</c:formatCode>
                      <c:ptCount val="28"/>
                      <c:pt idx="0">
                        <c:v>44228</c:v>
                      </c:pt>
                      <c:pt idx="1">
                        <c:v>44256</c:v>
                      </c:pt>
                      <c:pt idx="2">
                        <c:v>44287</c:v>
                      </c:pt>
                      <c:pt idx="3">
                        <c:v>44317</c:v>
                      </c:pt>
                      <c:pt idx="4">
                        <c:v>44348</c:v>
                      </c:pt>
                      <c:pt idx="5">
                        <c:v>44378</c:v>
                      </c:pt>
                      <c:pt idx="6">
                        <c:v>44409</c:v>
                      </c:pt>
                      <c:pt idx="7">
                        <c:v>44440</c:v>
                      </c:pt>
                      <c:pt idx="8">
                        <c:v>44470</c:v>
                      </c:pt>
                      <c:pt idx="9">
                        <c:v>44501</c:v>
                      </c:pt>
                      <c:pt idx="10">
                        <c:v>44531</c:v>
                      </c:pt>
                      <c:pt idx="11">
                        <c:v>44562</c:v>
                      </c:pt>
                      <c:pt idx="12">
                        <c:v>44593</c:v>
                      </c:pt>
                      <c:pt idx="13">
                        <c:v>44621</c:v>
                      </c:pt>
                      <c:pt idx="14">
                        <c:v>44652</c:v>
                      </c:pt>
                      <c:pt idx="15">
                        <c:v>44682</c:v>
                      </c:pt>
                      <c:pt idx="16">
                        <c:v>44713</c:v>
                      </c:pt>
                      <c:pt idx="17">
                        <c:v>44743</c:v>
                      </c:pt>
                      <c:pt idx="18">
                        <c:v>44774</c:v>
                      </c:pt>
                      <c:pt idx="19">
                        <c:v>44805</c:v>
                      </c:pt>
                      <c:pt idx="20">
                        <c:v>44835</c:v>
                      </c:pt>
                      <c:pt idx="21">
                        <c:v>44866</c:v>
                      </c:pt>
                      <c:pt idx="22">
                        <c:v>44896</c:v>
                      </c:pt>
                      <c:pt idx="23">
                        <c:v>44927</c:v>
                      </c:pt>
                      <c:pt idx="24">
                        <c:v>44958</c:v>
                      </c:pt>
                      <c:pt idx="25">
                        <c:v>44986</c:v>
                      </c:pt>
                      <c:pt idx="26">
                        <c:v>45017</c:v>
                      </c:pt>
                      <c:pt idx="27">
                        <c:v>45047</c:v>
                      </c:pt>
                    </c:numCache>
                  </c:numRef>
                </c:cat>
                <c:val>
                  <c:numRef>
                    <c:extLst>
                      <c:ext uri="{02D57815-91ED-43cb-92C2-25804820EDAC}">
                        <c15:formulaRef>
                          <c15:sqref>'question 5'!$B$3:$B$30</c15:sqref>
                        </c15:formulaRef>
                      </c:ext>
                    </c:extLst>
                    <c:numCache>
                      <c:formatCode>General</c:formatCode>
                      <c:ptCount val="28"/>
                      <c:pt idx="0">
                        <c:v>94.067715194444446</c:v>
                      </c:pt>
                      <c:pt idx="1">
                        <c:v>112.87479254347826</c:v>
                      </c:pt>
                      <c:pt idx="2">
                        <c:v>63.396976500000008</c:v>
                      </c:pt>
                      <c:pt idx="3">
                        <c:v>66.953084852941174</c:v>
                      </c:pt>
                      <c:pt idx="4">
                        <c:v>71.982647477272721</c:v>
                      </c:pt>
                      <c:pt idx="5">
                        <c:v>73.539060523809511</c:v>
                      </c:pt>
                      <c:pt idx="6">
                        <c:v>69.804724424999989</c:v>
                      </c:pt>
                      <c:pt idx="7">
                        <c:v>73.130738295454549</c:v>
                      </c:pt>
                      <c:pt idx="8">
                        <c:v>82.107393785714294</c:v>
                      </c:pt>
                      <c:pt idx="9">
                        <c:v>80.637301023809528</c:v>
                      </c:pt>
                      <c:pt idx="10">
                        <c:v>73.298823523809531</c:v>
                      </c:pt>
                      <c:pt idx="11">
                        <c:v>80.922269684210534</c:v>
                      </c:pt>
                      <c:pt idx="12">
                        <c:v>82.278706675000009</c:v>
                      </c:pt>
                      <c:pt idx="13">
                        <c:v>78.539480282608693</c:v>
                      </c:pt>
                      <c:pt idx="14">
                        <c:v>102.96599786842103</c:v>
                      </c:pt>
                      <c:pt idx="15">
                        <c:v>109.50503773684208</c:v>
                      </c:pt>
                      <c:pt idx="16">
                        <c:v>116.01138504999999</c:v>
                      </c:pt>
                      <c:pt idx="17">
                        <c:v>105.49124737500001</c:v>
                      </c:pt>
                      <c:pt idx="18">
                        <c:v>97.404465428571427</c:v>
                      </c:pt>
                      <c:pt idx="19">
                        <c:v>90.706344809523813</c:v>
                      </c:pt>
                      <c:pt idx="20">
                        <c:v>91.698948700000003</c:v>
                      </c:pt>
                      <c:pt idx="21">
                        <c:v>87.552266068181822</c:v>
                      </c:pt>
                      <c:pt idx="22">
                        <c:v>78.100942275000008</c:v>
                      </c:pt>
                      <c:pt idx="23">
                        <c:v>79.216541545454547</c:v>
                      </c:pt>
                      <c:pt idx="24">
                        <c:v>81.621881399999992</c:v>
                      </c:pt>
                      <c:pt idx="25">
                        <c:v>84.486883150000011</c:v>
                      </c:pt>
                      <c:pt idx="26">
                        <c:v>83.755358416666667</c:v>
                      </c:pt>
                      <c:pt idx="27">
                        <c:v>74.981547824999993</c:v>
                      </c:pt>
                    </c:numCache>
                  </c:numRef>
                </c:val>
                <c:smooth val="0"/>
                <c:extLst>
                  <c:ext xmlns:c16="http://schemas.microsoft.com/office/drawing/2014/chart" uri="{C3380CC4-5D6E-409C-BE32-E72D297353CC}">
                    <c16:uniqueId val="{00000000-3908-4B3F-81BC-5AA1717A438A}"/>
                  </c:ext>
                </c:extLst>
              </c15:ser>
            </c15:filteredLineSeries>
          </c:ext>
        </c:extLst>
      </c:lineChart>
      <c:lineChart>
        <c:grouping val="standard"/>
        <c:varyColors val="0"/>
        <c:ser>
          <c:idx val="2"/>
          <c:order val="2"/>
          <c:tx>
            <c:v>crude oil prices</c:v>
          </c:tx>
          <c:spPr>
            <a:ln w="28575" cap="rnd">
              <a:solidFill>
                <a:schemeClr val="accent3"/>
              </a:solidFill>
              <a:round/>
            </a:ln>
            <a:effectLst/>
          </c:spPr>
          <c:marker>
            <c:symbol val="none"/>
          </c:marker>
          <c:val>
            <c:numRef>
              <c:f>'question 5'!$B$2:$B$30</c:f>
              <c:numCache>
                <c:formatCode>General</c:formatCode>
                <c:ptCount val="29"/>
                <c:pt idx="0">
                  <c:v>84.666318799999985</c:v>
                </c:pt>
                <c:pt idx="1">
                  <c:v>94.067715194444446</c:v>
                </c:pt>
                <c:pt idx="2">
                  <c:v>112.87479254347826</c:v>
                </c:pt>
                <c:pt idx="3">
                  <c:v>63.396976500000008</c:v>
                </c:pt>
                <c:pt idx="4">
                  <c:v>66.953084852941174</c:v>
                </c:pt>
                <c:pt idx="5">
                  <c:v>71.982647477272721</c:v>
                </c:pt>
                <c:pt idx="6">
                  <c:v>73.539060523809511</c:v>
                </c:pt>
                <c:pt idx="7">
                  <c:v>69.804724424999989</c:v>
                </c:pt>
                <c:pt idx="8">
                  <c:v>73.130738295454549</c:v>
                </c:pt>
                <c:pt idx="9">
                  <c:v>82.107393785714294</c:v>
                </c:pt>
                <c:pt idx="10">
                  <c:v>80.637301023809528</c:v>
                </c:pt>
                <c:pt idx="11">
                  <c:v>73.298823523809531</c:v>
                </c:pt>
                <c:pt idx="12">
                  <c:v>80.922269684210534</c:v>
                </c:pt>
                <c:pt idx="13">
                  <c:v>82.278706675000009</c:v>
                </c:pt>
                <c:pt idx="14">
                  <c:v>78.539480282608693</c:v>
                </c:pt>
                <c:pt idx="15">
                  <c:v>102.96599786842103</c:v>
                </c:pt>
                <c:pt idx="16">
                  <c:v>109.50503773684208</c:v>
                </c:pt>
                <c:pt idx="17">
                  <c:v>116.01138504999999</c:v>
                </c:pt>
                <c:pt idx="18">
                  <c:v>105.49124737500001</c:v>
                </c:pt>
                <c:pt idx="19">
                  <c:v>97.404465428571427</c:v>
                </c:pt>
                <c:pt idx="20">
                  <c:v>90.706344809523813</c:v>
                </c:pt>
                <c:pt idx="21">
                  <c:v>91.698948700000003</c:v>
                </c:pt>
                <c:pt idx="22">
                  <c:v>87.552266068181822</c:v>
                </c:pt>
                <c:pt idx="23">
                  <c:v>78.100942275000008</c:v>
                </c:pt>
                <c:pt idx="24">
                  <c:v>79.216541545454547</c:v>
                </c:pt>
                <c:pt idx="25">
                  <c:v>81.621881399999992</c:v>
                </c:pt>
                <c:pt idx="26">
                  <c:v>84.486883150000011</c:v>
                </c:pt>
                <c:pt idx="27">
                  <c:v>83.755358416666667</c:v>
                </c:pt>
                <c:pt idx="28">
                  <c:v>74.981547824999993</c:v>
                </c:pt>
              </c:numCache>
            </c:numRef>
          </c:val>
          <c:smooth val="0"/>
          <c:extLst>
            <c:ext xmlns:c16="http://schemas.microsoft.com/office/drawing/2014/chart" uri="{C3380CC4-5D6E-409C-BE32-E72D297353CC}">
              <c16:uniqueId val="{00000002-3908-4B3F-81BC-5AA1717A438A}"/>
            </c:ext>
          </c:extLst>
        </c:ser>
        <c:dLbls>
          <c:showLegendKey val="0"/>
          <c:showVal val="0"/>
          <c:showCatName val="0"/>
          <c:showSerName val="0"/>
          <c:showPercent val="0"/>
          <c:showBubbleSize val="0"/>
        </c:dLbls>
        <c:marker val="1"/>
        <c:smooth val="0"/>
        <c:axId val="1853505919"/>
        <c:axId val="1853520799"/>
      </c:lineChart>
      <c:dateAx>
        <c:axId val="185351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17919"/>
        <c:crosses val="autoZero"/>
        <c:auto val="1"/>
        <c:lblOffset val="100"/>
        <c:baseTimeUnit val="months"/>
      </c:dateAx>
      <c:valAx>
        <c:axId val="185351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14559"/>
        <c:crosses val="autoZero"/>
        <c:crossBetween val="between"/>
      </c:valAx>
      <c:valAx>
        <c:axId val="185352079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crude</a:t>
                </a:r>
                <a:r>
                  <a:rPr lang="en-US" baseline="0"/>
                  <a:t> oil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05919"/>
        <c:crosses val="max"/>
        <c:crossBetween val="between"/>
      </c:valAx>
      <c:catAx>
        <c:axId val="1853505919"/>
        <c:scaling>
          <c:orientation val="minMax"/>
        </c:scaling>
        <c:delete val="1"/>
        <c:axPos val="b"/>
        <c:majorTickMark val="out"/>
        <c:minorTickMark val="none"/>
        <c:tickLblPos val="nextTo"/>
        <c:crossAx val="18535207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 5'!$T$38</c:f>
              <c:strCache>
                <c:ptCount val="1"/>
                <c:pt idx="0">
                  <c:v>Correl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5'!$S$39:$S$65</c:f>
              <c:strCache>
                <c:ptCount val="27"/>
                <c:pt idx="0">
                  <c:v>Vegetables</c:v>
                </c:pt>
                <c:pt idx="1">
                  <c:v>Meat and fish</c:v>
                </c:pt>
                <c:pt idx="2">
                  <c:v>Fruits</c:v>
                </c:pt>
                <c:pt idx="3">
                  <c:v>Oils and fats</c:v>
                </c:pt>
                <c:pt idx="4">
                  <c:v>Fuel and light</c:v>
                </c:pt>
                <c:pt idx="5">
                  <c:v>Food and beverages</c:v>
                </c:pt>
                <c:pt idx="6">
                  <c:v>Transport and communication</c:v>
                </c:pt>
                <c:pt idx="7">
                  <c:v>Footwear</c:v>
                </c:pt>
                <c:pt idx="8">
                  <c:v>General index</c:v>
                </c:pt>
                <c:pt idx="9">
                  <c:v>Recreation and amusement</c:v>
                </c:pt>
                <c:pt idx="10">
                  <c:v>Clothing and footwear</c:v>
                </c:pt>
                <c:pt idx="11">
                  <c:v>Clothing</c:v>
                </c:pt>
                <c:pt idx="12">
                  <c:v>Miscellaneous</c:v>
                </c:pt>
                <c:pt idx="13">
                  <c:v>Prepared meals, snacks, sweets etc.</c:v>
                </c:pt>
                <c:pt idx="14">
                  <c:v>Household goods and services</c:v>
                </c:pt>
                <c:pt idx="15">
                  <c:v>Education</c:v>
                </c:pt>
                <c:pt idx="16">
                  <c:v>Spices</c:v>
                </c:pt>
                <c:pt idx="17">
                  <c:v>Housing</c:v>
                </c:pt>
                <c:pt idx="18">
                  <c:v>Non-alcoholic beverages</c:v>
                </c:pt>
                <c:pt idx="19">
                  <c:v>Milk and products</c:v>
                </c:pt>
                <c:pt idx="20">
                  <c:v>Health</c:v>
                </c:pt>
                <c:pt idx="21">
                  <c:v>Personal care and effects</c:v>
                </c:pt>
                <c:pt idx="22">
                  <c:v>Cereals and products</c:v>
                </c:pt>
                <c:pt idx="23">
                  <c:v>Sugar and Confectionery</c:v>
                </c:pt>
                <c:pt idx="24">
                  <c:v>Pan, tobacco and intoxicants</c:v>
                </c:pt>
                <c:pt idx="25">
                  <c:v>Pulses and products</c:v>
                </c:pt>
                <c:pt idx="26">
                  <c:v>Egg</c:v>
                </c:pt>
              </c:strCache>
            </c:strRef>
          </c:cat>
          <c:val>
            <c:numRef>
              <c:f>'question 5'!$T$39:$T$65</c:f>
              <c:numCache>
                <c:formatCode>0%</c:formatCode>
                <c:ptCount val="27"/>
                <c:pt idx="0">
                  <c:v>0.31112769846086735</c:v>
                </c:pt>
                <c:pt idx="1">
                  <c:v>0.26908881681866936</c:v>
                </c:pt>
                <c:pt idx="2">
                  <c:v>0.26092328724176339</c:v>
                </c:pt>
                <c:pt idx="3">
                  <c:v>0.24744677177458341</c:v>
                </c:pt>
                <c:pt idx="4">
                  <c:v>0.24424404280886938</c:v>
                </c:pt>
                <c:pt idx="5">
                  <c:v>0.24235843318621222</c:v>
                </c:pt>
                <c:pt idx="6">
                  <c:v>0.23698899988576225</c:v>
                </c:pt>
                <c:pt idx="7">
                  <c:v>0.21845013330753005</c:v>
                </c:pt>
                <c:pt idx="8">
                  <c:v>0.21021161043202671</c:v>
                </c:pt>
                <c:pt idx="9">
                  <c:v>0.2034920450326754</c:v>
                </c:pt>
                <c:pt idx="10">
                  <c:v>0.19069409468337492</c:v>
                </c:pt>
                <c:pt idx="11">
                  <c:v>0.18525083441881565</c:v>
                </c:pt>
                <c:pt idx="12">
                  <c:v>0.17054844092458285</c:v>
                </c:pt>
                <c:pt idx="13">
                  <c:v>0.16943795806990264</c:v>
                </c:pt>
                <c:pt idx="14">
                  <c:v>0.16481292791271673</c:v>
                </c:pt>
                <c:pt idx="15">
                  <c:v>0.16269366761024384</c:v>
                </c:pt>
                <c:pt idx="16">
                  <c:v>0.13460407090011833</c:v>
                </c:pt>
                <c:pt idx="17">
                  <c:v>0.13209573390723353</c:v>
                </c:pt>
                <c:pt idx="18">
                  <c:v>0.13176788359586383</c:v>
                </c:pt>
                <c:pt idx="19">
                  <c:v>0.11683560506434462</c:v>
                </c:pt>
                <c:pt idx="20">
                  <c:v>0.10877170443117157</c:v>
                </c:pt>
                <c:pt idx="21">
                  <c:v>0.10344110191014523</c:v>
                </c:pt>
                <c:pt idx="22">
                  <c:v>7.0143529574457575E-2</c:v>
                </c:pt>
                <c:pt idx="23">
                  <c:v>4.9744897655546488E-2</c:v>
                </c:pt>
                <c:pt idx="24">
                  <c:v>1.6444979752611624E-2</c:v>
                </c:pt>
                <c:pt idx="25">
                  <c:v>-0.16906264668281962</c:v>
                </c:pt>
                <c:pt idx="26">
                  <c:v>-0.37973076677678502</c:v>
                </c:pt>
              </c:numCache>
            </c:numRef>
          </c:val>
          <c:extLst>
            <c:ext xmlns:c16="http://schemas.microsoft.com/office/drawing/2014/chart" uri="{C3380CC4-5D6E-409C-BE32-E72D297353CC}">
              <c16:uniqueId val="{00000000-5585-47AA-8093-E395B311882E}"/>
            </c:ext>
          </c:extLst>
        </c:ser>
        <c:dLbls>
          <c:showLegendKey val="0"/>
          <c:showVal val="0"/>
          <c:showCatName val="0"/>
          <c:showSerName val="0"/>
          <c:showPercent val="0"/>
          <c:showBubbleSize val="0"/>
        </c:dLbls>
        <c:gapWidth val="182"/>
        <c:overlap val="-50"/>
        <c:axId val="620197680"/>
        <c:axId val="620181360"/>
      </c:barChart>
      <c:catAx>
        <c:axId val="6201976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0181360"/>
        <c:crosses val="autoZero"/>
        <c:auto val="1"/>
        <c:lblAlgn val="ctr"/>
        <c:lblOffset val="100"/>
        <c:noMultiLvlLbl val="0"/>
      </c:catAx>
      <c:valAx>
        <c:axId val="6201813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019768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95250</xdr:rowOff>
    </xdr:from>
    <xdr:to>
      <xdr:col>1</xdr:col>
      <xdr:colOff>461010</xdr:colOff>
      <xdr:row>7</xdr:row>
      <xdr:rowOff>87630</xdr:rowOff>
    </xdr:to>
    <xdr:pic>
      <xdr:nvPicPr>
        <xdr:cNvPr id="2" name="Picture 1">
          <a:extLst>
            <a:ext uri="{FF2B5EF4-FFF2-40B4-BE49-F238E27FC236}">
              <a16:creationId xmlns:a16="http://schemas.microsoft.com/office/drawing/2014/main" id="{62BE62A8-AF49-4B13-9D01-7C2F4487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93370"/>
          <a:ext cx="941070" cy="1089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4</xdr:row>
      <xdr:rowOff>175260</xdr:rowOff>
    </xdr:from>
    <xdr:to>
      <xdr:col>14</xdr:col>
      <xdr:colOff>15240</xdr:colOff>
      <xdr:row>24</xdr:row>
      <xdr:rowOff>175260</xdr:rowOff>
    </xdr:to>
    <xdr:graphicFrame macro="">
      <xdr:nvGraphicFramePr>
        <xdr:cNvPr id="2" name="Chart 1">
          <a:extLst>
            <a:ext uri="{FF2B5EF4-FFF2-40B4-BE49-F238E27FC236}">
              <a16:creationId xmlns:a16="http://schemas.microsoft.com/office/drawing/2014/main" id="{9426E012-A1AD-89DF-AFC4-6FAB657F6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53340</xdr:colOff>
      <xdr:row>6</xdr:row>
      <xdr:rowOff>179070</xdr:rowOff>
    </xdr:from>
    <xdr:to>
      <xdr:col>18</xdr:col>
      <xdr:colOff>7620</xdr:colOff>
      <xdr:row>21</xdr:row>
      <xdr:rowOff>179070</xdr:rowOff>
    </xdr:to>
    <xdr:graphicFrame macro="">
      <xdr:nvGraphicFramePr>
        <xdr:cNvPr id="2" name="Chart 1">
          <a:extLst>
            <a:ext uri="{FF2B5EF4-FFF2-40B4-BE49-F238E27FC236}">
              <a16:creationId xmlns:a16="http://schemas.microsoft.com/office/drawing/2014/main" id="{0E7D79B6-8B21-621B-2924-78504D7AD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342900</xdr:colOff>
      <xdr:row>8</xdr:row>
      <xdr:rowOff>160020</xdr:rowOff>
    </xdr:from>
    <xdr:to>
      <xdr:col>17</xdr:col>
      <xdr:colOff>601980</xdr:colOff>
      <xdr:row>11</xdr:row>
      <xdr:rowOff>15240</xdr:rowOff>
    </xdr:to>
    <xdr:cxnSp macro="">
      <xdr:nvCxnSpPr>
        <xdr:cNvPr id="4" name="Straight Arrow Connector 3">
          <a:extLst>
            <a:ext uri="{FF2B5EF4-FFF2-40B4-BE49-F238E27FC236}">
              <a16:creationId xmlns:a16="http://schemas.microsoft.com/office/drawing/2014/main" id="{7FE27BE0-548B-B6DE-0C4F-26A670FE4666}"/>
            </a:ext>
          </a:extLst>
        </xdr:cNvPr>
        <xdr:cNvCxnSpPr/>
      </xdr:nvCxnSpPr>
      <xdr:spPr>
        <a:xfrm flipH="1">
          <a:off x="13479780" y="1623060"/>
          <a:ext cx="868680" cy="4038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144780</xdr:colOff>
      <xdr:row>17</xdr:row>
      <xdr:rowOff>125730</xdr:rowOff>
    </xdr:from>
    <xdr:to>
      <xdr:col>13</xdr:col>
      <xdr:colOff>441960</xdr:colOff>
      <xdr:row>37</xdr:row>
      <xdr:rowOff>160020</xdr:rowOff>
    </xdr:to>
    <xdr:graphicFrame macro="">
      <xdr:nvGraphicFramePr>
        <xdr:cNvPr id="2" name="Chart 1">
          <a:extLst>
            <a:ext uri="{FF2B5EF4-FFF2-40B4-BE49-F238E27FC236}">
              <a16:creationId xmlns:a16="http://schemas.microsoft.com/office/drawing/2014/main" id="{C6DFD97D-568A-B97B-CC7B-4200DD199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1485900</xdr:colOff>
      <xdr:row>21</xdr:row>
      <xdr:rowOff>152400</xdr:rowOff>
    </xdr:from>
    <xdr:to>
      <xdr:col>13</xdr:col>
      <xdr:colOff>121920</xdr:colOff>
      <xdr:row>23</xdr:row>
      <xdr:rowOff>144780</xdr:rowOff>
    </xdr:to>
    <xdr:sp macro="" textlink="">
      <xdr:nvSpPr>
        <xdr:cNvPr id="5" name="Oval 4">
          <a:extLst>
            <a:ext uri="{FF2B5EF4-FFF2-40B4-BE49-F238E27FC236}">
              <a16:creationId xmlns:a16="http://schemas.microsoft.com/office/drawing/2014/main" id="{3AA948E9-FC40-A603-4446-5443AF3251D4}"/>
            </a:ext>
          </a:extLst>
        </xdr:cNvPr>
        <xdr:cNvSpPr/>
      </xdr:nvSpPr>
      <xdr:spPr>
        <a:xfrm>
          <a:off x="10401300" y="3992880"/>
          <a:ext cx="579120" cy="358140"/>
        </a:xfrm>
        <a:prstGeom prst="ellipse">
          <a:avLst/>
        </a:prstGeom>
        <a:noFill/>
        <a:ln>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396240</xdr:colOff>
      <xdr:row>21</xdr:row>
      <xdr:rowOff>0</xdr:rowOff>
    </xdr:from>
    <xdr:to>
      <xdr:col>11</xdr:col>
      <xdr:colOff>1478280</xdr:colOff>
      <xdr:row>22</xdr:row>
      <xdr:rowOff>0</xdr:rowOff>
    </xdr:to>
    <xdr:cxnSp macro="">
      <xdr:nvCxnSpPr>
        <xdr:cNvPr id="7" name="Straight Arrow Connector 6">
          <a:extLst>
            <a:ext uri="{FF2B5EF4-FFF2-40B4-BE49-F238E27FC236}">
              <a16:creationId xmlns:a16="http://schemas.microsoft.com/office/drawing/2014/main" id="{241B9F63-116F-AB50-3183-3D0A8586A915}"/>
            </a:ext>
          </a:extLst>
        </xdr:cNvPr>
        <xdr:cNvCxnSpPr/>
      </xdr:nvCxnSpPr>
      <xdr:spPr>
        <a:xfrm>
          <a:off x="9311640" y="3840480"/>
          <a:ext cx="1082040" cy="18288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76200</xdr:colOff>
      <xdr:row>33</xdr:row>
      <xdr:rowOff>144780</xdr:rowOff>
    </xdr:from>
    <xdr:to>
      <xdr:col>11</xdr:col>
      <xdr:colOff>594360</xdr:colOff>
      <xdr:row>35</xdr:row>
      <xdr:rowOff>106680</xdr:rowOff>
    </xdr:to>
    <xdr:sp macro="" textlink="">
      <xdr:nvSpPr>
        <xdr:cNvPr id="8" name="Oval 7">
          <a:extLst>
            <a:ext uri="{FF2B5EF4-FFF2-40B4-BE49-F238E27FC236}">
              <a16:creationId xmlns:a16="http://schemas.microsoft.com/office/drawing/2014/main" id="{B445FC78-9D9D-B836-4FC2-31E4690AE868}"/>
            </a:ext>
          </a:extLst>
        </xdr:cNvPr>
        <xdr:cNvSpPr/>
      </xdr:nvSpPr>
      <xdr:spPr>
        <a:xfrm>
          <a:off x="8991600" y="6179820"/>
          <a:ext cx="518160" cy="327660"/>
        </a:xfrm>
        <a:prstGeom prst="ellipse">
          <a:avLst/>
        </a:prstGeom>
        <a:noFill/>
        <a:ln>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624840</xdr:colOff>
      <xdr:row>34</xdr:row>
      <xdr:rowOff>167640</xdr:rowOff>
    </xdr:from>
    <xdr:to>
      <xdr:col>12</xdr:col>
      <xdr:colOff>388620</xdr:colOff>
      <xdr:row>35</xdr:row>
      <xdr:rowOff>152400</xdr:rowOff>
    </xdr:to>
    <xdr:cxnSp macro="">
      <xdr:nvCxnSpPr>
        <xdr:cNvPr id="10" name="Straight Arrow Connector 9">
          <a:extLst>
            <a:ext uri="{FF2B5EF4-FFF2-40B4-BE49-F238E27FC236}">
              <a16:creationId xmlns:a16="http://schemas.microsoft.com/office/drawing/2014/main" id="{3AC06485-1857-0B29-C4DE-A80731F18916}"/>
            </a:ext>
          </a:extLst>
        </xdr:cNvPr>
        <xdr:cNvCxnSpPr/>
      </xdr:nvCxnSpPr>
      <xdr:spPr>
        <a:xfrm flipH="1" flipV="1">
          <a:off x="9540240" y="6385560"/>
          <a:ext cx="1280160" cy="167640"/>
        </a:xfrm>
        <a:prstGeom prst="straightConnector1">
          <a:avLst/>
        </a:prstGeom>
        <a:ln>
          <a:solidFill>
            <a:srgbClr val="FFFF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9524</xdr:colOff>
      <xdr:row>49</xdr:row>
      <xdr:rowOff>4762</xdr:rowOff>
    </xdr:from>
    <xdr:to>
      <xdr:col>11</xdr:col>
      <xdr:colOff>933449</xdr:colOff>
      <xdr:row>75</xdr:row>
      <xdr:rowOff>133350</xdr:rowOff>
    </xdr:to>
    <xdr:graphicFrame macro="">
      <xdr:nvGraphicFramePr>
        <xdr:cNvPr id="3" name="Chart 2">
          <a:extLst>
            <a:ext uri="{FF2B5EF4-FFF2-40B4-BE49-F238E27FC236}">
              <a16:creationId xmlns:a16="http://schemas.microsoft.com/office/drawing/2014/main" id="{963F8E13-5722-C729-5681-1589E6AEB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561975</xdr:colOff>
      <xdr:row>53</xdr:row>
      <xdr:rowOff>85725</xdr:rowOff>
    </xdr:from>
    <xdr:to>
      <xdr:col>10</xdr:col>
      <xdr:colOff>352425</xdr:colOff>
      <xdr:row>56</xdr:row>
      <xdr:rowOff>66675</xdr:rowOff>
    </xdr:to>
    <xdr:sp macro="" textlink="">
      <xdr:nvSpPr>
        <xdr:cNvPr id="4" name="Oval 3">
          <a:extLst>
            <a:ext uri="{FF2B5EF4-FFF2-40B4-BE49-F238E27FC236}">
              <a16:creationId xmlns:a16="http://schemas.microsoft.com/office/drawing/2014/main" id="{4D304552-F015-440E-E4C4-C606CD5B42E5}"/>
            </a:ext>
          </a:extLst>
        </xdr:cNvPr>
        <xdr:cNvSpPr/>
      </xdr:nvSpPr>
      <xdr:spPr>
        <a:xfrm>
          <a:off x="8191500" y="9677400"/>
          <a:ext cx="495300" cy="523875"/>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7</xdr:col>
      <xdr:colOff>314325</xdr:colOff>
      <xdr:row>55</xdr:row>
      <xdr:rowOff>66675</xdr:rowOff>
    </xdr:from>
    <xdr:to>
      <xdr:col>9</xdr:col>
      <xdr:colOff>485775</xdr:colOff>
      <xdr:row>57</xdr:row>
      <xdr:rowOff>95250</xdr:rowOff>
    </xdr:to>
    <xdr:cxnSp macro="">
      <xdr:nvCxnSpPr>
        <xdr:cNvPr id="9" name="Straight Arrow Connector 8">
          <a:extLst>
            <a:ext uri="{FF2B5EF4-FFF2-40B4-BE49-F238E27FC236}">
              <a16:creationId xmlns:a16="http://schemas.microsoft.com/office/drawing/2014/main" id="{AB5525FF-D4AC-CE10-881C-8B647A8A4F49}"/>
            </a:ext>
          </a:extLst>
        </xdr:cNvPr>
        <xdr:cNvCxnSpPr/>
      </xdr:nvCxnSpPr>
      <xdr:spPr>
        <a:xfrm flipV="1">
          <a:off x="6762750" y="10020300"/>
          <a:ext cx="1352550" cy="390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647176</xdr:colOff>
      <xdr:row>45</xdr:row>
      <xdr:rowOff>152399</xdr:rowOff>
    </xdr:from>
    <xdr:to>
      <xdr:col>20</xdr:col>
      <xdr:colOff>521918</xdr:colOff>
      <xdr:row>78</xdr:row>
      <xdr:rowOff>73069</xdr:rowOff>
    </xdr:to>
    <xdr:graphicFrame macro="">
      <xdr:nvGraphicFramePr>
        <xdr:cNvPr id="2" name="Chart 1">
          <a:extLst>
            <a:ext uri="{FF2B5EF4-FFF2-40B4-BE49-F238E27FC236}">
              <a16:creationId xmlns:a16="http://schemas.microsoft.com/office/drawing/2014/main" id="{3BC82BFA-6517-279A-404E-4D0797394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521917</xdr:colOff>
      <xdr:row>63</xdr:row>
      <xdr:rowOff>73069</xdr:rowOff>
    </xdr:from>
    <xdr:to>
      <xdr:col>14</xdr:col>
      <xdr:colOff>960328</xdr:colOff>
      <xdr:row>66</xdr:row>
      <xdr:rowOff>20877</xdr:rowOff>
    </xdr:to>
    <xdr:sp macro="" textlink="">
      <xdr:nvSpPr>
        <xdr:cNvPr id="4" name="Oval 3">
          <a:extLst>
            <a:ext uri="{FF2B5EF4-FFF2-40B4-BE49-F238E27FC236}">
              <a16:creationId xmlns:a16="http://schemas.microsoft.com/office/drawing/2014/main" id="{AD0B15F6-A9E7-1950-7361-B1830DDED9E9}"/>
            </a:ext>
          </a:extLst>
        </xdr:cNvPr>
        <xdr:cNvSpPr/>
      </xdr:nvSpPr>
      <xdr:spPr>
        <a:xfrm>
          <a:off x="14509314" y="11910165"/>
          <a:ext cx="438411" cy="511479"/>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182513</xdr:colOff>
      <xdr:row>56</xdr:row>
      <xdr:rowOff>50452</xdr:rowOff>
    </xdr:from>
    <xdr:to>
      <xdr:col>14</xdr:col>
      <xdr:colOff>620924</xdr:colOff>
      <xdr:row>63</xdr:row>
      <xdr:rowOff>68165</xdr:rowOff>
    </xdr:to>
    <xdr:cxnSp macro="">
      <xdr:nvCxnSpPr>
        <xdr:cNvPr id="6" name="Straight Arrow Connector 5">
          <a:extLst>
            <a:ext uri="{FF2B5EF4-FFF2-40B4-BE49-F238E27FC236}">
              <a16:creationId xmlns:a16="http://schemas.microsoft.com/office/drawing/2014/main" id="{DDAA9793-5DE9-5FF9-6EA9-75C7427DBF39}"/>
            </a:ext>
          </a:extLst>
        </xdr:cNvPr>
        <xdr:cNvCxnSpPr/>
      </xdr:nvCxnSpPr>
      <xdr:spPr>
        <a:xfrm>
          <a:off x="14221786" y="10395179"/>
          <a:ext cx="438411" cy="1310804"/>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6.xml><?xml version="1.0" encoding="utf-8"?>
<c:userShapes xmlns:c="http://schemas.openxmlformats.org/drawingml/2006/chart">
  <cdr:relSizeAnchor xmlns:cdr="http://schemas.openxmlformats.org/drawingml/2006/chartDrawing">
    <cdr:from>
      <cdr:x>0.3346</cdr:x>
      <cdr:y>0.23431</cdr:y>
    </cdr:from>
    <cdr:to>
      <cdr:x>0.40929</cdr:x>
      <cdr:y>0.36733</cdr:y>
    </cdr:to>
    <cdr:sp macro="" textlink="">
      <cdr:nvSpPr>
        <cdr:cNvPr id="2" name="TextBox 1">
          <a:extLst xmlns:a="http://schemas.openxmlformats.org/drawingml/2006/main">
            <a:ext uri="{FF2B5EF4-FFF2-40B4-BE49-F238E27FC236}">
              <a16:creationId xmlns:a16="http://schemas.microsoft.com/office/drawing/2014/main" id="{BAC77113-FE2C-DA5A-54A8-FBF5D670C2D6}"/>
            </a:ext>
          </a:extLst>
        </cdr:cNvPr>
        <cdr:cNvSpPr txBox="1"/>
      </cdr:nvSpPr>
      <cdr:spPr>
        <a:xfrm xmlns:a="http://schemas.openxmlformats.org/drawingml/2006/main">
          <a:off x="4354279" y="1409774"/>
          <a:ext cx="971976" cy="80033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kern="1200">
              <a:solidFill>
                <a:srgbClr val="FF0000"/>
              </a:solidFill>
            </a:rPr>
            <a:t>march 2020</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129540</xdr:colOff>
      <xdr:row>37</xdr:row>
      <xdr:rowOff>171450</xdr:rowOff>
    </xdr:from>
    <xdr:to>
      <xdr:col>15</xdr:col>
      <xdr:colOff>563880</xdr:colOff>
      <xdr:row>52</xdr:row>
      <xdr:rowOff>22860</xdr:rowOff>
    </xdr:to>
    <xdr:graphicFrame macro="">
      <xdr:nvGraphicFramePr>
        <xdr:cNvPr id="2" name="Chart 1">
          <a:extLst>
            <a:ext uri="{FF2B5EF4-FFF2-40B4-BE49-F238E27FC236}">
              <a16:creationId xmlns:a16="http://schemas.microsoft.com/office/drawing/2014/main" id="{350D89FC-CA98-C064-B71E-88D869F44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1463040</xdr:colOff>
      <xdr:row>41</xdr:row>
      <xdr:rowOff>144780</xdr:rowOff>
    </xdr:from>
    <xdr:to>
      <xdr:col>7</xdr:col>
      <xdr:colOff>68580</xdr:colOff>
      <xdr:row>43</xdr:row>
      <xdr:rowOff>15240</xdr:rowOff>
    </xdr:to>
    <xdr:sp macro="" textlink="">
      <xdr:nvSpPr>
        <xdr:cNvPr id="3" name="Oval 2">
          <a:extLst>
            <a:ext uri="{FF2B5EF4-FFF2-40B4-BE49-F238E27FC236}">
              <a16:creationId xmlns:a16="http://schemas.microsoft.com/office/drawing/2014/main" id="{853795F8-9DF5-73B3-D8C2-D8CE4AF0B094}"/>
            </a:ext>
          </a:extLst>
        </xdr:cNvPr>
        <xdr:cNvSpPr/>
      </xdr:nvSpPr>
      <xdr:spPr>
        <a:xfrm>
          <a:off x="6195060" y="7642860"/>
          <a:ext cx="266700" cy="236220"/>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396240</xdr:colOff>
      <xdr:row>40</xdr:row>
      <xdr:rowOff>167640</xdr:rowOff>
    </xdr:from>
    <xdr:to>
      <xdr:col>6</xdr:col>
      <xdr:colOff>1417320</xdr:colOff>
      <xdr:row>42</xdr:row>
      <xdr:rowOff>38100</xdr:rowOff>
    </xdr:to>
    <xdr:cxnSp macro="">
      <xdr:nvCxnSpPr>
        <xdr:cNvPr id="5" name="Straight Arrow Connector 4">
          <a:extLst>
            <a:ext uri="{FF2B5EF4-FFF2-40B4-BE49-F238E27FC236}">
              <a16:creationId xmlns:a16="http://schemas.microsoft.com/office/drawing/2014/main" id="{F104E67C-EFA4-B3FA-C824-95CC7661E867}"/>
            </a:ext>
          </a:extLst>
        </xdr:cNvPr>
        <xdr:cNvCxnSpPr/>
      </xdr:nvCxnSpPr>
      <xdr:spPr>
        <a:xfrm>
          <a:off x="4518660" y="7482840"/>
          <a:ext cx="1630680" cy="23622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20</xdr:col>
      <xdr:colOff>152400</xdr:colOff>
      <xdr:row>37</xdr:row>
      <xdr:rowOff>133350</xdr:rowOff>
    </xdr:from>
    <xdr:to>
      <xdr:col>30</xdr:col>
      <xdr:colOff>60960</xdr:colOff>
      <xdr:row>63</xdr:row>
      <xdr:rowOff>167640</xdr:rowOff>
    </xdr:to>
    <xdr:graphicFrame macro="">
      <xdr:nvGraphicFramePr>
        <xdr:cNvPr id="6" name="Chart 5">
          <a:extLst>
            <a:ext uri="{FF2B5EF4-FFF2-40B4-BE49-F238E27FC236}">
              <a16:creationId xmlns:a16="http://schemas.microsoft.com/office/drawing/2014/main" id="{8E0408B9-5ABE-CE15-8B76-7E339AAF0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0.30903</cdr:x>
      <cdr:y>0.13803</cdr:y>
    </cdr:from>
    <cdr:to>
      <cdr:x>0.38537</cdr:x>
      <cdr:y>0.49045</cdr:y>
    </cdr:to>
    <cdr:sp macro="" textlink="">
      <cdr:nvSpPr>
        <cdr:cNvPr id="2" name="TextBox 1">
          <a:extLst xmlns:a="http://schemas.openxmlformats.org/drawingml/2006/main">
            <a:ext uri="{FF2B5EF4-FFF2-40B4-BE49-F238E27FC236}">
              <a16:creationId xmlns:a16="http://schemas.microsoft.com/office/drawing/2014/main" id="{76C7F201-6696-D9ED-A6B5-164F25559E16}"/>
            </a:ext>
          </a:extLst>
        </cdr:cNvPr>
        <cdr:cNvSpPr txBox="1"/>
      </cdr:nvSpPr>
      <cdr:spPr>
        <a:xfrm xmlns:a="http://schemas.openxmlformats.org/drawingml/2006/main">
          <a:off x="3814793" y="358140"/>
          <a:ext cx="942372" cy="91439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kern="1200">
              <a:solidFill>
                <a:srgbClr val="FF0000"/>
              </a:solidFill>
            </a:rPr>
            <a:t>apr - 22</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JIN" refreshedDate="45723.685634490743" createdVersion="8" refreshedVersion="8" minRefreshableVersion="3" recordCount="26" xr:uid="{E80E9270-E868-4831-A660-D894AE78A02D}">
  <cacheSource type="worksheet">
    <worksheetSource name="Table1"/>
  </cacheSource>
  <cacheFields count="3">
    <cacheField name="Broader-Category" numFmtId="0">
      <sharedItems count="10">
        <s v="Food &amp; Beverage"/>
        <s v="Pan, Tobacco, Intoxicants"/>
        <s v="Clothing &amp; Footwear"/>
        <s v="Housing"/>
        <s v="Energy"/>
        <s v="Household Goods &amp; Services"/>
        <s v="Health"/>
        <s v="Transport &amp; Communication"/>
        <s v="Misc"/>
        <s v="Education"/>
      </sharedItems>
    </cacheField>
    <cacheField name="Sub-Category" numFmtId="0">
      <sharedItems/>
    </cacheField>
    <cacheField name="Rural + Urban" numFmtId="0">
      <sharedItems containsSemiMixedTypes="0" containsString="0" containsNumber="1" minValue="122.7" maxValue="21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JIN" refreshedDate="45723.716814930558" createdVersion="8" refreshedVersion="8" minRefreshableVersion="3" recordCount="76" xr:uid="{5AA6758C-A273-4F3D-9A64-0913405E08F5}">
  <cacheSource type="worksheet">
    <worksheetSource name="Table3"/>
  </cacheSource>
  <cacheFields count="4">
    <cacheField name="Sector" numFmtId="0">
      <sharedItems/>
    </cacheField>
    <cacheField name="Year" numFmtId="0">
      <sharedItems containsSemiMixedTypes="0" containsString="0" containsNumber="1" containsInteger="1" minValue="2017" maxValue="2023" count="7">
        <n v="2017"/>
        <n v="2018"/>
        <n v="2019"/>
        <n v="2020"/>
        <n v="2021"/>
        <n v="2022"/>
        <n v="2023"/>
      </sharedItems>
    </cacheField>
    <cacheField name="Month" numFmtId="0">
      <sharedItems/>
    </cacheField>
    <cacheField name="General index" numFmtId="0">
      <sharedItems containsMixedTypes="1" containsNumber="1" minValue="130.30000000000001" maxValue="17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s v="Cereals and products"/>
    <n v="173.7"/>
  </r>
  <r>
    <x v="0"/>
    <s v="Meat and fish"/>
    <n v="214.3"/>
  </r>
  <r>
    <x v="0"/>
    <s v="Egg"/>
    <n v="173.2"/>
  </r>
  <r>
    <x v="0"/>
    <s v="Milk and products"/>
    <n v="179.5"/>
  </r>
  <r>
    <x v="0"/>
    <s v="Oils and fats"/>
    <n v="170"/>
  </r>
  <r>
    <x v="0"/>
    <s v="Fruits"/>
    <n v="172.2"/>
  </r>
  <r>
    <x v="0"/>
    <s v="Vegetables"/>
    <n v="161"/>
  </r>
  <r>
    <x v="0"/>
    <s v="Pulses and products"/>
    <n v="175.6"/>
  </r>
  <r>
    <x v="0"/>
    <s v="Sugar and Confectionery"/>
    <n v="122.7"/>
  </r>
  <r>
    <x v="0"/>
    <s v="Spices"/>
    <n v="218"/>
  </r>
  <r>
    <x v="0"/>
    <s v="Non-alcoholic beverages"/>
    <n v="173.4"/>
  </r>
  <r>
    <x v="0"/>
    <s v="Prepared meals, snacks, sweets etc."/>
    <n v="194.2"/>
  </r>
  <r>
    <x v="0"/>
    <s v="Food and beverages"/>
    <n v="179.1"/>
  </r>
  <r>
    <x v="1"/>
    <s v="Pan, tobacco and intoxicants"/>
    <n v="201"/>
  </r>
  <r>
    <x v="2"/>
    <s v="Clothing"/>
    <n v="187.3"/>
  </r>
  <r>
    <x v="2"/>
    <s v="Footwear"/>
    <n v="179.7"/>
  </r>
  <r>
    <x v="2"/>
    <s v="Clothing and footwear"/>
    <n v="186.2"/>
  </r>
  <r>
    <x v="3"/>
    <s v="Housing"/>
    <n v="175.6"/>
  </r>
  <r>
    <x v="4"/>
    <s v="Fuel and light"/>
    <n v="182.8"/>
  </r>
  <r>
    <x v="5"/>
    <s v="Household goods and services"/>
    <n v="175.2"/>
  </r>
  <r>
    <x v="6"/>
    <s v="Health"/>
    <n v="185.7"/>
  </r>
  <r>
    <x v="7"/>
    <s v="Transport and communication"/>
    <n v="164.8"/>
  </r>
  <r>
    <x v="8"/>
    <s v="Recreation and amusement"/>
    <n v="171.2"/>
  </r>
  <r>
    <x v="9"/>
    <s v="Education"/>
    <n v="177.1"/>
  </r>
  <r>
    <x v="8"/>
    <s v="Personal care and effects"/>
    <n v="185.2"/>
  </r>
  <r>
    <x v="8"/>
    <s v="Miscellaneous"/>
    <n v="175.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s v="Rural+Urban"/>
    <x v="0"/>
    <s v="January"/>
    <n v="130.30000000000001"/>
  </r>
  <r>
    <s v="Rural+Urban"/>
    <x v="0"/>
    <s v="February"/>
    <n v="130.6"/>
  </r>
  <r>
    <s v="Rural+Urban"/>
    <x v="0"/>
    <s v="March"/>
    <n v="130.9"/>
  </r>
  <r>
    <s v="Rural+Urban"/>
    <x v="0"/>
    <s v="April"/>
    <n v="131.1"/>
  </r>
  <r>
    <s v="Rural+Urban"/>
    <x v="0"/>
    <s v="May"/>
    <n v="131.4"/>
  </r>
  <r>
    <s v="Rural+Urban"/>
    <x v="0"/>
    <s v="June"/>
    <n v="132"/>
  </r>
  <r>
    <s v="Rural+Urban"/>
    <x v="0"/>
    <s v="July"/>
    <n v="134.19999999999999"/>
  </r>
  <r>
    <s v="Rural+Urban"/>
    <x v="0"/>
    <s v="August"/>
    <n v="135.4"/>
  </r>
  <r>
    <s v="Rural+Urban"/>
    <x v="0"/>
    <s v="September"/>
    <n v="135.19999999999999"/>
  </r>
  <r>
    <s v="Rural+Urban"/>
    <x v="0"/>
    <s v="October"/>
    <n v="136.1"/>
  </r>
  <r>
    <s v="Rural+Urban"/>
    <x v="0"/>
    <s v="November"/>
    <n v="137.6"/>
  </r>
  <r>
    <s v="Rural+Urban"/>
    <x v="0"/>
    <s v="December"/>
    <n v="137.19999999999999"/>
  </r>
  <r>
    <s v="Rural+Urban"/>
    <x v="1"/>
    <s v="January"/>
    <n v="136.9"/>
  </r>
  <r>
    <s v="Rural+Urban"/>
    <x v="1"/>
    <s v="February"/>
    <n v="136.4"/>
  </r>
  <r>
    <s v="Rural+Urban"/>
    <x v="1"/>
    <s v="March"/>
    <n v="136.5"/>
  </r>
  <r>
    <s v="Rural+Urban"/>
    <x v="1"/>
    <s v="April"/>
    <n v="137.1"/>
  </r>
  <r>
    <s v="Rural+Urban"/>
    <x v="1"/>
    <s v="May"/>
    <n v="137.80000000000001"/>
  </r>
  <r>
    <s v="Rural+Urban"/>
    <x v="1"/>
    <s v="June"/>
    <n v="138.5"/>
  </r>
  <r>
    <s v="Rural+Urban"/>
    <x v="1"/>
    <s v="July"/>
    <n v="139.80000000000001"/>
  </r>
  <r>
    <s v="Rural+Urban"/>
    <x v="1"/>
    <s v="August"/>
    <n v="140.4"/>
  </r>
  <r>
    <s v="Rural+Urban"/>
    <x v="1"/>
    <s v="September"/>
    <n v="140.19999999999999"/>
  </r>
  <r>
    <s v="Rural+Urban"/>
    <x v="1"/>
    <s v="October"/>
    <n v="140.80000000000001"/>
  </r>
  <r>
    <s v="Rural+Urban"/>
    <x v="1"/>
    <s v="November"/>
    <n v="140.80000000000001"/>
  </r>
  <r>
    <s v="Rural+Urban"/>
    <x v="1"/>
    <s v="December"/>
    <n v="140.1"/>
  </r>
  <r>
    <s v="Rural+Urban"/>
    <x v="2"/>
    <s v="January"/>
    <n v="139.6"/>
  </r>
  <r>
    <s v="Rural+Urban"/>
    <x v="2"/>
    <s v="February"/>
    <n v="139.9"/>
  </r>
  <r>
    <s v="Rural+Urban"/>
    <x v="2"/>
    <s v="March"/>
    <n v="140.4"/>
  </r>
  <r>
    <s v="Rural+Urban"/>
    <x v="2"/>
    <s v="May"/>
    <n v="142"/>
  </r>
  <r>
    <s v="Rural+Urban"/>
    <x v="2"/>
    <s v="June"/>
    <n v="142.9"/>
  </r>
  <r>
    <s v="Rural+Urban"/>
    <x v="2"/>
    <s v="July"/>
    <n v="144.19999999999999"/>
  </r>
  <r>
    <s v="Rural+Urban"/>
    <x v="2"/>
    <s v="August"/>
    <n v="145"/>
  </r>
  <r>
    <s v="Rural+Urban"/>
    <x v="2"/>
    <s v="September"/>
    <n v="145.80000000000001"/>
  </r>
  <r>
    <s v="Rural+Urban"/>
    <x v="2"/>
    <s v="October"/>
    <n v="147.19999999999999"/>
  </r>
  <r>
    <s v="Rural+Urban"/>
    <x v="2"/>
    <s v="November"/>
    <n v="148.6"/>
  </r>
  <r>
    <s v="Rural+Urban"/>
    <x v="2"/>
    <s v="December"/>
    <n v="150.4"/>
  </r>
  <r>
    <s v="Rural+Urban"/>
    <x v="3"/>
    <s v="January"/>
    <n v="150.19999999999999"/>
  </r>
  <r>
    <s v="Rural+Urban"/>
    <x v="3"/>
    <s v="February"/>
    <n v="149.1"/>
  </r>
  <r>
    <s v="Rural+Urban"/>
    <x v="3"/>
    <s v="March"/>
    <n v="148.6"/>
  </r>
  <r>
    <s v="Rural+Urban"/>
    <x v="3"/>
    <s v="April"/>
    <s v="NA"/>
  </r>
  <r>
    <s v="Rural+Urban"/>
    <x v="3"/>
    <s v="May"/>
    <s v="NA"/>
  </r>
  <r>
    <s v="Rural+Urban"/>
    <x v="3"/>
    <s v="June"/>
    <n v="151.80000000000001"/>
  </r>
  <r>
    <s v="Rural+Urban"/>
    <x v="3"/>
    <s v="July"/>
    <n v="151.80000000000001"/>
  </r>
  <r>
    <s v="Rural+Urban"/>
    <x v="3"/>
    <s v="August"/>
    <n v="153.9"/>
  </r>
  <r>
    <s v="Rural+Urban"/>
    <x v="3"/>
    <s v="September"/>
    <n v="154.69999999999999"/>
  </r>
  <r>
    <s v="Rural+Urban"/>
    <x v="3"/>
    <s v="October"/>
    <n v="156.4"/>
  </r>
  <r>
    <s v="Rural+Urban"/>
    <x v="3"/>
    <s v="November"/>
    <n v="158.4"/>
  </r>
  <r>
    <s v="Rural+Urban"/>
    <x v="3"/>
    <s v="December"/>
    <n v="158.9"/>
  </r>
  <r>
    <s v="Rural+Urban"/>
    <x v="4"/>
    <s v="January"/>
    <n v="157.30000000000001"/>
  </r>
  <r>
    <s v="Rural+Urban"/>
    <x v="4"/>
    <s v="February"/>
    <n v="156.6"/>
  </r>
  <r>
    <s v="Rural+Urban"/>
    <x v="4"/>
    <s v="March"/>
    <n v="156.80000000000001"/>
  </r>
  <r>
    <s v="Rural+Urban"/>
    <x v="4"/>
    <s v="April"/>
    <n v="157.80000000000001"/>
  </r>
  <r>
    <s v="Rural+Urban"/>
    <x v="4"/>
    <s v="May"/>
    <n v="160.4"/>
  </r>
  <r>
    <s v="Rural+Urban"/>
    <x v="4"/>
    <s v="June"/>
    <n v="161.30000000000001"/>
  </r>
  <r>
    <s v="Rural+Urban"/>
    <x v="4"/>
    <s v="July"/>
    <n v="162.5"/>
  </r>
  <r>
    <s v="Rural+Urban"/>
    <x v="4"/>
    <s v="August"/>
    <n v="163.19999999999999"/>
  </r>
  <r>
    <s v="Rural+Urban"/>
    <x v="4"/>
    <s v="September"/>
    <n v="163.19999999999999"/>
  </r>
  <r>
    <s v="Rural+Urban"/>
    <x v="4"/>
    <s v="October"/>
    <n v="165.5"/>
  </r>
  <r>
    <s v="Rural+Urban"/>
    <x v="4"/>
    <s v="November"/>
    <n v="166.7"/>
  </r>
  <r>
    <s v="Rural+Urban"/>
    <x v="4"/>
    <s v="December"/>
    <n v="166.2"/>
  </r>
  <r>
    <s v="Rural+Urban"/>
    <x v="5"/>
    <s v="January"/>
    <n v="165.7"/>
  </r>
  <r>
    <s v="Rural+Urban"/>
    <x v="5"/>
    <s v="February"/>
    <n v="166.1"/>
  </r>
  <r>
    <s v="Rural+Urban"/>
    <x v="5"/>
    <s v="March"/>
    <n v="167.7"/>
  </r>
  <r>
    <s v="Rural+Urban"/>
    <x v="5"/>
    <s v="April"/>
    <n v="170.1"/>
  </r>
  <r>
    <s v="Rural+Urban"/>
    <x v="5"/>
    <s v="May"/>
    <n v="171.7"/>
  </r>
  <r>
    <s v="Rural+Urban"/>
    <x v="5"/>
    <s v="June"/>
    <n v="172.6"/>
  </r>
  <r>
    <s v="Rural+Urban"/>
    <x v="5"/>
    <s v="July"/>
    <n v="173.4"/>
  </r>
  <r>
    <s v="Rural+Urban"/>
    <x v="5"/>
    <s v="August"/>
    <n v="174.3"/>
  </r>
  <r>
    <s v="Rural+Urban"/>
    <x v="5"/>
    <s v="September"/>
    <n v="175.3"/>
  </r>
  <r>
    <s v="Rural+Urban"/>
    <x v="5"/>
    <s v="October"/>
    <n v="176.7"/>
  </r>
  <r>
    <s v="Rural+Urban"/>
    <x v="5"/>
    <s v="November"/>
    <n v="176.5"/>
  </r>
  <r>
    <s v="Rural+Urban"/>
    <x v="5"/>
    <s v="December"/>
    <n v="175.7"/>
  </r>
  <r>
    <s v="Rural+Urban"/>
    <x v="6"/>
    <s v="January"/>
    <n v="176.5"/>
  </r>
  <r>
    <s v="Rural+Urban"/>
    <x v="6"/>
    <s v="February"/>
    <n v="177.2"/>
  </r>
  <r>
    <s v="Rural+Urban"/>
    <x v="6"/>
    <s v="March"/>
    <n v="177.2"/>
  </r>
  <r>
    <s v="Rural+Urban"/>
    <x v="6"/>
    <s v="April"/>
    <n v="178.1"/>
  </r>
  <r>
    <s v="Rural+Urban"/>
    <x v="6"/>
    <s v="May"/>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E47BD2-4CB6-4CA6-B914-AA9FBC4C1E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B47" firstHeaderRow="1" firstDataRow="1" firstDataCol="1"/>
  <pivotFields count="3">
    <pivotField axis="axisRow" showAll="0">
      <items count="11">
        <item x="2"/>
        <item x="9"/>
        <item x="4"/>
        <item x="0"/>
        <item x="6"/>
        <item x="5"/>
        <item x="3"/>
        <item x="8"/>
        <item x="1"/>
        <item x="7"/>
        <item t="default"/>
      </items>
    </pivotField>
    <pivotField dataField="1" showAll="0"/>
    <pivotField showAll="0"/>
  </pivotFields>
  <rowFields count="1">
    <field x="0"/>
  </rowFields>
  <rowItems count="11">
    <i>
      <x/>
    </i>
    <i>
      <x v="1"/>
    </i>
    <i>
      <x v="2"/>
    </i>
    <i>
      <x v="3"/>
    </i>
    <i>
      <x v="4"/>
    </i>
    <i>
      <x v="5"/>
    </i>
    <i>
      <x v="6"/>
    </i>
    <i>
      <x v="7"/>
    </i>
    <i>
      <x v="8"/>
    </i>
    <i>
      <x v="9"/>
    </i>
    <i t="grand">
      <x/>
    </i>
  </rowItems>
  <colItems count="1">
    <i/>
  </colItems>
  <dataFields count="1">
    <dataField name="Count of Sub-Catego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A3AD2-59D5-4482-B961-AABCC3B932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6:F17" firstHeaderRow="1" firstDataRow="1" firstDataCol="1"/>
  <pivotFields count="3">
    <pivotField axis="axisRow" showAll="0" sortType="ascending">
      <items count="11">
        <item x="2"/>
        <item x="9"/>
        <item x="4"/>
        <item x="0"/>
        <item x="6"/>
        <item x="5"/>
        <item x="3"/>
        <item x="8"/>
        <item x="1"/>
        <item x="7"/>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11">
    <i>
      <x v="9"/>
    </i>
    <i>
      <x v="5"/>
    </i>
    <i>
      <x v="6"/>
    </i>
    <i>
      <x v="1"/>
    </i>
    <i>
      <x v="2"/>
    </i>
    <i>
      <x v="4"/>
    </i>
    <i>
      <x v="8"/>
    </i>
    <i>
      <x v="7"/>
    </i>
    <i>
      <x/>
    </i>
    <i>
      <x v="3"/>
    </i>
    <i t="grand">
      <x/>
    </i>
  </rowItems>
  <colItems count="1">
    <i/>
  </colItems>
  <dataFields count="1">
    <dataField name="Sum of Rural + Urban" fld="2" showDataAs="percentOfCol" baseField="0" baseItem="0" numFmtId="10"/>
  </dataFields>
  <conditionalFormats count="1">
    <conditionalFormat priority="1">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6"/>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8"/>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130DA7-E0E9-4F35-81FF-A52FD584FCB6}"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1:G8" firstHeaderRow="1" firstDataRow="1" firstDataCol="1"/>
  <pivotFields count="4">
    <pivotField showAll="0"/>
    <pivotField axis="axisRow" showAll="0">
      <items count="8">
        <item x="0"/>
        <item x="1"/>
        <item x="2"/>
        <item x="3"/>
        <item x="4"/>
        <item x="5"/>
        <item x="6"/>
        <item t="default"/>
      </items>
    </pivotField>
    <pivotField showAll="0"/>
    <pivotField dataField="1" showAll="0"/>
  </pivotFields>
  <rowFields count="1">
    <field x="1"/>
  </rowFields>
  <rowItems count="7">
    <i>
      <x/>
    </i>
    <i>
      <x v="1"/>
    </i>
    <i>
      <x v="2"/>
    </i>
    <i>
      <x v="3"/>
    </i>
    <i>
      <x v="4"/>
    </i>
    <i>
      <x v="5"/>
    </i>
    <i>
      <x v="6"/>
    </i>
  </rowItems>
  <colItems count="1">
    <i/>
  </colItems>
  <dataFields count="1">
    <dataField name="Average of General index" fld="3" subtotal="average" baseField="1" baseItem="2"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A73833-5111-4582-AB2C-3D87DB69FC09}" name="Table2" displayName="Table2" ref="A1:AD373" totalsRowShown="0">
  <autoFilter ref="A1:AD373" xr:uid="{BDA73833-5111-4582-AB2C-3D87DB69FC09}">
    <filterColumn colId="0">
      <filters>
        <filter val="Rural+Urban"/>
      </filters>
    </filterColumn>
    <filterColumn colId="1">
      <filters>
        <filter val="2021"/>
        <filter val="2022"/>
        <filter val="2023"/>
      </filters>
    </filterColumn>
  </autoFilter>
  <tableColumns count="30">
    <tableColumn id="1" xr3:uid="{17322DC4-44FC-46CC-97E8-347FFDA12186}" name="Sector"/>
    <tableColumn id="2" xr3:uid="{59CA6752-3E7E-4CEC-B371-E0B37E7A2223}" name="Year"/>
    <tableColumn id="3" xr3:uid="{96DE4A74-6415-4442-91A9-3DC7522869D1}" name="Month"/>
    <tableColumn id="4" xr3:uid="{2EEE7366-A90B-4E82-AA8B-B79E0AE0503E}" name="Cereals and products"/>
    <tableColumn id="5" xr3:uid="{FED09B02-18A4-4FE0-ADFF-25137E5B67BF}" name="Meat and fish"/>
    <tableColumn id="6" xr3:uid="{B39EE374-E8EF-4074-A64A-7ED5D9934C1C}" name="Egg"/>
    <tableColumn id="7" xr3:uid="{205D4103-708F-4ADD-9CB7-7A50F88A22D6}" name="Milk and products"/>
    <tableColumn id="8" xr3:uid="{1DBC2E84-DABC-40D9-A059-F325FC88E626}" name="Oils and fats"/>
    <tableColumn id="9" xr3:uid="{68580A5E-5E5F-4CB6-9AF1-F55F1B308012}" name="Fruits"/>
    <tableColumn id="10" xr3:uid="{5625B571-4EC5-467B-9A1B-5DF9DB029437}" name="Vegetables"/>
    <tableColumn id="11" xr3:uid="{B0C92A58-C76A-4EB8-8ECB-DF6EAAB1026F}" name="Pulses and products"/>
    <tableColumn id="12" xr3:uid="{E9B3B819-E5F0-45C8-83A8-EDE3B174D495}" name="Sugar and Confectionery"/>
    <tableColumn id="13" xr3:uid="{22F7E1A3-81EF-4D1E-8B9E-6E5C9F0778D1}" name="Spices"/>
    <tableColumn id="14" xr3:uid="{413CEEF5-6EB7-4641-8C44-EF75EFD69A15}" name="Non-alcoholic beverages"/>
    <tableColumn id="15" xr3:uid="{17E7489D-9813-43C3-92B2-1B100070A3E1}" name="Prepared meals, snacks, sweets etc."/>
    <tableColumn id="16" xr3:uid="{A5D8C3AB-BD1D-4D2D-A1F1-D82B2A8CD2D1}" name="Food and beverages"/>
    <tableColumn id="17" xr3:uid="{5C7F82C5-1535-441E-885F-EAB6FBAA4BAD}" name="Pan, tobacco and intoxicants"/>
    <tableColumn id="18" xr3:uid="{356AC6EF-B9DA-4373-A12E-93E3B8D3CB07}" name="Clothing"/>
    <tableColumn id="19" xr3:uid="{F2FB6DB4-B208-425B-9061-A0487889D9CD}" name="Footwear"/>
    <tableColumn id="20" xr3:uid="{986C16A0-93F9-4E89-B685-7FDAB02D6FF4}" name="Clothing and footwear"/>
    <tableColumn id="21" xr3:uid="{7600D9F2-4CD4-4317-B557-53F43C7342D4}" name="Housing"/>
    <tableColumn id="22" xr3:uid="{80ACA7BD-B063-447B-80C2-566929989B30}" name="Fuel and light"/>
    <tableColumn id="23" xr3:uid="{B94BF814-CB00-404D-B353-5DF951B0A6F2}" name="Household goods and services"/>
    <tableColumn id="24" xr3:uid="{153D4EB4-F73F-4278-A637-16EAECC8541C}" name="Health"/>
    <tableColumn id="25" xr3:uid="{1E6C19A2-EA91-441B-B16F-797FFA9B36CF}" name="Transport and communication"/>
    <tableColumn id="26" xr3:uid="{A8653DE7-3A2A-414E-B4CB-35460101126E}" name="Recreation and amusement"/>
    <tableColumn id="27" xr3:uid="{7963C2FE-2CDE-4D9B-B267-8FD353211807}" name="Education"/>
    <tableColumn id="28" xr3:uid="{1269A461-63FF-4860-A042-6FEB344EACC1}" name="Personal care and effects"/>
    <tableColumn id="29" xr3:uid="{FFF1D456-057D-4296-802D-67393E7CEC0A}" name="Miscellaneous"/>
    <tableColumn id="30" xr3:uid="{FCC8932E-81B6-4CDE-AAD7-7BE56F3E26B7}" name="General index"/>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7E8C3C-44E0-47CD-9615-6A751CA1AD67}" name="Table1" displayName="Table1" ref="A1:C27" totalsRowShown="0">
  <autoFilter ref="A1:C27" xr:uid="{137E8C3C-44E0-47CD-9615-6A751CA1AD67}"/>
  <tableColumns count="3">
    <tableColumn id="1" xr3:uid="{274F0EC8-02EF-446F-92F0-BF8127B495D3}" name="Broader-Category"/>
    <tableColumn id="2" xr3:uid="{B532EB60-59A5-4ED1-AAE9-6356842D48E0}" name="Sub-Category"/>
    <tableColumn id="3" xr3:uid="{A2C9F114-0F49-42A7-BD94-9ED2208D2EAF}" name="Rural + Urba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BF2276-20CF-47D5-9BE6-AC71FB158DA0}" name="Table3" displayName="Table3" ref="A1:D78" totalsRowCount="1">
  <autoFilter ref="A1:D77" xr:uid="{5FBF2276-20CF-47D5-9BE6-AC71FB158DA0}"/>
  <tableColumns count="4">
    <tableColumn id="1" xr3:uid="{BF64E85D-6079-417D-BFF4-4C21444751A8}" name="Sector"/>
    <tableColumn id="2" xr3:uid="{8D303D5A-A64A-44F4-A159-EF27DC5F1CB1}" name="Year"/>
    <tableColumn id="3" xr3:uid="{7FE3B3AB-6BB1-4A83-8BB0-CB8370D811B6}" name="Month" totalsRowLabel="NA value" totalsRowDxfId="21"/>
    <tableColumn id="4" xr3:uid="{46B1E48D-E854-4291-97E7-9D17791A7E88}" name="General index" totalsRowFunction="custom" totalsRowDxfId="20">
      <totalsRowFormula>COUNTIF(Table3[[#Headers],[#Data],[General index]],"NA")</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C8C2DF-B028-45BC-840E-4DFE7F1DE22C}" name="Table4" displayName="Table4" ref="I8:K15" totalsRowShown="0">
  <autoFilter ref="I8:K15" xr:uid="{52C8C2DF-B028-45BC-840E-4DFE7F1DE22C}"/>
  <tableColumns count="3">
    <tableColumn id="1" xr3:uid="{75C93E86-E246-481B-8B54-CE8503C86F35}" name="Year"/>
    <tableColumn id="2" xr3:uid="{2070383E-DCDA-4AD0-93C4-1212CD145961}" name="Average CPI" dataDxfId="19"/>
    <tableColumn id="3" xr3:uid="{49501B07-AD78-4171-B934-1CB2E3C2D838}" name="Y-o-Y Growth" dataDxfId="18" dataCellStyle="Percent">
      <calculatedColumnFormula>((J9 - J8) / J8)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DE3557-3261-484D-B4E1-8AFCF8E5FE89}" name="Table5" displayName="Table5" ref="A20:E32" totalsRowShown="0" headerRowDxfId="17" dataDxfId="15" headerRowBorderDxfId="16" tableBorderDxfId="14">
  <autoFilter ref="A20:E32" xr:uid="{21DE3557-3261-484D-B4E1-8AFCF8E5FE89}"/>
  <tableColumns count="5">
    <tableColumn id="1" xr3:uid="{EA6D19B6-CF37-46B1-A0C3-0D25C8F1CECA}" name="Sector" dataDxfId="13"/>
    <tableColumn id="2" xr3:uid="{6CDDAAB1-1EE6-4E65-9C9A-A0D869089BCF}" name="Year" dataDxfId="12"/>
    <tableColumn id="3" xr3:uid="{D27461D0-534B-4A32-A03B-6D8B395D90F2}" name="Month" dataDxfId="11"/>
    <tableColumn id="4" xr3:uid="{F6B652B6-743F-4CEB-9F78-5E2678B1386A}" name="Food &amp; Beverage"/>
    <tableColumn id="5" xr3:uid="{5B4491DF-B377-410F-B017-BA16ADFA8F30}" name="MoM Inflation" dataDxfId="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58C6C8-31EF-412E-92EC-CF3C2596D043}" name="Table6" displayName="Table6" ref="A50:B63" totalsRowShown="0">
  <autoFilter ref="A50:B63" xr:uid="{7B58C6C8-31EF-412E-92EC-CF3C2596D043}"/>
  <tableColumns count="2">
    <tableColumn id="1" xr3:uid="{39759DCA-64EC-482B-9FBE-ABF088810DBF}" name="sub-categories"/>
    <tableColumn id="2" xr3:uid="{A09B07DA-8E03-432E-9C09-C5A81353F8D1}" name="Inflation" dataDxfId="9" dataCellStyle="Perc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45971DF-1DBF-4527-98F3-5EA027698A33}" name="Table7" displayName="Table7" ref="B47:I82" totalsRowShown="0" dataDxfId="8" dataCellStyle="Percent">
  <autoFilter ref="B47:I82" xr:uid="{545971DF-1DBF-4527-98F3-5EA027698A33}"/>
  <tableColumns count="8">
    <tableColumn id="1" xr3:uid="{0BAEEEF2-76E5-41B2-BFE4-B0ACF786FB71}" name="Year" dataDxfId="7"/>
    <tableColumn id="2" xr3:uid="{B983663E-FBBD-42DF-8670-0BA328A54B1A}" name="Month" dataDxfId="6"/>
    <tableColumn id="3" xr3:uid="{459464BA-16C3-482D-8329-8FEF57C2FEF2}" name="Food" dataDxfId="5"/>
    <tableColumn id="4" xr3:uid="{EA1D2818-CB5A-4D5F-921B-5EE298F3E4D0}" name="HealthCare" dataDxfId="4"/>
    <tableColumn id="5" xr3:uid="{12D7D8C7-6A57-4012-989E-75407D120EEA}" name="essential services" dataDxfId="3">
      <calculatedColumnFormula>SUM(AJ2:AQ2)</calculatedColumnFormula>
    </tableColumn>
    <tableColumn id="6" xr3:uid="{751DF146-BD68-4445-B2E6-2C8783117B1C}" name="food inflation" dataDxfId="2" dataCellStyle="Percent"/>
    <tableColumn id="7" xr3:uid="{02C79DAB-F8FB-4632-AEF4-7C580A99EA5D}" name="health inflation" dataDxfId="1" dataCellStyle="Percent"/>
    <tableColumn id="8" xr3:uid="{F3A7655D-C05E-420F-A7D1-C186BA406665}" name="essentials inflation"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436D1-00BA-4781-8D11-28731AFC7C06}">
  <dimension ref="A1:AD373"/>
  <sheetViews>
    <sheetView tabSelected="1" topLeftCell="A352" workbookViewId="0">
      <selection activeCell="D334" sqref="D334"/>
    </sheetView>
  </sheetViews>
  <sheetFormatPr defaultRowHeight="14.4" x14ac:dyDescent="0.3"/>
  <cols>
    <col min="4" max="4" width="20.44140625" customWidth="1"/>
    <col min="5" max="5" width="14.44140625" customWidth="1"/>
    <col min="7" max="7" width="18.109375" customWidth="1"/>
    <col min="8" max="8" width="13.109375" customWidth="1"/>
    <col min="10" max="10" width="12.109375" customWidth="1"/>
    <col min="11" max="11" width="19.6640625" customWidth="1"/>
    <col min="12" max="12" width="23.6640625" customWidth="1"/>
    <col min="14" max="14" width="23.5546875" customWidth="1"/>
    <col min="15" max="15" width="32.6640625" customWidth="1"/>
    <col min="16" max="16" width="19.77734375" customWidth="1"/>
    <col min="17" max="17" width="27.109375" customWidth="1"/>
    <col min="18" max="18" width="9.88671875" customWidth="1"/>
    <col min="19" max="19" width="10.77734375" customWidth="1"/>
    <col min="20" max="20" width="21.6640625" customWidth="1"/>
    <col min="21" max="21" width="9.6640625" customWidth="1"/>
    <col min="22" max="22" width="14.109375" customWidth="1"/>
    <col min="23" max="23" width="28.109375" customWidth="1"/>
    <col min="25" max="25" width="28.33203125" customWidth="1"/>
    <col min="26" max="26" width="26" customWidth="1"/>
    <col min="27" max="27" width="11.33203125" customWidth="1"/>
    <col min="28" max="28" width="23.88671875" customWidth="1"/>
    <col min="29" max="29" width="14.77734375" customWidth="1"/>
    <col min="30" max="30" width="14.3320312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hidden="1"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hidden="1"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hidden="1"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hidden="1"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hidden="1"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hidden="1"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hidden="1"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hidden="1"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hidden="1"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hidden="1"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hidden="1"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hidden="1"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hidden="1"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hidden="1"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hidden="1"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hidden="1"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hidden="1"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hidden="1"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hidden="1"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hidden="1"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hidden="1"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hidden="1"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hidden="1"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hidden="1"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hidden="1"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hidden="1"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hidden="1"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hidden="1"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hidden="1"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hidden="1"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hidden="1"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hidden="1"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hidden="1"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hidden="1"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hidden="1"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hidden="1"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hidden="1"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hidden="1"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hidden="1"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hidden="1"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hidden="1"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hidden="1"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hidden="1"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hidden="1"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hidden="1"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hidden="1"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hidden="1"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hidden="1"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hidden="1"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hidden="1"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hidden="1"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hidden="1"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hidden="1"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hidden="1"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hidden="1"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hidden="1"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hidden="1"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hidden="1"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hidden="1"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hidden="1"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hidden="1"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hidden="1"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hidden="1"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hidden="1"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hidden="1"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hidden="1"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hidden="1"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hidden="1"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hidden="1"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hidden="1"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hidden="1"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hidden="1"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hidden="1"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hidden="1"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hidden="1"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hidden="1"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hidden="1"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hidden="1"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hidden="1"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hidden="1"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hidden="1"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hidden="1"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hidden="1"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hidden="1"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hidden="1"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hidden="1"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hidden="1"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hidden="1"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hidden="1"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hidden="1"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hidden="1"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hidden="1"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hidden="1"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hidden="1"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hidden="1"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hidden="1"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hidden="1"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hidden="1"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hidden="1"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hidden="1"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hidden="1"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hidden="1"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hidden="1"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hidden="1"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hidden="1"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hidden="1"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hidden="1"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hidden="1"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hidden="1"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hidden="1"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hidden="1"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hidden="1"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hidden="1"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hidden="1"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hidden="1"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hidden="1"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hidden="1"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hidden="1"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hidden="1"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hidden="1"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hidden="1"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hidden="1"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hidden="1"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hidden="1"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hidden="1"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hidden="1"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hidden="1"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hidden="1"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hidden="1"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hidden="1"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hidden="1"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hidden="1"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hidden="1"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hidden="1"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hidden="1"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hidden="1"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hidden="1"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hidden="1"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hidden="1"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hidden="1"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hidden="1"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hidden="1"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hidden="1"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hidden="1"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hidden="1"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hidden="1"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hidden="1"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hidden="1"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hidden="1"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hidden="1"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hidden="1"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hidden="1"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hidden="1"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hidden="1"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hidden="1"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hidden="1"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hidden="1"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hidden="1"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hidden="1"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hidden="1"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hidden="1"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hidden="1"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hidden="1"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hidden="1"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hidden="1"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hidden="1"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hidden="1"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hidden="1"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hidden="1"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hidden="1"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hidden="1"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hidden="1"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hidden="1"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hidden="1"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hidden="1"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hidden="1"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hidden="1"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hidden="1"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hidden="1"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hidden="1"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hidden="1"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hidden="1"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hidden="1"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hidden="1"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hidden="1"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hidden="1"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hidden="1"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hidden="1"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hidden="1"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hidden="1"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hidden="1"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hidden="1"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hidden="1"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hidden="1"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hidden="1"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hidden="1"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hidden="1"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hidden="1"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hidden="1"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hidden="1"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hidden="1"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hidden="1"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hidden="1"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hidden="1"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hidden="1"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hidden="1"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hidden="1"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hidden="1"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hidden="1"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hidden="1"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hidden="1"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hidden="1"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hidden="1"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hidden="1"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hidden="1"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hidden="1"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hidden="1"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hidden="1"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hidden="1"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hidden="1"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hidden="1"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hidden="1"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hidden="1"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hidden="1"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hidden="1"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hidden="1"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hidden="1"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hidden="1"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hidden="1"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hidden="1"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hidden="1"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hidden="1"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hidden="1"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hidden="1"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hidden="1"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hidden="1"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hidden="1"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hidden="1"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hidden="1"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hidden="1"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hidden="1"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hidden="1"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hidden="1"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hidden="1"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hidden="1"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hidden="1"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hidden="1"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hidden="1"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hidden="1"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hidden="1"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hidden="1"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hidden="1"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hidden="1"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hidden="1"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hidden="1"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hidden="1"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hidden="1"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hidden="1"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hidden="1"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hidden="1"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hidden="1"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hidden="1"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hidden="1"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hidden="1"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hidden="1"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hidden="1"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hidden="1"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hidden="1"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hidden="1"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hidden="1"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hidden="1"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hidden="1"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hidden="1"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hidden="1"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hidden="1"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hidden="1"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hidden="1"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hidden="1"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hidden="1"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hidden="1"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hidden="1"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hidden="1"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hidden="1"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hidden="1"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hidden="1"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hidden="1"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hidden="1"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hidden="1"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hidden="1"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hidden="1"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hidden="1"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hidden="1"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hidden="1"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hidden="1"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hidden="1"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hidden="1"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hidden="1"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hidden="1"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hidden="1"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hidden="1"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hidden="1"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hidden="1"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hidden="1"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hidden="1"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hidden="1"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hidden="1"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hidden="1"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hidden="1"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hidden="1"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hidden="1"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hidden="1"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hidden="1"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hidden="1"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hidden="1"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hidden="1"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hidden="1"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hidden="1"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hidden="1"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hidden="1"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hidden="1"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hidden="1"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hidden="1"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hidden="1"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hidden="1"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hidden="1"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hidden="1"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hidden="1"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hidden="1"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hidden="1"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hidden="1"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hidden="1"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hidden="1"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hidden="1"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hidden="1"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hidden="1"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hidden="1"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hidden="1"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hidden="1"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hidden="1"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hidden="1"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hidden="1"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hidden="1"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hidden="1"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2D805-2C88-4072-ACED-0295E991B92B}">
  <dimension ref="A1:P52"/>
  <sheetViews>
    <sheetView topLeftCell="A13" workbookViewId="0">
      <selection activeCell="Q30" sqref="Q30"/>
    </sheetView>
  </sheetViews>
  <sheetFormatPr defaultColWidth="9.21875" defaultRowHeight="15.6" x14ac:dyDescent="0.3"/>
  <cols>
    <col min="1" max="1" width="9" style="79" customWidth="1"/>
    <col min="2" max="5" width="8.5546875" style="63" customWidth="1"/>
    <col min="6" max="6" width="9.77734375" style="63" customWidth="1"/>
    <col min="7" max="7" width="11.21875" style="63" bestFit="1" customWidth="1"/>
    <col min="8" max="8" width="8.5546875" style="63" customWidth="1"/>
    <col min="9" max="10" width="10.77734375" style="63" customWidth="1"/>
    <col min="11" max="11" width="8.5546875" style="63" customWidth="1"/>
    <col min="12" max="12" width="9.77734375" style="63" bestFit="1" customWidth="1"/>
    <col min="13" max="13" width="8.5546875" style="63" customWidth="1"/>
    <col min="14" max="14" width="9.44140625" style="63" bestFit="1" customWidth="1"/>
    <col min="15" max="15" width="13.21875" style="63" customWidth="1"/>
    <col min="16" max="256" width="9.21875" style="63"/>
    <col min="257" max="257" width="9" style="63" customWidth="1"/>
    <col min="258" max="261" width="8.5546875" style="63" customWidth="1"/>
    <col min="262" max="262" width="9.77734375" style="63" customWidth="1"/>
    <col min="263" max="263" width="11.21875" style="63" bestFit="1" customWidth="1"/>
    <col min="264" max="264" width="8.5546875" style="63" customWidth="1"/>
    <col min="265" max="266" width="10.77734375" style="63" customWidth="1"/>
    <col min="267" max="267" width="8.5546875" style="63" customWidth="1"/>
    <col min="268" max="268" width="9.77734375" style="63" bestFit="1" customWidth="1"/>
    <col min="269" max="269" width="8.5546875" style="63" customWidth="1"/>
    <col min="270" max="270" width="9.44140625" style="63" bestFit="1" customWidth="1"/>
    <col min="271" max="271" width="13.21875" style="63" customWidth="1"/>
    <col min="272" max="512" width="9.21875" style="63"/>
    <col min="513" max="513" width="9" style="63" customWidth="1"/>
    <col min="514" max="517" width="8.5546875" style="63" customWidth="1"/>
    <col min="518" max="518" width="9.77734375" style="63" customWidth="1"/>
    <col min="519" max="519" width="11.21875" style="63" bestFit="1" customWidth="1"/>
    <col min="520" max="520" width="8.5546875" style="63" customWidth="1"/>
    <col min="521" max="522" width="10.77734375" style="63" customWidth="1"/>
    <col min="523" max="523" width="8.5546875" style="63" customWidth="1"/>
    <col min="524" max="524" width="9.77734375" style="63" bestFit="1" customWidth="1"/>
    <col min="525" max="525" width="8.5546875" style="63" customWidth="1"/>
    <col min="526" max="526" width="9.44140625" style="63" bestFit="1" customWidth="1"/>
    <col min="527" max="527" width="13.21875" style="63" customWidth="1"/>
    <col min="528" max="768" width="9.21875" style="63"/>
    <col min="769" max="769" width="9" style="63" customWidth="1"/>
    <col min="770" max="773" width="8.5546875" style="63" customWidth="1"/>
    <col min="774" max="774" width="9.77734375" style="63" customWidth="1"/>
    <col min="775" max="775" width="11.21875" style="63" bestFit="1" customWidth="1"/>
    <col min="776" max="776" width="8.5546875" style="63" customWidth="1"/>
    <col min="777" max="778" width="10.77734375" style="63" customWidth="1"/>
    <col min="779" max="779" width="8.5546875" style="63" customWidth="1"/>
    <col min="780" max="780" width="9.77734375" style="63" bestFit="1" customWidth="1"/>
    <col min="781" max="781" width="8.5546875" style="63" customWidth="1"/>
    <col min="782" max="782" width="9.44140625" style="63" bestFit="1" customWidth="1"/>
    <col min="783" max="783" width="13.21875" style="63" customWidth="1"/>
    <col min="784" max="1024" width="9.21875" style="63"/>
    <col min="1025" max="1025" width="9" style="63" customWidth="1"/>
    <col min="1026" max="1029" width="8.5546875" style="63" customWidth="1"/>
    <col min="1030" max="1030" width="9.77734375" style="63" customWidth="1"/>
    <col min="1031" max="1031" width="11.21875" style="63" bestFit="1" customWidth="1"/>
    <col min="1032" max="1032" width="8.5546875" style="63" customWidth="1"/>
    <col min="1033" max="1034" width="10.77734375" style="63" customWidth="1"/>
    <col min="1035" max="1035" width="8.5546875" style="63" customWidth="1"/>
    <col min="1036" max="1036" width="9.77734375" style="63" bestFit="1" customWidth="1"/>
    <col min="1037" max="1037" width="8.5546875" style="63" customWidth="1"/>
    <col min="1038" max="1038" width="9.44140625" style="63" bestFit="1" customWidth="1"/>
    <col min="1039" max="1039" width="13.21875" style="63" customWidth="1"/>
    <col min="1040" max="1280" width="9.21875" style="63"/>
    <col min="1281" max="1281" width="9" style="63" customWidth="1"/>
    <col min="1282" max="1285" width="8.5546875" style="63" customWidth="1"/>
    <col min="1286" max="1286" width="9.77734375" style="63" customWidth="1"/>
    <col min="1287" max="1287" width="11.21875" style="63" bestFit="1" customWidth="1"/>
    <col min="1288" max="1288" width="8.5546875" style="63" customWidth="1"/>
    <col min="1289" max="1290" width="10.77734375" style="63" customWidth="1"/>
    <col min="1291" max="1291" width="8.5546875" style="63" customWidth="1"/>
    <col min="1292" max="1292" width="9.77734375" style="63" bestFit="1" customWidth="1"/>
    <col min="1293" max="1293" width="8.5546875" style="63" customWidth="1"/>
    <col min="1294" max="1294" width="9.44140625" style="63" bestFit="1" customWidth="1"/>
    <col min="1295" max="1295" width="13.21875" style="63" customWidth="1"/>
    <col min="1296" max="1536" width="9.21875" style="63"/>
    <col min="1537" max="1537" width="9" style="63" customWidth="1"/>
    <col min="1538" max="1541" width="8.5546875" style="63" customWidth="1"/>
    <col min="1542" max="1542" width="9.77734375" style="63" customWidth="1"/>
    <col min="1543" max="1543" width="11.21875" style="63" bestFit="1" customWidth="1"/>
    <col min="1544" max="1544" width="8.5546875" style="63" customWidth="1"/>
    <col min="1545" max="1546" width="10.77734375" style="63" customWidth="1"/>
    <col min="1547" max="1547" width="8.5546875" style="63" customWidth="1"/>
    <col min="1548" max="1548" width="9.77734375" style="63" bestFit="1" customWidth="1"/>
    <col min="1549" max="1549" width="8.5546875" style="63" customWidth="1"/>
    <col min="1550" max="1550" width="9.44140625" style="63" bestFit="1" customWidth="1"/>
    <col min="1551" max="1551" width="13.21875" style="63" customWidth="1"/>
    <col min="1552" max="1792" width="9.21875" style="63"/>
    <col min="1793" max="1793" width="9" style="63" customWidth="1"/>
    <col min="1794" max="1797" width="8.5546875" style="63" customWidth="1"/>
    <col min="1798" max="1798" width="9.77734375" style="63" customWidth="1"/>
    <col min="1799" max="1799" width="11.21875" style="63" bestFit="1" customWidth="1"/>
    <col min="1800" max="1800" width="8.5546875" style="63" customWidth="1"/>
    <col min="1801" max="1802" width="10.77734375" style="63" customWidth="1"/>
    <col min="1803" max="1803" width="8.5546875" style="63" customWidth="1"/>
    <col min="1804" max="1804" width="9.77734375" style="63" bestFit="1" customWidth="1"/>
    <col min="1805" max="1805" width="8.5546875" style="63" customWidth="1"/>
    <col min="1806" max="1806" width="9.44140625" style="63" bestFit="1" customWidth="1"/>
    <col min="1807" max="1807" width="13.21875" style="63" customWidth="1"/>
    <col min="1808" max="2048" width="9.21875" style="63"/>
    <col min="2049" max="2049" width="9" style="63" customWidth="1"/>
    <col min="2050" max="2053" width="8.5546875" style="63" customWidth="1"/>
    <col min="2054" max="2054" width="9.77734375" style="63" customWidth="1"/>
    <col min="2055" max="2055" width="11.21875" style="63" bestFit="1" customWidth="1"/>
    <col min="2056" max="2056" width="8.5546875" style="63" customWidth="1"/>
    <col min="2057" max="2058" width="10.77734375" style="63" customWidth="1"/>
    <col min="2059" max="2059" width="8.5546875" style="63" customWidth="1"/>
    <col min="2060" max="2060" width="9.77734375" style="63" bestFit="1" customWidth="1"/>
    <col min="2061" max="2061" width="8.5546875" style="63" customWidth="1"/>
    <col min="2062" max="2062" width="9.44140625" style="63" bestFit="1" customWidth="1"/>
    <col min="2063" max="2063" width="13.21875" style="63" customWidth="1"/>
    <col min="2064" max="2304" width="9.21875" style="63"/>
    <col min="2305" max="2305" width="9" style="63" customWidth="1"/>
    <col min="2306" max="2309" width="8.5546875" style="63" customWidth="1"/>
    <col min="2310" max="2310" width="9.77734375" style="63" customWidth="1"/>
    <col min="2311" max="2311" width="11.21875" style="63" bestFit="1" customWidth="1"/>
    <col min="2312" max="2312" width="8.5546875" style="63" customWidth="1"/>
    <col min="2313" max="2314" width="10.77734375" style="63" customWidth="1"/>
    <col min="2315" max="2315" width="8.5546875" style="63" customWidth="1"/>
    <col min="2316" max="2316" width="9.77734375" style="63" bestFit="1" customWidth="1"/>
    <col min="2317" max="2317" width="8.5546875" style="63" customWidth="1"/>
    <col min="2318" max="2318" width="9.44140625" style="63" bestFit="1" customWidth="1"/>
    <col min="2319" max="2319" width="13.21875" style="63" customWidth="1"/>
    <col min="2320" max="2560" width="9.21875" style="63"/>
    <col min="2561" max="2561" width="9" style="63" customWidth="1"/>
    <col min="2562" max="2565" width="8.5546875" style="63" customWidth="1"/>
    <col min="2566" max="2566" width="9.77734375" style="63" customWidth="1"/>
    <col min="2567" max="2567" width="11.21875" style="63" bestFit="1" customWidth="1"/>
    <col min="2568" max="2568" width="8.5546875" style="63" customWidth="1"/>
    <col min="2569" max="2570" width="10.77734375" style="63" customWidth="1"/>
    <col min="2571" max="2571" width="8.5546875" style="63" customWidth="1"/>
    <col min="2572" max="2572" width="9.77734375" style="63" bestFit="1" customWidth="1"/>
    <col min="2573" max="2573" width="8.5546875" style="63" customWidth="1"/>
    <col min="2574" max="2574" width="9.44140625" style="63" bestFit="1" customWidth="1"/>
    <col min="2575" max="2575" width="13.21875" style="63" customWidth="1"/>
    <col min="2576" max="2816" width="9.21875" style="63"/>
    <col min="2817" max="2817" width="9" style="63" customWidth="1"/>
    <col min="2818" max="2821" width="8.5546875" style="63" customWidth="1"/>
    <col min="2822" max="2822" width="9.77734375" style="63" customWidth="1"/>
    <col min="2823" max="2823" width="11.21875" style="63" bestFit="1" customWidth="1"/>
    <col min="2824" max="2824" width="8.5546875" style="63" customWidth="1"/>
    <col min="2825" max="2826" width="10.77734375" style="63" customWidth="1"/>
    <col min="2827" max="2827" width="8.5546875" style="63" customWidth="1"/>
    <col min="2828" max="2828" width="9.77734375" style="63" bestFit="1" customWidth="1"/>
    <col min="2829" max="2829" width="8.5546875" style="63" customWidth="1"/>
    <col min="2830" max="2830" width="9.44140625" style="63" bestFit="1" customWidth="1"/>
    <col min="2831" max="2831" width="13.21875" style="63" customWidth="1"/>
    <col min="2832" max="3072" width="9.21875" style="63"/>
    <col min="3073" max="3073" width="9" style="63" customWidth="1"/>
    <col min="3074" max="3077" width="8.5546875" style="63" customWidth="1"/>
    <col min="3078" max="3078" width="9.77734375" style="63" customWidth="1"/>
    <col min="3079" max="3079" width="11.21875" style="63" bestFit="1" customWidth="1"/>
    <col min="3080" max="3080" width="8.5546875" style="63" customWidth="1"/>
    <col min="3081" max="3082" width="10.77734375" style="63" customWidth="1"/>
    <col min="3083" max="3083" width="8.5546875" style="63" customWidth="1"/>
    <col min="3084" max="3084" width="9.77734375" style="63" bestFit="1" customWidth="1"/>
    <col min="3085" max="3085" width="8.5546875" style="63" customWidth="1"/>
    <col min="3086" max="3086" width="9.44140625" style="63" bestFit="1" customWidth="1"/>
    <col min="3087" max="3087" width="13.21875" style="63" customWidth="1"/>
    <col min="3088" max="3328" width="9.21875" style="63"/>
    <col min="3329" max="3329" width="9" style="63" customWidth="1"/>
    <col min="3330" max="3333" width="8.5546875" style="63" customWidth="1"/>
    <col min="3334" max="3334" width="9.77734375" style="63" customWidth="1"/>
    <col min="3335" max="3335" width="11.21875" style="63" bestFit="1" customWidth="1"/>
    <col min="3336" max="3336" width="8.5546875" style="63" customWidth="1"/>
    <col min="3337" max="3338" width="10.77734375" style="63" customWidth="1"/>
    <col min="3339" max="3339" width="8.5546875" style="63" customWidth="1"/>
    <col min="3340" max="3340" width="9.77734375" style="63" bestFit="1" customWidth="1"/>
    <col min="3341" max="3341" width="8.5546875" style="63" customWidth="1"/>
    <col min="3342" max="3342" width="9.44140625" style="63" bestFit="1" customWidth="1"/>
    <col min="3343" max="3343" width="13.21875" style="63" customWidth="1"/>
    <col min="3344" max="3584" width="9.21875" style="63"/>
    <col min="3585" max="3585" width="9" style="63" customWidth="1"/>
    <col min="3586" max="3589" width="8.5546875" style="63" customWidth="1"/>
    <col min="3590" max="3590" width="9.77734375" style="63" customWidth="1"/>
    <col min="3591" max="3591" width="11.21875" style="63" bestFit="1" customWidth="1"/>
    <col min="3592" max="3592" width="8.5546875" style="63" customWidth="1"/>
    <col min="3593" max="3594" width="10.77734375" style="63" customWidth="1"/>
    <col min="3595" max="3595" width="8.5546875" style="63" customWidth="1"/>
    <col min="3596" max="3596" width="9.77734375" style="63" bestFit="1" customWidth="1"/>
    <col min="3597" max="3597" width="8.5546875" style="63" customWidth="1"/>
    <col min="3598" max="3598" width="9.44140625" style="63" bestFit="1" customWidth="1"/>
    <col min="3599" max="3599" width="13.21875" style="63" customWidth="1"/>
    <col min="3600" max="3840" width="9.21875" style="63"/>
    <col min="3841" max="3841" width="9" style="63" customWidth="1"/>
    <col min="3842" max="3845" width="8.5546875" style="63" customWidth="1"/>
    <col min="3846" max="3846" width="9.77734375" style="63" customWidth="1"/>
    <col min="3847" max="3847" width="11.21875" style="63" bestFit="1" customWidth="1"/>
    <col min="3848" max="3848" width="8.5546875" style="63" customWidth="1"/>
    <col min="3849" max="3850" width="10.77734375" style="63" customWidth="1"/>
    <col min="3851" max="3851" width="8.5546875" style="63" customWidth="1"/>
    <col min="3852" max="3852" width="9.77734375" style="63" bestFit="1" customWidth="1"/>
    <col min="3853" max="3853" width="8.5546875" style="63" customWidth="1"/>
    <col min="3854" max="3854" width="9.44140625" style="63" bestFit="1" customWidth="1"/>
    <col min="3855" max="3855" width="13.21875" style="63" customWidth="1"/>
    <col min="3856" max="4096" width="9.21875" style="63"/>
    <col min="4097" max="4097" width="9" style="63" customWidth="1"/>
    <col min="4098" max="4101" width="8.5546875" style="63" customWidth="1"/>
    <col min="4102" max="4102" width="9.77734375" style="63" customWidth="1"/>
    <col min="4103" max="4103" width="11.21875" style="63" bestFit="1" customWidth="1"/>
    <col min="4104" max="4104" width="8.5546875" style="63" customWidth="1"/>
    <col min="4105" max="4106" width="10.77734375" style="63" customWidth="1"/>
    <col min="4107" max="4107" width="8.5546875" style="63" customWidth="1"/>
    <col min="4108" max="4108" width="9.77734375" style="63" bestFit="1" customWidth="1"/>
    <col min="4109" max="4109" width="8.5546875" style="63" customWidth="1"/>
    <col min="4110" max="4110" width="9.44140625" style="63" bestFit="1" customWidth="1"/>
    <col min="4111" max="4111" width="13.21875" style="63" customWidth="1"/>
    <col min="4112" max="4352" width="9.21875" style="63"/>
    <col min="4353" max="4353" width="9" style="63" customWidth="1"/>
    <col min="4354" max="4357" width="8.5546875" style="63" customWidth="1"/>
    <col min="4358" max="4358" width="9.77734375" style="63" customWidth="1"/>
    <col min="4359" max="4359" width="11.21875" style="63" bestFit="1" customWidth="1"/>
    <col min="4360" max="4360" width="8.5546875" style="63" customWidth="1"/>
    <col min="4361" max="4362" width="10.77734375" style="63" customWidth="1"/>
    <col min="4363" max="4363" width="8.5546875" style="63" customWidth="1"/>
    <col min="4364" max="4364" width="9.77734375" style="63" bestFit="1" customWidth="1"/>
    <col min="4365" max="4365" width="8.5546875" style="63" customWidth="1"/>
    <col min="4366" max="4366" width="9.44140625" style="63" bestFit="1" customWidth="1"/>
    <col min="4367" max="4367" width="13.21875" style="63" customWidth="1"/>
    <col min="4368" max="4608" width="9.21875" style="63"/>
    <col min="4609" max="4609" width="9" style="63" customWidth="1"/>
    <col min="4610" max="4613" width="8.5546875" style="63" customWidth="1"/>
    <col min="4614" max="4614" width="9.77734375" style="63" customWidth="1"/>
    <col min="4615" max="4615" width="11.21875" style="63" bestFit="1" customWidth="1"/>
    <col min="4616" max="4616" width="8.5546875" style="63" customWidth="1"/>
    <col min="4617" max="4618" width="10.77734375" style="63" customWidth="1"/>
    <col min="4619" max="4619" width="8.5546875" style="63" customWidth="1"/>
    <col min="4620" max="4620" width="9.77734375" style="63" bestFit="1" customWidth="1"/>
    <col min="4621" max="4621" width="8.5546875" style="63" customWidth="1"/>
    <col min="4622" max="4622" width="9.44140625" style="63" bestFit="1" customWidth="1"/>
    <col min="4623" max="4623" width="13.21875" style="63" customWidth="1"/>
    <col min="4624" max="4864" width="9.21875" style="63"/>
    <col min="4865" max="4865" width="9" style="63" customWidth="1"/>
    <col min="4866" max="4869" width="8.5546875" style="63" customWidth="1"/>
    <col min="4870" max="4870" width="9.77734375" style="63" customWidth="1"/>
    <col min="4871" max="4871" width="11.21875" style="63" bestFit="1" customWidth="1"/>
    <col min="4872" max="4872" width="8.5546875" style="63" customWidth="1"/>
    <col min="4873" max="4874" width="10.77734375" style="63" customWidth="1"/>
    <col min="4875" max="4875" width="8.5546875" style="63" customWidth="1"/>
    <col min="4876" max="4876" width="9.77734375" style="63" bestFit="1" customWidth="1"/>
    <col min="4877" max="4877" width="8.5546875" style="63" customWidth="1"/>
    <col min="4878" max="4878" width="9.44140625" style="63" bestFit="1" customWidth="1"/>
    <col min="4879" max="4879" width="13.21875" style="63" customWidth="1"/>
    <col min="4880" max="5120" width="9.21875" style="63"/>
    <col min="5121" max="5121" width="9" style="63" customWidth="1"/>
    <col min="5122" max="5125" width="8.5546875" style="63" customWidth="1"/>
    <col min="5126" max="5126" width="9.77734375" style="63" customWidth="1"/>
    <col min="5127" max="5127" width="11.21875" style="63" bestFit="1" customWidth="1"/>
    <col min="5128" max="5128" width="8.5546875" style="63" customWidth="1"/>
    <col min="5129" max="5130" width="10.77734375" style="63" customWidth="1"/>
    <col min="5131" max="5131" width="8.5546875" style="63" customWidth="1"/>
    <col min="5132" max="5132" width="9.77734375" style="63" bestFit="1" customWidth="1"/>
    <col min="5133" max="5133" width="8.5546875" style="63" customWidth="1"/>
    <col min="5134" max="5134" width="9.44140625" style="63" bestFit="1" customWidth="1"/>
    <col min="5135" max="5135" width="13.21875" style="63" customWidth="1"/>
    <col min="5136" max="5376" width="9.21875" style="63"/>
    <col min="5377" max="5377" width="9" style="63" customWidth="1"/>
    <col min="5378" max="5381" width="8.5546875" style="63" customWidth="1"/>
    <col min="5382" max="5382" width="9.77734375" style="63" customWidth="1"/>
    <col min="5383" max="5383" width="11.21875" style="63" bestFit="1" customWidth="1"/>
    <col min="5384" max="5384" width="8.5546875" style="63" customWidth="1"/>
    <col min="5385" max="5386" width="10.77734375" style="63" customWidth="1"/>
    <col min="5387" max="5387" width="8.5546875" style="63" customWidth="1"/>
    <col min="5388" max="5388" width="9.77734375" style="63" bestFit="1" customWidth="1"/>
    <col min="5389" max="5389" width="8.5546875" style="63" customWidth="1"/>
    <col min="5390" max="5390" width="9.44140625" style="63" bestFit="1" customWidth="1"/>
    <col min="5391" max="5391" width="13.21875" style="63" customWidth="1"/>
    <col min="5392" max="5632" width="9.21875" style="63"/>
    <col min="5633" max="5633" width="9" style="63" customWidth="1"/>
    <col min="5634" max="5637" width="8.5546875" style="63" customWidth="1"/>
    <col min="5638" max="5638" width="9.77734375" style="63" customWidth="1"/>
    <col min="5639" max="5639" width="11.21875" style="63" bestFit="1" customWidth="1"/>
    <col min="5640" max="5640" width="8.5546875" style="63" customWidth="1"/>
    <col min="5641" max="5642" width="10.77734375" style="63" customWidth="1"/>
    <col min="5643" max="5643" width="8.5546875" style="63" customWidth="1"/>
    <col min="5644" max="5644" width="9.77734375" style="63" bestFit="1" customWidth="1"/>
    <col min="5645" max="5645" width="8.5546875" style="63" customWidth="1"/>
    <col min="5646" max="5646" width="9.44140625" style="63" bestFit="1" customWidth="1"/>
    <col min="5647" max="5647" width="13.21875" style="63" customWidth="1"/>
    <col min="5648" max="5888" width="9.21875" style="63"/>
    <col min="5889" max="5889" width="9" style="63" customWidth="1"/>
    <col min="5890" max="5893" width="8.5546875" style="63" customWidth="1"/>
    <col min="5894" max="5894" width="9.77734375" style="63" customWidth="1"/>
    <col min="5895" max="5895" width="11.21875" style="63" bestFit="1" customWidth="1"/>
    <col min="5896" max="5896" width="8.5546875" style="63" customWidth="1"/>
    <col min="5897" max="5898" width="10.77734375" style="63" customWidth="1"/>
    <col min="5899" max="5899" width="8.5546875" style="63" customWidth="1"/>
    <col min="5900" max="5900" width="9.77734375" style="63" bestFit="1" customWidth="1"/>
    <col min="5901" max="5901" width="8.5546875" style="63" customWidth="1"/>
    <col min="5902" max="5902" width="9.44140625" style="63" bestFit="1" customWidth="1"/>
    <col min="5903" max="5903" width="13.21875" style="63" customWidth="1"/>
    <col min="5904" max="6144" width="9.21875" style="63"/>
    <col min="6145" max="6145" width="9" style="63" customWidth="1"/>
    <col min="6146" max="6149" width="8.5546875" style="63" customWidth="1"/>
    <col min="6150" max="6150" width="9.77734375" style="63" customWidth="1"/>
    <col min="6151" max="6151" width="11.21875" style="63" bestFit="1" customWidth="1"/>
    <col min="6152" max="6152" width="8.5546875" style="63" customWidth="1"/>
    <col min="6153" max="6154" width="10.77734375" style="63" customWidth="1"/>
    <col min="6155" max="6155" width="8.5546875" style="63" customWidth="1"/>
    <col min="6156" max="6156" width="9.77734375" style="63" bestFit="1" customWidth="1"/>
    <col min="6157" max="6157" width="8.5546875" style="63" customWidth="1"/>
    <col min="6158" max="6158" width="9.44140625" style="63" bestFit="1" customWidth="1"/>
    <col min="6159" max="6159" width="13.21875" style="63" customWidth="1"/>
    <col min="6160" max="6400" width="9.21875" style="63"/>
    <col min="6401" max="6401" width="9" style="63" customWidth="1"/>
    <col min="6402" max="6405" width="8.5546875" style="63" customWidth="1"/>
    <col min="6406" max="6406" width="9.77734375" style="63" customWidth="1"/>
    <col min="6407" max="6407" width="11.21875" style="63" bestFit="1" customWidth="1"/>
    <col min="6408" max="6408" width="8.5546875" style="63" customWidth="1"/>
    <col min="6409" max="6410" width="10.77734375" style="63" customWidth="1"/>
    <col min="6411" max="6411" width="8.5546875" style="63" customWidth="1"/>
    <col min="6412" max="6412" width="9.77734375" style="63" bestFit="1" customWidth="1"/>
    <col min="6413" max="6413" width="8.5546875" style="63" customWidth="1"/>
    <col min="6414" max="6414" width="9.44140625" style="63" bestFit="1" customWidth="1"/>
    <col min="6415" max="6415" width="13.21875" style="63" customWidth="1"/>
    <col min="6416" max="6656" width="9.21875" style="63"/>
    <col min="6657" max="6657" width="9" style="63" customWidth="1"/>
    <col min="6658" max="6661" width="8.5546875" style="63" customWidth="1"/>
    <col min="6662" max="6662" width="9.77734375" style="63" customWidth="1"/>
    <col min="6663" max="6663" width="11.21875" style="63" bestFit="1" customWidth="1"/>
    <col min="6664" max="6664" width="8.5546875" style="63" customWidth="1"/>
    <col min="6665" max="6666" width="10.77734375" style="63" customWidth="1"/>
    <col min="6667" max="6667" width="8.5546875" style="63" customWidth="1"/>
    <col min="6668" max="6668" width="9.77734375" style="63" bestFit="1" customWidth="1"/>
    <col min="6669" max="6669" width="8.5546875" style="63" customWidth="1"/>
    <col min="6670" max="6670" width="9.44140625" style="63" bestFit="1" customWidth="1"/>
    <col min="6671" max="6671" width="13.21875" style="63" customWidth="1"/>
    <col min="6672" max="6912" width="9.21875" style="63"/>
    <col min="6913" max="6913" width="9" style="63" customWidth="1"/>
    <col min="6914" max="6917" width="8.5546875" style="63" customWidth="1"/>
    <col min="6918" max="6918" width="9.77734375" style="63" customWidth="1"/>
    <col min="6919" max="6919" width="11.21875" style="63" bestFit="1" customWidth="1"/>
    <col min="6920" max="6920" width="8.5546875" style="63" customWidth="1"/>
    <col min="6921" max="6922" width="10.77734375" style="63" customWidth="1"/>
    <col min="6923" max="6923" width="8.5546875" style="63" customWidth="1"/>
    <col min="6924" max="6924" width="9.77734375" style="63" bestFit="1" customWidth="1"/>
    <col min="6925" max="6925" width="8.5546875" style="63" customWidth="1"/>
    <col min="6926" max="6926" width="9.44140625" style="63" bestFit="1" customWidth="1"/>
    <col min="6927" max="6927" width="13.21875" style="63" customWidth="1"/>
    <col min="6928" max="7168" width="9.21875" style="63"/>
    <col min="7169" max="7169" width="9" style="63" customWidth="1"/>
    <col min="7170" max="7173" width="8.5546875" style="63" customWidth="1"/>
    <col min="7174" max="7174" width="9.77734375" style="63" customWidth="1"/>
    <col min="7175" max="7175" width="11.21875" style="63" bestFit="1" customWidth="1"/>
    <col min="7176" max="7176" width="8.5546875" style="63" customWidth="1"/>
    <col min="7177" max="7178" width="10.77734375" style="63" customWidth="1"/>
    <col min="7179" max="7179" width="8.5546875" style="63" customWidth="1"/>
    <col min="7180" max="7180" width="9.77734375" style="63" bestFit="1" customWidth="1"/>
    <col min="7181" max="7181" width="8.5546875" style="63" customWidth="1"/>
    <col min="7182" max="7182" width="9.44140625" style="63" bestFit="1" customWidth="1"/>
    <col min="7183" max="7183" width="13.21875" style="63" customWidth="1"/>
    <col min="7184" max="7424" width="9.21875" style="63"/>
    <col min="7425" max="7425" width="9" style="63" customWidth="1"/>
    <col min="7426" max="7429" width="8.5546875" style="63" customWidth="1"/>
    <col min="7430" max="7430" width="9.77734375" style="63" customWidth="1"/>
    <col min="7431" max="7431" width="11.21875" style="63" bestFit="1" customWidth="1"/>
    <col min="7432" max="7432" width="8.5546875" style="63" customWidth="1"/>
    <col min="7433" max="7434" width="10.77734375" style="63" customWidth="1"/>
    <col min="7435" max="7435" width="8.5546875" style="63" customWidth="1"/>
    <col min="7436" max="7436" width="9.77734375" style="63" bestFit="1" customWidth="1"/>
    <col min="7437" max="7437" width="8.5546875" style="63" customWidth="1"/>
    <col min="7438" max="7438" width="9.44140625" style="63" bestFit="1" customWidth="1"/>
    <col min="7439" max="7439" width="13.21875" style="63" customWidth="1"/>
    <col min="7440" max="7680" width="9.21875" style="63"/>
    <col min="7681" max="7681" width="9" style="63" customWidth="1"/>
    <col min="7682" max="7685" width="8.5546875" style="63" customWidth="1"/>
    <col min="7686" max="7686" width="9.77734375" style="63" customWidth="1"/>
    <col min="7687" max="7687" width="11.21875" style="63" bestFit="1" customWidth="1"/>
    <col min="7688" max="7688" width="8.5546875" style="63" customWidth="1"/>
    <col min="7689" max="7690" width="10.77734375" style="63" customWidth="1"/>
    <col min="7691" max="7691" width="8.5546875" style="63" customWidth="1"/>
    <col min="7692" max="7692" width="9.77734375" style="63" bestFit="1" customWidth="1"/>
    <col min="7693" max="7693" width="8.5546875" style="63" customWidth="1"/>
    <col min="7694" max="7694" width="9.44140625" style="63" bestFit="1" customWidth="1"/>
    <col min="7695" max="7695" width="13.21875" style="63" customWidth="1"/>
    <col min="7696" max="7936" width="9.21875" style="63"/>
    <col min="7937" max="7937" width="9" style="63" customWidth="1"/>
    <col min="7938" max="7941" width="8.5546875" style="63" customWidth="1"/>
    <col min="7942" max="7942" width="9.77734375" style="63" customWidth="1"/>
    <col min="7943" max="7943" width="11.21875" style="63" bestFit="1" customWidth="1"/>
    <col min="7944" max="7944" width="8.5546875" style="63" customWidth="1"/>
    <col min="7945" max="7946" width="10.77734375" style="63" customWidth="1"/>
    <col min="7947" max="7947" width="8.5546875" style="63" customWidth="1"/>
    <col min="7948" max="7948" width="9.77734375" style="63" bestFit="1" customWidth="1"/>
    <col min="7949" max="7949" width="8.5546875" style="63" customWidth="1"/>
    <col min="7950" max="7950" width="9.44140625" style="63" bestFit="1" customWidth="1"/>
    <col min="7951" max="7951" width="13.21875" style="63" customWidth="1"/>
    <col min="7952" max="8192" width="9.21875" style="63"/>
    <col min="8193" max="8193" width="9" style="63" customWidth="1"/>
    <col min="8194" max="8197" width="8.5546875" style="63" customWidth="1"/>
    <col min="8198" max="8198" width="9.77734375" style="63" customWidth="1"/>
    <col min="8199" max="8199" width="11.21875" style="63" bestFit="1" customWidth="1"/>
    <col min="8200" max="8200" width="8.5546875" style="63" customWidth="1"/>
    <col min="8201" max="8202" width="10.77734375" style="63" customWidth="1"/>
    <col min="8203" max="8203" width="8.5546875" style="63" customWidth="1"/>
    <col min="8204" max="8204" width="9.77734375" style="63" bestFit="1" customWidth="1"/>
    <col min="8205" max="8205" width="8.5546875" style="63" customWidth="1"/>
    <col min="8206" max="8206" width="9.44140625" style="63" bestFit="1" customWidth="1"/>
    <col min="8207" max="8207" width="13.21875" style="63" customWidth="1"/>
    <col min="8208" max="8448" width="9.21875" style="63"/>
    <col min="8449" max="8449" width="9" style="63" customWidth="1"/>
    <col min="8450" max="8453" width="8.5546875" style="63" customWidth="1"/>
    <col min="8454" max="8454" width="9.77734375" style="63" customWidth="1"/>
    <col min="8455" max="8455" width="11.21875" style="63" bestFit="1" customWidth="1"/>
    <col min="8456" max="8456" width="8.5546875" style="63" customWidth="1"/>
    <col min="8457" max="8458" width="10.77734375" style="63" customWidth="1"/>
    <col min="8459" max="8459" width="8.5546875" style="63" customWidth="1"/>
    <col min="8460" max="8460" width="9.77734375" style="63" bestFit="1" customWidth="1"/>
    <col min="8461" max="8461" width="8.5546875" style="63" customWidth="1"/>
    <col min="8462" max="8462" width="9.44140625" style="63" bestFit="1" customWidth="1"/>
    <col min="8463" max="8463" width="13.21875" style="63" customWidth="1"/>
    <col min="8464" max="8704" width="9.21875" style="63"/>
    <col min="8705" max="8705" width="9" style="63" customWidth="1"/>
    <col min="8706" max="8709" width="8.5546875" style="63" customWidth="1"/>
    <col min="8710" max="8710" width="9.77734375" style="63" customWidth="1"/>
    <col min="8711" max="8711" width="11.21875" style="63" bestFit="1" customWidth="1"/>
    <col min="8712" max="8712" width="8.5546875" style="63" customWidth="1"/>
    <col min="8713" max="8714" width="10.77734375" style="63" customWidth="1"/>
    <col min="8715" max="8715" width="8.5546875" style="63" customWidth="1"/>
    <col min="8716" max="8716" width="9.77734375" style="63" bestFit="1" customWidth="1"/>
    <col min="8717" max="8717" width="8.5546875" style="63" customWidth="1"/>
    <col min="8718" max="8718" width="9.44140625" style="63" bestFit="1" customWidth="1"/>
    <col min="8719" max="8719" width="13.21875" style="63" customWidth="1"/>
    <col min="8720" max="8960" width="9.21875" style="63"/>
    <col min="8961" max="8961" width="9" style="63" customWidth="1"/>
    <col min="8962" max="8965" width="8.5546875" style="63" customWidth="1"/>
    <col min="8966" max="8966" width="9.77734375" style="63" customWidth="1"/>
    <col min="8967" max="8967" width="11.21875" style="63" bestFit="1" customWidth="1"/>
    <col min="8968" max="8968" width="8.5546875" style="63" customWidth="1"/>
    <col min="8969" max="8970" width="10.77734375" style="63" customWidth="1"/>
    <col min="8971" max="8971" width="8.5546875" style="63" customWidth="1"/>
    <col min="8972" max="8972" width="9.77734375" style="63" bestFit="1" customWidth="1"/>
    <col min="8973" max="8973" width="8.5546875" style="63" customWidth="1"/>
    <col min="8974" max="8974" width="9.44140625" style="63" bestFit="1" customWidth="1"/>
    <col min="8975" max="8975" width="13.21875" style="63" customWidth="1"/>
    <col min="8976" max="9216" width="9.21875" style="63"/>
    <col min="9217" max="9217" width="9" style="63" customWidth="1"/>
    <col min="9218" max="9221" width="8.5546875" style="63" customWidth="1"/>
    <col min="9222" max="9222" width="9.77734375" style="63" customWidth="1"/>
    <col min="9223" max="9223" width="11.21875" style="63" bestFit="1" customWidth="1"/>
    <col min="9224" max="9224" width="8.5546875" style="63" customWidth="1"/>
    <col min="9225" max="9226" width="10.77734375" style="63" customWidth="1"/>
    <col min="9227" max="9227" width="8.5546875" style="63" customWidth="1"/>
    <col min="9228" max="9228" width="9.77734375" style="63" bestFit="1" customWidth="1"/>
    <col min="9229" max="9229" width="8.5546875" style="63" customWidth="1"/>
    <col min="9230" max="9230" width="9.44140625" style="63" bestFit="1" customWidth="1"/>
    <col min="9231" max="9231" width="13.21875" style="63" customWidth="1"/>
    <col min="9232" max="9472" width="9.21875" style="63"/>
    <col min="9473" max="9473" width="9" style="63" customWidth="1"/>
    <col min="9474" max="9477" width="8.5546875" style="63" customWidth="1"/>
    <col min="9478" max="9478" width="9.77734375" style="63" customWidth="1"/>
    <col min="9479" max="9479" width="11.21875" style="63" bestFit="1" customWidth="1"/>
    <col min="9480" max="9480" width="8.5546875" style="63" customWidth="1"/>
    <col min="9481" max="9482" width="10.77734375" style="63" customWidth="1"/>
    <col min="9483" max="9483" width="8.5546875" style="63" customWidth="1"/>
    <col min="9484" max="9484" width="9.77734375" style="63" bestFit="1" customWidth="1"/>
    <col min="9485" max="9485" width="8.5546875" style="63" customWidth="1"/>
    <col min="9486" max="9486" width="9.44140625" style="63" bestFit="1" customWidth="1"/>
    <col min="9487" max="9487" width="13.21875" style="63" customWidth="1"/>
    <col min="9488" max="9728" width="9.21875" style="63"/>
    <col min="9729" max="9729" width="9" style="63" customWidth="1"/>
    <col min="9730" max="9733" width="8.5546875" style="63" customWidth="1"/>
    <col min="9734" max="9734" width="9.77734375" style="63" customWidth="1"/>
    <col min="9735" max="9735" width="11.21875" style="63" bestFit="1" customWidth="1"/>
    <col min="9736" max="9736" width="8.5546875" style="63" customWidth="1"/>
    <col min="9737" max="9738" width="10.77734375" style="63" customWidth="1"/>
    <col min="9739" max="9739" width="8.5546875" style="63" customWidth="1"/>
    <col min="9740" max="9740" width="9.77734375" style="63" bestFit="1" customWidth="1"/>
    <col min="9741" max="9741" width="8.5546875" style="63" customWidth="1"/>
    <col min="9742" max="9742" width="9.44140625" style="63" bestFit="1" customWidth="1"/>
    <col min="9743" max="9743" width="13.21875" style="63" customWidth="1"/>
    <col min="9744" max="9984" width="9.21875" style="63"/>
    <col min="9985" max="9985" width="9" style="63" customWidth="1"/>
    <col min="9986" max="9989" width="8.5546875" style="63" customWidth="1"/>
    <col min="9990" max="9990" width="9.77734375" style="63" customWidth="1"/>
    <col min="9991" max="9991" width="11.21875" style="63" bestFit="1" customWidth="1"/>
    <col min="9992" max="9992" width="8.5546875" style="63" customWidth="1"/>
    <col min="9993" max="9994" width="10.77734375" style="63" customWidth="1"/>
    <col min="9995" max="9995" width="8.5546875" style="63" customWidth="1"/>
    <col min="9996" max="9996" width="9.77734375" style="63" bestFit="1" customWidth="1"/>
    <col min="9997" max="9997" width="8.5546875" style="63" customWidth="1"/>
    <col min="9998" max="9998" width="9.44140625" style="63" bestFit="1" customWidth="1"/>
    <col min="9999" max="9999" width="13.21875" style="63" customWidth="1"/>
    <col min="10000" max="10240" width="9.21875" style="63"/>
    <col min="10241" max="10241" width="9" style="63" customWidth="1"/>
    <col min="10242" max="10245" width="8.5546875" style="63" customWidth="1"/>
    <col min="10246" max="10246" width="9.77734375" style="63" customWidth="1"/>
    <col min="10247" max="10247" width="11.21875" style="63" bestFit="1" customWidth="1"/>
    <col min="10248" max="10248" width="8.5546875" style="63" customWidth="1"/>
    <col min="10249" max="10250" width="10.77734375" style="63" customWidth="1"/>
    <col min="10251" max="10251" width="8.5546875" style="63" customWidth="1"/>
    <col min="10252" max="10252" width="9.77734375" style="63" bestFit="1" customWidth="1"/>
    <col min="10253" max="10253" width="8.5546875" style="63" customWidth="1"/>
    <col min="10254" max="10254" width="9.44140625" style="63" bestFit="1" customWidth="1"/>
    <col min="10255" max="10255" width="13.21875" style="63" customWidth="1"/>
    <col min="10256" max="10496" width="9.21875" style="63"/>
    <col min="10497" max="10497" width="9" style="63" customWidth="1"/>
    <col min="10498" max="10501" width="8.5546875" style="63" customWidth="1"/>
    <col min="10502" max="10502" width="9.77734375" style="63" customWidth="1"/>
    <col min="10503" max="10503" width="11.21875" style="63" bestFit="1" customWidth="1"/>
    <col min="10504" max="10504" width="8.5546875" style="63" customWidth="1"/>
    <col min="10505" max="10506" width="10.77734375" style="63" customWidth="1"/>
    <col min="10507" max="10507" width="8.5546875" style="63" customWidth="1"/>
    <col min="10508" max="10508" width="9.77734375" style="63" bestFit="1" customWidth="1"/>
    <col min="10509" max="10509" width="8.5546875" style="63" customWidth="1"/>
    <col min="10510" max="10510" width="9.44140625" style="63" bestFit="1" customWidth="1"/>
    <col min="10511" max="10511" width="13.21875" style="63" customWidth="1"/>
    <col min="10512" max="10752" width="9.21875" style="63"/>
    <col min="10753" max="10753" width="9" style="63" customWidth="1"/>
    <col min="10754" max="10757" width="8.5546875" style="63" customWidth="1"/>
    <col min="10758" max="10758" width="9.77734375" style="63" customWidth="1"/>
    <col min="10759" max="10759" width="11.21875" style="63" bestFit="1" customWidth="1"/>
    <col min="10760" max="10760" width="8.5546875" style="63" customWidth="1"/>
    <col min="10761" max="10762" width="10.77734375" style="63" customWidth="1"/>
    <col min="10763" max="10763" width="8.5546875" style="63" customWidth="1"/>
    <col min="10764" max="10764" width="9.77734375" style="63" bestFit="1" customWidth="1"/>
    <col min="10765" max="10765" width="8.5546875" style="63" customWidth="1"/>
    <col min="10766" max="10766" width="9.44140625" style="63" bestFit="1" customWidth="1"/>
    <col min="10767" max="10767" width="13.21875" style="63" customWidth="1"/>
    <col min="10768" max="11008" width="9.21875" style="63"/>
    <col min="11009" max="11009" width="9" style="63" customWidth="1"/>
    <col min="11010" max="11013" width="8.5546875" style="63" customWidth="1"/>
    <col min="11014" max="11014" width="9.77734375" style="63" customWidth="1"/>
    <col min="11015" max="11015" width="11.21875" style="63" bestFit="1" customWidth="1"/>
    <col min="11016" max="11016" width="8.5546875" style="63" customWidth="1"/>
    <col min="11017" max="11018" width="10.77734375" style="63" customWidth="1"/>
    <col min="11019" max="11019" width="8.5546875" style="63" customWidth="1"/>
    <col min="11020" max="11020" width="9.77734375" style="63" bestFit="1" customWidth="1"/>
    <col min="11021" max="11021" width="8.5546875" style="63" customWidth="1"/>
    <col min="11022" max="11022" width="9.44140625" style="63" bestFit="1" customWidth="1"/>
    <col min="11023" max="11023" width="13.21875" style="63" customWidth="1"/>
    <col min="11024" max="11264" width="9.21875" style="63"/>
    <col min="11265" max="11265" width="9" style="63" customWidth="1"/>
    <col min="11266" max="11269" width="8.5546875" style="63" customWidth="1"/>
    <col min="11270" max="11270" width="9.77734375" style="63" customWidth="1"/>
    <col min="11271" max="11271" width="11.21875" style="63" bestFit="1" customWidth="1"/>
    <col min="11272" max="11272" width="8.5546875" style="63" customWidth="1"/>
    <col min="11273" max="11274" width="10.77734375" style="63" customWidth="1"/>
    <col min="11275" max="11275" width="8.5546875" style="63" customWidth="1"/>
    <col min="11276" max="11276" width="9.77734375" style="63" bestFit="1" customWidth="1"/>
    <col min="11277" max="11277" width="8.5546875" style="63" customWidth="1"/>
    <col min="11278" max="11278" width="9.44140625" style="63" bestFit="1" customWidth="1"/>
    <col min="11279" max="11279" width="13.21875" style="63" customWidth="1"/>
    <col min="11280" max="11520" width="9.21875" style="63"/>
    <col min="11521" max="11521" width="9" style="63" customWidth="1"/>
    <col min="11522" max="11525" width="8.5546875" style="63" customWidth="1"/>
    <col min="11526" max="11526" width="9.77734375" style="63" customWidth="1"/>
    <col min="11527" max="11527" width="11.21875" style="63" bestFit="1" customWidth="1"/>
    <col min="11528" max="11528" width="8.5546875" style="63" customWidth="1"/>
    <col min="11529" max="11530" width="10.77734375" style="63" customWidth="1"/>
    <col min="11531" max="11531" width="8.5546875" style="63" customWidth="1"/>
    <col min="11532" max="11532" width="9.77734375" style="63" bestFit="1" customWidth="1"/>
    <col min="11533" max="11533" width="8.5546875" style="63" customWidth="1"/>
    <col min="11534" max="11534" width="9.44140625" style="63" bestFit="1" customWidth="1"/>
    <col min="11535" max="11535" width="13.21875" style="63" customWidth="1"/>
    <col min="11536" max="11776" width="9.21875" style="63"/>
    <col min="11777" max="11777" width="9" style="63" customWidth="1"/>
    <col min="11778" max="11781" width="8.5546875" style="63" customWidth="1"/>
    <col min="11782" max="11782" width="9.77734375" style="63" customWidth="1"/>
    <col min="11783" max="11783" width="11.21875" style="63" bestFit="1" customWidth="1"/>
    <col min="11784" max="11784" width="8.5546875" style="63" customWidth="1"/>
    <col min="11785" max="11786" width="10.77734375" style="63" customWidth="1"/>
    <col min="11787" max="11787" width="8.5546875" style="63" customWidth="1"/>
    <col min="11788" max="11788" width="9.77734375" style="63" bestFit="1" customWidth="1"/>
    <col min="11789" max="11789" width="8.5546875" style="63" customWidth="1"/>
    <col min="11790" max="11790" width="9.44140625" style="63" bestFit="1" customWidth="1"/>
    <col min="11791" max="11791" width="13.21875" style="63" customWidth="1"/>
    <col min="11792" max="12032" width="9.21875" style="63"/>
    <col min="12033" max="12033" width="9" style="63" customWidth="1"/>
    <col min="12034" max="12037" width="8.5546875" style="63" customWidth="1"/>
    <col min="12038" max="12038" width="9.77734375" style="63" customWidth="1"/>
    <col min="12039" max="12039" width="11.21875" style="63" bestFit="1" customWidth="1"/>
    <col min="12040" max="12040" width="8.5546875" style="63" customWidth="1"/>
    <col min="12041" max="12042" width="10.77734375" style="63" customWidth="1"/>
    <col min="12043" max="12043" width="8.5546875" style="63" customWidth="1"/>
    <col min="12044" max="12044" width="9.77734375" style="63" bestFit="1" customWidth="1"/>
    <col min="12045" max="12045" width="8.5546875" style="63" customWidth="1"/>
    <col min="12046" max="12046" width="9.44140625" style="63" bestFit="1" customWidth="1"/>
    <col min="12047" max="12047" width="13.21875" style="63" customWidth="1"/>
    <col min="12048" max="12288" width="9.21875" style="63"/>
    <col min="12289" max="12289" width="9" style="63" customWidth="1"/>
    <col min="12290" max="12293" width="8.5546875" style="63" customWidth="1"/>
    <col min="12294" max="12294" width="9.77734375" style="63" customWidth="1"/>
    <col min="12295" max="12295" width="11.21875" style="63" bestFit="1" customWidth="1"/>
    <col min="12296" max="12296" width="8.5546875" style="63" customWidth="1"/>
    <col min="12297" max="12298" width="10.77734375" style="63" customWidth="1"/>
    <col min="12299" max="12299" width="8.5546875" style="63" customWidth="1"/>
    <col min="12300" max="12300" width="9.77734375" style="63" bestFit="1" customWidth="1"/>
    <col min="12301" max="12301" width="8.5546875" style="63" customWidth="1"/>
    <col min="12302" max="12302" width="9.44140625" style="63" bestFit="1" customWidth="1"/>
    <col min="12303" max="12303" width="13.21875" style="63" customWidth="1"/>
    <col min="12304" max="12544" width="9.21875" style="63"/>
    <col min="12545" max="12545" width="9" style="63" customWidth="1"/>
    <col min="12546" max="12549" width="8.5546875" style="63" customWidth="1"/>
    <col min="12550" max="12550" width="9.77734375" style="63" customWidth="1"/>
    <col min="12551" max="12551" width="11.21875" style="63" bestFit="1" customWidth="1"/>
    <col min="12552" max="12552" width="8.5546875" style="63" customWidth="1"/>
    <col min="12553" max="12554" width="10.77734375" style="63" customWidth="1"/>
    <col min="12555" max="12555" width="8.5546875" style="63" customWidth="1"/>
    <col min="12556" max="12556" width="9.77734375" style="63" bestFit="1" customWidth="1"/>
    <col min="12557" max="12557" width="8.5546875" style="63" customWidth="1"/>
    <col min="12558" max="12558" width="9.44140625" style="63" bestFit="1" customWidth="1"/>
    <col min="12559" max="12559" width="13.21875" style="63" customWidth="1"/>
    <col min="12560" max="12800" width="9.21875" style="63"/>
    <col min="12801" max="12801" width="9" style="63" customWidth="1"/>
    <col min="12802" max="12805" width="8.5546875" style="63" customWidth="1"/>
    <col min="12806" max="12806" width="9.77734375" style="63" customWidth="1"/>
    <col min="12807" max="12807" width="11.21875" style="63" bestFit="1" customWidth="1"/>
    <col min="12808" max="12808" width="8.5546875" style="63" customWidth="1"/>
    <col min="12809" max="12810" width="10.77734375" style="63" customWidth="1"/>
    <col min="12811" max="12811" width="8.5546875" style="63" customWidth="1"/>
    <col min="12812" max="12812" width="9.77734375" style="63" bestFit="1" customWidth="1"/>
    <col min="12813" max="12813" width="8.5546875" style="63" customWidth="1"/>
    <col min="12814" max="12814" width="9.44140625" style="63" bestFit="1" customWidth="1"/>
    <col min="12815" max="12815" width="13.21875" style="63" customWidth="1"/>
    <col min="12816" max="13056" width="9.21875" style="63"/>
    <col min="13057" max="13057" width="9" style="63" customWidth="1"/>
    <col min="13058" max="13061" width="8.5546875" style="63" customWidth="1"/>
    <col min="13062" max="13062" width="9.77734375" style="63" customWidth="1"/>
    <col min="13063" max="13063" width="11.21875" style="63" bestFit="1" customWidth="1"/>
    <col min="13064" max="13064" width="8.5546875" style="63" customWidth="1"/>
    <col min="13065" max="13066" width="10.77734375" style="63" customWidth="1"/>
    <col min="13067" max="13067" width="8.5546875" style="63" customWidth="1"/>
    <col min="13068" max="13068" width="9.77734375" style="63" bestFit="1" customWidth="1"/>
    <col min="13069" max="13069" width="8.5546875" style="63" customWidth="1"/>
    <col min="13070" max="13070" width="9.44140625" style="63" bestFit="1" customWidth="1"/>
    <col min="13071" max="13071" width="13.21875" style="63" customWidth="1"/>
    <col min="13072" max="13312" width="9.21875" style="63"/>
    <col min="13313" max="13313" width="9" style="63" customWidth="1"/>
    <col min="13314" max="13317" width="8.5546875" style="63" customWidth="1"/>
    <col min="13318" max="13318" width="9.77734375" style="63" customWidth="1"/>
    <col min="13319" max="13319" width="11.21875" style="63" bestFit="1" customWidth="1"/>
    <col min="13320" max="13320" width="8.5546875" style="63" customWidth="1"/>
    <col min="13321" max="13322" width="10.77734375" style="63" customWidth="1"/>
    <col min="13323" max="13323" width="8.5546875" style="63" customWidth="1"/>
    <col min="13324" max="13324" width="9.77734375" style="63" bestFit="1" customWidth="1"/>
    <col min="13325" max="13325" width="8.5546875" style="63" customWidth="1"/>
    <col min="13326" max="13326" width="9.44140625" style="63" bestFit="1" customWidth="1"/>
    <col min="13327" max="13327" width="13.21875" style="63" customWidth="1"/>
    <col min="13328" max="13568" width="9.21875" style="63"/>
    <col min="13569" max="13569" width="9" style="63" customWidth="1"/>
    <col min="13570" max="13573" width="8.5546875" style="63" customWidth="1"/>
    <col min="13574" max="13574" width="9.77734375" style="63" customWidth="1"/>
    <col min="13575" max="13575" width="11.21875" style="63" bestFit="1" customWidth="1"/>
    <col min="13576" max="13576" width="8.5546875" style="63" customWidth="1"/>
    <col min="13577" max="13578" width="10.77734375" style="63" customWidth="1"/>
    <col min="13579" max="13579" width="8.5546875" style="63" customWidth="1"/>
    <col min="13580" max="13580" width="9.77734375" style="63" bestFit="1" customWidth="1"/>
    <col min="13581" max="13581" width="8.5546875" style="63" customWidth="1"/>
    <col min="13582" max="13582" width="9.44140625" style="63" bestFit="1" customWidth="1"/>
    <col min="13583" max="13583" width="13.21875" style="63" customWidth="1"/>
    <col min="13584" max="13824" width="9.21875" style="63"/>
    <col min="13825" max="13825" width="9" style="63" customWidth="1"/>
    <col min="13826" max="13829" width="8.5546875" style="63" customWidth="1"/>
    <col min="13830" max="13830" width="9.77734375" style="63" customWidth="1"/>
    <col min="13831" max="13831" width="11.21875" style="63" bestFit="1" customWidth="1"/>
    <col min="13832" max="13832" width="8.5546875" style="63" customWidth="1"/>
    <col min="13833" max="13834" width="10.77734375" style="63" customWidth="1"/>
    <col min="13835" max="13835" width="8.5546875" style="63" customWidth="1"/>
    <col min="13836" max="13836" width="9.77734375" style="63" bestFit="1" customWidth="1"/>
    <col min="13837" max="13837" width="8.5546875" style="63" customWidth="1"/>
    <col min="13838" max="13838" width="9.44140625" style="63" bestFit="1" customWidth="1"/>
    <col min="13839" max="13839" width="13.21875" style="63" customWidth="1"/>
    <col min="13840" max="14080" width="9.21875" style="63"/>
    <col min="14081" max="14081" width="9" style="63" customWidth="1"/>
    <col min="14082" max="14085" width="8.5546875" style="63" customWidth="1"/>
    <col min="14086" max="14086" width="9.77734375" style="63" customWidth="1"/>
    <col min="14087" max="14087" width="11.21875" style="63" bestFit="1" customWidth="1"/>
    <col min="14088" max="14088" width="8.5546875" style="63" customWidth="1"/>
    <col min="14089" max="14090" width="10.77734375" style="63" customWidth="1"/>
    <col min="14091" max="14091" width="8.5546875" style="63" customWidth="1"/>
    <col min="14092" max="14092" width="9.77734375" style="63" bestFit="1" customWidth="1"/>
    <col min="14093" max="14093" width="8.5546875" style="63" customWidth="1"/>
    <col min="14094" max="14094" width="9.44140625" style="63" bestFit="1" customWidth="1"/>
    <col min="14095" max="14095" width="13.21875" style="63" customWidth="1"/>
    <col min="14096" max="14336" width="9.21875" style="63"/>
    <col min="14337" max="14337" width="9" style="63" customWidth="1"/>
    <col min="14338" max="14341" width="8.5546875" style="63" customWidth="1"/>
    <col min="14342" max="14342" width="9.77734375" style="63" customWidth="1"/>
    <col min="14343" max="14343" width="11.21875" style="63" bestFit="1" customWidth="1"/>
    <col min="14344" max="14344" width="8.5546875" style="63" customWidth="1"/>
    <col min="14345" max="14346" width="10.77734375" style="63" customWidth="1"/>
    <col min="14347" max="14347" width="8.5546875" style="63" customWidth="1"/>
    <col min="14348" max="14348" width="9.77734375" style="63" bestFit="1" customWidth="1"/>
    <col min="14349" max="14349" width="8.5546875" style="63" customWidth="1"/>
    <col min="14350" max="14350" width="9.44140625" style="63" bestFit="1" customWidth="1"/>
    <col min="14351" max="14351" width="13.21875" style="63" customWidth="1"/>
    <col min="14352" max="14592" width="9.21875" style="63"/>
    <col min="14593" max="14593" width="9" style="63" customWidth="1"/>
    <col min="14594" max="14597" width="8.5546875" style="63" customWidth="1"/>
    <col min="14598" max="14598" width="9.77734375" style="63" customWidth="1"/>
    <col min="14599" max="14599" width="11.21875" style="63" bestFit="1" customWidth="1"/>
    <col min="14600" max="14600" width="8.5546875" style="63" customWidth="1"/>
    <col min="14601" max="14602" width="10.77734375" style="63" customWidth="1"/>
    <col min="14603" max="14603" width="8.5546875" style="63" customWidth="1"/>
    <col min="14604" max="14604" width="9.77734375" style="63" bestFit="1" customWidth="1"/>
    <col min="14605" max="14605" width="8.5546875" style="63" customWidth="1"/>
    <col min="14606" max="14606" width="9.44140625" style="63" bestFit="1" customWidth="1"/>
    <col min="14607" max="14607" width="13.21875" style="63" customWidth="1"/>
    <col min="14608" max="14848" width="9.21875" style="63"/>
    <col min="14849" max="14849" width="9" style="63" customWidth="1"/>
    <col min="14850" max="14853" width="8.5546875" style="63" customWidth="1"/>
    <col min="14854" max="14854" width="9.77734375" style="63" customWidth="1"/>
    <col min="14855" max="14855" width="11.21875" style="63" bestFit="1" customWidth="1"/>
    <col min="14856" max="14856" width="8.5546875" style="63" customWidth="1"/>
    <col min="14857" max="14858" width="10.77734375" style="63" customWidth="1"/>
    <col min="14859" max="14859" width="8.5546875" style="63" customWidth="1"/>
    <col min="14860" max="14860" width="9.77734375" style="63" bestFit="1" customWidth="1"/>
    <col min="14861" max="14861" width="8.5546875" style="63" customWidth="1"/>
    <col min="14862" max="14862" width="9.44140625" style="63" bestFit="1" customWidth="1"/>
    <col min="14863" max="14863" width="13.21875" style="63" customWidth="1"/>
    <col min="14864" max="15104" width="9.21875" style="63"/>
    <col min="15105" max="15105" width="9" style="63" customWidth="1"/>
    <col min="15106" max="15109" width="8.5546875" style="63" customWidth="1"/>
    <col min="15110" max="15110" width="9.77734375" style="63" customWidth="1"/>
    <col min="15111" max="15111" width="11.21875" style="63" bestFit="1" customWidth="1"/>
    <col min="15112" max="15112" width="8.5546875" style="63" customWidth="1"/>
    <col min="15113" max="15114" width="10.77734375" style="63" customWidth="1"/>
    <col min="15115" max="15115" width="8.5546875" style="63" customWidth="1"/>
    <col min="15116" max="15116" width="9.77734375" style="63" bestFit="1" customWidth="1"/>
    <col min="15117" max="15117" width="8.5546875" style="63" customWidth="1"/>
    <col min="15118" max="15118" width="9.44140625" style="63" bestFit="1" customWidth="1"/>
    <col min="15119" max="15119" width="13.21875" style="63" customWidth="1"/>
    <col min="15120" max="15360" width="9.21875" style="63"/>
    <col min="15361" max="15361" width="9" style="63" customWidth="1"/>
    <col min="15362" max="15365" width="8.5546875" style="63" customWidth="1"/>
    <col min="15366" max="15366" width="9.77734375" style="63" customWidth="1"/>
    <col min="15367" max="15367" width="11.21875" style="63" bestFit="1" customWidth="1"/>
    <col min="15368" max="15368" width="8.5546875" style="63" customWidth="1"/>
    <col min="15369" max="15370" width="10.77734375" style="63" customWidth="1"/>
    <col min="15371" max="15371" width="8.5546875" style="63" customWidth="1"/>
    <col min="15372" max="15372" width="9.77734375" style="63" bestFit="1" customWidth="1"/>
    <col min="15373" max="15373" width="8.5546875" style="63" customWidth="1"/>
    <col min="15374" max="15374" width="9.44140625" style="63" bestFit="1" customWidth="1"/>
    <col min="15375" max="15375" width="13.21875" style="63" customWidth="1"/>
    <col min="15376" max="15616" width="9.21875" style="63"/>
    <col min="15617" max="15617" width="9" style="63" customWidth="1"/>
    <col min="15618" max="15621" width="8.5546875" style="63" customWidth="1"/>
    <col min="15622" max="15622" width="9.77734375" style="63" customWidth="1"/>
    <col min="15623" max="15623" width="11.21875" style="63" bestFit="1" customWidth="1"/>
    <col min="15624" max="15624" width="8.5546875" style="63" customWidth="1"/>
    <col min="15625" max="15626" width="10.77734375" style="63" customWidth="1"/>
    <col min="15627" max="15627" width="8.5546875" style="63" customWidth="1"/>
    <col min="15628" max="15628" width="9.77734375" style="63" bestFit="1" customWidth="1"/>
    <col min="15629" max="15629" width="8.5546875" style="63" customWidth="1"/>
    <col min="15630" max="15630" width="9.44140625" style="63" bestFit="1" customWidth="1"/>
    <col min="15631" max="15631" width="13.21875" style="63" customWidth="1"/>
    <col min="15632" max="15872" width="9.21875" style="63"/>
    <col min="15873" max="15873" width="9" style="63" customWidth="1"/>
    <col min="15874" max="15877" width="8.5546875" style="63" customWidth="1"/>
    <col min="15878" max="15878" width="9.77734375" style="63" customWidth="1"/>
    <col min="15879" max="15879" width="11.21875" style="63" bestFit="1" customWidth="1"/>
    <col min="15880" max="15880" width="8.5546875" style="63" customWidth="1"/>
    <col min="15881" max="15882" width="10.77734375" style="63" customWidth="1"/>
    <col min="15883" max="15883" width="8.5546875" style="63" customWidth="1"/>
    <col min="15884" max="15884" width="9.77734375" style="63" bestFit="1" customWidth="1"/>
    <col min="15885" max="15885" width="8.5546875" style="63" customWidth="1"/>
    <col min="15886" max="15886" width="9.44140625" style="63" bestFit="1" customWidth="1"/>
    <col min="15887" max="15887" width="13.21875" style="63" customWidth="1"/>
    <col min="15888" max="16128" width="9.21875" style="63"/>
    <col min="16129" max="16129" width="9" style="63" customWidth="1"/>
    <col min="16130" max="16133" width="8.5546875" style="63" customWidth="1"/>
    <col min="16134" max="16134" width="9.77734375" style="63" customWidth="1"/>
    <col min="16135" max="16135" width="11.21875" style="63" bestFit="1" customWidth="1"/>
    <col min="16136" max="16136" width="8.5546875" style="63" customWidth="1"/>
    <col min="16137" max="16138" width="10.77734375" style="63" customWidth="1"/>
    <col min="16139" max="16139" width="8.5546875" style="63" customWidth="1"/>
    <col min="16140" max="16140" width="9.77734375" style="63" bestFit="1" customWidth="1"/>
    <col min="16141" max="16141" width="8.5546875" style="63" customWidth="1"/>
    <col min="16142" max="16142" width="9.44140625" style="63" bestFit="1" customWidth="1"/>
    <col min="16143" max="16143" width="13.21875" style="63" customWidth="1"/>
    <col min="16144" max="16384" width="9.21875" style="63"/>
  </cols>
  <sheetData>
    <row r="1" spans="1:16" x14ac:dyDescent="0.3">
      <c r="A1" s="62"/>
    </row>
    <row r="2" spans="1:16" ht="20.399999999999999" x14ac:dyDescent="0.3">
      <c r="A2" s="88" t="s">
        <v>127</v>
      </c>
      <c r="B2" s="88"/>
      <c r="C2" s="88"/>
      <c r="D2" s="88"/>
      <c r="E2" s="88"/>
      <c r="F2" s="88"/>
      <c r="G2" s="88"/>
      <c r="H2" s="88"/>
      <c r="I2" s="88"/>
      <c r="J2" s="88"/>
      <c r="K2" s="88"/>
      <c r="L2" s="88"/>
      <c r="M2" s="88"/>
      <c r="N2" s="88"/>
      <c r="O2" s="88"/>
    </row>
    <row r="3" spans="1:16" x14ac:dyDescent="0.3">
      <c r="A3" s="62"/>
    </row>
    <row r="4" spans="1:16" x14ac:dyDescent="0.3">
      <c r="A4" s="62"/>
    </row>
    <row r="5" spans="1:16" x14ac:dyDescent="0.3">
      <c r="A5" s="62"/>
    </row>
    <row r="6" spans="1:16" x14ac:dyDescent="0.3">
      <c r="A6" s="62"/>
    </row>
    <row r="7" spans="1:16" x14ac:dyDescent="0.3">
      <c r="A7" s="62"/>
    </row>
    <row r="8" spans="1:16" ht="17.399999999999999" x14ac:dyDescent="0.3">
      <c r="A8" s="89" t="s">
        <v>128</v>
      </c>
      <c r="B8" s="89"/>
      <c r="C8" s="89"/>
      <c r="D8" s="89"/>
      <c r="E8" s="89"/>
      <c r="F8" s="89"/>
      <c r="G8" s="89"/>
      <c r="H8" s="89"/>
      <c r="I8" s="89"/>
      <c r="J8" s="89"/>
      <c r="K8" s="89"/>
      <c r="L8" s="89"/>
      <c r="M8" s="89"/>
      <c r="N8" s="89"/>
      <c r="O8" s="89"/>
    </row>
    <row r="9" spans="1:16" x14ac:dyDescent="0.3">
      <c r="A9" s="62"/>
    </row>
    <row r="10" spans="1:16" x14ac:dyDescent="0.3">
      <c r="A10" s="62" t="s">
        <v>129</v>
      </c>
    </row>
    <row r="11" spans="1:16" x14ac:dyDescent="0.3">
      <c r="A11" s="62" t="s">
        <v>130</v>
      </c>
    </row>
    <row r="12" spans="1:16" x14ac:dyDescent="0.3">
      <c r="A12" s="63"/>
      <c r="B12" s="64"/>
      <c r="C12" s="64"/>
      <c r="D12" s="64"/>
      <c r="E12" s="64"/>
      <c r="F12" s="64"/>
      <c r="G12" s="64"/>
      <c r="H12" s="64"/>
      <c r="I12" s="64"/>
      <c r="J12" s="64"/>
      <c r="K12" s="64"/>
      <c r="L12" s="65"/>
      <c r="M12" s="65"/>
      <c r="N12" s="62"/>
      <c r="O12" s="66" t="s">
        <v>131</v>
      </c>
    </row>
    <row r="13" spans="1:16" x14ac:dyDescent="0.3">
      <c r="A13" s="67" t="s">
        <v>1</v>
      </c>
      <c r="B13" s="68">
        <v>33329</v>
      </c>
      <c r="C13" s="68">
        <v>33359</v>
      </c>
      <c r="D13" s="68">
        <v>33390</v>
      </c>
      <c r="E13" s="68">
        <v>33420</v>
      </c>
      <c r="F13" s="68">
        <v>33451</v>
      </c>
      <c r="G13" s="68">
        <v>33482</v>
      </c>
      <c r="H13" s="68">
        <v>33512</v>
      </c>
      <c r="I13" s="68">
        <v>33543</v>
      </c>
      <c r="J13" s="68">
        <v>33573</v>
      </c>
      <c r="K13" s="68">
        <v>33604</v>
      </c>
      <c r="L13" s="68">
        <v>33635</v>
      </c>
      <c r="M13" s="68">
        <v>33664</v>
      </c>
      <c r="N13" s="68" t="s">
        <v>132</v>
      </c>
      <c r="O13" s="68" t="s">
        <v>133</v>
      </c>
    </row>
    <row r="14" spans="1:16" s="73" customFormat="1" x14ac:dyDescent="0.3">
      <c r="A14" s="69" t="s">
        <v>134</v>
      </c>
      <c r="B14" s="70">
        <v>22.51</v>
      </c>
      <c r="C14" s="70">
        <v>26.6</v>
      </c>
      <c r="D14" s="70">
        <v>28.49</v>
      </c>
      <c r="E14" s="70">
        <v>27.26</v>
      </c>
      <c r="F14" s="70">
        <v>28.328848863636367</v>
      </c>
      <c r="G14" s="70">
        <v>31.34</v>
      </c>
      <c r="H14" s="70">
        <v>30.5</v>
      </c>
      <c r="I14" s="70">
        <v>30.926621590909097</v>
      </c>
      <c r="J14" s="70">
        <v>23.25</v>
      </c>
      <c r="K14" s="70">
        <v>24.02</v>
      </c>
      <c r="L14" s="70">
        <v>25.92</v>
      </c>
      <c r="M14" s="70">
        <v>23.82</v>
      </c>
      <c r="N14" s="71">
        <v>26.924166666666665</v>
      </c>
      <c r="O14" s="72" t="s">
        <v>135</v>
      </c>
    </row>
    <row r="15" spans="1:16" s="73" customFormat="1" x14ac:dyDescent="0.3">
      <c r="A15" s="74" t="s">
        <v>136</v>
      </c>
      <c r="B15" s="70">
        <v>24.82</v>
      </c>
      <c r="C15" s="70">
        <v>26.95</v>
      </c>
      <c r="D15" s="70">
        <v>26.63</v>
      </c>
      <c r="E15" s="70">
        <v>23.99</v>
      </c>
      <c r="F15" s="70">
        <v>25.01</v>
      </c>
      <c r="G15" s="70">
        <v>24.79</v>
      </c>
      <c r="H15" s="70">
        <v>20.05</v>
      </c>
      <c r="I15" s="70">
        <v>18.239999999999998</v>
      </c>
      <c r="J15" s="70">
        <v>18.239999999999998</v>
      </c>
      <c r="K15" s="70">
        <v>18.920000000000002</v>
      </c>
      <c r="L15" s="70">
        <v>19.529986842105259</v>
      </c>
      <c r="M15" s="70">
        <v>23.31</v>
      </c>
      <c r="N15" s="71">
        <v>22.551701476377943</v>
      </c>
      <c r="O15" s="72" t="s">
        <v>135</v>
      </c>
      <c r="P15" s="75"/>
    </row>
    <row r="16" spans="1:16" s="73" customFormat="1" x14ac:dyDescent="0.3">
      <c r="A16" s="69" t="s">
        <v>137</v>
      </c>
      <c r="B16" s="70">
        <v>25.029405681818183</v>
      </c>
      <c r="C16" s="70">
        <v>24.994865217391304</v>
      </c>
      <c r="D16" s="70">
        <v>24.051813749999997</v>
      </c>
      <c r="E16" s="70">
        <v>25.183221739130431</v>
      </c>
      <c r="F16" s="70">
        <v>25.855818181818179</v>
      </c>
      <c r="G16" s="70">
        <v>27.495242857142859</v>
      </c>
      <c r="H16" s="70">
        <v>26.902101086956524</v>
      </c>
      <c r="I16" s="70">
        <v>23.682511904761906</v>
      </c>
      <c r="J16" s="70">
        <v>27.110101190476186</v>
      </c>
      <c r="K16" s="70">
        <v>29.592549999999996</v>
      </c>
      <c r="L16" s="70">
        <v>31.308380555555548</v>
      </c>
      <c r="M16" s="70">
        <v>28.825039285714286</v>
      </c>
      <c r="N16" s="71">
        <v>26.6</v>
      </c>
      <c r="O16" s="72" t="s">
        <v>135</v>
      </c>
      <c r="P16" s="75"/>
    </row>
    <row r="17" spans="1:16" s="73" customFormat="1" x14ac:dyDescent="0.3">
      <c r="A17" s="74" t="s">
        <v>138</v>
      </c>
      <c r="B17" s="70">
        <v>24.214591666666667</v>
      </c>
      <c r="C17" s="70">
        <v>24.98887894736842</v>
      </c>
      <c r="D17" s="70">
        <v>26.425924999999999</v>
      </c>
      <c r="E17" s="70">
        <v>27.458449999999999</v>
      </c>
      <c r="F17" s="70">
        <v>28.663598809523808</v>
      </c>
      <c r="G17" s="70">
        <v>26.265218181818184</v>
      </c>
      <c r="H17" s="70">
        <v>28.449944318181817</v>
      </c>
      <c r="I17" s="70">
        <v>28.226284210526316</v>
      </c>
      <c r="J17" s="70">
        <v>28.966610714285707</v>
      </c>
      <c r="K17" s="70">
        <v>29.999534210526313</v>
      </c>
      <c r="L17" s="70">
        <v>29.647267105263154</v>
      </c>
      <c r="M17" s="70">
        <v>32.210322826086951</v>
      </c>
      <c r="N17" s="71">
        <v>27.98</v>
      </c>
      <c r="O17" s="72" t="s">
        <v>135</v>
      </c>
      <c r="P17" s="75"/>
    </row>
    <row r="18" spans="1:16" s="73" customFormat="1" x14ac:dyDescent="0.3">
      <c r="A18" s="69" t="s">
        <v>139</v>
      </c>
      <c r="B18" s="70">
        <v>32.365204761904764</v>
      </c>
      <c r="C18" s="70">
        <v>36.078851249999992</v>
      </c>
      <c r="D18" s="70">
        <v>34.159547619047622</v>
      </c>
      <c r="E18" s="70">
        <v>36.353381818181809</v>
      </c>
      <c r="F18" s="70">
        <v>40.517199999999995</v>
      </c>
      <c r="G18" s="70">
        <v>39.149477272727275</v>
      </c>
      <c r="H18" s="70">
        <v>43.375466666666675</v>
      </c>
      <c r="I18" s="70">
        <v>38.898870000000002</v>
      </c>
      <c r="J18" s="70">
        <v>36.816215476190465</v>
      </c>
      <c r="K18" s="70">
        <v>40.96200249999999</v>
      </c>
      <c r="L18" s="70">
        <v>42.670598611111117</v>
      </c>
      <c r="M18" s="70">
        <v>49.27002045454546</v>
      </c>
      <c r="N18" s="71">
        <v>39.205833333333331</v>
      </c>
      <c r="O18" s="72" t="s">
        <v>135</v>
      </c>
      <c r="P18" s="75"/>
    </row>
    <row r="19" spans="1:16" s="73" customFormat="1" x14ac:dyDescent="0.3">
      <c r="A19" s="74" t="s">
        <v>140</v>
      </c>
      <c r="B19" s="70">
        <v>49.427602380952379</v>
      </c>
      <c r="C19" s="70">
        <v>46.995223684210522</v>
      </c>
      <c r="D19" s="70">
        <v>52.720745454545458</v>
      </c>
      <c r="E19" s="70">
        <v>55.008083333333325</v>
      </c>
      <c r="F19" s="70">
        <v>60.048336363636373</v>
      </c>
      <c r="G19" s="70">
        <v>59.739213636363637</v>
      </c>
      <c r="H19" s="70">
        <v>56.279061904761896</v>
      </c>
      <c r="I19" s="70">
        <v>53.143807500000001</v>
      </c>
      <c r="J19" s="70">
        <v>55.045628571428587</v>
      </c>
      <c r="K19" s="70">
        <v>60.54291666666667</v>
      </c>
      <c r="L19" s="70">
        <v>58.953329999999994</v>
      </c>
      <c r="M19" s="70">
        <v>60.011573913043478</v>
      </c>
      <c r="N19" s="71">
        <v>55.720000000000006</v>
      </c>
      <c r="O19" s="72" t="s">
        <v>141</v>
      </c>
      <c r="P19" s="75"/>
    </row>
    <row r="20" spans="1:16" s="73" customFormat="1" x14ac:dyDescent="0.3">
      <c r="A20" s="69" t="s">
        <v>142</v>
      </c>
      <c r="B20" s="70">
        <v>67.055031315789464</v>
      </c>
      <c r="C20" s="70">
        <v>67.22359075</v>
      </c>
      <c r="D20" s="70">
        <v>66.897534999999976</v>
      </c>
      <c r="E20" s="70">
        <v>71.285795238095261</v>
      </c>
      <c r="F20" s="70">
        <v>70.775921818181828</v>
      </c>
      <c r="G20" s="70">
        <v>60.933454285714276</v>
      </c>
      <c r="H20" s="70">
        <v>57.270684761904761</v>
      </c>
      <c r="I20" s="70">
        <v>57.793637500000003</v>
      </c>
      <c r="J20" s="70">
        <v>60.34467149999999</v>
      </c>
      <c r="K20" s="70">
        <v>52.529441428571438</v>
      </c>
      <c r="L20" s="70">
        <v>56.531044722222227</v>
      </c>
      <c r="M20" s="70">
        <v>60.262107954545442</v>
      </c>
      <c r="N20" s="71">
        <v>62.46</v>
      </c>
      <c r="O20" s="72" t="s">
        <v>143</v>
      </c>
      <c r="P20" s="75"/>
    </row>
    <row r="21" spans="1:16" s="73" customFormat="1" x14ac:dyDescent="0.3">
      <c r="A21" s="74" t="s">
        <v>144</v>
      </c>
      <c r="B21" s="70">
        <v>65.481951250000009</v>
      </c>
      <c r="C21" s="70">
        <v>65.695437249999983</v>
      </c>
      <c r="D21" s="70">
        <v>68.099250714285716</v>
      </c>
      <c r="E21" s="70">
        <v>72.575061818181794</v>
      </c>
      <c r="F21" s="70">
        <v>68.982336590909085</v>
      </c>
      <c r="G21" s="70">
        <v>74.776604250000005</v>
      </c>
      <c r="H21" s="70">
        <v>79.327164347826084</v>
      </c>
      <c r="I21" s="70">
        <v>89.107013571428567</v>
      </c>
      <c r="J21" s="70">
        <v>87.921265000000034</v>
      </c>
      <c r="K21" s="70">
        <v>89.517554090909101</v>
      </c>
      <c r="L21" s="70">
        <v>92.374237368421049</v>
      </c>
      <c r="M21" s="70">
        <v>99.759819499999978</v>
      </c>
      <c r="N21" s="71">
        <v>79.249166666666667</v>
      </c>
      <c r="O21" s="72" t="s">
        <v>145</v>
      </c>
      <c r="P21" s="75"/>
    </row>
    <row r="22" spans="1:16" s="73" customFormat="1" x14ac:dyDescent="0.3">
      <c r="A22" s="69" t="s">
        <v>146</v>
      </c>
      <c r="B22" s="70">
        <v>105.72015318181816</v>
      </c>
      <c r="C22" s="70">
        <v>120.90896144736843</v>
      </c>
      <c r="D22" s="70">
        <v>129.71535511904762</v>
      </c>
      <c r="E22" s="70">
        <v>132.47124826086957</v>
      </c>
      <c r="F22" s="70">
        <v>113.05438523809524</v>
      </c>
      <c r="G22" s="70">
        <v>96.812891590909103</v>
      </c>
      <c r="H22" s="70">
        <v>69.121526666666668</v>
      </c>
      <c r="I22" s="70">
        <v>50.907636000000011</v>
      </c>
      <c r="J22" s="70">
        <v>40.61143324999999</v>
      </c>
      <c r="K22" s="70">
        <v>43.986057631578959</v>
      </c>
      <c r="L22" s="70">
        <v>43.217028000000006</v>
      </c>
      <c r="M22" s="70">
        <v>46.021762045454544</v>
      </c>
      <c r="N22" s="71">
        <v>83.566666666666663</v>
      </c>
      <c r="O22" s="72" t="s">
        <v>147</v>
      </c>
      <c r="P22" s="75"/>
    </row>
    <row r="23" spans="1:16" s="73" customFormat="1" x14ac:dyDescent="0.3">
      <c r="A23" s="74" t="s">
        <v>148</v>
      </c>
      <c r="B23" s="70">
        <v>50.135601875000006</v>
      </c>
      <c r="C23" s="70">
        <v>58.003360416666673</v>
      </c>
      <c r="D23" s="70">
        <v>69.115276136363633</v>
      </c>
      <c r="E23" s="70">
        <v>64.82460978260869</v>
      </c>
      <c r="F23" s="70">
        <v>71.979192105263166</v>
      </c>
      <c r="G23" s="70">
        <v>67.701650000000001</v>
      </c>
      <c r="H23" s="70">
        <v>73.064288636363642</v>
      </c>
      <c r="I23" s="70">
        <v>77.390866249999959</v>
      </c>
      <c r="J23" s="70">
        <v>75.01622261904761</v>
      </c>
      <c r="K23" s="70">
        <v>76.608826250000021</v>
      </c>
      <c r="L23" s="70">
        <v>73.694277777777771</v>
      </c>
      <c r="M23" s="70">
        <v>78.018300000000025</v>
      </c>
      <c r="N23" s="71">
        <v>69.762270040485845</v>
      </c>
      <c r="O23" s="72" t="s">
        <v>149</v>
      </c>
      <c r="P23" s="75"/>
    </row>
    <row r="24" spans="1:16" s="73" customFormat="1" x14ac:dyDescent="0.3">
      <c r="A24" s="74" t="s">
        <v>150</v>
      </c>
      <c r="B24" s="70">
        <v>84.08172900000001</v>
      </c>
      <c r="C24" s="70">
        <v>76.161427777777774</v>
      </c>
      <c r="D24" s="70">
        <v>74.331090000000003</v>
      </c>
      <c r="E24" s="70">
        <v>73.543052272727266</v>
      </c>
      <c r="F24" s="70">
        <v>75.126988999999995</v>
      </c>
      <c r="G24" s="70">
        <v>76.092999999999989</v>
      </c>
      <c r="H24" s="70">
        <v>81.109814285714293</v>
      </c>
      <c r="I24" s="70">
        <v>84.255698500000008</v>
      </c>
      <c r="J24" s="70">
        <v>89.772982380952385</v>
      </c>
      <c r="K24" s="70">
        <v>93.868447999999987</v>
      </c>
      <c r="L24" s="70">
        <v>101.62099944444444</v>
      </c>
      <c r="M24" s="70">
        <v>110.71446956521741</v>
      </c>
      <c r="N24" s="71">
        <v>85.09</v>
      </c>
      <c r="O24" s="72" t="s">
        <v>151</v>
      </c>
      <c r="P24" s="75"/>
    </row>
    <row r="25" spans="1:16" s="73" customFormat="1" x14ac:dyDescent="0.3">
      <c r="A25" s="74" t="s">
        <v>152</v>
      </c>
      <c r="B25" s="70">
        <v>118.63579277777778</v>
      </c>
      <c r="C25" s="70">
        <v>110.80254368421052</v>
      </c>
      <c r="D25" s="70">
        <v>109.99406772727275</v>
      </c>
      <c r="E25" s="70">
        <v>112.52711428571428</v>
      </c>
      <c r="F25" s="70">
        <v>106.93536000000002</v>
      </c>
      <c r="G25" s="70">
        <v>108.79064681818183</v>
      </c>
      <c r="H25" s="70">
        <v>106.10836949999998</v>
      </c>
      <c r="I25" s="70">
        <v>109.61574428571427</v>
      </c>
      <c r="J25" s="70">
        <v>107.19388799999999</v>
      </c>
      <c r="K25" s="70">
        <v>110.46828473684211</v>
      </c>
      <c r="L25" s="70">
        <v>117.66619714285711</v>
      </c>
      <c r="M25" s="70">
        <v>123.61055818181818</v>
      </c>
      <c r="N25" s="71">
        <v>111.89</v>
      </c>
      <c r="O25" s="72" t="s">
        <v>153</v>
      </c>
      <c r="P25" s="75"/>
    </row>
    <row r="26" spans="1:16" s="73" customFormat="1" x14ac:dyDescent="0.3">
      <c r="A26" s="74" t="s">
        <v>154</v>
      </c>
      <c r="B26" s="70">
        <v>117.97451263157893</v>
      </c>
      <c r="C26" s="70">
        <v>108.05380666666667</v>
      </c>
      <c r="D26" s="70">
        <v>94.507602631578962</v>
      </c>
      <c r="E26" s="70">
        <v>100.33814000000001</v>
      </c>
      <c r="F26" s="70">
        <v>110.06828299999999</v>
      </c>
      <c r="G26" s="70">
        <v>111.77087950000001</v>
      </c>
      <c r="H26" s="70">
        <v>109.78858409090908</v>
      </c>
      <c r="I26" s="70">
        <v>107.87074714285717</v>
      </c>
      <c r="J26" s="70">
        <v>107.28096684210526</v>
      </c>
      <c r="K26" s="70">
        <v>109.55123681818182</v>
      </c>
      <c r="L26" s="70">
        <v>112.67557388888889</v>
      </c>
      <c r="M26" s="70">
        <v>106.44967000000001</v>
      </c>
      <c r="N26" s="71">
        <v>107.97</v>
      </c>
      <c r="O26" s="72" t="s">
        <v>155</v>
      </c>
      <c r="P26" s="75"/>
    </row>
    <row r="27" spans="1:16" x14ac:dyDescent="0.3">
      <c r="A27" s="69" t="s">
        <v>156</v>
      </c>
      <c r="B27" s="70">
        <v>101.57480404761903</v>
      </c>
      <c r="C27" s="70">
        <v>101.09704973684211</v>
      </c>
      <c r="D27" s="70">
        <v>101.11112850000002</v>
      </c>
      <c r="E27" s="70">
        <v>104.85975108695654</v>
      </c>
      <c r="F27" s="70">
        <v>108.45469894736839</v>
      </c>
      <c r="G27" s="70">
        <v>109.46571142857142</v>
      </c>
      <c r="H27" s="70">
        <v>107.37352068181818</v>
      </c>
      <c r="I27" s="70">
        <v>106.55480452380951</v>
      </c>
      <c r="J27" s="70">
        <v>108.71841975000002</v>
      </c>
      <c r="K27" s="70">
        <v>105.29499857142855</v>
      </c>
      <c r="L27" s="70">
        <v>106.18825474999998</v>
      </c>
      <c r="M27" s="70">
        <v>105.29528785714285</v>
      </c>
      <c r="N27" s="71">
        <v>105.52</v>
      </c>
      <c r="O27" s="72" t="s">
        <v>157</v>
      </c>
    </row>
    <row r="28" spans="1:16" x14ac:dyDescent="0.3">
      <c r="A28" s="69" t="s">
        <v>158</v>
      </c>
      <c r="B28" s="70">
        <v>105.55533930000001</v>
      </c>
      <c r="C28" s="70">
        <v>106.85322644444446</v>
      </c>
      <c r="D28" s="70">
        <v>109.0539181904762</v>
      </c>
      <c r="E28" s="70">
        <v>106.2961561818182</v>
      </c>
      <c r="F28" s="70">
        <v>101.89198810000001</v>
      </c>
      <c r="G28" s="70">
        <v>96.959094045454563</v>
      </c>
      <c r="H28" s="70">
        <v>86.827638380952408</v>
      </c>
      <c r="I28" s="70">
        <v>77.581451350000009</v>
      </c>
      <c r="J28" s="70">
        <v>61.211098238095246</v>
      </c>
      <c r="K28" s="70">
        <v>46.586617428571437</v>
      </c>
      <c r="L28" s="70">
        <v>56.430382166666682</v>
      </c>
      <c r="M28" s="70">
        <v>55.176776090909101</v>
      </c>
      <c r="N28" s="71">
        <v>84.156300105691088</v>
      </c>
      <c r="O28" s="72" t="s">
        <v>159</v>
      </c>
    </row>
    <row r="29" spans="1:16" x14ac:dyDescent="0.3">
      <c r="A29" s="69" t="s">
        <v>160</v>
      </c>
      <c r="B29" s="70">
        <v>59.070307599999992</v>
      </c>
      <c r="C29" s="70">
        <v>63.821381000000002</v>
      </c>
      <c r="D29" s="70">
        <v>61.745464190476184</v>
      </c>
      <c r="E29" s="70">
        <v>56.300030227272721</v>
      </c>
      <c r="F29" s="70">
        <v>47.327433333333339</v>
      </c>
      <c r="G29" s="70">
        <v>46.104868599999996</v>
      </c>
      <c r="H29" s="70">
        <v>46.675260727272715</v>
      </c>
      <c r="I29" s="70">
        <v>42.504005149999998</v>
      </c>
      <c r="J29" s="70">
        <v>35.680888380952382</v>
      </c>
      <c r="K29" s="70">
        <v>28.078798200000005</v>
      </c>
      <c r="L29" s="70">
        <v>30.525591894736845</v>
      </c>
      <c r="M29" s="70">
        <v>36.421309142857147</v>
      </c>
      <c r="N29" s="71">
        <v>46.16562723966944</v>
      </c>
      <c r="O29" s="72" t="s">
        <v>161</v>
      </c>
    </row>
    <row r="30" spans="1:16" x14ac:dyDescent="0.3">
      <c r="A30" s="69" t="s">
        <v>162</v>
      </c>
      <c r="B30" s="70">
        <v>39.879094571428574</v>
      </c>
      <c r="C30" s="70">
        <v>45.006805849999999</v>
      </c>
      <c r="D30" s="70">
        <v>46.963111931818183</v>
      </c>
      <c r="E30" s="70">
        <v>43.519136674999999</v>
      </c>
      <c r="F30" s="70">
        <v>44.384978928571435</v>
      </c>
      <c r="G30" s="70">
        <v>44.480860166666659</v>
      </c>
      <c r="H30" s="70">
        <v>49.252621083333331</v>
      </c>
      <c r="I30" s="70">
        <v>44.456194318181822</v>
      </c>
      <c r="J30" s="70">
        <v>52.735649124999995</v>
      </c>
      <c r="K30" s="70">
        <v>54.077528250000015</v>
      </c>
      <c r="L30" s="70">
        <v>54.86268470000001</v>
      </c>
      <c r="M30" s="70">
        <v>51.469629652173914</v>
      </c>
      <c r="N30" s="71">
        <v>47.557812594621531</v>
      </c>
      <c r="O30" s="72" t="s">
        <v>163</v>
      </c>
    </row>
    <row r="31" spans="1:16" x14ac:dyDescent="0.3">
      <c r="A31" s="69" t="s">
        <v>164</v>
      </c>
      <c r="B31" s="70">
        <v>52.490691055555551</v>
      </c>
      <c r="C31" s="70">
        <v>50.567623025000003</v>
      </c>
      <c r="D31" s="70">
        <v>46.555774</v>
      </c>
      <c r="E31" s="70">
        <v>47.857632880952387</v>
      </c>
      <c r="F31" s="70">
        <v>50.633570880952391</v>
      </c>
      <c r="G31" s="70">
        <v>54.523307750000001</v>
      </c>
      <c r="H31" s="70">
        <v>56.059518095238097</v>
      </c>
      <c r="I31" s="70">
        <v>61.315904545454551</v>
      </c>
      <c r="J31" s="70">
        <v>62.290080157894742</v>
      </c>
      <c r="K31" s="70">
        <v>67.060153386363623</v>
      </c>
      <c r="L31" s="70">
        <v>63.537335763157884</v>
      </c>
      <c r="M31" s="70">
        <v>63.795413214285702</v>
      </c>
      <c r="N31" s="71">
        <v>56.426878865306136</v>
      </c>
      <c r="O31" s="72" t="s">
        <v>165</v>
      </c>
    </row>
    <row r="32" spans="1:16" x14ac:dyDescent="0.3">
      <c r="A32" s="69" t="s">
        <v>166</v>
      </c>
      <c r="B32" s="70">
        <v>69.219098437499994</v>
      </c>
      <c r="C32" s="70">
        <v>75.252045250000009</v>
      </c>
      <c r="D32" s="70">
        <v>73.825793025000024</v>
      </c>
      <c r="E32" s="70">
        <v>73.468274863636353</v>
      </c>
      <c r="F32" s="70">
        <v>72.5347376</v>
      </c>
      <c r="G32" s="70">
        <v>77.883389637499988</v>
      </c>
      <c r="H32" s="70">
        <v>80.082670250000007</v>
      </c>
      <c r="I32" s="70">
        <v>65.399219369047628</v>
      </c>
      <c r="J32" s="70">
        <v>57.772638352941186</v>
      </c>
      <c r="K32" s="70">
        <v>59.26800257954546</v>
      </c>
      <c r="L32" s="70">
        <v>64.534530625000002</v>
      </c>
      <c r="M32" s="70">
        <v>66.739999999999995</v>
      </c>
      <c r="N32" s="71">
        <v>69.88</v>
      </c>
      <c r="O32" s="72" t="s">
        <v>167</v>
      </c>
    </row>
    <row r="33" spans="1:15" x14ac:dyDescent="0.3">
      <c r="A33" s="69" t="s">
        <v>168</v>
      </c>
      <c r="B33" s="70">
        <v>71.000922499999987</v>
      </c>
      <c r="C33" s="70">
        <v>70.013724342105249</v>
      </c>
      <c r="D33" s="70">
        <v>62.374424999999988</v>
      </c>
      <c r="E33" s="70">
        <v>63.627010326086953</v>
      </c>
      <c r="F33" s="70">
        <v>59.349817105263163</v>
      </c>
      <c r="G33" s="70">
        <v>61.723273214285719</v>
      </c>
      <c r="H33" s="70">
        <v>59.703420454545466</v>
      </c>
      <c r="I33" s="70">
        <v>62.53257261904762</v>
      </c>
      <c r="J33" s="70">
        <v>65.502042500000016</v>
      </c>
      <c r="K33" s="70">
        <v>64.309747023809535</v>
      </c>
      <c r="L33" s="70">
        <v>54.627359999999996</v>
      </c>
      <c r="M33" s="70">
        <v>33.358738068181822</v>
      </c>
      <c r="N33" s="71">
        <v>60.470826062752998</v>
      </c>
      <c r="O33" s="72" t="s">
        <v>169</v>
      </c>
    </row>
    <row r="34" spans="1:15" x14ac:dyDescent="0.3">
      <c r="A34" s="69" t="s">
        <v>170</v>
      </c>
      <c r="B34" s="70">
        <v>19.901683749999997</v>
      </c>
      <c r="C34" s="70">
        <v>30.605539617647054</v>
      </c>
      <c r="D34" s="70">
        <v>40.633868636363637</v>
      </c>
      <c r="E34" s="70">
        <v>43.347552547619046</v>
      </c>
      <c r="F34" s="70">
        <v>44.190017605263151</v>
      </c>
      <c r="G34" s="70">
        <v>41.35410665909091</v>
      </c>
      <c r="H34" s="70">
        <v>40.658228000000001</v>
      </c>
      <c r="I34" s="70">
        <v>43.340640499999999</v>
      </c>
      <c r="J34" s="70">
        <v>49.839816952380943</v>
      </c>
      <c r="K34" s="70">
        <v>54.794569624999994</v>
      </c>
      <c r="L34" s="70">
        <v>61.216117289473672</v>
      </c>
      <c r="M34" s="70">
        <v>64.729496782608663</v>
      </c>
      <c r="N34" s="71">
        <v>44.821938917004019</v>
      </c>
      <c r="O34" s="72" t="s">
        <v>171</v>
      </c>
    </row>
    <row r="35" spans="1:15" x14ac:dyDescent="0.3">
      <c r="A35" s="69" t="s">
        <v>172</v>
      </c>
      <c r="B35" s="70">
        <v>63.396976500000008</v>
      </c>
      <c r="C35" s="70">
        <v>66.953084852941174</v>
      </c>
      <c r="D35" s="70">
        <v>71.982647477272721</v>
      </c>
      <c r="E35" s="70">
        <v>73.539060523809511</v>
      </c>
      <c r="F35" s="70">
        <v>69.804724424999989</v>
      </c>
      <c r="G35" s="70">
        <v>73.130738295454549</v>
      </c>
      <c r="H35" s="70">
        <v>82.107393785714294</v>
      </c>
      <c r="I35" s="70">
        <v>80.637301023809528</v>
      </c>
      <c r="J35" s="70">
        <v>73.298823523809531</v>
      </c>
      <c r="K35" s="70">
        <v>84.666318799999985</v>
      </c>
      <c r="L35" s="70">
        <v>94.067715194444446</v>
      </c>
      <c r="M35" s="70">
        <v>112.87479254347826</v>
      </c>
      <c r="N35" s="71">
        <v>79.181425130081294</v>
      </c>
      <c r="O35" s="72" t="s">
        <v>171</v>
      </c>
    </row>
    <row r="36" spans="1:15" x14ac:dyDescent="0.3">
      <c r="A36" s="69" t="s">
        <v>173</v>
      </c>
      <c r="B36" s="70">
        <v>102.96599786842103</v>
      </c>
      <c r="C36" s="70">
        <v>109.50503773684208</v>
      </c>
      <c r="D36" s="70">
        <v>116.01138504999999</v>
      </c>
      <c r="E36" s="70">
        <v>105.49124737500001</v>
      </c>
      <c r="F36" s="70">
        <v>97.404465428571427</v>
      </c>
      <c r="G36" s="70">
        <v>90.706344809523813</v>
      </c>
      <c r="H36" s="70">
        <v>91.698948700000003</v>
      </c>
      <c r="I36" s="70">
        <v>87.552266068181822</v>
      </c>
      <c r="J36" s="70">
        <v>78.100942275000008</v>
      </c>
      <c r="K36" s="70">
        <v>80.922269684210534</v>
      </c>
      <c r="L36" s="70">
        <v>82.278706675000009</v>
      </c>
      <c r="M36" s="70">
        <v>78.539480282608693</v>
      </c>
      <c r="N36" s="71">
        <v>93.151566872950767</v>
      </c>
      <c r="O36" s="72" t="s">
        <v>171</v>
      </c>
    </row>
    <row r="37" spans="1:15" x14ac:dyDescent="0.3">
      <c r="A37" s="69" t="s">
        <v>174</v>
      </c>
      <c r="B37" s="70">
        <v>83.755358416666667</v>
      </c>
      <c r="C37" s="70">
        <v>74.981547824999993</v>
      </c>
      <c r="D37" s="70">
        <v>74.928252024999992</v>
      </c>
      <c r="E37" s="70">
        <v>80.368492428571415</v>
      </c>
      <c r="F37" s="70">
        <v>86.426703761904761</v>
      </c>
      <c r="G37" s="70">
        <v>93.539339400000003</v>
      </c>
      <c r="H37" s="70">
        <v>90.080343022727263</v>
      </c>
      <c r="I37" s="70">
        <v>83.455368214285699</v>
      </c>
      <c r="J37" s="70">
        <v>77.419721631578938</v>
      </c>
      <c r="K37" s="70">
        <v>79.216541545454547</v>
      </c>
      <c r="L37" s="70">
        <v>81.621881399999992</v>
      </c>
      <c r="M37" s="70">
        <v>84.486883150000011</v>
      </c>
      <c r="N37" s="71">
        <v>82.580010456967216</v>
      </c>
      <c r="O37" s="72" t="s">
        <v>171</v>
      </c>
    </row>
    <row r="38" spans="1:15" x14ac:dyDescent="0.3">
      <c r="A38" s="76" t="s">
        <v>175</v>
      </c>
      <c r="B38" s="77"/>
      <c r="C38" s="77"/>
      <c r="D38" s="77"/>
      <c r="E38" s="77"/>
      <c r="F38" s="77"/>
      <c r="G38" s="78"/>
      <c r="H38" s="78"/>
      <c r="I38" s="78"/>
      <c r="J38" s="78"/>
      <c r="K38" s="78"/>
      <c r="L38" s="78"/>
      <c r="M38" s="78"/>
    </row>
    <row r="39" spans="1:15" x14ac:dyDescent="0.3">
      <c r="A39" s="90" t="s">
        <v>176</v>
      </c>
      <c r="B39" s="90"/>
      <c r="C39" s="90"/>
      <c r="D39" s="90"/>
      <c r="E39" s="90"/>
      <c r="F39" s="90"/>
      <c r="G39" s="90"/>
      <c r="H39" s="90"/>
      <c r="I39" s="90"/>
      <c r="J39" s="90"/>
      <c r="K39" s="90"/>
      <c r="L39" s="90"/>
      <c r="M39" s="90"/>
      <c r="N39" s="90"/>
      <c r="O39" s="90"/>
    </row>
    <row r="40" spans="1:15" x14ac:dyDescent="0.3">
      <c r="A40" s="90" t="s">
        <v>177</v>
      </c>
      <c r="B40" s="90"/>
      <c r="C40" s="90"/>
      <c r="D40" s="90"/>
      <c r="E40" s="90"/>
      <c r="F40" s="90"/>
      <c r="G40" s="90"/>
      <c r="H40" s="90"/>
      <c r="I40" s="90"/>
      <c r="J40" s="90"/>
      <c r="K40" s="90"/>
      <c r="L40" s="90"/>
      <c r="M40" s="90"/>
      <c r="N40" s="90"/>
      <c r="O40" s="90"/>
    </row>
    <row r="42" spans="1:15" x14ac:dyDescent="0.3">
      <c r="B42" s="80"/>
      <c r="C42" s="80"/>
      <c r="D42" s="80"/>
      <c r="E42" s="80"/>
      <c r="F42" s="80"/>
      <c r="G42" s="80"/>
      <c r="H42" s="80"/>
      <c r="I42" s="80"/>
      <c r="J42" s="80"/>
      <c r="K42" s="80"/>
      <c r="L42" s="80"/>
      <c r="M42" s="80"/>
    </row>
    <row r="43" spans="1:15" x14ac:dyDescent="0.3">
      <c r="B43" s="80"/>
      <c r="C43" s="80"/>
      <c r="D43" s="80"/>
      <c r="E43" s="80"/>
      <c r="F43" s="80"/>
      <c r="G43" s="80"/>
      <c r="H43" s="80"/>
      <c r="I43" s="80"/>
      <c r="J43" s="80"/>
      <c r="K43" s="80"/>
      <c r="L43" s="80"/>
      <c r="M43" s="80"/>
    </row>
    <row r="44" spans="1:15" x14ac:dyDescent="0.3">
      <c r="B44" s="80"/>
      <c r="C44" s="80"/>
      <c r="D44" s="80"/>
      <c r="E44" s="80"/>
      <c r="F44" s="80"/>
      <c r="G44" s="80"/>
      <c r="H44" s="80"/>
      <c r="I44" s="80"/>
      <c r="J44" s="80"/>
      <c r="K44" s="80"/>
      <c r="L44" s="80"/>
      <c r="M44" s="80"/>
    </row>
    <row r="45" spans="1:15" x14ac:dyDescent="0.3">
      <c r="B45" s="80"/>
      <c r="C45" s="80"/>
      <c r="D45" s="80"/>
      <c r="E45" s="80"/>
      <c r="F45" s="80"/>
      <c r="G45" s="80"/>
      <c r="H45" s="80"/>
      <c r="I45" s="80"/>
      <c r="J45" s="80"/>
      <c r="K45" s="80"/>
      <c r="L45" s="80"/>
      <c r="M45" s="80"/>
    </row>
    <row r="46" spans="1:15" x14ac:dyDescent="0.3">
      <c r="B46" s="80"/>
      <c r="C46" s="80"/>
      <c r="D46" s="80"/>
      <c r="E46" s="80"/>
      <c r="F46" s="80"/>
      <c r="G46" s="80"/>
      <c r="H46" s="80"/>
      <c r="I46" s="80"/>
      <c r="J46" s="80"/>
      <c r="K46" s="80"/>
      <c r="L46" s="80"/>
      <c r="M46" s="80"/>
    </row>
    <row r="47" spans="1:15" x14ac:dyDescent="0.3">
      <c r="B47" s="80"/>
      <c r="C47" s="80"/>
      <c r="D47" s="80"/>
      <c r="E47" s="80"/>
      <c r="F47" s="80"/>
      <c r="G47" s="80"/>
      <c r="H47" s="80"/>
      <c r="I47" s="80"/>
      <c r="J47" s="80"/>
      <c r="K47" s="80"/>
      <c r="L47" s="80"/>
      <c r="M47" s="80"/>
    </row>
    <row r="48" spans="1:15" x14ac:dyDescent="0.3">
      <c r="B48" s="80"/>
      <c r="C48" s="80"/>
      <c r="D48" s="80"/>
      <c r="E48" s="80"/>
      <c r="F48" s="80"/>
      <c r="G48" s="80"/>
      <c r="H48" s="80"/>
      <c r="I48" s="80"/>
      <c r="J48" s="80"/>
      <c r="K48" s="80"/>
      <c r="L48" s="80"/>
      <c r="M48" s="80"/>
    </row>
    <row r="49" spans="2:13" x14ac:dyDescent="0.3">
      <c r="B49" s="80"/>
      <c r="C49" s="80"/>
      <c r="D49" s="80"/>
      <c r="E49" s="80"/>
      <c r="F49" s="80"/>
      <c r="G49" s="80"/>
      <c r="H49" s="80"/>
      <c r="I49" s="80"/>
      <c r="J49" s="80"/>
      <c r="K49" s="80"/>
      <c r="L49" s="80"/>
      <c r="M49" s="80"/>
    </row>
    <row r="50" spans="2:13" x14ac:dyDescent="0.3">
      <c r="B50" s="80"/>
      <c r="C50" s="80"/>
      <c r="D50" s="80"/>
      <c r="E50" s="80"/>
      <c r="F50" s="80"/>
      <c r="G50" s="80"/>
      <c r="H50" s="80"/>
      <c r="I50" s="80"/>
      <c r="J50" s="80"/>
      <c r="K50" s="80"/>
      <c r="L50" s="80"/>
      <c r="M50" s="80"/>
    </row>
    <row r="51" spans="2:13" x14ac:dyDescent="0.3">
      <c r="B51" s="80"/>
      <c r="C51" s="80"/>
      <c r="D51" s="80"/>
      <c r="E51" s="80"/>
      <c r="F51" s="80"/>
      <c r="G51" s="80"/>
      <c r="H51" s="80"/>
      <c r="I51" s="80"/>
      <c r="J51" s="80"/>
      <c r="K51" s="80"/>
      <c r="L51" s="80"/>
      <c r="M51" s="80"/>
    </row>
    <row r="52" spans="2:13" x14ac:dyDescent="0.3">
      <c r="B52" s="80"/>
      <c r="C52" s="80"/>
      <c r="D52" s="80"/>
      <c r="E52" s="80"/>
      <c r="F52" s="80"/>
      <c r="G52" s="80"/>
      <c r="H52" s="80"/>
      <c r="I52" s="80"/>
      <c r="J52" s="80"/>
      <c r="K52" s="80"/>
      <c r="L52" s="80"/>
      <c r="M52" s="80"/>
    </row>
  </sheetData>
  <mergeCells count="4">
    <mergeCell ref="A2:O2"/>
    <mergeCell ref="A8:O8"/>
    <mergeCell ref="A39:O39"/>
    <mergeCell ref="A40:O4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B2DED-0FA9-4A1B-8E15-AF1A5FEA9B51}">
  <dimension ref="A1:S47"/>
  <sheetViews>
    <sheetView workbookViewId="0">
      <selection activeCell="A4" sqref="A4"/>
    </sheetView>
  </sheetViews>
  <sheetFormatPr defaultRowHeight="14.4" x14ac:dyDescent="0.3"/>
  <cols>
    <col min="1" max="1" width="24.44140625" bestFit="1" customWidth="1"/>
    <col min="2" max="2" width="20.44140625" bestFit="1" customWidth="1"/>
    <col min="3" max="3" width="14.33203125" customWidth="1"/>
    <col min="5" max="5" width="24.44140625" bestFit="1" customWidth="1"/>
    <col min="6" max="6" width="19.109375" bestFit="1" customWidth="1"/>
  </cols>
  <sheetData>
    <row r="1" spans="1:19" x14ac:dyDescent="0.3">
      <c r="A1" t="s">
        <v>66</v>
      </c>
      <c r="B1" t="s">
        <v>65</v>
      </c>
      <c r="C1" t="s">
        <v>64</v>
      </c>
      <c r="E1" s="2" t="s">
        <v>63</v>
      </c>
      <c r="F1" s="2"/>
      <c r="G1" s="2"/>
      <c r="H1" s="2"/>
      <c r="I1" s="2"/>
      <c r="J1" s="2"/>
      <c r="K1" s="2"/>
      <c r="L1" s="2"/>
      <c r="M1" s="2"/>
      <c r="N1" s="2"/>
      <c r="O1" s="2"/>
      <c r="P1" s="2"/>
      <c r="Q1" s="2"/>
      <c r="R1" s="2"/>
      <c r="S1" s="2"/>
    </row>
    <row r="2" spans="1:19" x14ac:dyDescent="0.3">
      <c r="A2" t="s">
        <v>49</v>
      </c>
      <c r="B2" t="s">
        <v>3</v>
      </c>
      <c r="C2">
        <v>173.7</v>
      </c>
      <c r="E2" s="2" t="s">
        <v>62</v>
      </c>
      <c r="F2" s="2"/>
      <c r="G2" s="2"/>
      <c r="H2" s="2"/>
      <c r="I2" s="2"/>
      <c r="J2" s="2"/>
      <c r="K2" s="2"/>
      <c r="L2" s="2"/>
      <c r="M2" s="2"/>
      <c r="N2" s="2"/>
      <c r="O2" s="2"/>
      <c r="P2" s="2"/>
      <c r="Q2" s="2"/>
      <c r="R2" s="2"/>
      <c r="S2" s="2"/>
    </row>
    <row r="3" spans="1:19" x14ac:dyDescent="0.3">
      <c r="A3" t="s">
        <v>49</v>
      </c>
      <c r="B3" t="s">
        <v>4</v>
      </c>
      <c r="C3">
        <v>214.3</v>
      </c>
      <c r="E3" s="2" t="s">
        <v>61</v>
      </c>
      <c r="F3" s="2"/>
      <c r="G3" s="2"/>
      <c r="H3" s="2"/>
      <c r="I3" s="2"/>
      <c r="J3" s="2"/>
      <c r="K3" s="2"/>
      <c r="L3" s="2"/>
      <c r="M3" s="2"/>
      <c r="N3" s="2"/>
      <c r="O3" s="2"/>
      <c r="P3" s="2"/>
      <c r="Q3" s="2"/>
      <c r="R3" s="2"/>
      <c r="S3" s="2"/>
    </row>
    <row r="4" spans="1:19" x14ac:dyDescent="0.3">
      <c r="A4" t="s">
        <v>49</v>
      </c>
      <c r="B4" t="s">
        <v>5</v>
      </c>
      <c r="C4">
        <v>173.2</v>
      </c>
    </row>
    <row r="5" spans="1:19" x14ac:dyDescent="0.3">
      <c r="A5" t="s">
        <v>49</v>
      </c>
      <c r="B5" t="s">
        <v>6</v>
      </c>
      <c r="C5">
        <v>179.5</v>
      </c>
    </row>
    <row r="6" spans="1:19" x14ac:dyDescent="0.3">
      <c r="A6" t="s">
        <v>49</v>
      </c>
      <c r="B6" t="s">
        <v>7</v>
      </c>
      <c r="C6">
        <v>170</v>
      </c>
      <c r="E6" s="3" t="s">
        <v>60</v>
      </c>
      <c r="F6" t="s">
        <v>59</v>
      </c>
    </row>
    <row r="7" spans="1:19" x14ac:dyDescent="0.3">
      <c r="A7" t="s">
        <v>49</v>
      </c>
      <c r="B7" t="s">
        <v>8</v>
      </c>
      <c r="C7">
        <v>172.2</v>
      </c>
      <c r="E7" s="4" t="s">
        <v>53</v>
      </c>
      <c r="F7" s="1">
        <v>3.5407356479890004E-2</v>
      </c>
    </row>
    <row r="8" spans="1:19" x14ac:dyDescent="0.3">
      <c r="A8" t="s">
        <v>49</v>
      </c>
      <c r="B8" t="s">
        <v>9</v>
      </c>
      <c r="C8">
        <v>161</v>
      </c>
      <c r="E8" s="4" t="s">
        <v>54</v>
      </c>
      <c r="F8" s="1">
        <v>3.7641801306290822E-2</v>
      </c>
    </row>
    <row r="9" spans="1:19" x14ac:dyDescent="0.3">
      <c r="A9" t="s">
        <v>49</v>
      </c>
      <c r="B9" t="s">
        <v>10</v>
      </c>
      <c r="C9">
        <v>175.6</v>
      </c>
      <c r="E9" s="4" t="s">
        <v>20</v>
      </c>
      <c r="F9" s="1">
        <v>3.7727741491921624E-2</v>
      </c>
    </row>
    <row r="10" spans="1:19" x14ac:dyDescent="0.3">
      <c r="A10" t="s">
        <v>49</v>
      </c>
      <c r="B10" t="s">
        <v>11</v>
      </c>
      <c r="C10">
        <v>122.7</v>
      </c>
      <c r="E10" s="4" t="s">
        <v>26</v>
      </c>
      <c r="F10" s="1">
        <v>3.8050017188037126E-2</v>
      </c>
    </row>
    <row r="11" spans="1:19" x14ac:dyDescent="0.3">
      <c r="A11" t="s">
        <v>49</v>
      </c>
      <c r="B11" t="s">
        <v>12</v>
      </c>
      <c r="C11">
        <v>218</v>
      </c>
      <c r="E11" s="4" t="s">
        <v>55</v>
      </c>
      <c r="F11" s="1">
        <v>3.9274664833276046E-2</v>
      </c>
    </row>
    <row r="12" spans="1:19" x14ac:dyDescent="0.3">
      <c r="A12" t="s">
        <v>49</v>
      </c>
      <c r="B12" t="s">
        <v>13</v>
      </c>
      <c r="C12">
        <v>173.4</v>
      </c>
      <c r="E12" s="4" t="s">
        <v>23</v>
      </c>
      <c r="F12" s="1">
        <v>3.9897731179099345E-2</v>
      </c>
    </row>
    <row r="13" spans="1:19" x14ac:dyDescent="0.3">
      <c r="A13" t="s">
        <v>49</v>
      </c>
      <c r="B13" t="s">
        <v>14</v>
      </c>
      <c r="C13">
        <v>194.2</v>
      </c>
      <c r="E13" s="4" t="s">
        <v>58</v>
      </c>
      <c r="F13" s="1">
        <v>4.3184943279477486E-2</v>
      </c>
    </row>
    <row r="14" spans="1:19" x14ac:dyDescent="0.3">
      <c r="A14" t="s">
        <v>49</v>
      </c>
      <c r="B14" t="s">
        <v>15</v>
      </c>
      <c r="C14">
        <v>179.1</v>
      </c>
      <c r="E14" s="4" t="s">
        <v>51</v>
      </c>
      <c r="F14" s="1">
        <v>0.11432193193537298</v>
      </c>
    </row>
    <row r="15" spans="1:19" x14ac:dyDescent="0.3">
      <c r="A15" t="s">
        <v>58</v>
      </c>
      <c r="B15" t="s">
        <v>16</v>
      </c>
      <c r="C15">
        <v>201</v>
      </c>
      <c r="E15" s="4" t="s">
        <v>56</v>
      </c>
      <c r="F15" s="1">
        <v>0.11885527672739775</v>
      </c>
    </row>
    <row r="16" spans="1:19" x14ac:dyDescent="0.3">
      <c r="A16" t="s">
        <v>56</v>
      </c>
      <c r="B16" t="s">
        <v>17</v>
      </c>
      <c r="C16">
        <v>187.3</v>
      </c>
      <c r="E16" s="4" t="s">
        <v>49</v>
      </c>
      <c r="F16" s="1">
        <v>0.49563853557923693</v>
      </c>
    </row>
    <row r="17" spans="1:9" x14ac:dyDescent="0.3">
      <c r="A17" t="s">
        <v>56</v>
      </c>
      <c r="B17" t="s">
        <v>18</v>
      </c>
      <c r="C17">
        <v>179.7</v>
      </c>
      <c r="E17" s="4" t="s">
        <v>57</v>
      </c>
      <c r="F17" s="1">
        <v>1</v>
      </c>
    </row>
    <row r="18" spans="1:9" x14ac:dyDescent="0.3">
      <c r="A18" t="s">
        <v>56</v>
      </c>
      <c r="B18" t="s">
        <v>19</v>
      </c>
      <c r="C18">
        <v>186.2</v>
      </c>
    </row>
    <row r="19" spans="1:9" x14ac:dyDescent="0.3">
      <c r="A19" t="s">
        <v>20</v>
      </c>
      <c r="B19" t="s">
        <v>20</v>
      </c>
      <c r="C19">
        <v>175.6</v>
      </c>
    </row>
    <row r="20" spans="1:9" x14ac:dyDescent="0.3">
      <c r="A20" t="s">
        <v>55</v>
      </c>
      <c r="B20" t="s">
        <v>21</v>
      </c>
      <c r="C20">
        <v>182.8</v>
      </c>
    </row>
    <row r="21" spans="1:9" x14ac:dyDescent="0.3">
      <c r="A21" t="s">
        <v>54</v>
      </c>
      <c r="B21" t="s">
        <v>22</v>
      </c>
      <c r="C21">
        <v>175.2</v>
      </c>
    </row>
    <row r="22" spans="1:9" x14ac:dyDescent="0.3">
      <c r="A22" t="s">
        <v>23</v>
      </c>
      <c r="B22" t="s">
        <v>23</v>
      </c>
      <c r="C22">
        <v>185.7</v>
      </c>
    </row>
    <row r="23" spans="1:9" x14ac:dyDescent="0.3">
      <c r="A23" t="s">
        <v>53</v>
      </c>
      <c r="B23" t="s">
        <v>24</v>
      </c>
      <c r="C23">
        <v>164.8</v>
      </c>
    </row>
    <row r="24" spans="1:9" x14ac:dyDescent="0.3">
      <c r="A24" t="s">
        <v>51</v>
      </c>
      <c r="B24" t="s">
        <v>25</v>
      </c>
      <c r="C24">
        <v>171.2</v>
      </c>
    </row>
    <row r="25" spans="1:9" x14ac:dyDescent="0.3">
      <c r="A25" t="s">
        <v>26</v>
      </c>
      <c r="B25" t="s">
        <v>26</v>
      </c>
      <c r="C25">
        <v>177.1</v>
      </c>
    </row>
    <row r="26" spans="1:9" x14ac:dyDescent="0.3">
      <c r="A26" t="s">
        <v>51</v>
      </c>
      <c r="B26" t="s">
        <v>27</v>
      </c>
      <c r="C26">
        <v>185.2</v>
      </c>
      <c r="E26" s="5" t="s">
        <v>52</v>
      </c>
      <c r="F26" s="5"/>
      <c r="G26" s="5"/>
      <c r="H26" s="5"/>
      <c r="I26" s="5"/>
    </row>
    <row r="27" spans="1:9" x14ac:dyDescent="0.3">
      <c r="A27" t="s">
        <v>51</v>
      </c>
      <c r="B27" t="s">
        <v>28</v>
      </c>
      <c r="C27">
        <v>175.7</v>
      </c>
      <c r="E27" s="5" t="s">
        <v>50</v>
      </c>
      <c r="F27" s="5"/>
      <c r="G27" s="5"/>
      <c r="H27" s="5"/>
      <c r="I27" s="5"/>
    </row>
    <row r="28" spans="1:9" x14ac:dyDescent="0.3">
      <c r="E28" s="6" t="s">
        <v>49</v>
      </c>
      <c r="F28" s="6"/>
      <c r="G28" s="6"/>
      <c r="H28" s="6"/>
      <c r="I28" s="6"/>
    </row>
    <row r="29" spans="1:9" ht="14.4" customHeight="1" x14ac:dyDescent="0.3">
      <c r="E29" s="91" t="s">
        <v>68</v>
      </c>
      <c r="F29" s="91"/>
      <c r="G29" s="91"/>
      <c r="H29" s="91"/>
      <c r="I29" s="91"/>
    </row>
    <row r="30" spans="1:9" x14ac:dyDescent="0.3">
      <c r="E30" s="91"/>
      <c r="F30" s="91"/>
      <c r="G30" s="91"/>
      <c r="H30" s="91"/>
      <c r="I30" s="91"/>
    </row>
    <row r="31" spans="1:9" x14ac:dyDescent="0.3">
      <c r="E31" s="91"/>
      <c r="F31" s="91"/>
      <c r="G31" s="91"/>
      <c r="H31" s="91"/>
      <c r="I31" s="91"/>
    </row>
    <row r="32" spans="1:9" x14ac:dyDescent="0.3">
      <c r="E32" s="7" t="s">
        <v>67</v>
      </c>
      <c r="F32" s="7"/>
      <c r="G32" s="7"/>
      <c r="H32" s="7"/>
      <c r="I32" s="7"/>
    </row>
    <row r="36" spans="1:2" x14ac:dyDescent="0.3">
      <c r="A36" s="3" t="s">
        <v>60</v>
      </c>
      <c r="B36" t="s">
        <v>79</v>
      </c>
    </row>
    <row r="37" spans="1:2" x14ac:dyDescent="0.3">
      <c r="A37" s="4" t="s">
        <v>56</v>
      </c>
      <c r="B37">
        <v>3</v>
      </c>
    </row>
    <row r="38" spans="1:2" x14ac:dyDescent="0.3">
      <c r="A38" s="4" t="s">
        <v>26</v>
      </c>
      <c r="B38">
        <v>1</v>
      </c>
    </row>
    <row r="39" spans="1:2" x14ac:dyDescent="0.3">
      <c r="A39" s="4" t="s">
        <v>55</v>
      </c>
      <c r="B39">
        <v>1</v>
      </c>
    </row>
    <row r="40" spans="1:2" x14ac:dyDescent="0.3">
      <c r="A40" s="4" t="s">
        <v>49</v>
      </c>
      <c r="B40">
        <v>13</v>
      </c>
    </row>
    <row r="41" spans="1:2" x14ac:dyDescent="0.3">
      <c r="A41" s="4" t="s">
        <v>23</v>
      </c>
      <c r="B41">
        <v>1</v>
      </c>
    </row>
    <row r="42" spans="1:2" x14ac:dyDescent="0.3">
      <c r="A42" s="4" t="s">
        <v>54</v>
      </c>
      <c r="B42">
        <v>1</v>
      </c>
    </row>
    <row r="43" spans="1:2" x14ac:dyDescent="0.3">
      <c r="A43" s="4" t="s">
        <v>20</v>
      </c>
      <c r="B43">
        <v>1</v>
      </c>
    </row>
    <row r="44" spans="1:2" x14ac:dyDescent="0.3">
      <c r="A44" s="4" t="s">
        <v>51</v>
      </c>
      <c r="B44">
        <v>3</v>
      </c>
    </row>
    <row r="45" spans="1:2" x14ac:dyDescent="0.3">
      <c r="A45" s="4" t="s">
        <v>58</v>
      </c>
      <c r="B45">
        <v>1</v>
      </c>
    </row>
    <row r="46" spans="1:2" x14ac:dyDescent="0.3">
      <c r="A46" s="4" t="s">
        <v>53</v>
      </c>
      <c r="B46">
        <v>1</v>
      </c>
    </row>
    <row r="47" spans="1:2" x14ac:dyDescent="0.3">
      <c r="A47" s="4" t="s">
        <v>57</v>
      </c>
      <c r="B47">
        <v>26</v>
      </c>
    </row>
  </sheetData>
  <mergeCells count="1">
    <mergeCell ref="E29:I31"/>
  </mergeCells>
  <conditionalFormatting pivot="1" sqref="F7:F16">
    <cfRule type="colorScale" priority="1">
      <colorScale>
        <cfvo type="min"/>
        <cfvo type="percentile" val="50"/>
        <cfvo type="max"/>
        <color rgb="FFF8696B"/>
        <color rgb="FFFFEB84"/>
        <color rgb="FF63BE7B"/>
      </colorScale>
    </cfRule>
  </conditionalFormatting>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5556A-33A9-440F-BDE3-DE2F8EECED7F}">
  <dimension ref="A1:T79"/>
  <sheetViews>
    <sheetView zoomScale="112" zoomScaleNormal="112" workbookViewId="0">
      <selection activeCell="J18" sqref="J18"/>
    </sheetView>
  </sheetViews>
  <sheetFormatPr defaultRowHeight="14.4" x14ac:dyDescent="0.3"/>
  <cols>
    <col min="1" max="1" width="11.21875" bestFit="1" customWidth="1"/>
    <col min="3" max="3" width="13" bestFit="1" customWidth="1"/>
    <col min="4" max="4" width="14.33203125" customWidth="1"/>
    <col min="7" max="8" width="22.33203125" bestFit="1" customWidth="1"/>
    <col min="10" max="10" width="14.33203125" bestFit="1" customWidth="1"/>
    <col min="11" max="11" width="13" customWidth="1"/>
    <col min="12" max="12" width="14" customWidth="1"/>
  </cols>
  <sheetData>
    <row r="1" spans="1:20" x14ac:dyDescent="0.3">
      <c r="A1" t="s">
        <v>0</v>
      </c>
      <c r="B1" t="s">
        <v>1</v>
      </c>
      <c r="C1" t="s">
        <v>2</v>
      </c>
      <c r="D1" t="s">
        <v>29</v>
      </c>
      <c r="F1" s="3" t="s">
        <v>60</v>
      </c>
      <c r="G1" t="s">
        <v>69</v>
      </c>
    </row>
    <row r="2" spans="1:20" x14ac:dyDescent="0.3">
      <c r="A2" t="s">
        <v>34</v>
      </c>
      <c r="B2">
        <v>2017</v>
      </c>
      <c r="C2" t="s">
        <v>31</v>
      </c>
      <c r="D2">
        <v>130.30000000000001</v>
      </c>
      <c r="F2" s="4">
        <v>2017</v>
      </c>
      <c r="G2" s="8">
        <v>133.5</v>
      </c>
    </row>
    <row r="3" spans="1:20" x14ac:dyDescent="0.3">
      <c r="A3" t="s">
        <v>34</v>
      </c>
      <c r="B3">
        <v>2017</v>
      </c>
      <c r="C3" t="s">
        <v>35</v>
      </c>
      <c r="D3">
        <v>130.6</v>
      </c>
      <c r="F3" s="4">
        <v>2018</v>
      </c>
      <c r="G3" s="8">
        <v>138.77500000000001</v>
      </c>
      <c r="I3" s="93" t="s">
        <v>72</v>
      </c>
      <c r="J3" s="93"/>
      <c r="K3" s="93"/>
      <c r="L3" s="93"/>
      <c r="M3" s="93"/>
      <c r="N3" s="93"/>
      <c r="O3" s="93"/>
      <c r="P3" s="93"/>
      <c r="Q3" s="93"/>
      <c r="R3" s="93"/>
      <c r="S3" s="93"/>
      <c r="T3" s="93"/>
    </row>
    <row r="4" spans="1:20" ht="14.4" customHeight="1" x14ac:dyDescent="0.3">
      <c r="A4" t="s">
        <v>34</v>
      </c>
      <c r="B4">
        <v>2017</v>
      </c>
      <c r="C4" t="s">
        <v>36</v>
      </c>
      <c r="D4">
        <v>130.9</v>
      </c>
      <c r="F4" s="4">
        <v>2019</v>
      </c>
      <c r="G4" s="8">
        <v>144.18181818181819</v>
      </c>
    </row>
    <row r="5" spans="1:20" x14ac:dyDescent="0.3">
      <c r="A5" t="s">
        <v>34</v>
      </c>
      <c r="B5">
        <v>2017</v>
      </c>
      <c r="C5" t="s">
        <v>37</v>
      </c>
      <c r="D5">
        <v>131.1</v>
      </c>
      <c r="F5" s="4">
        <v>2020</v>
      </c>
      <c r="G5" s="8">
        <v>153.38000000000002</v>
      </c>
      <c r="I5" s="2" t="s">
        <v>52</v>
      </c>
    </row>
    <row r="6" spans="1:20" x14ac:dyDescent="0.3">
      <c r="A6" t="s">
        <v>34</v>
      </c>
      <c r="B6">
        <v>2017</v>
      </c>
      <c r="C6" t="s">
        <v>38</v>
      </c>
      <c r="D6">
        <v>131.4</v>
      </c>
      <c r="F6" s="4">
        <v>2021</v>
      </c>
      <c r="G6" s="8">
        <v>161.45833333333334</v>
      </c>
      <c r="I6" s="93" t="s">
        <v>73</v>
      </c>
      <c r="J6" s="93"/>
      <c r="K6" s="93"/>
      <c r="L6" s="93"/>
      <c r="M6" s="93"/>
      <c r="N6" s="93"/>
      <c r="O6" s="93"/>
      <c r="P6" s="93"/>
      <c r="Q6" s="93"/>
      <c r="R6" s="93"/>
    </row>
    <row r="7" spans="1:20" x14ac:dyDescent="0.3">
      <c r="A7" t="s">
        <v>34</v>
      </c>
      <c r="B7">
        <v>2017</v>
      </c>
      <c r="C7" t="s">
        <v>39</v>
      </c>
      <c r="D7">
        <v>132</v>
      </c>
      <c r="F7" s="4">
        <v>2022</v>
      </c>
      <c r="G7" s="8">
        <v>172.14999999999998</v>
      </c>
    </row>
    <row r="8" spans="1:20" x14ac:dyDescent="0.3">
      <c r="A8" t="s">
        <v>34</v>
      </c>
      <c r="B8">
        <v>2017</v>
      </c>
      <c r="C8" t="s">
        <v>40</v>
      </c>
      <c r="D8">
        <v>134.19999999999999</v>
      </c>
      <c r="F8" s="4">
        <v>2023</v>
      </c>
      <c r="G8" s="8">
        <v>177.62</v>
      </c>
      <c r="I8" t="s">
        <v>1</v>
      </c>
      <c r="J8" t="s">
        <v>71</v>
      </c>
      <c r="K8" t="s">
        <v>70</v>
      </c>
    </row>
    <row r="9" spans="1:20" x14ac:dyDescent="0.3">
      <c r="A9" t="s">
        <v>34</v>
      </c>
      <c r="B9">
        <v>2017</v>
      </c>
      <c r="C9" t="s">
        <v>41</v>
      </c>
      <c r="D9">
        <v>135.4</v>
      </c>
      <c r="I9">
        <v>2017</v>
      </c>
      <c r="J9" s="8">
        <v>133.5</v>
      </c>
      <c r="K9" s="9" t="s">
        <v>48</v>
      </c>
    </row>
    <row r="10" spans="1:20" x14ac:dyDescent="0.3">
      <c r="A10" t="s">
        <v>34</v>
      </c>
      <c r="B10">
        <v>2017</v>
      </c>
      <c r="C10" t="s">
        <v>42</v>
      </c>
      <c r="D10">
        <v>135.19999999999999</v>
      </c>
      <c r="I10">
        <v>2018</v>
      </c>
      <c r="J10" s="8">
        <v>138.77500000000001</v>
      </c>
      <c r="K10" s="10">
        <f>((J10 - J9) / J9)</f>
        <v>3.9513108614232254E-2</v>
      </c>
    </row>
    <row r="11" spans="1:20" x14ac:dyDescent="0.3">
      <c r="A11" t="s">
        <v>34</v>
      </c>
      <c r="B11">
        <v>2017</v>
      </c>
      <c r="C11" t="s">
        <v>43</v>
      </c>
      <c r="D11">
        <v>136.1</v>
      </c>
      <c r="I11">
        <v>2019</v>
      </c>
      <c r="J11" s="8">
        <v>144.18181818181819</v>
      </c>
      <c r="K11" s="10">
        <f t="shared" ref="K11:K15" si="0">((J11 - J10) / J10)</f>
        <v>3.8961038961038953E-2</v>
      </c>
    </row>
    <row r="12" spans="1:20" x14ac:dyDescent="0.3">
      <c r="A12" t="s">
        <v>34</v>
      </c>
      <c r="B12">
        <v>2017</v>
      </c>
      <c r="C12" t="s">
        <v>45</v>
      </c>
      <c r="D12">
        <v>137.6</v>
      </c>
      <c r="I12">
        <v>2020</v>
      </c>
      <c r="J12" s="8">
        <v>153.38000000000002</v>
      </c>
      <c r="K12" s="10">
        <f t="shared" si="0"/>
        <v>6.3795712484237196E-2</v>
      </c>
    </row>
    <row r="13" spans="1:20" x14ac:dyDescent="0.3">
      <c r="A13" t="s">
        <v>34</v>
      </c>
      <c r="B13">
        <v>2017</v>
      </c>
      <c r="C13" t="s">
        <v>46</v>
      </c>
      <c r="D13">
        <v>137.19999999999999</v>
      </c>
      <c r="I13">
        <v>2021</v>
      </c>
      <c r="J13" s="8">
        <v>161.45833333333334</v>
      </c>
      <c r="K13" s="10">
        <f t="shared" si="0"/>
        <v>5.2668752988220872E-2</v>
      </c>
    </row>
    <row r="14" spans="1:20" x14ac:dyDescent="0.3">
      <c r="A14" t="s">
        <v>34</v>
      </c>
      <c r="B14">
        <v>2018</v>
      </c>
      <c r="C14" t="s">
        <v>31</v>
      </c>
      <c r="D14">
        <v>136.9</v>
      </c>
      <c r="I14" s="12">
        <v>2022</v>
      </c>
      <c r="J14" s="13">
        <v>172.14999999999998</v>
      </c>
      <c r="K14" s="14">
        <f t="shared" si="0"/>
        <v>6.6219354838709471E-2</v>
      </c>
    </row>
    <row r="15" spans="1:20" x14ac:dyDescent="0.3">
      <c r="A15" t="s">
        <v>34</v>
      </c>
      <c r="B15">
        <v>2018</v>
      </c>
      <c r="C15" t="s">
        <v>35</v>
      </c>
      <c r="D15">
        <v>136.4</v>
      </c>
      <c r="I15">
        <v>2023</v>
      </c>
      <c r="J15" s="8">
        <v>177.62</v>
      </c>
      <c r="K15" s="10">
        <f t="shared" si="0"/>
        <v>3.1774615161196791E-2</v>
      </c>
    </row>
    <row r="16" spans="1:20" x14ac:dyDescent="0.3">
      <c r="A16" t="s">
        <v>34</v>
      </c>
      <c r="B16">
        <v>2018</v>
      </c>
      <c r="C16" t="s">
        <v>36</v>
      </c>
      <c r="D16">
        <v>136.5</v>
      </c>
    </row>
    <row r="17" spans="1:19" x14ac:dyDescent="0.3">
      <c r="A17" t="s">
        <v>34</v>
      </c>
      <c r="B17">
        <v>2018</v>
      </c>
      <c r="C17" t="s">
        <v>37</v>
      </c>
      <c r="D17">
        <v>137.1</v>
      </c>
    </row>
    <row r="18" spans="1:19" x14ac:dyDescent="0.3">
      <c r="A18" t="s">
        <v>34</v>
      </c>
      <c r="B18">
        <v>2018</v>
      </c>
      <c r="C18" t="s">
        <v>38</v>
      </c>
      <c r="D18">
        <v>137.80000000000001</v>
      </c>
    </row>
    <row r="19" spans="1:19" x14ac:dyDescent="0.3">
      <c r="A19" t="s">
        <v>34</v>
      </c>
      <c r="B19">
        <v>2018</v>
      </c>
      <c r="C19" t="s">
        <v>39</v>
      </c>
      <c r="D19">
        <v>138.5</v>
      </c>
    </row>
    <row r="20" spans="1:19" x14ac:dyDescent="0.3">
      <c r="A20" t="s">
        <v>34</v>
      </c>
      <c r="B20">
        <v>2018</v>
      </c>
      <c r="C20" t="s">
        <v>40</v>
      </c>
      <c r="D20">
        <v>139.80000000000001</v>
      </c>
    </row>
    <row r="21" spans="1:19" x14ac:dyDescent="0.3">
      <c r="A21" t="s">
        <v>34</v>
      </c>
      <c r="B21">
        <v>2018</v>
      </c>
      <c r="C21" t="s">
        <v>41</v>
      </c>
      <c r="D21">
        <v>140.4</v>
      </c>
    </row>
    <row r="22" spans="1:19" x14ac:dyDescent="0.3">
      <c r="A22" t="s">
        <v>34</v>
      </c>
      <c r="B22">
        <v>2018</v>
      </c>
      <c r="C22" t="s">
        <v>42</v>
      </c>
      <c r="D22">
        <v>140.19999999999999</v>
      </c>
    </row>
    <row r="23" spans="1:19" x14ac:dyDescent="0.3">
      <c r="A23" t="s">
        <v>34</v>
      </c>
      <c r="B23">
        <v>2018</v>
      </c>
      <c r="C23" t="s">
        <v>43</v>
      </c>
      <c r="D23">
        <v>140.80000000000001</v>
      </c>
    </row>
    <row r="24" spans="1:19" x14ac:dyDescent="0.3">
      <c r="A24" t="s">
        <v>34</v>
      </c>
      <c r="B24">
        <v>2018</v>
      </c>
      <c r="C24" t="s">
        <v>45</v>
      </c>
      <c r="D24">
        <v>140.80000000000001</v>
      </c>
      <c r="I24" s="2" t="s">
        <v>74</v>
      </c>
      <c r="J24" s="2"/>
      <c r="K24" s="2"/>
      <c r="L24" s="2"/>
      <c r="M24" s="2"/>
      <c r="N24" s="2"/>
      <c r="O24" s="2"/>
      <c r="P24" s="2"/>
      <c r="Q24" s="2"/>
      <c r="R24" s="2"/>
      <c r="S24" s="2"/>
    </row>
    <row r="25" spans="1:19" x14ac:dyDescent="0.3">
      <c r="A25" t="s">
        <v>34</v>
      </c>
      <c r="B25">
        <v>2018</v>
      </c>
      <c r="C25" t="s">
        <v>46</v>
      </c>
      <c r="D25">
        <v>140.1</v>
      </c>
      <c r="I25" s="94"/>
      <c r="J25" s="94"/>
      <c r="K25" s="94"/>
      <c r="L25" s="94"/>
      <c r="M25" s="94"/>
      <c r="N25" s="94"/>
      <c r="O25" s="94"/>
      <c r="P25" s="94"/>
      <c r="Q25" s="94"/>
      <c r="R25" s="94"/>
      <c r="S25" s="11"/>
    </row>
    <row r="26" spans="1:19" x14ac:dyDescent="0.3">
      <c r="A26" t="s">
        <v>34</v>
      </c>
      <c r="B26">
        <v>2019</v>
      </c>
      <c r="C26" t="s">
        <v>31</v>
      </c>
      <c r="D26">
        <v>139.6</v>
      </c>
      <c r="I26" s="92" t="s">
        <v>75</v>
      </c>
      <c r="J26" s="92"/>
      <c r="K26" s="92"/>
      <c r="L26" s="92"/>
      <c r="M26" s="92"/>
      <c r="N26" s="92"/>
      <c r="O26" s="92"/>
      <c r="P26" s="92"/>
      <c r="Q26" s="92"/>
      <c r="R26" s="92"/>
      <c r="S26" s="92"/>
    </row>
    <row r="27" spans="1:19" x14ac:dyDescent="0.3">
      <c r="A27" t="s">
        <v>34</v>
      </c>
      <c r="B27">
        <v>2019</v>
      </c>
      <c r="C27" t="s">
        <v>35</v>
      </c>
      <c r="D27">
        <v>139.9</v>
      </c>
      <c r="I27" s="92"/>
      <c r="J27" s="92"/>
      <c r="K27" s="92"/>
      <c r="L27" s="92"/>
      <c r="M27" s="92"/>
      <c r="N27" s="92"/>
      <c r="O27" s="92"/>
      <c r="P27" s="92"/>
      <c r="Q27" s="92"/>
      <c r="R27" s="92"/>
      <c r="S27" s="92"/>
    </row>
    <row r="28" spans="1:19" x14ac:dyDescent="0.3">
      <c r="A28" t="s">
        <v>34</v>
      </c>
      <c r="B28">
        <v>2019</v>
      </c>
      <c r="C28" t="s">
        <v>36</v>
      </c>
      <c r="D28">
        <v>140.4</v>
      </c>
      <c r="I28" s="92"/>
      <c r="J28" s="92"/>
      <c r="K28" s="92"/>
      <c r="L28" s="92"/>
      <c r="M28" s="92"/>
      <c r="N28" s="92"/>
      <c r="O28" s="92"/>
      <c r="P28" s="92"/>
      <c r="Q28" s="92"/>
      <c r="R28" s="92"/>
      <c r="S28" s="92"/>
    </row>
    <row r="29" spans="1:19" x14ac:dyDescent="0.3">
      <c r="A29" t="s">
        <v>34</v>
      </c>
      <c r="B29">
        <v>2019</v>
      </c>
      <c r="C29" t="s">
        <v>38</v>
      </c>
      <c r="D29">
        <v>142</v>
      </c>
      <c r="I29" s="92"/>
      <c r="J29" s="92"/>
      <c r="K29" s="92"/>
      <c r="L29" s="92"/>
      <c r="M29" s="92"/>
      <c r="N29" s="92"/>
      <c r="O29" s="92"/>
      <c r="P29" s="92"/>
      <c r="Q29" s="92"/>
      <c r="R29" s="92"/>
      <c r="S29" s="92"/>
    </row>
    <row r="30" spans="1:19" x14ac:dyDescent="0.3">
      <c r="A30" t="s">
        <v>34</v>
      </c>
      <c r="B30">
        <v>2019</v>
      </c>
      <c r="C30" t="s">
        <v>39</v>
      </c>
      <c r="D30">
        <v>142.9</v>
      </c>
      <c r="I30" s="11"/>
      <c r="J30" s="11"/>
      <c r="K30" s="11"/>
      <c r="L30" s="11"/>
      <c r="M30" s="11"/>
      <c r="N30" s="11"/>
      <c r="O30" s="11"/>
      <c r="P30" s="11"/>
      <c r="Q30" s="11"/>
      <c r="R30" s="11"/>
      <c r="S30" s="11"/>
    </row>
    <row r="31" spans="1:19" x14ac:dyDescent="0.3">
      <c r="A31" t="s">
        <v>34</v>
      </c>
      <c r="B31">
        <v>2019</v>
      </c>
      <c r="C31" t="s">
        <v>40</v>
      </c>
      <c r="D31">
        <v>144.19999999999999</v>
      </c>
      <c r="I31" s="11"/>
      <c r="J31" s="11"/>
      <c r="K31" s="11"/>
      <c r="L31" s="11"/>
      <c r="M31" s="11"/>
      <c r="N31" s="11"/>
      <c r="O31" s="11"/>
      <c r="P31" s="11"/>
      <c r="Q31" s="11"/>
      <c r="R31" s="11"/>
      <c r="S31" s="11"/>
    </row>
    <row r="32" spans="1:19" x14ac:dyDescent="0.3">
      <c r="A32" t="s">
        <v>34</v>
      </c>
      <c r="B32">
        <v>2019</v>
      </c>
      <c r="C32" t="s">
        <v>41</v>
      </c>
      <c r="D32">
        <v>145</v>
      </c>
      <c r="I32" s="11"/>
      <c r="J32" s="11"/>
      <c r="K32" s="11"/>
      <c r="L32" s="11"/>
      <c r="M32" s="11"/>
      <c r="N32" s="11"/>
      <c r="O32" s="11"/>
      <c r="P32" s="11"/>
      <c r="Q32" s="11"/>
      <c r="R32" s="11"/>
      <c r="S32" s="11"/>
    </row>
    <row r="33" spans="1:4" x14ac:dyDescent="0.3">
      <c r="A33" t="s">
        <v>34</v>
      </c>
      <c r="B33">
        <v>2019</v>
      </c>
      <c r="C33" t="s">
        <v>42</v>
      </c>
      <c r="D33">
        <v>145.80000000000001</v>
      </c>
    </row>
    <row r="34" spans="1:4" x14ac:dyDescent="0.3">
      <c r="A34" t="s">
        <v>34</v>
      </c>
      <c r="B34">
        <v>2019</v>
      </c>
      <c r="C34" t="s">
        <v>43</v>
      </c>
      <c r="D34">
        <v>147.19999999999999</v>
      </c>
    </row>
    <row r="35" spans="1:4" x14ac:dyDescent="0.3">
      <c r="A35" t="s">
        <v>34</v>
      </c>
      <c r="B35">
        <v>2019</v>
      </c>
      <c r="C35" t="s">
        <v>45</v>
      </c>
      <c r="D35">
        <v>148.6</v>
      </c>
    </row>
    <row r="36" spans="1:4" x14ac:dyDescent="0.3">
      <c r="A36" t="s">
        <v>34</v>
      </c>
      <c r="B36">
        <v>2019</v>
      </c>
      <c r="C36" t="s">
        <v>46</v>
      </c>
      <c r="D36">
        <v>150.4</v>
      </c>
    </row>
    <row r="37" spans="1:4" x14ac:dyDescent="0.3">
      <c r="A37" t="s">
        <v>34</v>
      </c>
      <c r="B37">
        <v>2020</v>
      </c>
      <c r="C37" t="s">
        <v>31</v>
      </c>
      <c r="D37">
        <v>150.19999999999999</v>
      </c>
    </row>
    <row r="38" spans="1:4" x14ac:dyDescent="0.3">
      <c r="A38" t="s">
        <v>34</v>
      </c>
      <c r="B38">
        <v>2020</v>
      </c>
      <c r="C38" t="s">
        <v>35</v>
      </c>
      <c r="D38">
        <v>149.1</v>
      </c>
    </row>
    <row r="39" spans="1:4" x14ac:dyDescent="0.3">
      <c r="A39" t="s">
        <v>34</v>
      </c>
      <c r="B39">
        <v>2020</v>
      </c>
      <c r="C39" t="s">
        <v>36</v>
      </c>
      <c r="D39">
        <v>148.6</v>
      </c>
    </row>
    <row r="40" spans="1:4" x14ac:dyDescent="0.3">
      <c r="A40" t="s">
        <v>34</v>
      </c>
      <c r="B40">
        <v>2020</v>
      </c>
      <c r="C40" t="s">
        <v>37</v>
      </c>
      <c r="D40" t="s">
        <v>32</v>
      </c>
    </row>
    <row r="41" spans="1:4" x14ac:dyDescent="0.3">
      <c r="A41" t="s">
        <v>34</v>
      </c>
      <c r="B41">
        <v>2020</v>
      </c>
      <c r="C41" t="s">
        <v>38</v>
      </c>
      <c r="D41" t="s">
        <v>32</v>
      </c>
    </row>
    <row r="42" spans="1:4" x14ac:dyDescent="0.3">
      <c r="A42" t="s">
        <v>34</v>
      </c>
      <c r="B42">
        <v>2020</v>
      </c>
      <c r="C42" t="s">
        <v>39</v>
      </c>
      <c r="D42">
        <v>151.80000000000001</v>
      </c>
    </row>
    <row r="43" spans="1:4" x14ac:dyDescent="0.3">
      <c r="A43" t="s">
        <v>34</v>
      </c>
      <c r="B43">
        <v>2020</v>
      </c>
      <c r="C43" t="s">
        <v>40</v>
      </c>
      <c r="D43">
        <v>151.80000000000001</v>
      </c>
    </row>
    <row r="44" spans="1:4" x14ac:dyDescent="0.3">
      <c r="A44" t="s">
        <v>34</v>
      </c>
      <c r="B44">
        <v>2020</v>
      </c>
      <c r="C44" t="s">
        <v>41</v>
      </c>
      <c r="D44">
        <v>153.9</v>
      </c>
    </row>
    <row r="45" spans="1:4" x14ac:dyDescent="0.3">
      <c r="A45" t="s">
        <v>34</v>
      </c>
      <c r="B45">
        <v>2020</v>
      </c>
      <c r="C45" t="s">
        <v>42</v>
      </c>
      <c r="D45">
        <v>154.69999999999999</v>
      </c>
    </row>
    <row r="46" spans="1:4" x14ac:dyDescent="0.3">
      <c r="A46" t="s">
        <v>34</v>
      </c>
      <c r="B46">
        <v>2020</v>
      </c>
      <c r="C46" t="s">
        <v>43</v>
      </c>
      <c r="D46">
        <v>156.4</v>
      </c>
    </row>
    <row r="47" spans="1:4" x14ac:dyDescent="0.3">
      <c r="A47" t="s">
        <v>34</v>
      </c>
      <c r="B47">
        <v>2020</v>
      </c>
      <c r="C47" t="s">
        <v>45</v>
      </c>
      <c r="D47">
        <v>158.4</v>
      </c>
    </row>
    <row r="48" spans="1:4" x14ac:dyDescent="0.3">
      <c r="A48" t="s">
        <v>34</v>
      </c>
      <c r="B48">
        <v>2020</v>
      </c>
      <c r="C48" t="s">
        <v>46</v>
      </c>
      <c r="D48">
        <v>158.9</v>
      </c>
    </row>
    <row r="49" spans="1:4" x14ac:dyDescent="0.3">
      <c r="A49" t="s">
        <v>34</v>
      </c>
      <c r="B49">
        <v>2021</v>
      </c>
      <c r="C49" t="s">
        <v>31</v>
      </c>
      <c r="D49">
        <v>157.30000000000001</v>
      </c>
    </row>
    <row r="50" spans="1:4" x14ac:dyDescent="0.3">
      <c r="A50" t="s">
        <v>34</v>
      </c>
      <c r="B50">
        <v>2021</v>
      </c>
      <c r="C50" t="s">
        <v>35</v>
      </c>
      <c r="D50">
        <v>156.6</v>
      </c>
    </row>
    <row r="51" spans="1:4" x14ac:dyDescent="0.3">
      <c r="A51" t="s">
        <v>34</v>
      </c>
      <c r="B51">
        <v>2021</v>
      </c>
      <c r="C51" t="s">
        <v>36</v>
      </c>
      <c r="D51">
        <v>156.80000000000001</v>
      </c>
    </row>
    <row r="52" spans="1:4" x14ac:dyDescent="0.3">
      <c r="A52" t="s">
        <v>34</v>
      </c>
      <c r="B52">
        <v>2021</v>
      </c>
      <c r="C52" t="s">
        <v>37</v>
      </c>
      <c r="D52">
        <v>157.80000000000001</v>
      </c>
    </row>
    <row r="53" spans="1:4" x14ac:dyDescent="0.3">
      <c r="A53" t="s">
        <v>34</v>
      </c>
      <c r="B53">
        <v>2021</v>
      </c>
      <c r="C53" t="s">
        <v>38</v>
      </c>
      <c r="D53">
        <v>160.4</v>
      </c>
    </row>
    <row r="54" spans="1:4" x14ac:dyDescent="0.3">
      <c r="A54" t="s">
        <v>34</v>
      </c>
      <c r="B54">
        <v>2021</v>
      </c>
      <c r="C54" t="s">
        <v>39</v>
      </c>
      <c r="D54">
        <v>161.30000000000001</v>
      </c>
    </row>
    <row r="55" spans="1:4" x14ac:dyDescent="0.3">
      <c r="A55" t="s">
        <v>34</v>
      </c>
      <c r="B55">
        <v>2021</v>
      </c>
      <c r="C55" t="s">
        <v>40</v>
      </c>
      <c r="D55">
        <v>162.5</v>
      </c>
    </row>
    <row r="56" spans="1:4" x14ac:dyDescent="0.3">
      <c r="A56" t="s">
        <v>34</v>
      </c>
      <c r="B56">
        <v>2021</v>
      </c>
      <c r="C56" t="s">
        <v>41</v>
      </c>
      <c r="D56">
        <v>163.19999999999999</v>
      </c>
    </row>
    <row r="57" spans="1:4" x14ac:dyDescent="0.3">
      <c r="A57" t="s">
        <v>34</v>
      </c>
      <c r="B57">
        <v>2021</v>
      </c>
      <c r="C57" t="s">
        <v>42</v>
      </c>
      <c r="D57">
        <v>163.19999999999999</v>
      </c>
    </row>
    <row r="58" spans="1:4" x14ac:dyDescent="0.3">
      <c r="A58" t="s">
        <v>34</v>
      </c>
      <c r="B58">
        <v>2021</v>
      </c>
      <c r="C58" t="s">
        <v>43</v>
      </c>
      <c r="D58">
        <v>165.5</v>
      </c>
    </row>
    <row r="59" spans="1:4" x14ac:dyDescent="0.3">
      <c r="A59" t="s">
        <v>34</v>
      </c>
      <c r="B59">
        <v>2021</v>
      </c>
      <c r="C59" t="s">
        <v>45</v>
      </c>
      <c r="D59">
        <v>166.7</v>
      </c>
    </row>
    <row r="60" spans="1:4" x14ac:dyDescent="0.3">
      <c r="A60" t="s">
        <v>34</v>
      </c>
      <c r="B60">
        <v>2021</v>
      </c>
      <c r="C60" t="s">
        <v>46</v>
      </c>
      <c r="D60">
        <v>166.2</v>
      </c>
    </row>
    <row r="61" spans="1:4" x14ac:dyDescent="0.3">
      <c r="A61" t="s">
        <v>34</v>
      </c>
      <c r="B61">
        <v>2022</v>
      </c>
      <c r="C61" t="s">
        <v>31</v>
      </c>
      <c r="D61">
        <v>165.7</v>
      </c>
    </row>
    <row r="62" spans="1:4" x14ac:dyDescent="0.3">
      <c r="A62" t="s">
        <v>34</v>
      </c>
      <c r="B62">
        <v>2022</v>
      </c>
      <c r="C62" t="s">
        <v>35</v>
      </c>
      <c r="D62">
        <v>166.1</v>
      </c>
    </row>
    <row r="63" spans="1:4" x14ac:dyDescent="0.3">
      <c r="A63" t="s">
        <v>34</v>
      </c>
      <c r="B63">
        <v>2022</v>
      </c>
      <c r="C63" t="s">
        <v>36</v>
      </c>
      <c r="D63">
        <v>167.7</v>
      </c>
    </row>
    <row r="64" spans="1:4" x14ac:dyDescent="0.3">
      <c r="A64" t="s">
        <v>34</v>
      </c>
      <c r="B64">
        <v>2022</v>
      </c>
      <c r="C64" t="s">
        <v>37</v>
      </c>
      <c r="D64">
        <v>170.1</v>
      </c>
    </row>
    <row r="65" spans="1:4" x14ac:dyDescent="0.3">
      <c r="A65" t="s">
        <v>34</v>
      </c>
      <c r="B65">
        <v>2022</v>
      </c>
      <c r="C65" t="s">
        <v>38</v>
      </c>
      <c r="D65">
        <v>171.7</v>
      </c>
    </row>
    <row r="66" spans="1:4" x14ac:dyDescent="0.3">
      <c r="A66" t="s">
        <v>34</v>
      </c>
      <c r="B66">
        <v>2022</v>
      </c>
      <c r="C66" t="s">
        <v>39</v>
      </c>
      <c r="D66">
        <v>172.6</v>
      </c>
    </row>
    <row r="67" spans="1:4" x14ac:dyDescent="0.3">
      <c r="A67" t="s">
        <v>34</v>
      </c>
      <c r="B67">
        <v>2022</v>
      </c>
      <c r="C67" t="s">
        <v>40</v>
      </c>
      <c r="D67">
        <v>173.4</v>
      </c>
    </row>
    <row r="68" spans="1:4" x14ac:dyDescent="0.3">
      <c r="A68" t="s">
        <v>34</v>
      </c>
      <c r="B68">
        <v>2022</v>
      </c>
      <c r="C68" t="s">
        <v>41</v>
      </c>
      <c r="D68">
        <v>174.3</v>
      </c>
    </row>
    <row r="69" spans="1:4" x14ac:dyDescent="0.3">
      <c r="A69" t="s">
        <v>34</v>
      </c>
      <c r="B69">
        <v>2022</v>
      </c>
      <c r="C69" t="s">
        <v>42</v>
      </c>
      <c r="D69">
        <v>175.3</v>
      </c>
    </row>
    <row r="70" spans="1:4" x14ac:dyDescent="0.3">
      <c r="A70" t="s">
        <v>34</v>
      </c>
      <c r="B70">
        <v>2022</v>
      </c>
      <c r="C70" t="s">
        <v>43</v>
      </c>
      <c r="D70">
        <v>176.7</v>
      </c>
    </row>
    <row r="71" spans="1:4" x14ac:dyDescent="0.3">
      <c r="A71" t="s">
        <v>34</v>
      </c>
      <c r="B71">
        <v>2022</v>
      </c>
      <c r="C71" t="s">
        <v>45</v>
      </c>
      <c r="D71">
        <v>176.5</v>
      </c>
    </row>
    <row r="72" spans="1:4" x14ac:dyDescent="0.3">
      <c r="A72" t="s">
        <v>34</v>
      </c>
      <c r="B72">
        <v>2022</v>
      </c>
      <c r="C72" t="s">
        <v>46</v>
      </c>
      <c r="D72">
        <v>175.7</v>
      </c>
    </row>
    <row r="73" spans="1:4" x14ac:dyDescent="0.3">
      <c r="A73" t="s">
        <v>34</v>
      </c>
      <c r="B73">
        <v>2023</v>
      </c>
      <c r="C73" t="s">
        <v>31</v>
      </c>
      <c r="D73">
        <v>176.5</v>
      </c>
    </row>
    <row r="74" spans="1:4" x14ac:dyDescent="0.3">
      <c r="A74" t="s">
        <v>34</v>
      </c>
      <c r="B74">
        <v>2023</v>
      </c>
      <c r="C74" t="s">
        <v>35</v>
      </c>
      <c r="D74">
        <v>177.2</v>
      </c>
    </row>
    <row r="75" spans="1:4" x14ac:dyDescent="0.3">
      <c r="A75" t="s">
        <v>34</v>
      </c>
      <c r="B75">
        <v>2023</v>
      </c>
      <c r="C75" t="s">
        <v>36</v>
      </c>
      <c r="D75">
        <v>177.2</v>
      </c>
    </row>
    <row r="76" spans="1:4" x14ac:dyDescent="0.3">
      <c r="A76" t="s">
        <v>34</v>
      </c>
      <c r="B76">
        <v>2023</v>
      </c>
      <c r="C76" t="s">
        <v>37</v>
      </c>
      <c r="D76">
        <v>178.1</v>
      </c>
    </row>
    <row r="77" spans="1:4" x14ac:dyDescent="0.3">
      <c r="A77" t="s">
        <v>34</v>
      </c>
      <c r="B77">
        <v>2023</v>
      </c>
      <c r="C77" t="s">
        <v>38</v>
      </c>
      <c r="D77">
        <v>179.1</v>
      </c>
    </row>
    <row r="78" spans="1:4" x14ac:dyDescent="0.3">
      <c r="C78" s="12" t="s">
        <v>76</v>
      </c>
      <c r="D78" s="12">
        <f>COUNTIF(Table3[[#Headers],[#Data],[General index]],"NA")</f>
        <v>2</v>
      </c>
    </row>
    <row r="79" spans="1:4" x14ac:dyDescent="0.3">
      <c r="C79" s="12" t="s">
        <v>77</v>
      </c>
      <c r="D79" s="12">
        <f>COUNTBLANK(Table3[[#All],[General index]])</f>
        <v>0</v>
      </c>
    </row>
  </sheetData>
  <mergeCells count="4">
    <mergeCell ref="I26:S29"/>
    <mergeCell ref="I6:R6"/>
    <mergeCell ref="I25:R25"/>
    <mergeCell ref="I3:T3"/>
  </mergeCells>
  <pageMargins left="0.7" right="0.7" top="0.75" bottom="0.75" header="0.3" footer="0.3"/>
  <pageSetup orientation="portrait" r:id="rId2"/>
  <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97E37-9E88-409C-9D13-DBA518386CCE}">
  <dimension ref="A1:AD63"/>
  <sheetViews>
    <sheetView zoomScale="80" zoomScaleNormal="80" workbookViewId="0">
      <selection activeCell="L45" sqref="L45"/>
    </sheetView>
  </sheetViews>
  <sheetFormatPr defaultRowHeight="14.4" x14ac:dyDescent="0.3"/>
  <cols>
    <col min="1" max="1" width="19.21875" customWidth="1"/>
    <col min="2" max="2" width="10.44140625" customWidth="1"/>
    <col min="3" max="3" width="9.77734375" bestFit="1" customWidth="1"/>
    <col min="4" max="4" width="18.77734375" bestFit="1" customWidth="1"/>
    <col min="5" max="5" width="13.6640625" bestFit="1" customWidth="1"/>
    <col min="6" max="6" width="6" bestFit="1" customWidth="1"/>
    <col min="7" max="7" width="16.33203125" bestFit="1" customWidth="1"/>
    <col min="8" max="8" width="11.21875" bestFit="1" customWidth="1"/>
    <col min="9" max="9" width="6" bestFit="1" customWidth="1"/>
    <col min="10" max="10" width="10.21875" bestFit="1" customWidth="1"/>
    <col min="11" max="11" width="18" bestFit="1" customWidth="1"/>
    <col min="12" max="12" width="22.109375" bestFit="1" customWidth="1"/>
    <col min="13" max="13" width="6.21875" bestFit="1" customWidth="1"/>
    <col min="14" max="14" width="22" bestFit="1" customWidth="1"/>
    <col min="15" max="15" width="31.33203125" bestFit="1" customWidth="1"/>
    <col min="16" max="16" width="18.109375" bestFit="1" customWidth="1"/>
    <col min="17" max="17" width="25.6640625" bestFit="1" customWidth="1"/>
    <col min="18" max="18" width="8" bestFit="1" customWidth="1"/>
    <col min="20" max="20" width="20" bestFit="1" customWidth="1"/>
    <col min="21" max="21" width="7.77734375" bestFit="1" customWidth="1"/>
    <col min="22" max="22" width="12.21875" bestFit="1" customWidth="1"/>
    <col min="23" max="23" width="26.6640625" bestFit="1" customWidth="1"/>
    <col min="24" max="24" width="6.44140625" bestFit="1" customWidth="1"/>
    <col min="25" max="25" width="26.88671875" bestFit="1" customWidth="1"/>
    <col min="26" max="26" width="24.44140625" bestFit="1" customWidth="1"/>
    <col min="27" max="27" width="9.44140625" bestFit="1" customWidth="1"/>
    <col min="28" max="28" width="22.33203125" bestFit="1" customWidth="1"/>
    <col min="29" max="29" width="12.88671875" bestFit="1" customWidth="1"/>
    <col min="30" max="30" width="12.44140625" bestFit="1" customWidth="1"/>
  </cols>
  <sheetData>
    <row r="1" spans="1:30" x14ac:dyDescent="0.3">
      <c r="A1" s="15"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7" t="s">
        <v>29</v>
      </c>
    </row>
    <row r="2" spans="1:30" x14ac:dyDescent="0.3">
      <c r="A2" s="18" t="s">
        <v>34</v>
      </c>
      <c r="B2" s="20">
        <v>2022</v>
      </c>
      <c r="C2" s="20" t="s">
        <v>39</v>
      </c>
      <c r="D2" s="20">
        <v>155</v>
      </c>
      <c r="E2" s="20">
        <v>219.4</v>
      </c>
      <c r="F2" s="20">
        <v>170.8</v>
      </c>
      <c r="G2" s="20">
        <v>165.8</v>
      </c>
      <c r="H2" s="20">
        <v>200.9</v>
      </c>
      <c r="I2" s="20">
        <v>169.7</v>
      </c>
      <c r="J2" s="20">
        <v>182.3</v>
      </c>
      <c r="K2" s="20">
        <v>164.3</v>
      </c>
      <c r="L2" s="20">
        <v>119.9</v>
      </c>
      <c r="M2" s="20">
        <v>187.1</v>
      </c>
      <c r="N2" s="20">
        <v>167.9</v>
      </c>
      <c r="O2" s="20">
        <v>183.9</v>
      </c>
      <c r="P2" s="20">
        <v>174.9</v>
      </c>
      <c r="Q2" s="20">
        <v>194.3</v>
      </c>
      <c r="R2" s="20">
        <v>177.1</v>
      </c>
      <c r="S2" s="20">
        <v>169.9</v>
      </c>
      <c r="T2" s="20">
        <v>176</v>
      </c>
      <c r="U2" s="20">
        <v>166.8</v>
      </c>
      <c r="V2" s="20">
        <v>176</v>
      </c>
      <c r="W2" s="20">
        <v>166.4</v>
      </c>
      <c r="X2" s="20">
        <v>175.4</v>
      </c>
      <c r="Y2" s="20">
        <v>161.1</v>
      </c>
      <c r="Z2" s="20">
        <v>165.8</v>
      </c>
      <c r="AA2" s="20">
        <v>169</v>
      </c>
      <c r="AB2" s="20">
        <v>169.4</v>
      </c>
      <c r="AC2" s="20">
        <v>167.5</v>
      </c>
      <c r="AD2" s="21">
        <v>172.6</v>
      </c>
    </row>
    <row r="3" spans="1:30" x14ac:dyDescent="0.3">
      <c r="A3" s="19" t="s">
        <v>34</v>
      </c>
      <c r="B3" s="22">
        <v>2022</v>
      </c>
      <c r="C3" s="22" t="s">
        <v>40</v>
      </c>
      <c r="D3" s="22">
        <v>156.5</v>
      </c>
      <c r="E3" s="22">
        <v>213</v>
      </c>
      <c r="F3" s="22">
        <v>175.2</v>
      </c>
      <c r="G3" s="22">
        <v>166.6</v>
      </c>
      <c r="H3" s="22">
        <v>195.8</v>
      </c>
      <c r="I3" s="22">
        <v>174.2</v>
      </c>
      <c r="J3" s="22">
        <v>182.1</v>
      </c>
      <c r="K3" s="22">
        <v>164.3</v>
      </c>
      <c r="L3" s="22">
        <v>120</v>
      </c>
      <c r="M3" s="22">
        <v>190</v>
      </c>
      <c r="N3" s="22">
        <v>168.4</v>
      </c>
      <c r="O3" s="22">
        <v>185.2</v>
      </c>
      <c r="P3" s="22">
        <v>175</v>
      </c>
      <c r="Q3" s="22">
        <v>194.6</v>
      </c>
      <c r="R3" s="22">
        <v>178.3</v>
      </c>
      <c r="S3" s="22">
        <v>171.3</v>
      </c>
      <c r="T3" s="22">
        <v>177.3</v>
      </c>
      <c r="U3" s="22">
        <v>167.8</v>
      </c>
      <c r="V3" s="22">
        <v>179.6</v>
      </c>
      <c r="W3" s="22">
        <v>167.4</v>
      </c>
      <c r="X3" s="22">
        <v>176.1</v>
      </c>
      <c r="Y3" s="22">
        <v>161.6</v>
      </c>
      <c r="Z3" s="22">
        <v>166.3</v>
      </c>
      <c r="AA3" s="22">
        <v>171.4</v>
      </c>
      <c r="AB3" s="22">
        <v>169.7</v>
      </c>
      <c r="AC3" s="22">
        <v>168.4</v>
      </c>
      <c r="AD3" s="23">
        <v>173.4</v>
      </c>
    </row>
    <row r="4" spans="1:30" x14ac:dyDescent="0.3">
      <c r="A4" s="18" t="s">
        <v>34</v>
      </c>
      <c r="B4" s="20">
        <v>2022</v>
      </c>
      <c r="C4" s="20" t="s">
        <v>41</v>
      </c>
      <c r="D4" s="20">
        <v>160.30000000000001</v>
      </c>
      <c r="E4" s="20">
        <v>206.5</v>
      </c>
      <c r="F4" s="20">
        <v>169.2</v>
      </c>
      <c r="G4" s="20">
        <v>168.1</v>
      </c>
      <c r="H4" s="20">
        <v>192.4</v>
      </c>
      <c r="I4" s="20">
        <v>172.9</v>
      </c>
      <c r="J4" s="20">
        <v>186.7</v>
      </c>
      <c r="K4" s="20">
        <v>167.2</v>
      </c>
      <c r="L4" s="20">
        <v>120.9</v>
      </c>
      <c r="M4" s="20">
        <v>193.6</v>
      </c>
      <c r="N4" s="20">
        <v>168.8</v>
      </c>
      <c r="O4" s="20">
        <v>186.3</v>
      </c>
      <c r="P4" s="20">
        <v>176.3</v>
      </c>
      <c r="Q4" s="20">
        <v>195</v>
      </c>
      <c r="R4" s="20">
        <v>179.5</v>
      </c>
      <c r="S4" s="20">
        <v>172.7</v>
      </c>
      <c r="T4" s="20">
        <v>178.5</v>
      </c>
      <c r="U4" s="20">
        <v>169</v>
      </c>
      <c r="V4" s="20">
        <v>178.8</v>
      </c>
      <c r="W4" s="20">
        <v>168.5</v>
      </c>
      <c r="X4" s="20">
        <v>176.8</v>
      </c>
      <c r="Y4" s="20">
        <v>161.9</v>
      </c>
      <c r="Z4" s="20">
        <v>166.9</v>
      </c>
      <c r="AA4" s="20">
        <v>172.3</v>
      </c>
      <c r="AB4" s="20">
        <v>171.2</v>
      </c>
      <c r="AC4" s="20">
        <v>169.1</v>
      </c>
      <c r="AD4" s="21">
        <v>174.3</v>
      </c>
    </row>
    <row r="5" spans="1:30" x14ac:dyDescent="0.3">
      <c r="A5" s="19" t="s">
        <v>34</v>
      </c>
      <c r="B5" s="22">
        <v>2022</v>
      </c>
      <c r="C5" s="22" t="s">
        <v>42</v>
      </c>
      <c r="D5" s="22">
        <v>163.5</v>
      </c>
      <c r="E5" s="22">
        <v>209.2</v>
      </c>
      <c r="F5" s="22">
        <v>169.7</v>
      </c>
      <c r="G5" s="22">
        <v>169.7</v>
      </c>
      <c r="H5" s="22">
        <v>188.7</v>
      </c>
      <c r="I5" s="22">
        <v>165.7</v>
      </c>
      <c r="J5" s="22">
        <v>191.8</v>
      </c>
      <c r="K5" s="22">
        <v>169.1</v>
      </c>
      <c r="L5" s="22">
        <v>121.6</v>
      </c>
      <c r="M5" s="22">
        <v>197.3</v>
      </c>
      <c r="N5" s="22">
        <v>169.4</v>
      </c>
      <c r="O5" s="22">
        <v>187.4</v>
      </c>
      <c r="P5" s="22">
        <v>177.8</v>
      </c>
      <c r="Q5" s="22">
        <v>195.9</v>
      </c>
      <c r="R5" s="22">
        <v>180.9</v>
      </c>
      <c r="S5" s="22">
        <v>174.3</v>
      </c>
      <c r="T5" s="22">
        <v>179.9</v>
      </c>
      <c r="U5" s="22">
        <v>169.5</v>
      </c>
      <c r="V5" s="22">
        <v>179.5</v>
      </c>
      <c r="W5" s="22">
        <v>169.5</v>
      </c>
      <c r="X5" s="22">
        <v>177.8</v>
      </c>
      <c r="Y5" s="22">
        <v>162.30000000000001</v>
      </c>
      <c r="Z5" s="22">
        <v>167.6</v>
      </c>
      <c r="AA5" s="22">
        <v>173.1</v>
      </c>
      <c r="AB5" s="22">
        <v>170.9</v>
      </c>
      <c r="AC5" s="22">
        <v>169.7</v>
      </c>
      <c r="AD5" s="23">
        <v>175.3</v>
      </c>
    </row>
    <row r="6" spans="1:30" x14ac:dyDescent="0.3">
      <c r="A6" s="18" t="s">
        <v>34</v>
      </c>
      <c r="B6" s="20">
        <v>2022</v>
      </c>
      <c r="C6" s="20" t="s">
        <v>43</v>
      </c>
      <c r="D6" s="20">
        <v>165.2</v>
      </c>
      <c r="E6" s="20">
        <v>210.9</v>
      </c>
      <c r="F6" s="20">
        <v>170.9</v>
      </c>
      <c r="G6" s="20">
        <v>170.9</v>
      </c>
      <c r="H6" s="20">
        <v>186.5</v>
      </c>
      <c r="I6" s="20">
        <v>163.80000000000001</v>
      </c>
      <c r="J6" s="20">
        <v>199.7</v>
      </c>
      <c r="K6" s="20">
        <v>169.8</v>
      </c>
      <c r="L6" s="20">
        <v>121.9</v>
      </c>
      <c r="M6" s="20">
        <v>199.9</v>
      </c>
      <c r="N6" s="20">
        <v>169.9</v>
      </c>
      <c r="O6" s="20">
        <v>188.3</v>
      </c>
      <c r="P6" s="20">
        <v>179.6</v>
      </c>
      <c r="Q6" s="20">
        <v>196.3</v>
      </c>
      <c r="R6" s="20">
        <v>181.9</v>
      </c>
      <c r="S6" s="20">
        <v>175.3</v>
      </c>
      <c r="T6" s="20">
        <v>181</v>
      </c>
      <c r="U6" s="20">
        <v>171.2</v>
      </c>
      <c r="V6" s="20">
        <v>180.5</v>
      </c>
      <c r="W6" s="20">
        <v>170.4</v>
      </c>
      <c r="X6" s="20">
        <v>178.7</v>
      </c>
      <c r="Y6" s="20">
        <v>162.9</v>
      </c>
      <c r="Z6" s="20">
        <v>168.2</v>
      </c>
      <c r="AA6" s="20">
        <v>173.4</v>
      </c>
      <c r="AB6" s="20">
        <v>172.1</v>
      </c>
      <c r="AC6" s="20">
        <v>170.5</v>
      </c>
      <c r="AD6" s="21">
        <v>176.7</v>
      </c>
    </row>
    <row r="7" spans="1:30" x14ac:dyDescent="0.3">
      <c r="A7" s="19" t="s">
        <v>34</v>
      </c>
      <c r="B7" s="22">
        <v>2022</v>
      </c>
      <c r="C7" s="22" t="s">
        <v>45</v>
      </c>
      <c r="D7" s="22">
        <v>167.4</v>
      </c>
      <c r="E7" s="22">
        <v>209.4</v>
      </c>
      <c r="F7" s="22">
        <v>181.4</v>
      </c>
      <c r="G7" s="22">
        <v>172.3</v>
      </c>
      <c r="H7" s="22">
        <v>188.9</v>
      </c>
      <c r="I7" s="22">
        <v>160.69999999999999</v>
      </c>
      <c r="J7" s="22">
        <v>183.1</v>
      </c>
      <c r="K7" s="22">
        <v>170.5</v>
      </c>
      <c r="L7" s="22">
        <v>122.1</v>
      </c>
      <c r="M7" s="22">
        <v>202.8</v>
      </c>
      <c r="N7" s="22">
        <v>170.4</v>
      </c>
      <c r="O7" s="22">
        <v>189.5</v>
      </c>
      <c r="P7" s="22">
        <v>178.3</v>
      </c>
      <c r="Q7" s="22">
        <v>196.9</v>
      </c>
      <c r="R7" s="22">
        <v>183.1</v>
      </c>
      <c r="S7" s="22">
        <v>176.2</v>
      </c>
      <c r="T7" s="22">
        <v>182.1</v>
      </c>
      <c r="U7" s="22">
        <v>171.8</v>
      </c>
      <c r="V7" s="22">
        <v>181.3</v>
      </c>
      <c r="W7" s="22">
        <v>171.4</v>
      </c>
      <c r="X7" s="22">
        <v>179.8</v>
      </c>
      <c r="Y7" s="22">
        <v>163</v>
      </c>
      <c r="Z7" s="22">
        <v>168.5</v>
      </c>
      <c r="AA7" s="22">
        <v>173.7</v>
      </c>
      <c r="AB7" s="22">
        <v>173.6</v>
      </c>
      <c r="AC7" s="22">
        <v>171.1</v>
      </c>
      <c r="AD7" s="23">
        <v>176.5</v>
      </c>
    </row>
    <row r="8" spans="1:30" x14ac:dyDescent="0.3">
      <c r="A8" s="18" t="s">
        <v>34</v>
      </c>
      <c r="B8" s="20">
        <v>2022</v>
      </c>
      <c r="C8" s="20" t="s">
        <v>46</v>
      </c>
      <c r="D8" s="20">
        <v>169.2</v>
      </c>
      <c r="E8" s="20">
        <v>209</v>
      </c>
      <c r="F8" s="20">
        <v>190.2</v>
      </c>
      <c r="G8" s="20">
        <v>173.6</v>
      </c>
      <c r="H8" s="20">
        <v>188.5</v>
      </c>
      <c r="I8" s="20">
        <v>158</v>
      </c>
      <c r="J8" s="20">
        <v>159.9</v>
      </c>
      <c r="K8" s="20">
        <v>170.8</v>
      </c>
      <c r="L8" s="20">
        <v>121.8</v>
      </c>
      <c r="M8" s="20">
        <v>205.2</v>
      </c>
      <c r="N8" s="20">
        <v>171</v>
      </c>
      <c r="O8" s="20">
        <v>190.3</v>
      </c>
      <c r="P8" s="20">
        <v>175.9</v>
      </c>
      <c r="Q8" s="20">
        <v>197.3</v>
      </c>
      <c r="R8" s="20">
        <v>184</v>
      </c>
      <c r="S8" s="20">
        <v>177</v>
      </c>
      <c r="T8" s="20">
        <v>183</v>
      </c>
      <c r="U8" s="20">
        <v>170.7</v>
      </c>
      <c r="V8" s="20">
        <v>182</v>
      </c>
      <c r="W8" s="20">
        <v>172.1</v>
      </c>
      <c r="X8" s="20">
        <v>181.1</v>
      </c>
      <c r="Y8" s="20">
        <v>163.4</v>
      </c>
      <c r="Z8" s="20">
        <v>168.9</v>
      </c>
      <c r="AA8" s="20">
        <v>174.1</v>
      </c>
      <c r="AB8" s="20">
        <v>175.8</v>
      </c>
      <c r="AC8" s="20">
        <v>172</v>
      </c>
      <c r="AD8" s="21">
        <v>175.7</v>
      </c>
    </row>
    <row r="9" spans="1:30" x14ac:dyDescent="0.3">
      <c r="A9" s="19" t="s">
        <v>34</v>
      </c>
      <c r="B9" s="22">
        <v>2023</v>
      </c>
      <c r="C9" s="22" t="s">
        <v>31</v>
      </c>
      <c r="D9" s="22">
        <v>173.8</v>
      </c>
      <c r="E9" s="22">
        <v>210.7</v>
      </c>
      <c r="F9" s="22">
        <v>194.5</v>
      </c>
      <c r="G9" s="22">
        <v>174.6</v>
      </c>
      <c r="H9" s="22">
        <v>187.2</v>
      </c>
      <c r="I9" s="22">
        <v>158.30000000000001</v>
      </c>
      <c r="J9" s="22">
        <v>153.9</v>
      </c>
      <c r="K9" s="22">
        <v>170.9</v>
      </c>
      <c r="L9" s="22">
        <v>121.1</v>
      </c>
      <c r="M9" s="22">
        <v>208.4</v>
      </c>
      <c r="N9" s="22">
        <v>171.4</v>
      </c>
      <c r="O9" s="22">
        <v>191.2</v>
      </c>
      <c r="P9" s="22">
        <v>176.7</v>
      </c>
      <c r="Q9" s="22">
        <v>198.2</v>
      </c>
      <c r="R9" s="22">
        <v>184.9</v>
      </c>
      <c r="S9" s="22">
        <v>177.6</v>
      </c>
      <c r="T9" s="22">
        <v>183.8</v>
      </c>
      <c r="U9" s="22">
        <v>172.1</v>
      </c>
      <c r="V9" s="22">
        <v>182</v>
      </c>
      <c r="W9" s="22">
        <v>172.9</v>
      </c>
      <c r="X9" s="22">
        <v>182.3</v>
      </c>
      <c r="Y9" s="22">
        <v>163.6</v>
      </c>
      <c r="Z9" s="22">
        <v>169.5</v>
      </c>
      <c r="AA9" s="22">
        <v>174.3</v>
      </c>
      <c r="AB9" s="22">
        <v>178.6</v>
      </c>
      <c r="AC9" s="22">
        <v>172.8</v>
      </c>
      <c r="AD9" s="23">
        <v>176.5</v>
      </c>
    </row>
    <row r="10" spans="1:30" x14ac:dyDescent="0.3">
      <c r="A10" s="18" t="s">
        <v>34</v>
      </c>
      <c r="B10" s="20">
        <v>2023</v>
      </c>
      <c r="C10" s="20" t="s">
        <v>35</v>
      </c>
      <c r="D10" s="20">
        <v>174.4</v>
      </c>
      <c r="E10" s="20">
        <v>207.7</v>
      </c>
      <c r="F10" s="20">
        <v>175.2</v>
      </c>
      <c r="G10" s="20">
        <v>177.3</v>
      </c>
      <c r="H10" s="20">
        <v>179.3</v>
      </c>
      <c r="I10" s="20">
        <v>169.5</v>
      </c>
      <c r="J10" s="20">
        <v>152.69999999999999</v>
      </c>
      <c r="K10" s="20">
        <v>171</v>
      </c>
      <c r="L10" s="20">
        <v>120</v>
      </c>
      <c r="M10" s="20">
        <v>209.7</v>
      </c>
      <c r="N10" s="20">
        <v>172.3</v>
      </c>
      <c r="O10" s="20">
        <v>193</v>
      </c>
      <c r="P10" s="20">
        <v>177</v>
      </c>
      <c r="Q10" s="20">
        <v>199.5</v>
      </c>
      <c r="R10" s="20">
        <v>186.2</v>
      </c>
      <c r="S10" s="20">
        <v>178.7</v>
      </c>
      <c r="T10" s="20">
        <v>185.1</v>
      </c>
      <c r="U10" s="20">
        <v>173.5</v>
      </c>
      <c r="V10" s="20">
        <v>182.1</v>
      </c>
      <c r="W10" s="20">
        <v>174.2</v>
      </c>
      <c r="X10" s="20">
        <v>184.4</v>
      </c>
      <c r="Y10" s="20">
        <v>164.2</v>
      </c>
      <c r="Z10" s="20">
        <v>170.3</v>
      </c>
      <c r="AA10" s="20">
        <v>175</v>
      </c>
      <c r="AB10" s="20">
        <v>181</v>
      </c>
      <c r="AC10" s="20">
        <v>174.1</v>
      </c>
      <c r="AD10" s="21">
        <v>177.2</v>
      </c>
    </row>
    <row r="11" spans="1:30" x14ac:dyDescent="0.3">
      <c r="A11" s="19" t="s">
        <v>34</v>
      </c>
      <c r="B11" s="22">
        <v>2023</v>
      </c>
      <c r="C11" s="22" t="s">
        <v>36</v>
      </c>
      <c r="D11" s="22">
        <v>174.4</v>
      </c>
      <c r="E11" s="22">
        <v>207.7</v>
      </c>
      <c r="F11" s="22">
        <v>175.2</v>
      </c>
      <c r="G11" s="22">
        <v>177.3</v>
      </c>
      <c r="H11" s="22">
        <v>179.2</v>
      </c>
      <c r="I11" s="22">
        <v>169.5</v>
      </c>
      <c r="J11" s="22">
        <v>152.80000000000001</v>
      </c>
      <c r="K11" s="22">
        <v>171.1</v>
      </c>
      <c r="L11" s="22">
        <v>120</v>
      </c>
      <c r="M11" s="22">
        <v>209.7</v>
      </c>
      <c r="N11" s="22">
        <v>172.3</v>
      </c>
      <c r="O11" s="22">
        <v>193</v>
      </c>
      <c r="P11" s="22">
        <v>177</v>
      </c>
      <c r="Q11" s="22">
        <v>199.5</v>
      </c>
      <c r="R11" s="22">
        <v>186.1</v>
      </c>
      <c r="S11" s="22">
        <v>178.7</v>
      </c>
      <c r="T11" s="22">
        <v>185.1</v>
      </c>
      <c r="U11" s="22">
        <v>173.5</v>
      </c>
      <c r="V11" s="22">
        <v>181.9</v>
      </c>
      <c r="W11" s="22">
        <v>174.2</v>
      </c>
      <c r="X11" s="22">
        <v>184.4</v>
      </c>
      <c r="Y11" s="22">
        <v>164.2</v>
      </c>
      <c r="Z11" s="22">
        <v>170.3</v>
      </c>
      <c r="AA11" s="22">
        <v>175</v>
      </c>
      <c r="AB11" s="22">
        <v>181</v>
      </c>
      <c r="AC11" s="22">
        <v>174.1</v>
      </c>
      <c r="AD11" s="23">
        <v>177.2</v>
      </c>
    </row>
    <row r="12" spans="1:30" x14ac:dyDescent="0.3">
      <c r="A12" s="18" t="s">
        <v>34</v>
      </c>
      <c r="B12" s="20">
        <v>2023</v>
      </c>
      <c r="C12" s="20" t="s">
        <v>37</v>
      </c>
      <c r="D12" s="20">
        <v>173.8</v>
      </c>
      <c r="E12" s="20">
        <v>209.3</v>
      </c>
      <c r="F12" s="20">
        <v>169.6</v>
      </c>
      <c r="G12" s="20">
        <v>178.4</v>
      </c>
      <c r="H12" s="20">
        <v>174.9</v>
      </c>
      <c r="I12" s="20">
        <v>176.3</v>
      </c>
      <c r="J12" s="20">
        <v>155.4</v>
      </c>
      <c r="K12" s="20">
        <v>173.4</v>
      </c>
      <c r="L12" s="20">
        <v>121.3</v>
      </c>
      <c r="M12" s="20">
        <v>212.9</v>
      </c>
      <c r="N12" s="20">
        <v>172.9</v>
      </c>
      <c r="O12" s="20">
        <v>193.5</v>
      </c>
      <c r="P12" s="20">
        <v>177.9</v>
      </c>
      <c r="Q12" s="20">
        <v>200.6</v>
      </c>
      <c r="R12" s="20">
        <v>186.9</v>
      </c>
      <c r="S12" s="20">
        <v>179.2</v>
      </c>
      <c r="T12" s="20">
        <v>185.7</v>
      </c>
      <c r="U12" s="20">
        <v>175.2</v>
      </c>
      <c r="V12" s="20">
        <v>181.7</v>
      </c>
      <c r="W12" s="20">
        <v>174.6</v>
      </c>
      <c r="X12" s="20">
        <v>185</v>
      </c>
      <c r="Y12" s="20">
        <v>164.5</v>
      </c>
      <c r="Z12" s="20">
        <v>170.7</v>
      </c>
      <c r="AA12" s="20">
        <v>176.4</v>
      </c>
      <c r="AB12" s="20">
        <v>184</v>
      </c>
      <c r="AC12" s="20">
        <v>175</v>
      </c>
      <c r="AD12" s="21">
        <v>178.1</v>
      </c>
    </row>
    <row r="13" spans="1:30" x14ac:dyDescent="0.3">
      <c r="A13" s="19" t="s">
        <v>34</v>
      </c>
      <c r="B13" s="22">
        <v>2023</v>
      </c>
      <c r="C13" s="22" t="s">
        <v>38</v>
      </c>
      <c r="D13" s="22">
        <v>173.7</v>
      </c>
      <c r="E13" s="22">
        <v>214.3</v>
      </c>
      <c r="F13" s="22">
        <v>173.2</v>
      </c>
      <c r="G13" s="22">
        <v>179.5</v>
      </c>
      <c r="H13" s="22">
        <v>170</v>
      </c>
      <c r="I13" s="22">
        <v>172.2</v>
      </c>
      <c r="J13" s="22">
        <v>161</v>
      </c>
      <c r="K13" s="22">
        <v>175.6</v>
      </c>
      <c r="L13" s="22">
        <v>122.7</v>
      </c>
      <c r="M13" s="22">
        <v>218</v>
      </c>
      <c r="N13" s="22">
        <v>173.4</v>
      </c>
      <c r="O13" s="22">
        <v>194.2</v>
      </c>
      <c r="P13" s="22">
        <v>179.1</v>
      </c>
      <c r="Q13" s="22">
        <v>201</v>
      </c>
      <c r="R13" s="22">
        <v>187.3</v>
      </c>
      <c r="S13" s="22">
        <v>179.7</v>
      </c>
      <c r="T13" s="22">
        <v>186.2</v>
      </c>
      <c r="U13" s="22">
        <v>175.6</v>
      </c>
      <c r="V13" s="22">
        <v>182.8</v>
      </c>
      <c r="W13" s="22">
        <v>175.2</v>
      </c>
      <c r="X13" s="22">
        <v>185.7</v>
      </c>
      <c r="Y13" s="22">
        <v>164.8</v>
      </c>
      <c r="Z13" s="22">
        <v>171.2</v>
      </c>
      <c r="AA13" s="22">
        <v>177.1</v>
      </c>
      <c r="AB13" s="22">
        <v>185.2</v>
      </c>
      <c r="AC13" s="22">
        <v>175.7</v>
      </c>
      <c r="AD13" s="23">
        <v>179.1</v>
      </c>
    </row>
    <row r="14" spans="1:30" x14ac:dyDescent="0.3">
      <c r="C14" s="24" t="s">
        <v>78</v>
      </c>
      <c r="D14" s="37">
        <f>COUNTBLANK(D1:D13)</f>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row>
    <row r="15" spans="1:30" x14ac:dyDescent="0.3">
      <c r="C15" s="25" t="s">
        <v>32</v>
      </c>
      <c r="D15" s="37">
        <f>COUNTIF(D2:D13,"NA")</f>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row>
    <row r="16" spans="1:30" x14ac:dyDescent="0.3">
      <c r="A16" s="96" t="s">
        <v>91</v>
      </c>
      <c r="B16" s="96"/>
      <c r="C16" s="96"/>
      <c r="D16" s="38">
        <f>(D13-D2)/D2</f>
        <v>0.1206451612903225</v>
      </c>
      <c r="E16" s="10">
        <v>-2.3245214220601614E-2</v>
      </c>
      <c r="F16" s="10">
        <v>1.4051522248243426E-2</v>
      </c>
      <c r="G16" s="10">
        <v>8.2629674306393175E-2</v>
      </c>
      <c r="H16" s="10">
        <v>-0.15380786460925835</v>
      </c>
      <c r="I16" s="10">
        <v>1.4731879787860933E-2</v>
      </c>
      <c r="J16" s="10">
        <v>-0.11684037301151953</v>
      </c>
      <c r="K16" s="10">
        <v>6.8776628119293873E-2</v>
      </c>
      <c r="L16" s="10">
        <v>2.3352793994995805E-2</v>
      </c>
      <c r="M16" s="10">
        <v>0.16515232495991453</v>
      </c>
      <c r="N16" s="10">
        <v>3.2757593805836809E-2</v>
      </c>
      <c r="O16" s="10">
        <v>5.6008700380641561E-2</v>
      </c>
      <c r="P16" s="10">
        <v>2.4013722126929607E-2</v>
      </c>
    </row>
    <row r="17" spans="1:8" x14ac:dyDescent="0.3">
      <c r="H17" s="10"/>
    </row>
    <row r="20" spans="1:8" x14ac:dyDescent="0.3">
      <c r="A20" s="26" t="s">
        <v>0</v>
      </c>
      <c r="B20" s="26" t="s">
        <v>1</v>
      </c>
      <c r="C20" s="26" t="s">
        <v>2</v>
      </c>
      <c r="D20" s="26" t="s">
        <v>49</v>
      </c>
      <c r="E20" s="26" t="s">
        <v>80</v>
      </c>
    </row>
    <row r="21" spans="1:8" x14ac:dyDescent="0.3">
      <c r="A21" s="20" t="s">
        <v>34</v>
      </c>
      <c r="B21" s="20">
        <v>2022</v>
      </c>
      <c r="C21" s="20" t="s">
        <v>39</v>
      </c>
      <c r="D21" s="25">
        <f>SUM(D2:P2)</f>
        <v>2261.9</v>
      </c>
      <c r="E21" s="27" t="s">
        <v>81</v>
      </c>
    </row>
    <row r="22" spans="1:8" x14ac:dyDescent="0.3">
      <c r="A22" s="22" t="s">
        <v>34</v>
      </c>
      <c r="B22" s="22">
        <v>2022</v>
      </c>
      <c r="C22" s="22" t="s">
        <v>40</v>
      </c>
      <c r="D22">
        <v>2266.3000000000002</v>
      </c>
      <c r="E22" s="29">
        <f>(Table5[[#This Row],[Food &amp; Beverage]]-D21)/D21</f>
        <v>1.9452672531942573E-3</v>
      </c>
    </row>
    <row r="23" spans="1:8" x14ac:dyDescent="0.3">
      <c r="A23" s="20" t="s">
        <v>34</v>
      </c>
      <c r="B23" s="20">
        <v>2022</v>
      </c>
      <c r="C23" s="20" t="s">
        <v>41</v>
      </c>
      <c r="D23">
        <v>2269.2000000000003</v>
      </c>
      <c r="E23" s="28">
        <v>1.279618761858576E-3</v>
      </c>
    </row>
    <row r="24" spans="1:8" x14ac:dyDescent="0.3">
      <c r="A24" s="22" t="s">
        <v>34</v>
      </c>
      <c r="B24" s="22">
        <v>2022</v>
      </c>
      <c r="C24" s="22" t="s">
        <v>42</v>
      </c>
      <c r="D24">
        <v>2280.9</v>
      </c>
      <c r="E24" s="28">
        <v>5.1560021152828386E-3</v>
      </c>
    </row>
    <row r="25" spans="1:8" x14ac:dyDescent="0.3">
      <c r="A25" s="20" t="s">
        <v>34</v>
      </c>
      <c r="B25" s="20">
        <v>2022</v>
      </c>
      <c r="C25" s="20" t="s">
        <v>43</v>
      </c>
      <c r="D25">
        <v>2297.3000000000002</v>
      </c>
      <c r="E25" s="28">
        <v>7.1901442413082953E-3</v>
      </c>
    </row>
    <row r="26" spans="1:8" x14ac:dyDescent="0.3">
      <c r="A26" s="22" t="s">
        <v>34</v>
      </c>
      <c r="B26" s="22">
        <v>2022</v>
      </c>
      <c r="C26" s="22" t="s">
        <v>45</v>
      </c>
      <c r="D26">
        <v>2296.8000000000002</v>
      </c>
      <c r="E26" s="28">
        <v>-2.1764680276846731E-4</v>
      </c>
    </row>
    <row r="27" spans="1:8" x14ac:dyDescent="0.3">
      <c r="A27" s="20" t="s">
        <v>34</v>
      </c>
      <c r="B27" s="20">
        <v>2022</v>
      </c>
      <c r="C27" s="20" t="s">
        <v>46</v>
      </c>
      <c r="D27">
        <v>2283.4</v>
      </c>
      <c r="E27" s="28">
        <v>-5.8342041100662182E-3</v>
      </c>
    </row>
    <row r="28" spans="1:8" x14ac:dyDescent="0.3">
      <c r="A28" s="22" t="s">
        <v>34</v>
      </c>
      <c r="B28" s="22">
        <v>2023</v>
      </c>
      <c r="C28" s="22" t="s">
        <v>31</v>
      </c>
      <c r="D28">
        <v>2292.6999999999998</v>
      </c>
      <c r="E28" s="28">
        <v>4.0728737847068961E-3</v>
      </c>
    </row>
    <row r="29" spans="1:8" x14ac:dyDescent="0.3">
      <c r="A29" s="20" t="s">
        <v>34</v>
      </c>
      <c r="B29" s="20">
        <v>2023</v>
      </c>
      <c r="C29" s="20" t="s">
        <v>35</v>
      </c>
      <c r="D29">
        <v>2279.1</v>
      </c>
      <c r="E29" s="28">
        <v>-5.9318707201116193E-3</v>
      </c>
    </row>
    <row r="30" spans="1:8" x14ac:dyDescent="0.3">
      <c r="A30" s="22" t="s">
        <v>34</v>
      </c>
      <c r="B30" s="22">
        <v>2023</v>
      </c>
      <c r="C30" s="22" t="s">
        <v>36</v>
      </c>
      <c r="D30">
        <v>2279.1999999999998</v>
      </c>
      <c r="E30" s="28">
        <v>4.3876968978943027E-5</v>
      </c>
    </row>
    <row r="31" spans="1:8" x14ac:dyDescent="0.3">
      <c r="A31" s="20" t="s">
        <v>34</v>
      </c>
      <c r="B31" s="20">
        <v>2023</v>
      </c>
      <c r="C31" s="20" t="s">
        <v>37</v>
      </c>
      <c r="D31">
        <v>2289.6000000000004</v>
      </c>
      <c r="E31" s="28">
        <v>4.5630045630048032E-3</v>
      </c>
    </row>
    <row r="32" spans="1:8" x14ac:dyDescent="0.3">
      <c r="A32" s="22" t="s">
        <v>34</v>
      </c>
      <c r="B32" s="22">
        <v>2023</v>
      </c>
      <c r="C32" s="22" t="s">
        <v>38</v>
      </c>
      <c r="D32">
        <v>2306.9</v>
      </c>
      <c r="E32" s="28">
        <v>7.5559049615652185E-3</v>
      </c>
    </row>
    <row r="37" spans="1:12" x14ac:dyDescent="0.3">
      <c r="A37" s="2" t="s">
        <v>82</v>
      </c>
      <c r="B37" s="2"/>
      <c r="C37" s="2"/>
      <c r="D37" s="2"/>
    </row>
    <row r="38" spans="1:12" x14ac:dyDescent="0.3">
      <c r="A38" s="2"/>
      <c r="B38" s="2"/>
      <c r="C38" s="2"/>
      <c r="D38" s="2"/>
    </row>
    <row r="39" spans="1:12" x14ac:dyDescent="0.3">
      <c r="A39" s="33" t="s">
        <v>85</v>
      </c>
      <c r="B39" s="2"/>
      <c r="C39" s="2"/>
      <c r="D39" s="2"/>
      <c r="K39" s="31" t="s">
        <v>87</v>
      </c>
      <c r="L39" s="30" t="s">
        <v>88</v>
      </c>
    </row>
    <row r="40" spans="1:12" x14ac:dyDescent="0.3">
      <c r="A40" s="34" t="s">
        <v>83</v>
      </c>
      <c r="B40" s="35"/>
      <c r="C40" s="35"/>
      <c r="D40" s="35"/>
      <c r="K40" s="32">
        <v>45047</v>
      </c>
      <c r="L40" s="32">
        <v>44958</v>
      </c>
    </row>
    <row r="41" spans="1:12" x14ac:dyDescent="0.3">
      <c r="A41" s="34" t="s">
        <v>84</v>
      </c>
      <c r="B41" s="35"/>
      <c r="C41" s="35"/>
      <c r="D41" s="35"/>
    </row>
    <row r="42" spans="1:12" x14ac:dyDescent="0.3">
      <c r="A42" s="33" t="s">
        <v>86</v>
      </c>
      <c r="B42" s="2"/>
      <c r="C42" s="2"/>
      <c r="D42" s="2"/>
    </row>
    <row r="43" spans="1:12" x14ac:dyDescent="0.3">
      <c r="A43" s="36">
        <f>(D32-D21)/D21</f>
        <v>1.9894778725849948E-2</v>
      </c>
      <c r="B43" s="35"/>
      <c r="C43" s="35"/>
      <c r="D43" s="35"/>
    </row>
    <row r="44" spans="1:12" x14ac:dyDescent="0.3">
      <c r="A44" s="39" t="s">
        <v>93</v>
      </c>
      <c r="B44" s="33"/>
      <c r="C44" s="33"/>
      <c r="D44" s="33"/>
    </row>
    <row r="45" spans="1:12" x14ac:dyDescent="0.3">
      <c r="A45" s="40" t="s">
        <v>12</v>
      </c>
      <c r="B45" s="35"/>
      <c r="C45" s="35"/>
      <c r="D45" s="35"/>
    </row>
    <row r="48" spans="1:12" x14ac:dyDescent="0.3">
      <c r="A48" s="95" t="s">
        <v>89</v>
      </c>
      <c r="B48" s="95"/>
      <c r="C48" s="95"/>
      <c r="D48" s="95"/>
    </row>
    <row r="50" spans="1:2" x14ac:dyDescent="0.3">
      <c r="A50" t="s">
        <v>90</v>
      </c>
      <c r="B50" t="s">
        <v>92</v>
      </c>
    </row>
    <row r="51" spans="1:2" x14ac:dyDescent="0.3">
      <c r="A51" t="s">
        <v>3</v>
      </c>
      <c r="B51" s="41">
        <v>0.1206451612903225</v>
      </c>
    </row>
    <row r="52" spans="1:2" x14ac:dyDescent="0.3">
      <c r="A52" t="s">
        <v>4</v>
      </c>
      <c r="B52" s="41">
        <v>-2.3245214220601614E-2</v>
      </c>
    </row>
    <row r="53" spans="1:2" x14ac:dyDescent="0.3">
      <c r="A53" t="s">
        <v>5</v>
      </c>
      <c r="B53" s="41">
        <v>1.4051522248243426E-2</v>
      </c>
    </row>
    <row r="54" spans="1:2" x14ac:dyDescent="0.3">
      <c r="A54" t="s">
        <v>6</v>
      </c>
      <c r="B54" s="41">
        <v>8.2629674306393175E-2</v>
      </c>
    </row>
    <row r="55" spans="1:2" x14ac:dyDescent="0.3">
      <c r="A55" t="s">
        <v>7</v>
      </c>
      <c r="B55" s="41">
        <v>-0.15380786460925835</v>
      </c>
    </row>
    <row r="56" spans="1:2" x14ac:dyDescent="0.3">
      <c r="A56" t="s">
        <v>8</v>
      </c>
      <c r="B56" s="41">
        <v>1.4731879787860933E-2</v>
      </c>
    </row>
    <row r="57" spans="1:2" x14ac:dyDescent="0.3">
      <c r="A57" t="s">
        <v>9</v>
      </c>
      <c r="B57" s="41">
        <v>-0.11684037301151953</v>
      </c>
    </row>
    <row r="58" spans="1:2" x14ac:dyDescent="0.3">
      <c r="A58" t="s">
        <v>10</v>
      </c>
      <c r="B58" s="41">
        <v>6.8776628119293873E-2</v>
      </c>
    </row>
    <row r="59" spans="1:2" x14ac:dyDescent="0.3">
      <c r="A59" t="s">
        <v>11</v>
      </c>
      <c r="B59" s="41">
        <v>2.3352793994995805E-2</v>
      </c>
    </row>
    <row r="60" spans="1:2" x14ac:dyDescent="0.3">
      <c r="A60" t="s">
        <v>12</v>
      </c>
      <c r="B60" s="41">
        <v>0.16515232495991453</v>
      </c>
    </row>
    <row r="61" spans="1:2" x14ac:dyDescent="0.3">
      <c r="A61" t="s">
        <v>13</v>
      </c>
      <c r="B61" s="41">
        <v>3.2757593805836809E-2</v>
      </c>
    </row>
    <row r="62" spans="1:2" x14ac:dyDescent="0.3">
      <c r="A62" t="s">
        <v>14</v>
      </c>
      <c r="B62" s="41">
        <v>5.6008700380641561E-2</v>
      </c>
    </row>
    <row r="63" spans="1:2" x14ac:dyDescent="0.3">
      <c r="A63" t="s">
        <v>15</v>
      </c>
      <c r="B63" s="41">
        <v>2.4013722126929607E-2</v>
      </c>
    </row>
  </sheetData>
  <mergeCells count="2">
    <mergeCell ref="A48:D48"/>
    <mergeCell ref="A16:C16"/>
  </mergeCells>
  <conditionalFormatting sqref="B51:B63">
    <cfRule type="colorScale" priority="1">
      <colorScale>
        <cfvo type="min"/>
        <cfvo type="percentile" val="50"/>
        <cfvo type="max"/>
        <color rgb="FF63BE7B"/>
        <color rgb="FFFFEB84"/>
        <color rgb="FFF8696B"/>
      </colorScale>
    </cfRule>
  </conditionalFormatting>
  <conditionalFormatting sqref="E21:E32">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A3C5-BDDF-4C0E-A2E6-B8941C01B513}">
  <dimension ref="A1:AQ114"/>
  <sheetViews>
    <sheetView topLeftCell="A67" zoomScale="66" zoomScaleNormal="66" workbookViewId="0">
      <selection activeCell="G61" sqref="G61"/>
    </sheetView>
  </sheetViews>
  <sheetFormatPr defaultRowHeight="14.4" x14ac:dyDescent="0.3"/>
  <cols>
    <col min="4" max="4" width="18.77734375" bestFit="1" customWidth="1"/>
    <col min="5" max="5" width="12.5546875" bestFit="1" customWidth="1"/>
    <col min="6" max="6" width="17.33203125" customWidth="1"/>
    <col min="7" max="7" width="16.33203125" bestFit="1" customWidth="1"/>
    <col min="8" max="8" width="15.6640625" customWidth="1"/>
    <col min="9" max="9" width="18.44140625" customWidth="1"/>
    <col min="10" max="10" width="10.21875" bestFit="1" customWidth="1"/>
    <col min="11" max="11" width="18" bestFit="1" customWidth="1"/>
    <col min="12" max="12" width="22.109375" bestFit="1" customWidth="1"/>
    <col min="13" max="13" width="6.21875" bestFit="1" customWidth="1"/>
    <col min="14" max="14" width="22" bestFit="1" customWidth="1"/>
    <col min="15" max="15" width="31.33203125" bestFit="1" customWidth="1"/>
    <col min="16" max="16" width="18.109375" bestFit="1" customWidth="1"/>
    <col min="17" max="17" width="25.6640625" bestFit="1" customWidth="1"/>
    <col min="20" max="20" width="20" bestFit="1" customWidth="1"/>
    <col min="21" max="21" width="7.77734375" bestFit="1" customWidth="1"/>
    <col min="22" max="22" width="12.21875" bestFit="1" customWidth="1"/>
    <col min="23" max="23" width="26.6640625" bestFit="1" customWidth="1"/>
    <col min="24" max="24" width="6.44140625" bestFit="1" customWidth="1"/>
    <col min="25" max="25" width="26.88671875" bestFit="1" customWidth="1"/>
    <col min="26" max="26" width="24.44140625" bestFit="1" customWidth="1"/>
    <col min="27" max="27" width="9.44140625" bestFit="1" customWidth="1"/>
    <col min="28" max="28" width="22.33203125" bestFit="1" customWidth="1"/>
    <col min="29" max="29" width="12.88671875" bestFit="1" customWidth="1"/>
    <col min="30" max="30" width="12.44140625" bestFit="1" customWidth="1"/>
    <col min="37" max="37" width="9.109375" bestFit="1" customWidth="1"/>
    <col min="38" max="38" width="20" bestFit="1" customWidth="1"/>
    <col min="39" max="40" width="12.77734375" bestFit="1" customWidth="1"/>
    <col min="41" max="41" width="26.6640625" bestFit="1" customWidth="1"/>
  </cols>
  <sheetData>
    <row r="1" spans="1:43" x14ac:dyDescent="0.3">
      <c r="A1" s="15"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7" t="s">
        <v>29</v>
      </c>
      <c r="AH1" s="16" t="s">
        <v>1</v>
      </c>
      <c r="AI1" s="16" t="s">
        <v>2</v>
      </c>
      <c r="AJ1" s="16" t="s">
        <v>17</v>
      </c>
      <c r="AK1" s="16" t="s">
        <v>18</v>
      </c>
      <c r="AL1" s="16" t="s">
        <v>19</v>
      </c>
      <c r="AM1" s="16" t="s">
        <v>20</v>
      </c>
      <c r="AN1" s="16" t="s">
        <v>21</v>
      </c>
      <c r="AO1" s="16" t="s">
        <v>22</v>
      </c>
      <c r="AP1" s="16" t="s">
        <v>24</v>
      </c>
      <c r="AQ1" s="16" t="s">
        <v>26</v>
      </c>
    </row>
    <row r="2" spans="1:43" x14ac:dyDescent="0.3">
      <c r="A2" s="18" t="s">
        <v>34</v>
      </c>
      <c r="B2" s="20">
        <v>2019</v>
      </c>
      <c r="C2" s="20" t="s">
        <v>31</v>
      </c>
      <c r="D2" s="20">
        <v>137.1</v>
      </c>
      <c r="E2" s="20">
        <v>151.4</v>
      </c>
      <c r="F2" s="20">
        <v>140.19999999999999</v>
      </c>
      <c r="G2" s="20">
        <v>142.1</v>
      </c>
      <c r="H2" s="20">
        <v>121.8</v>
      </c>
      <c r="I2" s="20">
        <v>135.4</v>
      </c>
      <c r="J2" s="20">
        <v>131.30000000000001</v>
      </c>
      <c r="K2" s="20">
        <v>120.3</v>
      </c>
      <c r="L2" s="20">
        <v>109.1</v>
      </c>
      <c r="M2" s="20">
        <v>139.4</v>
      </c>
      <c r="N2" s="20">
        <v>133.30000000000001</v>
      </c>
      <c r="O2" s="20">
        <v>154.6</v>
      </c>
      <c r="P2" s="20">
        <v>137.4</v>
      </c>
      <c r="Q2" s="20">
        <v>163.19999999999999</v>
      </c>
      <c r="R2" s="20">
        <v>147.6</v>
      </c>
      <c r="S2" s="20">
        <v>139</v>
      </c>
      <c r="T2" s="20">
        <v>146.4</v>
      </c>
      <c r="U2" s="20">
        <v>147.69999999999999</v>
      </c>
      <c r="V2" s="20">
        <v>139.5</v>
      </c>
      <c r="W2" s="20">
        <v>143.6</v>
      </c>
      <c r="X2" s="20">
        <v>145.1</v>
      </c>
      <c r="Y2" s="20">
        <v>123.3</v>
      </c>
      <c r="Z2" s="20">
        <v>136.69999999999999</v>
      </c>
      <c r="AA2" s="20">
        <v>150.19999999999999</v>
      </c>
      <c r="AB2" s="20">
        <v>132.80000000000001</v>
      </c>
      <c r="AC2" s="20">
        <v>136.9</v>
      </c>
      <c r="AD2" s="21">
        <v>139.6</v>
      </c>
      <c r="AH2" s="20">
        <v>2019</v>
      </c>
      <c r="AI2" s="20" t="s">
        <v>31</v>
      </c>
      <c r="AJ2" s="20">
        <v>147.6</v>
      </c>
      <c r="AK2" s="20">
        <v>139</v>
      </c>
      <c r="AL2" s="20">
        <v>146.4</v>
      </c>
      <c r="AM2" s="20">
        <v>147.69999999999999</v>
      </c>
      <c r="AN2" s="20">
        <v>139.5</v>
      </c>
      <c r="AO2" s="20">
        <v>143.6</v>
      </c>
      <c r="AP2" s="20">
        <v>123.3</v>
      </c>
      <c r="AQ2" s="20">
        <v>150.19999999999999</v>
      </c>
    </row>
    <row r="3" spans="1:43" x14ac:dyDescent="0.3">
      <c r="A3" s="19" t="s">
        <v>34</v>
      </c>
      <c r="B3" s="22">
        <v>2019</v>
      </c>
      <c r="C3" s="22" t="s">
        <v>35</v>
      </c>
      <c r="D3" s="22">
        <v>137.6</v>
      </c>
      <c r="E3" s="22">
        <v>152</v>
      </c>
      <c r="F3" s="22">
        <v>141.5</v>
      </c>
      <c r="G3" s="22">
        <v>142.19999999999999</v>
      </c>
      <c r="H3" s="22">
        <v>122</v>
      </c>
      <c r="I3" s="22">
        <v>136.4</v>
      </c>
      <c r="J3" s="22">
        <v>129.69999999999999</v>
      </c>
      <c r="K3" s="22">
        <v>121</v>
      </c>
      <c r="L3" s="22">
        <v>109</v>
      </c>
      <c r="M3" s="22">
        <v>139.69999999999999</v>
      </c>
      <c r="N3" s="22">
        <v>133.6</v>
      </c>
      <c r="O3" s="22">
        <v>154.9</v>
      </c>
      <c r="P3" s="22">
        <v>137.5</v>
      </c>
      <c r="Q3" s="22">
        <v>163.4</v>
      </c>
      <c r="R3" s="22">
        <v>147.69999999999999</v>
      </c>
      <c r="S3" s="22">
        <v>139.69999999999999</v>
      </c>
      <c r="T3" s="22">
        <v>146.5</v>
      </c>
      <c r="U3" s="22">
        <v>148.5</v>
      </c>
      <c r="V3" s="22">
        <v>138.4</v>
      </c>
      <c r="W3" s="22">
        <v>143.69999999999999</v>
      </c>
      <c r="X3" s="22">
        <v>145.6</v>
      </c>
      <c r="Y3" s="22">
        <v>123.9</v>
      </c>
      <c r="Z3" s="22">
        <v>137.1</v>
      </c>
      <c r="AA3" s="22">
        <v>150.30000000000001</v>
      </c>
      <c r="AB3" s="22">
        <v>134.1</v>
      </c>
      <c r="AC3" s="22">
        <v>137.4</v>
      </c>
      <c r="AD3" s="23">
        <v>139.9</v>
      </c>
      <c r="AH3" s="22">
        <v>2019</v>
      </c>
      <c r="AI3" s="22" t="s">
        <v>35</v>
      </c>
      <c r="AJ3" s="22">
        <v>147.69999999999999</v>
      </c>
      <c r="AK3" s="22">
        <v>139.69999999999999</v>
      </c>
      <c r="AL3" s="22">
        <v>146.5</v>
      </c>
      <c r="AM3" s="22">
        <v>148.5</v>
      </c>
      <c r="AN3" s="22">
        <v>138.4</v>
      </c>
      <c r="AO3" s="22">
        <v>143.69999999999999</v>
      </c>
      <c r="AP3" s="22">
        <v>123.9</v>
      </c>
      <c r="AQ3" s="22">
        <v>150.30000000000001</v>
      </c>
    </row>
    <row r="4" spans="1:43" x14ac:dyDescent="0.3">
      <c r="A4" s="18" t="s">
        <v>34</v>
      </c>
      <c r="B4" s="20">
        <v>2019</v>
      </c>
      <c r="C4" s="20" t="s">
        <v>36</v>
      </c>
      <c r="D4" s="20">
        <v>137.80000000000001</v>
      </c>
      <c r="E4" s="20">
        <v>153</v>
      </c>
      <c r="F4" s="20">
        <v>140.30000000000001</v>
      </c>
      <c r="G4" s="20">
        <v>142.30000000000001</v>
      </c>
      <c r="H4" s="20">
        <v>122</v>
      </c>
      <c r="I4" s="20">
        <v>137.6</v>
      </c>
      <c r="J4" s="20">
        <v>132.6</v>
      </c>
      <c r="K4" s="20">
        <v>121.8</v>
      </c>
      <c r="L4" s="20">
        <v>109</v>
      </c>
      <c r="M4" s="20">
        <v>139.5</v>
      </c>
      <c r="N4" s="20">
        <v>133.69999999999999</v>
      </c>
      <c r="O4" s="20">
        <v>155.19999999999999</v>
      </c>
      <c r="P4" s="20">
        <v>138.1</v>
      </c>
      <c r="Q4" s="20">
        <v>163.5</v>
      </c>
      <c r="R4" s="20">
        <v>147.9</v>
      </c>
      <c r="S4" s="20">
        <v>139.9</v>
      </c>
      <c r="T4" s="20">
        <v>146.69999999999999</v>
      </c>
      <c r="U4" s="20">
        <v>149</v>
      </c>
      <c r="V4" s="20">
        <v>139.69999999999999</v>
      </c>
      <c r="W4" s="20">
        <v>143.80000000000001</v>
      </c>
      <c r="X4" s="20">
        <v>146.19999999999999</v>
      </c>
      <c r="Y4" s="20">
        <v>124.6</v>
      </c>
      <c r="Z4" s="20">
        <v>137.69999999999999</v>
      </c>
      <c r="AA4" s="20">
        <v>150.30000000000001</v>
      </c>
      <c r="AB4" s="20">
        <v>133.4</v>
      </c>
      <c r="AC4" s="20">
        <v>137.69999999999999</v>
      </c>
      <c r="AD4" s="21">
        <v>140.4</v>
      </c>
      <c r="AH4" s="20">
        <v>2019</v>
      </c>
      <c r="AI4" s="20" t="s">
        <v>36</v>
      </c>
      <c r="AJ4" s="20">
        <v>147.9</v>
      </c>
      <c r="AK4" s="20">
        <v>139.9</v>
      </c>
      <c r="AL4" s="20">
        <v>146.69999999999999</v>
      </c>
      <c r="AM4" s="20">
        <v>149</v>
      </c>
      <c r="AN4" s="20">
        <v>139.69999999999999</v>
      </c>
      <c r="AO4" s="20">
        <v>143.80000000000001</v>
      </c>
      <c r="AP4" s="20">
        <v>124.6</v>
      </c>
      <c r="AQ4" s="20">
        <v>150.30000000000001</v>
      </c>
    </row>
    <row r="5" spans="1:43" x14ac:dyDescent="0.3">
      <c r="A5" s="19" t="s">
        <v>34</v>
      </c>
      <c r="B5" s="22">
        <v>2019</v>
      </c>
      <c r="C5" s="22" t="s">
        <v>38</v>
      </c>
      <c r="D5" s="22">
        <v>138.30000000000001</v>
      </c>
      <c r="E5" s="22">
        <v>158.5</v>
      </c>
      <c r="F5" s="22">
        <v>136</v>
      </c>
      <c r="G5" s="22">
        <v>142.5</v>
      </c>
      <c r="H5" s="22">
        <v>122</v>
      </c>
      <c r="I5" s="22">
        <v>146.5</v>
      </c>
      <c r="J5" s="22">
        <v>143</v>
      </c>
      <c r="K5" s="22">
        <v>124.9</v>
      </c>
      <c r="L5" s="22">
        <v>109.9</v>
      </c>
      <c r="M5" s="22">
        <v>139.9</v>
      </c>
      <c r="N5" s="22">
        <v>134</v>
      </c>
      <c r="O5" s="22">
        <v>155.5</v>
      </c>
      <c r="P5" s="22">
        <v>140.9</v>
      </c>
      <c r="Q5" s="22">
        <v>164.1</v>
      </c>
      <c r="R5" s="22">
        <v>148.4</v>
      </c>
      <c r="S5" s="22">
        <v>140.4</v>
      </c>
      <c r="T5" s="22">
        <v>147.30000000000001</v>
      </c>
      <c r="U5" s="22">
        <v>150.1</v>
      </c>
      <c r="V5" s="22">
        <v>140.30000000000001</v>
      </c>
      <c r="W5" s="22">
        <v>143.69999999999999</v>
      </c>
      <c r="X5" s="22">
        <v>146.9</v>
      </c>
      <c r="Y5" s="22">
        <v>124.9</v>
      </c>
      <c r="Z5" s="22">
        <v>139.19999999999999</v>
      </c>
      <c r="AA5" s="22">
        <v>151.6</v>
      </c>
      <c r="AB5" s="22">
        <v>133.4</v>
      </c>
      <c r="AC5" s="22">
        <v>138.19999999999999</v>
      </c>
      <c r="AD5" s="23">
        <v>142</v>
      </c>
      <c r="AH5" s="22">
        <v>2019</v>
      </c>
      <c r="AI5" s="22" t="s">
        <v>38</v>
      </c>
      <c r="AJ5" s="22">
        <v>148.4</v>
      </c>
      <c r="AK5" s="22">
        <v>140.4</v>
      </c>
      <c r="AL5" s="22">
        <v>147.30000000000001</v>
      </c>
      <c r="AM5" s="22">
        <v>150.1</v>
      </c>
      <c r="AN5" s="22">
        <v>140.30000000000001</v>
      </c>
      <c r="AO5" s="22">
        <v>143.69999999999999</v>
      </c>
      <c r="AP5" s="22">
        <v>124.9</v>
      </c>
      <c r="AQ5" s="22">
        <v>151.6</v>
      </c>
    </row>
    <row r="6" spans="1:43" x14ac:dyDescent="0.3">
      <c r="A6" s="18" t="s">
        <v>34</v>
      </c>
      <c r="B6" s="20">
        <v>2019</v>
      </c>
      <c r="C6" s="20" t="s">
        <v>39</v>
      </c>
      <c r="D6" s="20">
        <v>138.69999999999999</v>
      </c>
      <c r="E6" s="20">
        <v>162.1</v>
      </c>
      <c r="F6" s="20">
        <v>137.80000000000001</v>
      </c>
      <c r="G6" s="20">
        <v>143.30000000000001</v>
      </c>
      <c r="H6" s="20">
        <v>122.2</v>
      </c>
      <c r="I6" s="20">
        <v>146.80000000000001</v>
      </c>
      <c r="J6" s="20">
        <v>150.5</v>
      </c>
      <c r="K6" s="20">
        <v>128.30000000000001</v>
      </c>
      <c r="L6" s="20">
        <v>111</v>
      </c>
      <c r="M6" s="20">
        <v>140.6</v>
      </c>
      <c r="N6" s="20">
        <v>134.19999999999999</v>
      </c>
      <c r="O6" s="20">
        <v>155.9</v>
      </c>
      <c r="P6" s="20">
        <v>142.69999999999999</v>
      </c>
      <c r="Q6" s="20">
        <v>164.9</v>
      </c>
      <c r="R6" s="20">
        <v>148.6</v>
      </c>
      <c r="S6" s="20">
        <v>140.4</v>
      </c>
      <c r="T6" s="20">
        <v>147.4</v>
      </c>
      <c r="U6" s="20">
        <v>149.4</v>
      </c>
      <c r="V6" s="20">
        <v>141.19999999999999</v>
      </c>
      <c r="W6" s="20">
        <v>143.80000000000001</v>
      </c>
      <c r="X6" s="20">
        <v>147.4</v>
      </c>
      <c r="Y6" s="20">
        <v>124.6</v>
      </c>
      <c r="Z6" s="20">
        <v>139.6</v>
      </c>
      <c r="AA6" s="20">
        <v>152.5</v>
      </c>
      <c r="AB6" s="20">
        <v>134.30000000000001</v>
      </c>
      <c r="AC6" s="20">
        <v>138.6</v>
      </c>
      <c r="AD6" s="21">
        <v>142.9</v>
      </c>
      <c r="AG6" s="101" t="s">
        <v>103</v>
      </c>
      <c r="AH6" s="20">
        <v>2019</v>
      </c>
      <c r="AI6" s="20" t="s">
        <v>39</v>
      </c>
      <c r="AJ6" s="20">
        <v>148.6</v>
      </c>
      <c r="AK6" s="20">
        <v>140.4</v>
      </c>
      <c r="AL6" s="20">
        <v>147.4</v>
      </c>
      <c r="AM6" s="20">
        <v>149.4</v>
      </c>
      <c r="AN6" s="20">
        <v>141.19999999999999</v>
      </c>
      <c r="AO6" s="20">
        <v>143.80000000000001</v>
      </c>
      <c r="AP6" s="20">
        <v>124.6</v>
      </c>
      <c r="AQ6" s="20">
        <v>152.5</v>
      </c>
    </row>
    <row r="7" spans="1:43" x14ac:dyDescent="0.3">
      <c r="A7" s="19" t="s">
        <v>34</v>
      </c>
      <c r="B7" s="22">
        <v>2019</v>
      </c>
      <c r="C7" s="22" t="s">
        <v>40</v>
      </c>
      <c r="D7" s="22">
        <v>139.30000000000001</v>
      </c>
      <c r="E7" s="22">
        <v>162.69999999999999</v>
      </c>
      <c r="F7" s="22">
        <v>140</v>
      </c>
      <c r="G7" s="22">
        <v>144</v>
      </c>
      <c r="H7" s="22">
        <v>122.5</v>
      </c>
      <c r="I7" s="22">
        <v>150.30000000000001</v>
      </c>
      <c r="J7" s="22">
        <v>160.30000000000001</v>
      </c>
      <c r="K7" s="22">
        <v>130</v>
      </c>
      <c r="L7" s="22">
        <v>111.1</v>
      </c>
      <c r="M7" s="22">
        <v>141.69999999999999</v>
      </c>
      <c r="N7" s="22">
        <v>134.69999999999999</v>
      </c>
      <c r="O7" s="22">
        <v>156.19999999999999</v>
      </c>
      <c r="P7" s="22">
        <v>144.69999999999999</v>
      </c>
      <c r="Q7" s="22">
        <v>165.2</v>
      </c>
      <c r="R7" s="22">
        <v>148.9</v>
      </c>
      <c r="S7" s="22">
        <v>140.5</v>
      </c>
      <c r="T7" s="22">
        <v>147.6</v>
      </c>
      <c r="U7" s="22">
        <v>150.6</v>
      </c>
      <c r="V7" s="22">
        <v>139.30000000000001</v>
      </c>
      <c r="W7" s="22">
        <v>144.19999999999999</v>
      </c>
      <c r="X7" s="22">
        <v>147.9</v>
      </c>
      <c r="Y7" s="22">
        <v>125.6</v>
      </c>
      <c r="Z7" s="22">
        <v>140.5</v>
      </c>
      <c r="AA7" s="22">
        <v>154</v>
      </c>
      <c r="AB7" s="22">
        <v>135.69999999999999</v>
      </c>
      <c r="AC7" s="22">
        <v>139.5</v>
      </c>
      <c r="AD7" s="23">
        <v>144.19999999999999</v>
      </c>
      <c r="AG7" s="101"/>
      <c r="AH7" s="22">
        <v>2019</v>
      </c>
      <c r="AI7" s="22" t="s">
        <v>40</v>
      </c>
      <c r="AJ7" s="22">
        <v>148.9</v>
      </c>
      <c r="AK7" s="22">
        <v>140.5</v>
      </c>
      <c r="AL7" s="22">
        <v>147.6</v>
      </c>
      <c r="AM7" s="22">
        <v>150.6</v>
      </c>
      <c r="AN7" s="22">
        <v>139.30000000000001</v>
      </c>
      <c r="AO7" s="22">
        <v>144.19999999999999</v>
      </c>
      <c r="AP7" s="22">
        <v>125.6</v>
      </c>
      <c r="AQ7" s="22">
        <v>154</v>
      </c>
    </row>
    <row r="8" spans="1:43" x14ac:dyDescent="0.3">
      <c r="A8" s="18" t="s">
        <v>34</v>
      </c>
      <c r="B8" s="20">
        <v>2019</v>
      </c>
      <c r="C8" s="20" t="s">
        <v>41</v>
      </c>
      <c r="D8" s="20">
        <v>140.1</v>
      </c>
      <c r="E8" s="20">
        <v>160.6</v>
      </c>
      <c r="F8" s="20">
        <v>138.5</v>
      </c>
      <c r="G8" s="20">
        <v>144.69999999999999</v>
      </c>
      <c r="H8" s="20">
        <v>122.9</v>
      </c>
      <c r="I8" s="20">
        <v>149.4</v>
      </c>
      <c r="J8" s="20">
        <v>167.4</v>
      </c>
      <c r="K8" s="20">
        <v>130.9</v>
      </c>
      <c r="L8" s="20">
        <v>112</v>
      </c>
      <c r="M8" s="20">
        <v>142.6</v>
      </c>
      <c r="N8" s="20">
        <v>134.9</v>
      </c>
      <c r="O8" s="20">
        <v>156.6</v>
      </c>
      <c r="P8" s="20">
        <v>145.9</v>
      </c>
      <c r="Q8" s="20">
        <v>165.8</v>
      </c>
      <c r="R8" s="20">
        <v>149.1</v>
      </c>
      <c r="S8" s="20">
        <v>140.6</v>
      </c>
      <c r="T8" s="20">
        <v>147.9</v>
      </c>
      <c r="U8" s="20">
        <v>151.6</v>
      </c>
      <c r="V8" s="20">
        <v>138.5</v>
      </c>
      <c r="W8" s="20">
        <v>144.5</v>
      </c>
      <c r="X8" s="20">
        <v>148.5</v>
      </c>
      <c r="Y8" s="20">
        <v>125.8</v>
      </c>
      <c r="Z8" s="20">
        <v>140.9</v>
      </c>
      <c r="AA8" s="20">
        <v>154.9</v>
      </c>
      <c r="AB8" s="20">
        <v>138.4</v>
      </c>
      <c r="AC8" s="20">
        <v>140.19999999999999</v>
      </c>
      <c r="AD8" s="21">
        <v>145</v>
      </c>
      <c r="AG8" s="101"/>
      <c r="AH8" s="20">
        <v>2019</v>
      </c>
      <c r="AI8" s="20" t="s">
        <v>41</v>
      </c>
      <c r="AJ8" s="20">
        <v>149.1</v>
      </c>
      <c r="AK8" s="20">
        <v>140.6</v>
      </c>
      <c r="AL8" s="20">
        <v>147.9</v>
      </c>
      <c r="AM8" s="20">
        <v>151.6</v>
      </c>
      <c r="AN8" s="20">
        <v>138.5</v>
      </c>
      <c r="AO8" s="20">
        <v>144.5</v>
      </c>
      <c r="AP8" s="20">
        <v>125.8</v>
      </c>
      <c r="AQ8" s="20">
        <v>154.9</v>
      </c>
    </row>
    <row r="9" spans="1:43" x14ac:dyDescent="0.3">
      <c r="A9" s="19" t="s">
        <v>34</v>
      </c>
      <c r="B9" s="22">
        <v>2019</v>
      </c>
      <c r="C9" s="22" t="s">
        <v>42</v>
      </c>
      <c r="D9" s="22">
        <v>140.9</v>
      </c>
      <c r="E9" s="22">
        <v>160.80000000000001</v>
      </c>
      <c r="F9" s="22">
        <v>139.6</v>
      </c>
      <c r="G9" s="22">
        <v>145.4</v>
      </c>
      <c r="H9" s="22">
        <v>123.5</v>
      </c>
      <c r="I9" s="22">
        <v>146.6</v>
      </c>
      <c r="J9" s="22">
        <v>173.2</v>
      </c>
      <c r="K9" s="22">
        <v>131.6</v>
      </c>
      <c r="L9" s="22">
        <v>113.2</v>
      </c>
      <c r="M9" s="22">
        <v>144.1</v>
      </c>
      <c r="N9" s="22">
        <v>135</v>
      </c>
      <c r="O9" s="22">
        <v>156.80000000000001</v>
      </c>
      <c r="P9" s="22">
        <v>147</v>
      </c>
      <c r="Q9" s="22">
        <v>166.5</v>
      </c>
      <c r="R9" s="22">
        <v>149.19999999999999</v>
      </c>
      <c r="S9" s="22">
        <v>140.6</v>
      </c>
      <c r="T9" s="22">
        <v>147.9</v>
      </c>
      <c r="U9" s="22">
        <v>152.19999999999999</v>
      </c>
      <c r="V9" s="22">
        <v>139.19999999999999</v>
      </c>
      <c r="W9" s="22">
        <v>144.6</v>
      </c>
      <c r="X9" s="22">
        <v>149</v>
      </c>
      <c r="Y9" s="22">
        <v>126.1</v>
      </c>
      <c r="Z9" s="22">
        <v>141.30000000000001</v>
      </c>
      <c r="AA9" s="22">
        <v>155.19999999999999</v>
      </c>
      <c r="AB9" s="22">
        <v>139.69999999999999</v>
      </c>
      <c r="AC9" s="22">
        <v>140.69999999999999</v>
      </c>
      <c r="AD9" s="23">
        <v>145.80000000000001</v>
      </c>
      <c r="AG9" s="101"/>
      <c r="AH9" s="22">
        <v>2019</v>
      </c>
      <c r="AI9" s="22" t="s">
        <v>42</v>
      </c>
      <c r="AJ9" s="22">
        <v>149.19999999999999</v>
      </c>
      <c r="AK9" s="22">
        <v>140.6</v>
      </c>
      <c r="AL9" s="22">
        <v>147.9</v>
      </c>
      <c r="AM9" s="22">
        <v>152.19999999999999</v>
      </c>
      <c r="AN9" s="22">
        <v>139.19999999999999</v>
      </c>
      <c r="AO9" s="22">
        <v>144.6</v>
      </c>
      <c r="AP9" s="22">
        <v>126.1</v>
      </c>
      <c r="AQ9" s="22">
        <v>155.19999999999999</v>
      </c>
    </row>
    <row r="10" spans="1:43" x14ac:dyDescent="0.3">
      <c r="A10" s="18" t="s">
        <v>34</v>
      </c>
      <c r="B10" s="20">
        <v>2019</v>
      </c>
      <c r="C10" s="20" t="s">
        <v>43</v>
      </c>
      <c r="D10" s="20">
        <v>141.80000000000001</v>
      </c>
      <c r="E10" s="20">
        <v>161</v>
      </c>
      <c r="F10" s="20">
        <v>142.6</v>
      </c>
      <c r="G10" s="20">
        <v>146.19999999999999</v>
      </c>
      <c r="H10" s="20">
        <v>123.9</v>
      </c>
      <c r="I10" s="20">
        <v>148</v>
      </c>
      <c r="J10" s="20">
        <v>188.4</v>
      </c>
      <c r="K10" s="20">
        <v>132.5</v>
      </c>
      <c r="L10" s="20">
        <v>114</v>
      </c>
      <c r="M10" s="20">
        <v>145.4</v>
      </c>
      <c r="N10" s="20">
        <v>135.1</v>
      </c>
      <c r="O10" s="20">
        <v>157.1</v>
      </c>
      <c r="P10" s="20">
        <v>149.6</v>
      </c>
      <c r="Q10" s="20">
        <v>167.1</v>
      </c>
      <c r="R10" s="20">
        <v>149.4</v>
      </c>
      <c r="S10" s="20">
        <v>140.80000000000001</v>
      </c>
      <c r="T10" s="20">
        <v>148.19999999999999</v>
      </c>
      <c r="U10" s="20">
        <v>153</v>
      </c>
      <c r="V10" s="20">
        <v>140.6</v>
      </c>
      <c r="W10" s="20">
        <v>145</v>
      </c>
      <c r="X10" s="20">
        <v>149.4</v>
      </c>
      <c r="Y10" s="20">
        <v>126.3</v>
      </c>
      <c r="Z10" s="20">
        <v>141.69999999999999</v>
      </c>
      <c r="AA10" s="20">
        <v>155.4</v>
      </c>
      <c r="AB10" s="20">
        <v>140</v>
      </c>
      <c r="AC10" s="20">
        <v>141</v>
      </c>
      <c r="AD10" s="21">
        <v>147.19999999999999</v>
      </c>
      <c r="AG10" s="101"/>
      <c r="AH10" s="20">
        <v>2019</v>
      </c>
      <c r="AI10" s="20" t="s">
        <v>43</v>
      </c>
      <c r="AJ10" s="20">
        <v>149.4</v>
      </c>
      <c r="AK10" s="20">
        <v>140.80000000000001</v>
      </c>
      <c r="AL10" s="20">
        <v>148.19999999999999</v>
      </c>
      <c r="AM10" s="20">
        <v>153</v>
      </c>
      <c r="AN10" s="20">
        <v>140.6</v>
      </c>
      <c r="AO10" s="20">
        <v>145</v>
      </c>
      <c r="AP10" s="20">
        <v>126.3</v>
      </c>
      <c r="AQ10" s="20">
        <v>155.4</v>
      </c>
    </row>
    <row r="11" spans="1:43" x14ac:dyDescent="0.3">
      <c r="A11" s="19" t="s">
        <v>34</v>
      </c>
      <c r="B11" s="22">
        <v>2019</v>
      </c>
      <c r="C11" s="22" t="s">
        <v>45</v>
      </c>
      <c r="D11" s="22">
        <v>142.5</v>
      </c>
      <c r="E11" s="22">
        <v>163.19999999999999</v>
      </c>
      <c r="F11" s="22">
        <v>145.6</v>
      </c>
      <c r="G11" s="22">
        <v>146.69999999999999</v>
      </c>
      <c r="H11" s="22">
        <v>124.3</v>
      </c>
      <c r="I11" s="22">
        <v>147.4</v>
      </c>
      <c r="J11" s="22">
        <v>199.6</v>
      </c>
      <c r="K11" s="22">
        <v>135.69999999999999</v>
      </c>
      <c r="L11" s="22">
        <v>114.2</v>
      </c>
      <c r="M11" s="22">
        <v>147</v>
      </c>
      <c r="N11" s="22">
        <v>135.30000000000001</v>
      </c>
      <c r="O11" s="22">
        <v>157.5</v>
      </c>
      <c r="P11" s="22">
        <v>151.9</v>
      </c>
      <c r="Q11" s="22">
        <v>167.9</v>
      </c>
      <c r="R11" s="22">
        <v>149.9</v>
      </c>
      <c r="S11" s="22">
        <v>141</v>
      </c>
      <c r="T11" s="22">
        <v>148.6</v>
      </c>
      <c r="U11" s="22">
        <v>153.5</v>
      </c>
      <c r="V11" s="22">
        <v>142.30000000000001</v>
      </c>
      <c r="W11" s="22">
        <v>145.30000000000001</v>
      </c>
      <c r="X11" s="22">
        <v>149.9</v>
      </c>
      <c r="Y11" s="22">
        <v>126.6</v>
      </c>
      <c r="Z11" s="22">
        <v>142.1</v>
      </c>
      <c r="AA11" s="22">
        <v>155.5</v>
      </c>
      <c r="AB11" s="22">
        <v>140.30000000000001</v>
      </c>
      <c r="AC11" s="22">
        <v>141.30000000000001</v>
      </c>
      <c r="AD11" s="23">
        <v>148.6</v>
      </c>
      <c r="AG11" s="101"/>
      <c r="AH11" s="22">
        <v>2019</v>
      </c>
      <c r="AI11" s="22" t="s">
        <v>45</v>
      </c>
      <c r="AJ11" s="22">
        <v>149.9</v>
      </c>
      <c r="AK11" s="22">
        <v>141</v>
      </c>
      <c r="AL11" s="22">
        <v>148.6</v>
      </c>
      <c r="AM11" s="22">
        <v>153.5</v>
      </c>
      <c r="AN11" s="22">
        <v>142.30000000000001</v>
      </c>
      <c r="AO11" s="22">
        <v>145.30000000000001</v>
      </c>
      <c r="AP11" s="22">
        <v>126.6</v>
      </c>
      <c r="AQ11" s="22">
        <v>155.5</v>
      </c>
    </row>
    <row r="12" spans="1:43" x14ac:dyDescent="0.3">
      <c r="A12" s="18" t="s">
        <v>34</v>
      </c>
      <c r="B12" s="20">
        <v>2019</v>
      </c>
      <c r="C12" s="20" t="s">
        <v>46</v>
      </c>
      <c r="D12" s="20">
        <v>143.5</v>
      </c>
      <c r="E12" s="20">
        <v>165</v>
      </c>
      <c r="F12" s="20">
        <v>151.1</v>
      </c>
      <c r="G12" s="20">
        <v>148.30000000000001</v>
      </c>
      <c r="H12" s="20">
        <v>125.7</v>
      </c>
      <c r="I12" s="20">
        <v>145.69999999999999</v>
      </c>
      <c r="J12" s="20">
        <v>217</v>
      </c>
      <c r="K12" s="20">
        <v>138.30000000000001</v>
      </c>
      <c r="L12" s="20">
        <v>114</v>
      </c>
      <c r="M12" s="20">
        <v>148.69999999999999</v>
      </c>
      <c r="N12" s="20">
        <v>135.80000000000001</v>
      </c>
      <c r="O12" s="20">
        <v>158</v>
      </c>
      <c r="P12" s="20">
        <v>155</v>
      </c>
      <c r="Q12" s="20">
        <v>168.5</v>
      </c>
      <c r="R12" s="20">
        <v>150.30000000000001</v>
      </c>
      <c r="S12" s="20">
        <v>141.30000000000001</v>
      </c>
      <c r="T12" s="20">
        <v>149</v>
      </c>
      <c r="U12" s="20">
        <v>152.80000000000001</v>
      </c>
      <c r="V12" s="20">
        <v>143.69999999999999</v>
      </c>
      <c r="W12" s="20">
        <v>145.80000000000001</v>
      </c>
      <c r="X12" s="20">
        <v>150.4</v>
      </c>
      <c r="Y12" s="20">
        <v>129.80000000000001</v>
      </c>
      <c r="Z12" s="20">
        <v>142.30000000000001</v>
      </c>
      <c r="AA12" s="20">
        <v>155.69999999999999</v>
      </c>
      <c r="AB12" s="20">
        <v>140.4</v>
      </c>
      <c r="AC12" s="20">
        <v>142.5</v>
      </c>
      <c r="AD12" s="21">
        <v>150.4</v>
      </c>
      <c r="AG12" s="101"/>
      <c r="AH12" s="20">
        <v>2019</v>
      </c>
      <c r="AI12" s="20" t="s">
        <v>46</v>
      </c>
      <c r="AJ12" s="20">
        <v>150.30000000000001</v>
      </c>
      <c r="AK12" s="20">
        <v>141.30000000000001</v>
      </c>
      <c r="AL12" s="20">
        <v>149</v>
      </c>
      <c r="AM12" s="20">
        <v>152.80000000000001</v>
      </c>
      <c r="AN12" s="20">
        <v>143.69999999999999</v>
      </c>
      <c r="AO12" s="20">
        <v>145.80000000000001</v>
      </c>
      <c r="AP12" s="20">
        <v>129.80000000000001</v>
      </c>
      <c r="AQ12" s="20">
        <v>155.69999999999999</v>
      </c>
    </row>
    <row r="13" spans="1:43" x14ac:dyDescent="0.3">
      <c r="A13" s="19" t="s">
        <v>34</v>
      </c>
      <c r="B13" s="22">
        <v>2020</v>
      </c>
      <c r="C13" s="22" t="s">
        <v>31</v>
      </c>
      <c r="D13" s="22">
        <v>144.30000000000001</v>
      </c>
      <c r="E13" s="22">
        <v>167.4</v>
      </c>
      <c r="F13" s="22">
        <v>154.9</v>
      </c>
      <c r="G13" s="22">
        <v>150.1</v>
      </c>
      <c r="H13" s="22">
        <v>129.9</v>
      </c>
      <c r="I13" s="22">
        <v>143.19999999999999</v>
      </c>
      <c r="J13" s="22">
        <v>197</v>
      </c>
      <c r="K13" s="22">
        <v>140.4</v>
      </c>
      <c r="L13" s="22">
        <v>114.1</v>
      </c>
      <c r="M13" s="22">
        <v>150.9</v>
      </c>
      <c r="N13" s="22">
        <v>136.1</v>
      </c>
      <c r="O13" s="22">
        <v>158.6</v>
      </c>
      <c r="P13" s="22">
        <v>153.5</v>
      </c>
      <c r="Q13" s="22">
        <v>169.2</v>
      </c>
      <c r="R13" s="22">
        <v>150.5</v>
      </c>
      <c r="S13" s="22">
        <v>141.5</v>
      </c>
      <c r="T13" s="22">
        <v>149.19999999999999</v>
      </c>
      <c r="U13" s="22">
        <v>153.9</v>
      </c>
      <c r="V13" s="22">
        <v>144.6</v>
      </c>
      <c r="W13" s="22">
        <v>146.19999999999999</v>
      </c>
      <c r="X13" s="22">
        <v>151.19999999999999</v>
      </c>
      <c r="Y13" s="22">
        <v>130.9</v>
      </c>
      <c r="Z13" s="22">
        <v>142.80000000000001</v>
      </c>
      <c r="AA13" s="22">
        <v>156.1</v>
      </c>
      <c r="AB13" s="22">
        <v>142.30000000000001</v>
      </c>
      <c r="AC13" s="22">
        <v>143.4</v>
      </c>
      <c r="AD13" s="23">
        <v>150.19999999999999</v>
      </c>
      <c r="AG13" s="101"/>
      <c r="AH13" s="22">
        <v>2020</v>
      </c>
      <c r="AI13" s="22" t="s">
        <v>31</v>
      </c>
      <c r="AJ13" s="22">
        <v>150.5</v>
      </c>
      <c r="AK13" s="22">
        <v>141.5</v>
      </c>
      <c r="AL13" s="22">
        <v>149.19999999999999</v>
      </c>
      <c r="AM13" s="22">
        <v>153.9</v>
      </c>
      <c r="AN13" s="22">
        <v>144.6</v>
      </c>
      <c r="AO13" s="22">
        <v>146.19999999999999</v>
      </c>
      <c r="AP13" s="22">
        <v>130.9</v>
      </c>
      <c r="AQ13" s="22">
        <v>156.1</v>
      </c>
    </row>
    <row r="14" spans="1:43" x14ac:dyDescent="0.3">
      <c r="A14" s="18" t="s">
        <v>34</v>
      </c>
      <c r="B14" s="20">
        <v>2020</v>
      </c>
      <c r="C14" s="20" t="s">
        <v>35</v>
      </c>
      <c r="D14" s="20">
        <v>144.80000000000001</v>
      </c>
      <c r="E14" s="20">
        <v>167.5</v>
      </c>
      <c r="F14" s="20">
        <v>151.80000000000001</v>
      </c>
      <c r="G14" s="20">
        <v>150.80000000000001</v>
      </c>
      <c r="H14" s="20">
        <v>131.4</v>
      </c>
      <c r="I14" s="20">
        <v>141.80000000000001</v>
      </c>
      <c r="J14" s="20">
        <v>170.7</v>
      </c>
      <c r="K14" s="20">
        <v>141.1</v>
      </c>
      <c r="L14" s="20">
        <v>113.6</v>
      </c>
      <c r="M14" s="20">
        <v>152</v>
      </c>
      <c r="N14" s="20">
        <v>136.5</v>
      </c>
      <c r="O14" s="20">
        <v>159.1</v>
      </c>
      <c r="P14" s="20">
        <v>150.5</v>
      </c>
      <c r="Q14" s="20">
        <v>170.1</v>
      </c>
      <c r="R14" s="20">
        <v>150.80000000000001</v>
      </c>
      <c r="S14" s="20">
        <v>141.69999999999999</v>
      </c>
      <c r="T14" s="20">
        <v>149.5</v>
      </c>
      <c r="U14" s="20">
        <v>154.80000000000001</v>
      </c>
      <c r="V14" s="20">
        <v>147.19999999999999</v>
      </c>
      <c r="W14" s="20">
        <v>146.4</v>
      </c>
      <c r="X14" s="20">
        <v>151.69999999999999</v>
      </c>
      <c r="Y14" s="20">
        <v>130.30000000000001</v>
      </c>
      <c r="Z14" s="20">
        <v>143.19999999999999</v>
      </c>
      <c r="AA14" s="20">
        <v>156.19999999999999</v>
      </c>
      <c r="AB14" s="20">
        <v>143.4</v>
      </c>
      <c r="AC14" s="20">
        <v>143.6</v>
      </c>
      <c r="AD14" s="21">
        <v>149.1</v>
      </c>
      <c r="AG14" s="101"/>
      <c r="AH14" s="20">
        <v>2020</v>
      </c>
      <c r="AI14" s="20" t="s">
        <v>35</v>
      </c>
      <c r="AJ14" s="20">
        <v>150.80000000000001</v>
      </c>
      <c r="AK14" s="20">
        <v>141.69999999999999</v>
      </c>
      <c r="AL14" s="20">
        <v>149.5</v>
      </c>
      <c r="AM14" s="20">
        <v>154.80000000000001</v>
      </c>
      <c r="AN14" s="20">
        <v>147.19999999999999</v>
      </c>
      <c r="AO14" s="20">
        <v>146.4</v>
      </c>
      <c r="AP14" s="20">
        <v>130.30000000000001</v>
      </c>
      <c r="AQ14" s="20">
        <v>156.19999999999999</v>
      </c>
    </row>
    <row r="15" spans="1:43" x14ac:dyDescent="0.3">
      <c r="A15" s="19" t="s">
        <v>34</v>
      </c>
      <c r="B15" s="54">
        <v>2020</v>
      </c>
      <c r="C15" s="54" t="s">
        <v>36</v>
      </c>
      <c r="D15" s="22">
        <v>145.1</v>
      </c>
      <c r="E15" s="22">
        <v>167</v>
      </c>
      <c r="F15" s="22">
        <v>148.1</v>
      </c>
      <c r="G15" s="22">
        <v>151.5</v>
      </c>
      <c r="H15" s="22">
        <v>131.19999999999999</v>
      </c>
      <c r="I15" s="22">
        <v>142.5</v>
      </c>
      <c r="J15" s="22">
        <v>157.30000000000001</v>
      </c>
      <c r="K15" s="22">
        <v>141.1</v>
      </c>
      <c r="L15" s="22">
        <v>113.2</v>
      </c>
      <c r="M15" s="22">
        <v>153.19999999999999</v>
      </c>
      <c r="N15" s="22">
        <v>136.69999999999999</v>
      </c>
      <c r="O15" s="22">
        <v>159.6</v>
      </c>
      <c r="P15" s="22">
        <v>148.9</v>
      </c>
      <c r="Q15" s="22">
        <v>171.2</v>
      </c>
      <c r="R15" s="22">
        <v>151.19999999999999</v>
      </c>
      <c r="S15" s="22">
        <v>141.9</v>
      </c>
      <c r="T15" s="22">
        <v>149.80000000000001</v>
      </c>
      <c r="U15" s="22">
        <v>154.5</v>
      </c>
      <c r="V15" s="22">
        <v>148.9</v>
      </c>
      <c r="W15" s="22">
        <v>146.4</v>
      </c>
      <c r="X15" s="22">
        <v>152.30000000000001</v>
      </c>
      <c r="Y15" s="22">
        <v>129.9</v>
      </c>
      <c r="Z15" s="22">
        <v>143.69999999999999</v>
      </c>
      <c r="AA15" s="22">
        <v>156.1</v>
      </c>
      <c r="AB15" s="22">
        <v>145.19999999999999</v>
      </c>
      <c r="AC15" s="22">
        <v>143.80000000000001</v>
      </c>
      <c r="AD15" s="23">
        <v>148.6</v>
      </c>
      <c r="AG15" s="101"/>
      <c r="AH15" s="54">
        <v>2020</v>
      </c>
      <c r="AI15" s="54" t="s">
        <v>36</v>
      </c>
      <c r="AJ15" s="22">
        <v>151.19999999999999</v>
      </c>
      <c r="AK15" s="22">
        <v>141.9</v>
      </c>
      <c r="AL15" s="22">
        <v>149.80000000000001</v>
      </c>
      <c r="AM15" s="22">
        <v>154.5</v>
      </c>
      <c r="AN15" s="22">
        <v>148.9</v>
      </c>
      <c r="AO15" s="22">
        <v>146.4</v>
      </c>
      <c r="AP15" s="22">
        <v>129.9</v>
      </c>
      <c r="AQ15" s="22">
        <v>156.1</v>
      </c>
    </row>
    <row r="16" spans="1:43" x14ac:dyDescent="0.3">
      <c r="A16" s="18" t="s">
        <v>34</v>
      </c>
      <c r="B16" s="20">
        <v>2020</v>
      </c>
      <c r="C16" s="20" t="s">
        <v>37</v>
      </c>
      <c r="D16" s="20">
        <v>148.69999999999999</v>
      </c>
      <c r="E16" s="49">
        <v>167.29999999999998</v>
      </c>
      <c r="F16" s="20">
        <v>148.80000000000001</v>
      </c>
      <c r="G16" s="20">
        <v>155.6</v>
      </c>
      <c r="H16" s="20">
        <v>135.1</v>
      </c>
      <c r="I16" s="20">
        <v>149.9</v>
      </c>
      <c r="J16" s="20">
        <v>168.6</v>
      </c>
      <c r="K16" s="20">
        <v>150.4</v>
      </c>
      <c r="L16" s="20">
        <v>120.3</v>
      </c>
      <c r="M16" s="20">
        <v>157.1</v>
      </c>
      <c r="N16" s="20">
        <v>136.80000000000001</v>
      </c>
      <c r="O16" s="49">
        <v>159.1</v>
      </c>
      <c r="P16" s="20">
        <v>151.4</v>
      </c>
      <c r="Q16" s="50">
        <v>170.16666666666666</v>
      </c>
      <c r="R16" s="50">
        <v>150.83333333333334</v>
      </c>
      <c r="S16" s="49">
        <v>141.70000000000002</v>
      </c>
      <c r="T16" s="49">
        <v>149.5</v>
      </c>
      <c r="U16" s="20">
        <v>155.6</v>
      </c>
      <c r="V16" s="20">
        <v>144.1</v>
      </c>
      <c r="W16" s="50">
        <v>146.33333333333334</v>
      </c>
      <c r="X16" s="20">
        <v>150.69999999999999</v>
      </c>
      <c r="Y16" s="50">
        <v>130.36666666666667</v>
      </c>
      <c r="Z16" s="50">
        <v>143.23333333333332</v>
      </c>
      <c r="AA16" s="50">
        <v>156.13333333333333</v>
      </c>
      <c r="AB16" s="50">
        <v>143.63333333333335</v>
      </c>
      <c r="AC16" s="50">
        <v>143.6</v>
      </c>
      <c r="AD16" s="50">
        <v>149.29999999999998</v>
      </c>
      <c r="AG16" s="101"/>
      <c r="AH16" s="20">
        <v>2020</v>
      </c>
      <c r="AI16" s="20" t="s">
        <v>37</v>
      </c>
      <c r="AJ16" s="50">
        <v>150.83333333333334</v>
      </c>
      <c r="AK16" s="49">
        <v>141.70000000000002</v>
      </c>
      <c r="AL16" s="49">
        <v>149.5</v>
      </c>
      <c r="AM16" s="20">
        <v>155.6</v>
      </c>
      <c r="AN16" s="20">
        <v>144.1</v>
      </c>
      <c r="AO16" s="50">
        <v>146.33333333333334</v>
      </c>
      <c r="AP16" s="50">
        <v>130.36666666666667</v>
      </c>
      <c r="AQ16" s="50">
        <v>156.13333333333333</v>
      </c>
    </row>
    <row r="17" spans="1:43" x14ac:dyDescent="0.3">
      <c r="A17" s="19" t="s">
        <v>34</v>
      </c>
      <c r="B17" s="22">
        <v>2020</v>
      </c>
      <c r="C17" s="22" t="s">
        <v>38</v>
      </c>
      <c r="D17" s="46">
        <f>AVERAGE(D14:D16)</f>
        <v>146.19999999999999</v>
      </c>
      <c r="E17" s="52">
        <v>167.25</v>
      </c>
      <c r="F17" s="52">
        <v>149.56666666666666</v>
      </c>
      <c r="G17" s="53">
        <v>152.63333333333333</v>
      </c>
      <c r="H17" s="53">
        <v>132.56666666666669</v>
      </c>
      <c r="I17" s="52">
        <v>144.73333333333335</v>
      </c>
      <c r="J17" s="53">
        <v>165.53333333333333</v>
      </c>
      <c r="K17" s="52">
        <v>144.20000000000002</v>
      </c>
      <c r="L17" s="52">
        <v>115.7</v>
      </c>
      <c r="M17" s="52">
        <v>154.1</v>
      </c>
      <c r="N17" s="53">
        <v>136.66666666666666</v>
      </c>
      <c r="O17" s="52">
        <v>159.35</v>
      </c>
      <c r="P17" s="52">
        <v>150.26666666666665</v>
      </c>
      <c r="Q17" s="52">
        <v>170.64999999999998</v>
      </c>
      <c r="R17" s="52">
        <v>151</v>
      </c>
      <c r="S17" s="52">
        <v>141.80000000000001</v>
      </c>
      <c r="T17" s="52">
        <v>149.65</v>
      </c>
      <c r="U17" s="52">
        <v>154.96666666666667</v>
      </c>
      <c r="V17" s="52">
        <v>146.73333333333335</v>
      </c>
      <c r="W17" s="52">
        <v>146.4</v>
      </c>
      <c r="X17" s="52">
        <v>151.56666666666666</v>
      </c>
      <c r="Y17" s="52">
        <v>130.10000000000002</v>
      </c>
      <c r="Z17" s="52">
        <v>143.44999999999999</v>
      </c>
      <c r="AA17" s="52">
        <v>156.14999999999998</v>
      </c>
      <c r="AB17" s="52">
        <v>144.30000000000001</v>
      </c>
      <c r="AC17" s="52">
        <v>143.69999999999999</v>
      </c>
      <c r="AD17" s="52">
        <v>148.85</v>
      </c>
      <c r="AH17" s="22">
        <v>2020</v>
      </c>
      <c r="AI17" s="22" t="s">
        <v>38</v>
      </c>
      <c r="AJ17" s="52">
        <v>151</v>
      </c>
      <c r="AK17" s="52">
        <v>141.80000000000001</v>
      </c>
      <c r="AL17" s="52">
        <v>149.65</v>
      </c>
      <c r="AM17" s="52">
        <v>154.96666666666667</v>
      </c>
      <c r="AN17" s="52">
        <v>146.73333333333335</v>
      </c>
      <c r="AO17" s="52">
        <v>146.4</v>
      </c>
      <c r="AP17" s="52">
        <v>130.10000000000002</v>
      </c>
      <c r="AQ17" s="52">
        <v>156.14999999999998</v>
      </c>
    </row>
    <row r="18" spans="1:43" x14ac:dyDescent="0.3">
      <c r="A18" s="18" t="s">
        <v>34</v>
      </c>
      <c r="B18" s="20">
        <v>2020</v>
      </c>
      <c r="C18" s="20" t="s">
        <v>39</v>
      </c>
      <c r="D18" s="20">
        <v>149.6</v>
      </c>
      <c r="E18" s="20">
        <v>192.7</v>
      </c>
      <c r="F18" s="20">
        <v>151.4</v>
      </c>
      <c r="G18" s="20">
        <v>153.30000000000001</v>
      </c>
      <c r="H18" s="20">
        <v>136.30000000000001</v>
      </c>
      <c r="I18" s="20">
        <v>147.19999999999999</v>
      </c>
      <c r="J18" s="20">
        <v>156.5</v>
      </c>
      <c r="K18" s="20">
        <v>150.9</v>
      </c>
      <c r="L18" s="20">
        <v>114.2</v>
      </c>
      <c r="M18" s="20">
        <v>159.5</v>
      </c>
      <c r="N18" s="20">
        <v>139.4</v>
      </c>
      <c r="O18" s="20">
        <v>161.80000000000001</v>
      </c>
      <c r="P18" s="20">
        <v>154</v>
      </c>
      <c r="Q18" s="20">
        <v>183.5</v>
      </c>
      <c r="R18" s="20">
        <v>152.5</v>
      </c>
      <c r="S18" s="20">
        <v>144.4</v>
      </c>
      <c r="T18" s="20">
        <v>151.4</v>
      </c>
      <c r="U18" s="20">
        <v>154.69999999999999</v>
      </c>
      <c r="V18" s="20">
        <v>141.9</v>
      </c>
      <c r="W18" s="20">
        <v>146.4</v>
      </c>
      <c r="X18" s="20">
        <v>154.4</v>
      </c>
      <c r="Y18" s="20">
        <v>135</v>
      </c>
      <c r="Z18" s="20">
        <v>148.30000000000001</v>
      </c>
      <c r="AA18" s="20">
        <v>156.4</v>
      </c>
      <c r="AB18" s="20">
        <v>151.6</v>
      </c>
      <c r="AC18" s="20">
        <v>147</v>
      </c>
      <c r="AD18" s="21">
        <v>151.80000000000001</v>
      </c>
      <c r="AH18" s="20">
        <v>2020</v>
      </c>
      <c r="AI18" s="20" t="s">
        <v>39</v>
      </c>
      <c r="AJ18" s="20">
        <v>152.5</v>
      </c>
      <c r="AK18" s="20">
        <v>144.4</v>
      </c>
      <c r="AL18" s="20">
        <v>151.4</v>
      </c>
      <c r="AM18" s="20">
        <v>154.69999999999999</v>
      </c>
      <c r="AN18" s="20">
        <v>141.9</v>
      </c>
      <c r="AO18" s="20">
        <v>146.4</v>
      </c>
      <c r="AP18" s="20">
        <v>135</v>
      </c>
      <c r="AQ18" s="20">
        <v>156.4</v>
      </c>
    </row>
    <row r="19" spans="1:43" x14ac:dyDescent="0.3">
      <c r="A19" s="19" t="s">
        <v>34</v>
      </c>
      <c r="B19" s="22">
        <v>2020</v>
      </c>
      <c r="C19" s="22" t="s">
        <v>40</v>
      </c>
      <c r="D19" s="22">
        <v>149.6</v>
      </c>
      <c r="E19" s="22">
        <v>192.7</v>
      </c>
      <c r="F19" s="22">
        <v>151.4</v>
      </c>
      <c r="G19" s="22">
        <v>153.30000000000001</v>
      </c>
      <c r="H19" s="22">
        <v>136.30000000000001</v>
      </c>
      <c r="I19" s="22">
        <v>147.19999999999999</v>
      </c>
      <c r="J19" s="22">
        <v>156.5</v>
      </c>
      <c r="K19" s="22">
        <v>150.9</v>
      </c>
      <c r="L19" s="22">
        <v>114.2</v>
      </c>
      <c r="M19" s="22">
        <v>159.5</v>
      </c>
      <c r="N19" s="22">
        <v>139.4</v>
      </c>
      <c r="O19" s="22">
        <v>161.80000000000001</v>
      </c>
      <c r="P19" s="22">
        <v>154</v>
      </c>
      <c r="Q19" s="22">
        <v>183.5</v>
      </c>
      <c r="R19" s="22">
        <v>152.5</v>
      </c>
      <c r="S19" s="22">
        <v>144.4</v>
      </c>
      <c r="T19" s="22">
        <v>151.4</v>
      </c>
      <c r="U19" s="22">
        <v>154.69999999999999</v>
      </c>
      <c r="V19" s="22">
        <v>141.9</v>
      </c>
      <c r="W19" s="22">
        <v>146.4</v>
      </c>
      <c r="X19" s="22">
        <v>154.4</v>
      </c>
      <c r="Y19" s="22">
        <v>135</v>
      </c>
      <c r="Z19" s="22">
        <v>148.30000000000001</v>
      </c>
      <c r="AA19" s="22">
        <v>156.4</v>
      </c>
      <c r="AB19" s="22">
        <v>151.6</v>
      </c>
      <c r="AC19" s="22">
        <v>147</v>
      </c>
      <c r="AD19" s="23">
        <v>151.80000000000001</v>
      </c>
      <c r="AH19" s="22">
        <v>2020</v>
      </c>
      <c r="AI19" s="22" t="s">
        <v>40</v>
      </c>
      <c r="AJ19" s="22">
        <v>152.5</v>
      </c>
      <c r="AK19" s="22">
        <v>144.4</v>
      </c>
      <c r="AL19" s="22">
        <v>151.4</v>
      </c>
      <c r="AM19" s="22">
        <v>154.69999999999999</v>
      </c>
      <c r="AN19" s="22">
        <v>141.9</v>
      </c>
      <c r="AO19" s="22">
        <v>146.4</v>
      </c>
      <c r="AP19" s="22">
        <v>135</v>
      </c>
      <c r="AQ19" s="22">
        <v>156.4</v>
      </c>
    </row>
    <row r="20" spans="1:43" x14ac:dyDescent="0.3">
      <c r="A20" s="18" t="s">
        <v>34</v>
      </c>
      <c r="B20" s="20">
        <v>2020</v>
      </c>
      <c r="C20" s="20" t="s">
        <v>41</v>
      </c>
      <c r="D20" s="20">
        <v>148.9</v>
      </c>
      <c r="E20" s="20">
        <v>190.9</v>
      </c>
      <c r="F20" s="20">
        <v>150.80000000000001</v>
      </c>
      <c r="G20" s="20">
        <v>153.30000000000001</v>
      </c>
      <c r="H20" s="20">
        <v>137.4</v>
      </c>
      <c r="I20" s="20">
        <v>150.4</v>
      </c>
      <c r="J20" s="20">
        <v>178.1</v>
      </c>
      <c r="K20" s="20">
        <v>150.4</v>
      </c>
      <c r="L20" s="20">
        <v>115.1</v>
      </c>
      <c r="M20" s="20">
        <v>160</v>
      </c>
      <c r="N20" s="20">
        <v>140.6</v>
      </c>
      <c r="O20" s="20">
        <v>162.30000000000001</v>
      </c>
      <c r="P20" s="20">
        <v>157</v>
      </c>
      <c r="Q20" s="20">
        <v>182.6</v>
      </c>
      <c r="R20" s="20">
        <v>153.1</v>
      </c>
      <c r="S20" s="20">
        <v>143.4</v>
      </c>
      <c r="T20" s="20">
        <v>151.69999999999999</v>
      </c>
      <c r="U20" s="20">
        <v>155.5</v>
      </c>
      <c r="V20" s="20">
        <v>143</v>
      </c>
      <c r="W20" s="20">
        <v>148.4</v>
      </c>
      <c r="X20" s="20">
        <v>155</v>
      </c>
      <c r="Y20" s="20">
        <v>138.5</v>
      </c>
      <c r="Z20" s="20">
        <v>146</v>
      </c>
      <c r="AA20" s="20">
        <v>158.5</v>
      </c>
      <c r="AB20" s="20">
        <v>154.30000000000001</v>
      </c>
      <c r="AC20" s="20">
        <v>149</v>
      </c>
      <c r="AD20" s="21">
        <v>153.9</v>
      </c>
      <c r="AH20" s="20">
        <v>2020</v>
      </c>
      <c r="AI20" s="20" t="s">
        <v>41</v>
      </c>
      <c r="AJ20" s="20">
        <v>153.1</v>
      </c>
      <c r="AK20" s="20">
        <v>143.4</v>
      </c>
      <c r="AL20" s="20">
        <v>151.69999999999999</v>
      </c>
      <c r="AM20" s="20">
        <v>155.5</v>
      </c>
      <c r="AN20" s="20">
        <v>143</v>
      </c>
      <c r="AO20" s="20">
        <v>148.4</v>
      </c>
      <c r="AP20" s="20">
        <v>138.5</v>
      </c>
      <c r="AQ20" s="20">
        <v>158.5</v>
      </c>
    </row>
    <row r="21" spans="1:43" x14ac:dyDescent="0.3">
      <c r="A21" s="19" t="s">
        <v>34</v>
      </c>
      <c r="B21" s="22">
        <v>2020</v>
      </c>
      <c r="C21" s="22" t="s">
        <v>42</v>
      </c>
      <c r="D21" s="22">
        <v>148.4</v>
      </c>
      <c r="E21" s="22">
        <v>187.1</v>
      </c>
      <c r="F21" s="22">
        <v>152.5</v>
      </c>
      <c r="G21" s="22">
        <v>153.6</v>
      </c>
      <c r="H21" s="22">
        <v>138.19999999999999</v>
      </c>
      <c r="I21" s="22">
        <v>150.9</v>
      </c>
      <c r="J21" s="22">
        <v>186.7</v>
      </c>
      <c r="K21" s="22">
        <v>149.80000000000001</v>
      </c>
      <c r="L21" s="22">
        <v>116.4</v>
      </c>
      <c r="M21" s="22">
        <v>160.30000000000001</v>
      </c>
      <c r="N21" s="22">
        <v>142.19999999999999</v>
      </c>
      <c r="O21" s="22">
        <v>162.9</v>
      </c>
      <c r="P21" s="22">
        <v>158</v>
      </c>
      <c r="Q21" s="22">
        <v>184.4</v>
      </c>
      <c r="R21" s="22">
        <v>153.4</v>
      </c>
      <c r="S21" s="22">
        <v>144.30000000000001</v>
      </c>
      <c r="T21" s="22">
        <v>152</v>
      </c>
      <c r="U21" s="22">
        <v>156.30000000000001</v>
      </c>
      <c r="V21" s="22">
        <v>142.9</v>
      </c>
      <c r="W21" s="22">
        <v>148.69999999999999</v>
      </c>
      <c r="X21" s="22">
        <v>155.6</v>
      </c>
      <c r="Y21" s="22">
        <v>139.6</v>
      </c>
      <c r="Z21" s="22">
        <v>146.6</v>
      </c>
      <c r="AA21" s="22">
        <v>157.5</v>
      </c>
      <c r="AB21" s="22">
        <v>158.4</v>
      </c>
      <c r="AC21" s="22">
        <v>150</v>
      </c>
      <c r="AD21" s="23">
        <v>154.69999999999999</v>
      </c>
      <c r="AH21" s="22">
        <v>2020</v>
      </c>
      <c r="AI21" s="22" t="s">
        <v>42</v>
      </c>
      <c r="AJ21" s="22">
        <v>153.4</v>
      </c>
      <c r="AK21" s="22">
        <v>144.30000000000001</v>
      </c>
      <c r="AL21" s="22">
        <v>152</v>
      </c>
      <c r="AM21" s="22">
        <v>156.30000000000001</v>
      </c>
      <c r="AN21" s="22">
        <v>142.9</v>
      </c>
      <c r="AO21" s="22">
        <v>148.69999999999999</v>
      </c>
      <c r="AP21" s="22">
        <v>139.6</v>
      </c>
      <c r="AQ21" s="22">
        <v>157.5</v>
      </c>
    </row>
    <row r="22" spans="1:43" x14ac:dyDescent="0.3">
      <c r="A22" s="18" t="s">
        <v>34</v>
      </c>
      <c r="B22" s="20">
        <v>2020</v>
      </c>
      <c r="C22" s="20" t="s">
        <v>43</v>
      </c>
      <c r="D22" s="20">
        <v>147.5</v>
      </c>
      <c r="E22" s="20">
        <v>188.9</v>
      </c>
      <c r="F22" s="20">
        <v>161.4</v>
      </c>
      <c r="G22" s="20">
        <v>153.6</v>
      </c>
      <c r="H22" s="20">
        <v>140.1</v>
      </c>
      <c r="I22" s="20">
        <v>151.19999999999999</v>
      </c>
      <c r="J22" s="20">
        <v>209.2</v>
      </c>
      <c r="K22" s="20">
        <v>150.9</v>
      </c>
      <c r="L22" s="20">
        <v>116.2</v>
      </c>
      <c r="M22" s="20">
        <v>161</v>
      </c>
      <c r="N22" s="20">
        <v>144</v>
      </c>
      <c r="O22" s="20">
        <v>163.19999999999999</v>
      </c>
      <c r="P22" s="20">
        <v>161.4</v>
      </c>
      <c r="Q22" s="20">
        <v>184.3</v>
      </c>
      <c r="R22" s="20">
        <v>153.69999999999999</v>
      </c>
      <c r="S22" s="20">
        <v>144.6</v>
      </c>
      <c r="T22" s="20">
        <v>152.30000000000001</v>
      </c>
      <c r="U22" s="20">
        <v>156.5</v>
      </c>
      <c r="V22" s="20">
        <v>143.1</v>
      </c>
      <c r="W22" s="20">
        <v>148.69999999999999</v>
      </c>
      <c r="X22" s="20">
        <v>156.30000000000001</v>
      </c>
      <c r="Y22" s="20">
        <v>140.6</v>
      </c>
      <c r="Z22" s="20">
        <v>146.5</v>
      </c>
      <c r="AA22" s="20">
        <v>158.5</v>
      </c>
      <c r="AB22" s="20">
        <v>157</v>
      </c>
      <c r="AC22" s="20">
        <v>150.4</v>
      </c>
      <c r="AD22" s="21">
        <v>156.4</v>
      </c>
      <c r="AH22" s="20">
        <v>2020</v>
      </c>
      <c r="AI22" s="20" t="s">
        <v>43</v>
      </c>
      <c r="AJ22" s="20">
        <v>153.69999999999999</v>
      </c>
      <c r="AK22" s="20">
        <v>144.6</v>
      </c>
      <c r="AL22" s="20">
        <v>152.30000000000001</v>
      </c>
      <c r="AM22" s="20">
        <v>156.5</v>
      </c>
      <c r="AN22" s="20">
        <v>143.1</v>
      </c>
      <c r="AO22" s="20">
        <v>148.69999999999999</v>
      </c>
      <c r="AP22" s="20">
        <v>140.6</v>
      </c>
      <c r="AQ22" s="20">
        <v>158.5</v>
      </c>
    </row>
    <row r="23" spans="1:43" x14ac:dyDescent="0.3">
      <c r="A23" s="19" t="s">
        <v>34</v>
      </c>
      <c r="B23" s="22">
        <v>2020</v>
      </c>
      <c r="C23" s="22" t="s">
        <v>45</v>
      </c>
      <c r="D23" s="22">
        <v>146.80000000000001</v>
      </c>
      <c r="E23" s="22">
        <v>191</v>
      </c>
      <c r="F23" s="22">
        <v>173.6</v>
      </c>
      <c r="G23" s="22">
        <v>153.80000000000001</v>
      </c>
      <c r="H23" s="22">
        <v>142.69999999999999</v>
      </c>
      <c r="I23" s="22">
        <v>148.4</v>
      </c>
      <c r="J23" s="22">
        <v>230</v>
      </c>
      <c r="K23" s="22">
        <v>156.80000000000001</v>
      </c>
      <c r="L23" s="22">
        <v>115.7</v>
      </c>
      <c r="M23" s="22">
        <v>161.80000000000001</v>
      </c>
      <c r="N23" s="22">
        <v>146.5</v>
      </c>
      <c r="O23" s="22">
        <v>163.80000000000001</v>
      </c>
      <c r="P23" s="22">
        <v>164.7</v>
      </c>
      <c r="Q23" s="22">
        <v>184.8</v>
      </c>
      <c r="R23" s="22">
        <v>154.30000000000001</v>
      </c>
      <c r="S23" s="22">
        <v>144.9</v>
      </c>
      <c r="T23" s="22">
        <v>152.80000000000001</v>
      </c>
      <c r="U23" s="22">
        <v>158</v>
      </c>
      <c r="V23" s="22">
        <v>143.6</v>
      </c>
      <c r="W23" s="22">
        <v>149.19999999999999</v>
      </c>
      <c r="X23" s="22">
        <v>157.19999999999999</v>
      </c>
      <c r="Y23" s="22">
        <v>140.4</v>
      </c>
      <c r="Z23" s="22">
        <v>148.4</v>
      </c>
      <c r="AA23" s="22">
        <v>158.6</v>
      </c>
      <c r="AB23" s="22">
        <v>156.9</v>
      </c>
      <c r="AC23" s="22">
        <v>150.69999999999999</v>
      </c>
      <c r="AD23" s="23">
        <v>158.4</v>
      </c>
      <c r="AH23" s="22">
        <v>2020</v>
      </c>
      <c r="AI23" s="22" t="s">
        <v>45</v>
      </c>
      <c r="AJ23" s="22">
        <v>154.30000000000001</v>
      </c>
      <c r="AK23" s="22">
        <v>144.9</v>
      </c>
      <c r="AL23" s="22">
        <v>152.80000000000001</v>
      </c>
      <c r="AM23" s="22">
        <v>158</v>
      </c>
      <c r="AN23" s="22">
        <v>143.6</v>
      </c>
      <c r="AO23" s="22">
        <v>149.19999999999999</v>
      </c>
      <c r="AP23" s="22">
        <v>140.4</v>
      </c>
      <c r="AQ23" s="22">
        <v>158.6</v>
      </c>
    </row>
    <row r="24" spans="1:43" x14ac:dyDescent="0.3">
      <c r="A24" s="18" t="s">
        <v>34</v>
      </c>
      <c r="B24" s="20">
        <v>2020</v>
      </c>
      <c r="C24" s="20" t="s">
        <v>46</v>
      </c>
      <c r="D24" s="20">
        <v>146</v>
      </c>
      <c r="E24" s="20">
        <v>191</v>
      </c>
      <c r="F24" s="20">
        <v>175.3</v>
      </c>
      <c r="G24" s="20">
        <v>154.1</v>
      </c>
      <c r="H24" s="20">
        <v>146.6</v>
      </c>
      <c r="I24" s="20">
        <v>147.69999999999999</v>
      </c>
      <c r="J24" s="20">
        <v>230.5</v>
      </c>
      <c r="K24" s="20">
        <v>160.19999999999999</v>
      </c>
      <c r="L24" s="20">
        <v>115.3</v>
      </c>
      <c r="M24" s="20">
        <v>163</v>
      </c>
      <c r="N24" s="20">
        <v>149.19999999999999</v>
      </c>
      <c r="O24" s="20">
        <v>164.8</v>
      </c>
      <c r="P24" s="20">
        <v>165.4</v>
      </c>
      <c r="Q24" s="20">
        <v>185.4</v>
      </c>
      <c r="R24" s="20">
        <v>155</v>
      </c>
      <c r="S24" s="20">
        <v>145.4</v>
      </c>
      <c r="T24" s="20">
        <v>153.6</v>
      </c>
      <c r="U24" s="20">
        <v>158.4</v>
      </c>
      <c r="V24" s="20">
        <v>144.6</v>
      </c>
      <c r="W24" s="20">
        <v>149.69999999999999</v>
      </c>
      <c r="X24" s="20">
        <v>158.30000000000001</v>
      </c>
      <c r="Y24" s="20">
        <v>140.69999999999999</v>
      </c>
      <c r="Z24" s="20">
        <v>148.5</v>
      </c>
      <c r="AA24" s="20">
        <v>159.4</v>
      </c>
      <c r="AB24" s="20">
        <v>157.1</v>
      </c>
      <c r="AC24" s="20">
        <v>151.19999999999999</v>
      </c>
      <c r="AD24" s="21">
        <v>158.9</v>
      </c>
      <c r="AH24" s="20">
        <v>2020</v>
      </c>
      <c r="AI24" s="20" t="s">
        <v>46</v>
      </c>
      <c r="AJ24" s="20">
        <v>155</v>
      </c>
      <c r="AK24" s="20">
        <v>145.4</v>
      </c>
      <c r="AL24" s="20">
        <v>153.6</v>
      </c>
      <c r="AM24" s="20">
        <v>158.4</v>
      </c>
      <c r="AN24" s="20">
        <v>144.6</v>
      </c>
      <c r="AO24" s="20">
        <v>149.69999999999999</v>
      </c>
      <c r="AP24" s="20">
        <v>140.69999999999999</v>
      </c>
      <c r="AQ24" s="20">
        <v>159.4</v>
      </c>
    </row>
    <row r="25" spans="1:43" x14ac:dyDescent="0.3">
      <c r="A25" s="19" t="s">
        <v>34</v>
      </c>
      <c r="B25" s="22">
        <v>2021</v>
      </c>
      <c r="C25" s="22" t="s">
        <v>31</v>
      </c>
      <c r="D25" s="22">
        <v>144.9</v>
      </c>
      <c r="E25" s="22">
        <v>190.1</v>
      </c>
      <c r="F25" s="22">
        <v>175.3</v>
      </c>
      <c r="G25" s="22">
        <v>154.1</v>
      </c>
      <c r="H25" s="22">
        <v>150.9</v>
      </c>
      <c r="I25" s="22">
        <v>149.6</v>
      </c>
      <c r="J25" s="22">
        <v>194.2</v>
      </c>
      <c r="K25" s="22">
        <v>160.4</v>
      </c>
      <c r="L25" s="22">
        <v>114.6</v>
      </c>
      <c r="M25" s="22">
        <v>164</v>
      </c>
      <c r="N25" s="22">
        <v>151.80000000000001</v>
      </c>
      <c r="O25" s="22">
        <v>165.6</v>
      </c>
      <c r="P25" s="22">
        <v>161</v>
      </c>
      <c r="Q25" s="22">
        <v>186.5</v>
      </c>
      <c r="R25" s="22">
        <v>155.5</v>
      </c>
      <c r="S25" s="22">
        <v>146.1</v>
      </c>
      <c r="T25" s="22">
        <v>154.19999999999999</v>
      </c>
      <c r="U25" s="22">
        <v>157.69999999999999</v>
      </c>
      <c r="V25" s="22">
        <v>147.9</v>
      </c>
      <c r="W25" s="22">
        <v>150</v>
      </c>
      <c r="X25" s="22">
        <v>159.30000000000001</v>
      </c>
      <c r="Y25" s="22">
        <v>141.9</v>
      </c>
      <c r="Z25" s="22">
        <v>149.6</v>
      </c>
      <c r="AA25" s="22">
        <v>159.19999999999999</v>
      </c>
      <c r="AB25" s="22">
        <v>156.80000000000001</v>
      </c>
      <c r="AC25" s="22">
        <v>151.9</v>
      </c>
      <c r="AD25" s="23">
        <v>157.30000000000001</v>
      </c>
      <c r="AH25" s="22">
        <v>2021</v>
      </c>
      <c r="AI25" s="22" t="s">
        <v>31</v>
      </c>
      <c r="AJ25" s="22">
        <v>155.5</v>
      </c>
      <c r="AK25" s="22">
        <v>146.1</v>
      </c>
      <c r="AL25" s="22">
        <v>154.19999999999999</v>
      </c>
      <c r="AM25" s="22">
        <v>157.69999999999999</v>
      </c>
      <c r="AN25" s="22">
        <v>147.9</v>
      </c>
      <c r="AO25" s="22">
        <v>150</v>
      </c>
      <c r="AP25" s="22">
        <v>141.9</v>
      </c>
      <c r="AQ25" s="22">
        <v>159.19999999999999</v>
      </c>
    </row>
    <row r="26" spans="1:43" x14ac:dyDescent="0.3">
      <c r="A26" s="18" t="s">
        <v>34</v>
      </c>
      <c r="B26" s="20">
        <v>2021</v>
      </c>
      <c r="C26" s="20" t="s">
        <v>35</v>
      </c>
      <c r="D26" s="20">
        <v>144.30000000000001</v>
      </c>
      <c r="E26" s="20">
        <v>186.5</v>
      </c>
      <c r="F26" s="20">
        <v>168.7</v>
      </c>
      <c r="G26" s="20">
        <v>154.69999999999999</v>
      </c>
      <c r="H26" s="20">
        <v>158.69999999999999</v>
      </c>
      <c r="I26" s="20">
        <v>150.69999999999999</v>
      </c>
      <c r="J26" s="20">
        <v>160</v>
      </c>
      <c r="K26" s="20">
        <v>158.80000000000001</v>
      </c>
      <c r="L26" s="20">
        <v>112.8</v>
      </c>
      <c r="M26" s="20">
        <v>164.2</v>
      </c>
      <c r="N26" s="20">
        <v>155.5</v>
      </c>
      <c r="O26" s="20">
        <v>167.5</v>
      </c>
      <c r="P26" s="20">
        <v>156.9</v>
      </c>
      <c r="Q26" s="20">
        <v>188.3</v>
      </c>
      <c r="R26" s="20">
        <v>157.19999999999999</v>
      </c>
      <c r="S26" s="20">
        <v>147.4</v>
      </c>
      <c r="T26" s="20">
        <v>155.80000000000001</v>
      </c>
      <c r="U26" s="20">
        <v>159.80000000000001</v>
      </c>
      <c r="V26" s="20">
        <v>152.4</v>
      </c>
      <c r="W26" s="20">
        <v>150.9</v>
      </c>
      <c r="X26" s="20">
        <v>161.30000000000001</v>
      </c>
      <c r="Y26" s="20">
        <v>145.1</v>
      </c>
      <c r="Z26" s="20">
        <v>151.5</v>
      </c>
      <c r="AA26" s="20">
        <v>159.5</v>
      </c>
      <c r="AB26" s="20">
        <v>155.80000000000001</v>
      </c>
      <c r="AC26" s="20">
        <v>153.4</v>
      </c>
      <c r="AD26" s="21">
        <v>156.6</v>
      </c>
      <c r="AH26" s="20">
        <v>2021</v>
      </c>
      <c r="AI26" s="20" t="s">
        <v>35</v>
      </c>
      <c r="AJ26" s="20">
        <v>157.19999999999999</v>
      </c>
      <c r="AK26" s="20">
        <v>147.4</v>
      </c>
      <c r="AL26" s="20">
        <v>155.80000000000001</v>
      </c>
      <c r="AM26" s="20">
        <v>159.80000000000001</v>
      </c>
      <c r="AN26" s="20">
        <v>152.4</v>
      </c>
      <c r="AO26" s="20">
        <v>150.9</v>
      </c>
      <c r="AP26" s="20">
        <v>145.1</v>
      </c>
      <c r="AQ26" s="20">
        <v>159.5</v>
      </c>
    </row>
    <row r="27" spans="1:43" x14ac:dyDescent="0.3">
      <c r="A27" s="19" t="s">
        <v>34</v>
      </c>
      <c r="B27" s="22">
        <v>2021</v>
      </c>
      <c r="C27" s="22" t="s">
        <v>36</v>
      </c>
      <c r="D27" s="22">
        <v>144.1</v>
      </c>
      <c r="E27" s="22">
        <v>192.2</v>
      </c>
      <c r="F27" s="22">
        <v>163.80000000000001</v>
      </c>
      <c r="G27" s="22">
        <v>154.9</v>
      </c>
      <c r="H27" s="22">
        <v>163.9</v>
      </c>
      <c r="I27" s="22">
        <v>153.69999999999999</v>
      </c>
      <c r="J27" s="22">
        <v>149.5</v>
      </c>
      <c r="K27" s="22">
        <v>159.80000000000001</v>
      </c>
      <c r="L27" s="22">
        <v>112.6</v>
      </c>
      <c r="M27" s="22">
        <v>163.5</v>
      </c>
      <c r="N27" s="22">
        <v>156.5</v>
      </c>
      <c r="O27" s="22">
        <v>168.2</v>
      </c>
      <c r="P27" s="22">
        <v>156.69999999999999</v>
      </c>
      <c r="Q27" s="22">
        <v>188.1</v>
      </c>
      <c r="R27" s="22">
        <v>157.80000000000001</v>
      </c>
      <c r="S27" s="22">
        <v>147.9</v>
      </c>
      <c r="T27" s="22">
        <v>156.4</v>
      </c>
      <c r="U27" s="22">
        <v>159.9</v>
      </c>
      <c r="V27" s="22">
        <v>155.5</v>
      </c>
      <c r="W27" s="22">
        <v>151.19999999999999</v>
      </c>
      <c r="X27" s="22">
        <v>161.69999999999999</v>
      </c>
      <c r="Y27" s="22">
        <v>146.19999999999999</v>
      </c>
      <c r="Z27" s="22">
        <v>152.6</v>
      </c>
      <c r="AA27" s="22">
        <v>160.19999999999999</v>
      </c>
      <c r="AB27" s="22">
        <v>153.80000000000001</v>
      </c>
      <c r="AC27" s="22">
        <v>153.80000000000001</v>
      </c>
      <c r="AD27" s="23">
        <v>156.80000000000001</v>
      </c>
      <c r="AH27" s="22">
        <v>2021</v>
      </c>
      <c r="AI27" s="22" t="s">
        <v>36</v>
      </c>
      <c r="AJ27" s="22">
        <v>157.80000000000001</v>
      </c>
      <c r="AK27" s="22">
        <v>147.9</v>
      </c>
      <c r="AL27" s="22">
        <v>156.4</v>
      </c>
      <c r="AM27" s="22">
        <v>159.9</v>
      </c>
      <c r="AN27" s="22">
        <v>155.5</v>
      </c>
      <c r="AO27" s="22">
        <v>151.19999999999999</v>
      </c>
      <c r="AP27" s="22">
        <v>146.19999999999999</v>
      </c>
      <c r="AQ27" s="22">
        <v>160.19999999999999</v>
      </c>
    </row>
    <row r="28" spans="1:43" x14ac:dyDescent="0.3">
      <c r="A28" s="18" t="s">
        <v>34</v>
      </c>
      <c r="B28" s="20">
        <v>2021</v>
      </c>
      <c r="C28" s="20" t="s">
        <v>37</v>
      </c>
      <c r="D28" s="20">
        <v>144.30000000000001</v>
      </c>
      <c r="E28" s="20">
        <v>198</v>
      </c>
      <c r="F28" s="20">
        <v>164.6</v>
      </c>
      <c r="G28" s="20">
        <v>155.4</v>
      </c>
      <c r="H28" s="20">
        <v>170.1</v>
      </c>
      <c r="I28" s="20">
        <v>164.4</v>
      </c>
      <c r="J28" s="20">
        <v>144.1</v>
      </c>
      <c r="K28" s="20">
        <v>161.69999999999999</v>
      </c>
      <c r="L28" s="20">
        <v>113.1</v>
      </c>
      <c r="M28" s="20">
        <v>163.9</v>
      </c>
      <c r="N28" s="20">
        <v>157.6</v>
      </c>
      <c r="O28" s="20">
        <v>168.9</v>
      </c>
      <c r="P28" s="20">
        <v>158</v>
      </c>
      <c r="Q28" s="20">
        <v>188.8</v>
      </c>
      <c r="R28" s="20">
        <v>158.80000000000001</v>
      </c>
      <c r="S28" s="20">
        <v>148.5</v>
      </c>
      <c r="T28" s="20">
        <v>157.30000000000001</v>
      </c>
      <c r="U28" s="20">
        <v>161.4</v>
      </c>
      <c r="V28" s="20">
        <v>155.6</v>
      </c>
      <c r="W28" s="20">
        <v>151.80000000000001</v>
      </c>
      <c r="X28" s="20">
        <v>162.30000000000001</v>
      </c>
      <c r="Y28" s="20">
        <v>146.6</v>
      </c>
      <c r="Z28" s="20">
        <v>153.19999999999999</v>
      </c>
      <c r="AA28" s="20">
        <v>160.30000000000001</v>
      </c>
      <c r="AB28" s="20">
        <v>155.4</v>
      </c>
      <c r="AC28" s="20">
        <v>154.4</v>
      </c>
      <c r="AD28" s="21">
        <v>157.80000000000001</v>
      </c>
      <c r="AH28" s="20">
        <v>2021</v>
      </c>
      <c r="AI28" s="20" t="s">
        <v>37</v>
      </c>
      <c r="AJ28" s="20">
        <v>158.80000000000001</v>
      </c>
      <c r="AK28" s="20">
        <v>148.5</v>
      </c>
      <c r="AL28" s="20">
        <v>157.30000000000001</v>
      </c>
      <c r="AM28" s="20">
        <v>161.4</v>
      </c>
      <c r="AN28" s="20">
        <v>155.6</v>
      </c>
      <c r="AO28" s="20">
        <v>151.80000000000001</v>
      </c>
      <c r="AP28" s="20">
        <v>146.6</v>
      </c>
      <c r="AQ28" s="20">
        <v>160.30000000000001</v>
      </c>
    </row>
    <row r="29" spans="1:43" x14ac:dyDescent="0.3">
      <c r="A29" s="19" t="s">
        <v>34</v>
      </c>
      <c r="B29" s="22">
        <v>2021</v>
      </c>
      <c r="C29" s="22" t="s">
        <v>38</v>
      </c>
      <c r="D29" s="22">
        <v>146.30000000000001</v>
      </c>
      <c r="E29" s="22">
        <v>200.5</v>
      </c>
      <c r="F29" s="22">
        <v>170.3</v>
      </c>
      <c r="G29" s="22">
        <v>156.1</v>
      </c>
      <c r="H29" s="22">
        <v>178.7</v>
      </c>
      <c r="I29" s="22">
        <v>167.1</v>
      </c>
      <c r="J29" s="22">
        <v>147.9</v>
      </c>
      <c r="K29" s="22">
        <v>165.4</v>
      </c>
      <c r="L29" s="22">
        <v>114.8</v>
      </c>
      <c r="M29" s="22">
        <v>168.2</v>
      </c>
      <c r="N29" s="22">
        <v>159.30000000000001</v>
      </c>
      <c r="O29" s="22">
        <v>170.4</v>
      </c>
      <c r="P29" s="22">
        <v>160.69999999999999</v>
      </c>
      <c r="Q29" s="22">
        <v>191.9</v>
      </c>
      <c r="R29" s="22">
        <v>161.80000000000001</v>
      </c>
      <c r="S29" s="22">
        <v>152.1</v>
      </c>
      <c r="T29" s="22">
        <v>160.4</v>
      </c>
      <c r="U29" s="22">
        <v>161.6</v>
      </c>
      <c r="V29" s="22">
        <v>159.4</v>
      </c>
      <c r="W29" s="22">
        <v>154.69999999999999</v>
      </c>
      <c r="X29" s="22">
        <v>165.8</v>
      </c>
      <c r="Y29" s="22">
        <v>148.9</v>
      </c>
      <c r="Z29" s="22">
        <v>155.80000000000001</v>
      </c>
      <c r="AA29" s="22">
        <v>161.19999999999999</v>
      </c>
      <c r="AB29" s="22">
        <v>158.6</v>
      </c>
      <c r="AC29" s="22">
        <v>156.80000000000001</v>
      </c>
      <c r="AD29" s="23">
        <v>160.4</v>
      </c>
      <c r="AH29" s="22">
        <v>2021</v>
      </c>
      <c r="AI29" s="22" t="s">
        <v>38</v>
      </c>
      <c r="AJ29" s="22">
        <v>161.80000000000001</v>
      </c>
      <c r="AK29" s="22">
        <v>152.1</v>
      </c>
      <c r="AL29" s="22">
        <v>160.4</v>
      </c>
      <c r="AM29" s="22">
        <v>161.6</v>
      </c>
      <c r="AN29" s="22">
        <v>159.4</v>
      </c>
      <c r="AO29" s="22">
        <v>154.69999999999999</v>
      </c>
      <c r="AP29" s="22">
        <v>148.9</v>
      </c>
      <c r="AQ29" s="22">
        <v>161.19999999999999</v>
      </c>
    </row>
    <row r="30" spans="1:43" x14ac:dyDescent="0.3">
      <c r="A30" s="18" t="s">
        <v>34</v>
      </c>
      <c r="B30" s="20">
        <v>2021</v>
      </c>
      <c r="C30" s="20" t="s">
        <v>39</v>
      </c>
      <c r="D30" s="20">
        <v>146.69999999999999</v>
      </c>
      <c r="E30" s="20">
        <v>202</v>
      </c>
      <c r="F30" s="20">
        <v>180.7</v>
      </c>
      <c r="G30" s="20">
        <v>156.19999999999999</v>
      </c>
      <c r="H30" s="20">
        <v>183.7</v>
      </c>
      <c r="I30" s="20">
        <v>164.6</v>
      </c>
      <c r="J30" s="20">
        <v>155.4</v>
      </c>
      <c r="K30" s="20">
        <v>166</v>
      </c>
      <c r="L30" s="20">
        <v>115.1</v>
      </c>
      <c r="M30" s="20">
        <v>168.5</v>
      </c>
      <c r="N30" s="20">
        <v>160</v>
      </c>
      <c r="O30" s="20">
        <v>172.4</v>
      </c>
      <c r="P30" s="20">
        <v>162.6</v>
      </c>
      <c r="Q30" s="20">
        <v>190.8</v>
      </c>
      <c r="R30" s="20">
        <v>162.19999999999999</v>
      </c>
      <c r="S30" s="20">
        <v>151.80000000000001</v>
      </c>
      <c r="T30" s="20">
        <v>160.69999999999999</v>
      </c>
      <c r="U30" s="20">
        <v>160.5</v>
      </c>
      <c r="V30" s="20">
        <v>159.80000000000001</v>
      </c>
      <c r="W30" s="20">
        <v>154.80000000000001</v>
      </c>
      <c r="X30" s="20">
        <v>166.3</v>
      </c>
      <c r="Y30" s="20">
        <v>150.69999999999999</v>
      </c>
      <c r="Z30" s="20">
        <v>154.9</v>
      </c>
      <c r="AA30" s="20">
        <v>161.69999999999999</v>
      </c>
      <c r="AB30" s="20">
        <v>158.80000000000001</v>
      </c>
      <c r="AC30" s="20">
        <v>157.6</v>
      </c>
      <c r="AD30" s="21">
        <v>161.30000000000001</v>
      </c>
      <c r="AH30" s="20">
        <v>2021</v>
      </c>
      <c r="AI30" s="20" t="s">
        <v>39</v>
      </c>
      <c r="AJ30" s="20">
        <v>162.19999999999999</v>
      </c>
      <c r="AK30" s="20">
        <v>151.80000000000001</v>
      </c>
      <c r="AL30" s="20">
        <v>160.69999999999999</v>
      </c>
      <c r="AM30" s="20">
        <v>160.5</v>
      </c>
      <c r="AN30" s="20">
        <v>159.80000000000001</v>
      </c>
      <c r="AO30" s="20">
        <v>154.80000000000001</v>
      </c>
      <c r="AP30" s="20">
        <v>150.69999999999999</v>
      </c>
      <c r="AQ30" s="20">
        <v>161.69999999999999</v>
      </c>
    </row>
    <row r="31" spans="1:43" x14ac:dyDescent="0.3">
      <c r="A31" s="19" t="s">
        <v>34</v>
      </c>
      <c r="B31" s="22">
        <v>2021</v>
      </c>
      <c r="C31" s="22" t="s">
        <v>40</v>
      </c>
      <c r="D31" s="22">
        <v>146.4</v>
      </c>
      <c r="E31" s="22">
        <v>206.8</v>
      </c>
      <c r="F31" s="22">
        <v>182.2</v>
      </c>
      <c r="G31" s="22">
        <v>157.5</v>
      </c>
      <c r="H31" s="22">
        <v>182.1</v>
      </c>
      <c r="I31" s="22">
        <v>163.9</v>
      </c>
      <c r="J31" s="22">
        <v>164.2</v>
      </c>
      <c r="K31" s="22">
        <v>164</v>
      </c>
      <c r="L31" s="22">
        <v>114.5</v>
      </c>
      <c r="M31" s="22">
        <v>168.3</v>
      </c>
      <c r="N31" s="22">
        <v>160.9</v>
      </c>
      <c r="O31" s="22">
        <v>172.2</v>
      </c>
      <c r="P31" s="22">
        <v>164</v>
      </c>
      <c r="Q31" s="22">
        <v>191.2</v>
      </c>
      <c r="R31" s="22">
        <v>162.80000000000001</v>
      </c>
      <c r="S31" s="22">
        <v>153.1</v>
      </c>
      <c r="T31" s="22">
        <v>161.4</v>
      </c>
      <c r="U31" s="22">
        <v>161.5</v>
      </c>
      <c r="V31" s="22">
        <v>160.69999999999999</v>
      </c>
      <c r="W31" s="22">
        <v>155.80000000000001</v>
      </c>
      <c r="X31" s="22">
        <v>167</v>
      </c>
      <c r="Y31" s="22">
        <v>153.1</v>
      </c>
      <c r="Z31" s="22">
        <v>155.30000000000001</v>
      </c>
      <c r="AA31" s="22">
        <v>163.19999999999999</v>
      </c>
      <c r="AB31" s="22">
        <v>160.1</v>
      </c>
      <c r="AC31" s="22">
        <v>159</v>
      </c>
      <c r="AD31" s="23">
        <v>162.5</v>
      </c>
      <c r="AH31" s="22">
        <v>2021</v>
      </c>
      <c r="AI31" s="22" t="s">
        <v>40</v>
      </c>
      <c r="AJ31" s="22">
        <v>162.80000000000001</v>
      </c>
      <c r="AK31" s="22">
        <v>153.1</v>
      </c>
      <c r="AL31" s="22">
        <v>161.4</v>
      </c>
      <c r="AM31" s="22">
        <v>161.5</v>
      </c>
      <c r="AN31" s="22">
        <v>160.69999999999999</v>
      </c>
      <c r="AO31" s="22">
        <v>155.80000000000001</v>
      </c>
      <c r="AP31" s="22">
        <v>153.1</v>
      </c>
      <c r="AQ31" s="22">
        <v>163.19999999999999</v>
      </c>
    </row>
    <row r="32" spans="1:43" x14ac:dyDescent="0.3">
      <c r="A32" s="18" t="s">
        <v>34</v>
      </c>
      <c r="B32" s="20">
        <v>2021</v>
      </c>
      <c r="C32" s="20" t="s">
        <v>41</v>
      </c>
      <c r="D32" s="20">
        <v>146.6</v>
      </c>
      <c r="E32" s="20">
        <v>204</v>
      </c>
      <c r="F32" s="20">
        <v>172.8</v>
      </c>
      <c r="G32" s="20">
        <v>158.4</v>
      </c>
      <c r="H32" s="20">
        <v>188</v>
      </c>
      <c r="I32" s="20">
        <v>156.80000000000001</v>
      </c>
      <c r="J32" s="20">
        <v>162.19999999999999</v>
      </c>
      <c r="K32" s="20">
        <v>164.1</v>
      </c>
      <c r="L32" s="20">
        <v>119.7</v>
      </c>
      <c r="M32" s="20">
        <v>168.8</v>
      </c>
      <c r="N32" s="20">
        <v>162.69999999999999</v>
      </c>
      <c r="O32" s="20">
        <v>173.9</v>
      </c>
      <c r="P32" s="20">
        <v>164</v>
      </c>
      <c r="Q32" s="20">
        <v>192.1</v>
      </c>
      <c r="R32" s="20">
        <v>164.5</v>
      </c>
      <c r="S32" s="20">
        <v>155.30000000000001</v>
      </c>
      <c r="T32" s="20">
        <v>163.19999999999999</v>
      </c>
      <c r="U32" s="20">
        <v>162.1</v>
      </c>
      <c r="V32" s="20">
        <v>162.6</v>
      </c>
      <c r="W32" s="20">
        <v>157.5</v>
      </c>
      <c r="X32" s="20">
        <v>168.4</v>
      </c>
      <c r="Y32" s="20">
        <v>154</v>
      </c>
      <c r="Z32" s="20">
        <v>157.6</v>
      </c>
      <c r="AA32" s="20">
        <v>163.80000000000001</v>
      </c>
      <c r="AB32" s="20">
        <v>160</v>
      </c>
      <c r="AC32" s="20">
        <v>160</v>
      </c>
      <c r="AD32" s="21">
        <v>163.19999999999999</v>
      </c>
      <c r="AH32" s="20">
        <v>2021</v>
      </c>
      <c r="AI32" s="20" t="s">
        <v>41</v>
      </c>
      <c r="AJ32" s="20">
        <v>164.5</v>
      </c>
      <c r="AK32" s="20">
        <v>155.30000000000001</v>
      </c>
      <c r="AL32" s="20">
        <v>163.19999999999999</v>
      </c>
      <c r="AM32" s="20">
        <v>162.1</v>
      </c>
      <c r="AN32" s="20">
        <v>162.6</v>
      </c>
      <c r="AO32" s="20">
        <v>157.5</v>
      </c>
      <c r="AP32" s="20">
        <v>154</v>
      </c>
      <c r="AQ32" s="20">
        <v>163.80000000000001</v>
      </c>
    </row>
    <row r="33" spans="1:43" x14ac:dyDescent="0.3">
      <c r="A33" s="19" t="s">
        <v>34</v>
      </c>
      <c r="B33" s="22">
        <v>2021</v>
      </c>
      <c r="C33" s="22" t="s">
        <v>42</v>
      </c>
      <c r="D33" s="22">
        <v>146.6</v>
      </c>
      <c r="E33" s="22">
        <v>204</v>
      </c>
      <c r="F33" s="22">
        <v>172.8</v>
      </c>
      <c r="G33" s="22">
        <v>158.4</v>
      </c>
      <c r="H33" s="22">
        <v>188</v>
      </c>
      <c r="I33" s="22">
        <v>156.69999999999999</v>
      </c>
      <c r="J33" s="22">
        <v>162.30000000000001</v>
      </c>
      <c r="K33" s="22">
        <v>164.1</v>
      </c>
      <c r="L33" s="22">
        <v>119.7</v>
      </c>
      <c r="M33" s="22">
        <v>168.8</v>
      </c>
      <c r="N33" s="22">
        <v>162.69999999999999</v>
      </c>
      <c r="O33" s="22">
        <v>173.9</v>
      </c>
      <c r="P33" s="22">
        <v>164</v>
      </c>
      <c r="Q33" s="22">
        <v>192.1</v>
      </c>
      <c r="R33" s="22">
        <v>164.6</v>
      </c>
      <c r="S33" s="22">
        <v>155.30000000000001</v>
      </c>
      <c r="T33" s="22">
        <v>163.30000000000001</v>
      </c>
      <c r="U33" s="22">
        <v>162.1</v>
      </c>
      <c r="V33" s="22">
        <v>162.6</v>
      </c>
      <c r="W33" s="22">
        <v>157.5</v>
      </c>
      <c r="X33" s="22">
        <v>168.4</v>
      </c>
      <c r="Y33" s="22">
        <v>154</v>
      </c>
      <c r="Z33" s="22">
        <v>157.69999999999999</v>
      </c>
      <c r="AA33" s="22">
        <v>163.69999999999999</v>
      </c>
      <c r="AB33" s="22">
        <v>160</v>
      </c>
      <c r="AC33" s="22">
        <v>160</v>
      </c>
      <c r="AD33" s="23">
        <v>163.19999999999999</v>
      </c>
      <c r="AH33" s="22">
        <v>2021</v>
      </c>
      <c r="AI33" s="22" t="s">
        <v>42</v>
      </c>
      <c r="AJ33" s="22">
        <v>164.6</v>
      </c>
      <c r="AK33" s="22">
        <v>155.30000000000001</v>
      </c>
      <c r="AL33" s="22">
        <v>163.30000000000001</v>
      </c>
      <c r="AM33" s="22">
        <v>162.1</v>
      </c>
      <c r="AN33" s="22">
        <v>162.6</v>
      </c>
      <c r="AO33" s="22">
        <v>157.5</v>
      </c>
      <c r="AP33" s="22">
        <v>154</v>
      </c>
      <c r="AQ33" s="22">
        <v>163.69999999999999</v>
      </c>
    </row>
    <row r="34" spans="1:43" x14ac:dyDescent="0.3">
      <c r="A34" s="18" t="s">
        <v>34</v>
      </c>
      <c r="B34" s="20">
        <v>2021</v>
      </c>
      <c r="C34" s="20" t="s">
        <v>43</v>
      </c>
      <c r="D34" s="20">
        <v>147.4</v>
      </c>
      <c r="E34" s="20">
        <v>204.6</v>
      </c>
      <c r="F34" s="20">
        <v>171.2</v>
      </c>
      <c r="G34" s="20">
        <v>158.69999999999999</v>
      </c>
      <c r="H34" s="20">
        <v>190.6</v>
      </c>
      <c r="I34" s="20">
        <v>155.69999999999999</v>
      </c>
      <c r="J34" s="20">
        <v>185.3</v>
      </c>
      <c r="K34" s="20">
        <v>165.2</v>
      </c>
      <c r="L34" s="20">
        <v>121.9</v>
      </c>
      <c r="M34" s="20">
        <v>169.3</v>
      </c>
      <c r="N34" s="20">
        <v>163.19999999999999</v>
      </c>
      <c r="O34" s="20">
        <v>174.7</v>
      </c>
      <c r="P34" s="20">
        <v>167.7</v>
      </c>
      <c r="Q34" s="20">
        <v>192.7</v>
      </c>
      <c r="R34" s="20">
        <v>165.7</v>
      </c>
      <c r="S34" s="20">
        <v>156.30000000000001</v>
      </c>
      <c r="T34" s="20">
        <v>164.3</v>
      </c>
      <c r="U34" s="20">
        <v>163.6</v>
      </c>
      <c r="V34" s="20">
        <v>164.2</v>
      </c>
      <c r="W34" s="20">
        <v>158.4</v>
      </c>
      <c r="X34" s="20">
        <v>169.1</v>
      </c>
      <c r="Y34" s="20">
        <v>155.69999999999999</v>
      </c>
      <c r="Z34" s="20">
        <v>158.6</v>
      </c>
      <c r="AA34" s="20">
        <v>163.9</v>
      </c>
      <c r="AB34" s="20">
        <v>160.80000000000001</v>
      </c>
      <c r="AC34" s="20">
        <v>161</v>
      </c>
      <c r="AD34" s="21">
        <v>165.5</v>
      </c>
      <c r="AH34" s="20">
        <v>2021</v>
      </c>
      <c r="AI34" s="20" t="s">
        <v>43</v>
      </c>
      <c r="AJ34" s="20">
        <v>165.7</v>
      </c>
      <c r="AK34" s="20">
        <v>156.30000000000001</v>
      </c>
      <c r="AL34" s="20">
        <v>164.3</v>
      </c>
      <c r="AM34" s="20">
        <v>163.6</v>
      </c>
      <c r="AN34" s="20">
        <v>164.2</v>
      </c>
      <c r="AO34" s="20">
        <v>158.4</v>
      </c>
      <c r="AP34" s="20">
        <v>155.69999999999999</v>
      </c>
      <c r="AQ34" s="20">
        <v>163.9</v>
      </c>
    </row>
    <row r="35" spans="1:43" x14ac:dyDescent="0.3">
      <c r="A35" s="19" t="s">
        <v>34</v>
      </c>
      <c r="B35" s="22">
        <v>2021</v>
      </c>
      <c r="C35" s="22" t="s">
        <v>45</v>
      </c>
      <c r="D35" s="22">
        <v>148.19999999999999</v>
      </c>
      <c r="E35" s="22">
        <v>201.6</v>
      </c>
      <c r="F35" s="22">
        <v>173</v>
      </c>
      <c r="G35" s="22">
        <v>159.30000000000001</v>
      </c>
      <c r="H35" s="22">
        <v>190.1</v>
      </c>
      <c r="I35" s="22">
        <v>156.5</v>
      </c>
      <c r="J35" s="22">
        <v>199.2</v>
      </c>
      <c r="K35" s="22">
        <v>165.3</v>
      </c>
      <c r="L35" s="22">
        <v>122.4</v>
      </c>
      <c r="M35" s="22">
        <v>169.6</v>
      </c>
      <c r="N35" s="22">
        <v>163.69999999999999</v>
      </c>
      <c r="O35" s="22">
        <v>175.5</v>
      </c>
      <c r="P35" s="22">
        <v>169.7</v>
      </c>
      <c r="Q35" s="22">
        <v>192.9</v>
      </c>
      <c r="R35" s="22">
        <v>167.2</v>
      </c>
      <c r="S35" s="22">
        <v>157.4</v>
      </c>
      <c r="T35" s="22">
        <v>165.8</v>
      </c>
      <c r="U35" s="22">
        <v>164.2</v>
      </c>
      <c r="V35" s="22">
        <v>163.9</v>
      </c>
      <c r="W35" s="22">
        <v>159.30000000000001</v>
      </c>
      <c r="X35" s="22">
        <v>169.9</v>
      </c>
      <c r="Y35" s="22">
        <v>154.80000000000001</v>
      </c>
      <c r="Z35" s="22">
        <v>159.80000000000001</v>
      </c>
      <c r="AA35" s="22">
        <v>164.3</v>
      </c>
      <c r="AB35" s="22">
        <v>162.19999999999999</v>
      </c>
      <c r="AC35" s="22">
        <v>161.4</v>
      </c>
      <c r="AD35" s="23">
        <v>166.7</v>
      </c>
      <c r="AH35" s="22">
        <v>2021</v>
      </c>
      <c r="AI35" s="22" t="s">
        <v>45</v>
      </c>
      <c r="AJ35" s="22">
        <v>167.2</v>
      </c>
      <c r="AK35" s="22">
        <v>157.4</v>
      </c>
      <c r="AL35" s="22">
        <v>165.8</v>
      </c>
      <c r="AM35" s="22">
        <v>164.2</v>
      </c>
      <c r="AN35" s="22">
        <v>163.9</v>
      </c>
      <c r="AO35" s="22">
        <v>159.30000000000001</v>
      </c>
      <c r="AP35" s="22">
        <v>154.80000000000001</v>
      </c>
      <c r="AQ35" s="22">
        <v>164.3</v>
      </c>
    </row>
    <row r="36" spans="1:43" x14ac:dyDescent="0.3">
      <c r="A36" s="18" t="s">
        <v>34</v>
      </c>
      <c r="B36" s="42">
        <v>2021</v>
      </c>
      <c r="C36" s="20" t="s">
        <v>46</v>
      </c>
      <c r="D36" s="20">
        <v>148.69999999999999</v>
      </c>
      <c r="E36" s="20">
        <v>198.8</v>
      </c>
      <c r="F36" s="20">
        <v>177.9</v>
      </c>
      <c r="G36" s="20">
        <v>159.9</v>
      </c>
      <c r="H36" s="20">
        <v>187.6</v>
      </c>
      <c r="I36" s="20">
        <v>154.9</v>
      </c>
      <c r="J36" s="20">
        <v>188.3</v>
      </c>
      <c r="K36" s="20">
        <v>164.4</v>
      </c>
      <c r="L36" s="20">
        <v>121</v>
      </c>
      <c r="M36" s="20">
        <v>170.5</v>
      </c>
      <c r="N36" s="20">
        <v>164.2</v>
      </c>
      <c r="O36" s="20">
        <v>176.5</v>
      </c>
      <c r="P36" s="20">
        <v>168.2</v>
      </c>
      <c r="Q36" s="20">
        <v>192.4</v>
      </c>
      <c r="R36" s="20">
        <v>168.5</v>
      </c>
      <c r="S36" s="20">
        <v>158.69999999999999</v>
      </c>
      <c r="T36" s="20">
        <v>167</v>
      </c>
      <c r="U36" s="20">
        <v>163.4</v>
      </c>
      <c r="V36" s="20">
        <v>164.1</v>
      </c>
      <c r="W36" s="20">
        <v>160.19999999999999</v>
      </c>
      <c r="X36" s="20">
        <v>170.6</v>
      </c>
      <c r="Y36" s="20">
        <v>155.69999999999999</v>
      </c>
      <c r="Z36" s="20">
        <v>160.6</v>
      </c>
      <c r="AA36" s="20">
        <v>164.4</v>
      </c>
      <c r="AB36" s="20">
        <v>162.6</v>
      </c>
      <c r="AC36" s="20">
        <v>162</v>
      </c>
      <c r="AD36" s="21">
        <v>166.2</v>
      </c>
      <c r="AH36" s="42">
        <v>2021</v>
      </c>
      <c r="AI36" s="20" t="s">
        <v>46</v>
      </c>
      <c r="AJ36" s="20">
        <v>168.5</v>
      </c>
      <c r="AK36" s="20">
        <v>158.69999999999999</v>
      </c>
      <c r="AL36" s="20">
        <v>167</v>
      </c>
      <c r="AM36" s="20">
        <v>163.4</v>
      </c>
      <c r="AN36" s="20">
        <v>164.1</v>
      </c>
      <c r="AO36" s="20">
        <v>160.19999999999999</v>
      </c>
      <c r="AP36" s="20">
        <v>155.69999999999999</v>
      </c>
      <c r="AQ36" s="20">
        <v>164.4</v>
      </c>
    </row>
    <row r="37" spans="1:43" x14ac:dyDescent="0.3">
      <c r="A37" s="43"/>
      <c r="B37" s="97" t="s">
        <v>96</v>
      </c>
      <c r="C37" s="43" t="s">
        <v>94</v>
      </c>
      <c r="D37" s="43">
        <v>0</v>
      </c>
      <c r="E37" s="43">
        <v>0</v>
      </c>
      <c r="F37" s="43">
        <v>0</v>
      </c>
      <c r="G37" s="43">
        <v>0</v>
      </c>
      <c r="H37" s="43">
        <v>0</v>
      </c>
      <c r="I37" s="43">
        <v>0</v>
      </c>
      <c r="J37" s="43">
        <v>0</v>
      </c>
      <c r="K37" s="43">
        <v>0</v>
      </c>
      <c r="L37" s="43">
        <v>0</v>
      </c>
      <c r="M37" s="43">
        <v>0</v>
      </c>
      <c r="N37" s="43">
        <v>0</v>
      </c>
      <c r="O37" s="43">
        <v>0</v>
      </c>
      <c r="P37" s="43">
        <v>0</v>
      </c>
      <c r="Q37" s="43">
        <v>0</v>
      </c>
      <c r="R37" s="43">
        <v>0</v>
      </c>
      <c r="S37" s="43">
        <v>0</v>
      </c>
      <c r="T37" s="43">
        <v>0</v>
      </c>
      <c r="U37" s="43">
        <v>0</v>
      </c>
      <c r="V37" s="43">
        <v>0</v>
      </c>
      <c r="W37" s="43">
        <v>0</v>
      </c>
      <c r="X37" s="43">
        <v>0</v>
      </c>
      <c r="Y37" s="43">
        <v>0</v>
      </c>
      <c r="Z37" s="43">
        <v>0</v>
      </c>
      <c r="AA37" s="43">
        <v>0</v>
      </c>
      <c r="AB37" s="43">
        <v>0</v>
      </c>
      <c r="AC37" s="43">
        <v>0</v>
      </c>
      <c r="AD37" s="43">
        <v>0</v>
      </c>
    </row>
    <row r="38" spans="1:43" x14ac:dyDescent="0.3">
      <c r="A38" s="43"/>
      <c r="B38" s="98"/>
      <c r="C38" s="44" t="s">
        <v>32</v>
      </c>
      <c r="D38" s="43">
        <v>1</v>
      </c>
      <c r="E38" s="43">
        <v>2</v>
      </c>
      <c r="F38" s="43">
        <v>1</v>
      </c>
      <c r="G38" s="43">
        <v>1</v>
      </c>
      <c r="H38" s="43">
        <v>1</v>
      </c>
      <c r="I38" s="43">
        <v>1</v>
      </c>
      <c r="J38" s="43">
        <v>1</v>
      </c>
      <c r="K38" s="43">
        <v>1</v>
      </c>
      <c r="L38" s="43">
        <v>1</v>
      </c>
      <c r="M38" s="43">
        <v>1</v>
      </c>
      <c r="N38" s="43">
        <v>1</v>
      </c>
      <c r="O38" s="43">
        <v>2</v>
      </c>
      <c r="P38" s="43">
        <v>1</v>
      </c>
      <c r="Q38" s="43">
        <v>2</v>
      </c>
      <c r="R38" s="43">
        <v>2</v>
      </c>
      <c r="S38" s="43">
        <v>2</v>
      </c>
      <c r="T38" s="43">
        <v>2</v>
      </c>
      <c r="U38" s="43">
        <v>1</v>
      </c>
      <c r="V38" s="43">
        <v>1</v>
      </c>
      <c r="W38" s="43">
        <v>2</v>
      </c>
      <c r="X38" s="43">
        <v>1</v>
      </c>
      <c r="Y38" s="43">
        <v>2</v>
      </c>
      <c r="Z38" s="43">
        <v>2</v>
      </c>
      <c r="AA38" s="43">
        <v>2</v>
      </c>
      <c r="AB38" s="43">
        <v>2</v>
      </c>
      <c r="AC38" s="43">
        <v>2</v>
      </c>
      <c r="AD38" s="43">
        <v>2</v>
      </c>
    </row>
    <row r="39" spans="1:43" x14ac:dyDescent="0.3">
      <c r="A39" s="43"/>
      <c r="B39" s="99"/>
      <c r="C39" s="43" t="s">
        <v>95</v>
      </c>
      <c r="D39" s="45">
        <v>2.8571428571428571E-2</v>
      </c>
      <c r="E39" s="45">
        <v>5.7142857142857141E-2</v>
      </c>
      <c r="F39" s="45">
        <v>2.8571428571428571E-2</v>
      </c>
      <c r="G39" s="45">
        <v>2.8571428571428571E-2</v>
      </c>
      <c r="H39" s="45">
        <v>2.8571428571428571E-2</v>
      </c>
      <c r="I39" s="45">
        <v>2.8571428571428571E-2</v>
      </c>
      <c r="J39" s="45">
        <v>2.8571428571428571E-2</v>
      </c>
      <c r="K39" s="45">
        <v>2.8571428571428571E-2</v>
      </c>
      <c r="L39" s="45">
        <v>2.8571428571428571E-2</v>
      </c>
      <c r="M39" s="45">
        <v>2.8571428571428571E-2</v>
      </c>
      <c r="N39" s="45">
        <v>2.8571428571428571E-2</v>
      </c>
      <c r="O39" s="45">
        <v>5.7142857142857141E-2</v>
      </c>
      <c r="P39" s="45">
        <v>2.8571428571428571E-2</v>
      </c>
      <c r="Q39" s="45">
        <v>5.7142857142857141E-2</v>
      </c>
      <c r="R39" s="45">
        <v>5.7142857142857141E-2</v>
      </c>
      <c r="S39" s="45">
        <v>5.7142857142857141E-2</v>
      </c>
      <c r="T39" s="45">
        <v>5.7142857142857141E-2</v>
      </c>
      <c r="U39" s="45">
        <v>2.8571428571428571E-2</v>
      </c>
      <c r="V39" s="45">
        <v>2.8571428571428571E-2</v>
      </c>
      <c r="W39" s="45">
        <v>5.7142857142857141E-2</v>
      </c>
      <c r="X39" s="45">
        <v>2.8571428571428571E-2</v>
      </c>
      <c r="Y39" s="45">
        <v>5.7142857142857141E-2</v>
      </c>
      <c r="Z39" s="45">
        <v>5.7142857142857141E-2</v>
      </c>
      <c r="AA39" s="45">
        <v>5.7142857142857141E-2</v>
      </c>
      <c r="AB39" s="45">
        <v>5.7142857142857141E-2</v>
      </c>
      <c r="AC39" s="45">
        <v>5.7142857142857141E-2</v>
      </c>
      <c r="AD39" s="45">
        <v>5.7142857142857141E-2</v>
      </c>
    </row>
    <row r="40" spans="1:43" x14ac:dyDescent="0.3">
      <c r="A40" s="100" t="s">
        <v>97</v>
      </c>
      <c r="B40" s="100"/>
      <c r="C40" s="47" t="s">
        <v>32</v>
      </c>
      <c r="D40" s="47">
        <f>COUNTIF(D1:D36,"NA")</f>
        <v>0</v>
      </c>
      <c r="E40" s="47">
        <v>0</v>
      </c>
      <c r="F40" s="47">
        <v>0</v>
      </c>
      <c r="G40" s="47">
        <v>0</v>
      </c>
      <c r="H40" s="47">
        <v>0</v>
      </c>
      <c r="I40" s="47">
        <v>0</v>
      </c>
      <c r="J40" s="47">
        <v>0</v>
      </c>
      <c r="K40" s="47">
        <v>0</v>
      </c>
      <c r="L40" s="47">
        <v>0</v>
      </c>
      <c r="M40" s="47">
        <v>0</v>
      </c>
      <c r="N40" s="47">
        <v>0</v>
      </c>
      <c r="O40" s="47">
        <v>0</v>
      </c>
      <c r="P40" s="47">
        <v>0</v>
      </c>
      <c r="Q40" s="47">
        <v>0</v>
      </c>
      <c r="R40" s="47">
        <v>0</v>
      </c>
      <c r="S40" s="47">
        <v>0</v>
      </c>
      <c r="T40" s="47">
        <v>0</v>
      </c>
      <c r="U40" s="47">
        <v>0</v>
      </c>
      <c r="V40" s="47">
        <v>0</v>
      </c>
      <c r="W40" s="47">
        <v>0</v>
      </c>
      <c r="X40" s="47">
        <v>0</v>
      </c>
      <c r="Y40" s="47">
        <v>0</v>
      </c>
      <c r="Z40" s="47">
        <v>0</v>
      </c>
      <c r="AA40" s="47">
        <v>0</v>
      </c>
      <c r="AB40" s="47">
        <v>0</v>
      </c>
      <c r="AC40" s="47">
        <v>0</v>
      </c>
      <c r="AD40" s="47">
        <v>0</v>
      </c>
    </row>
    <row r="41" spans="1:43" x14ac:dyDescent="0.3">
      <c r="A41" s="47"/>
      <c r="B41" s="47"/>
      <c r="C41" s="47" t="s">
        <v>98</v>
      </c>
      <c r="D41" s="48">
        <f>D40/35</f>
        <v>0</v>
      </c>
      <c r="E41" s="48">
        <v>0</v>
      </c>
      <c r="F41" s="48">
        <v>0</v>
      </c>
      <c r="G41" s="48">
        <v>0</v>
      </c>
      <c r="H41" s="48">
        <v>0</v>
      </c>
      <c r="I41" s="48">
        <v>0</v>
      </c>
      <c r="J41" s="48">
        <v>0</v>
      </c>
      <c r="K41" s="48">
        <v>0</v>
      </c>
      <c r="L41" s="48">
        <v>0</v>
      </c>
      <c r="M41" s="48">
        <v>0</v>
      </c>
      <c r="N41" s="48">
        <v>0</v>
      </c>
      <c r="O41" s="48">
        <v>0</v>
      </c>
      <c r="P41" s="48">
        <v>0</v>
      </c>
      <c r="Q41" s="48">
        <v>0</v>
      </c>
      <c r="R41" s="48">
        <v>0</v>
      </c>
      <c r="S41" s="48">
        <v>0</v>
      </c>
      <c r="T41" s="48">
        <v>0</v>
      </c>
      <c r="U41" s="48">
        <v>0</v>
      </c>
      <c r="V41" s="48">
        <v>0</v>
      </c>
      <c r="W41" s="48">
        <v>0</v>
      </c>
      <c r="X41" s="48">
        <v>0</v>
      </c>
      <c r="Y41" s="48">
        <v>0</v>
      </c>
      <c r="Z41" s="48">
        <v>0</v>
      </c>
      <c r="AA41" s="48">
        <v>0</v>
      </c>
      <c r="AB41" s="48">
        <v>0</v>
      </c>
      <c r="AC41" s="48">
        <v>0</v>
      </c>
      <c r="AD41" s="48">
        <v>0</v>
      </c>
    </row>
    <row r="42" spans="1:43" x14ac:dyDescent="0.3">
      <c r="B42" s="51" t="s">
        <v>99</v>
      </c>
      <c r="C42" s="51"/>
      <c r="D42" s="51"/>
    </row>
    <row r="47" spans="1:43" x14ac:dyDescent="0.3">
      <c r="B47" s="16" t="s">
        <v>1</v>
      </c>
      <c r="C47" s="16" t="s">
        <v>2</v>
      </c>
      <c r="D47" t="s">
        <v>100</v>
      </c>
      <c r="E47" t="s">
        <v>101</v>
      </c>
      <c r="F47" t="s">
        <v>102</v>
      </c>
      <c r="G47" t="s">
        <v>104</v>
      </c>
      <c r="H47" t="s">
        <v>105</v>
      </c>
      <c r="I47" t="s">
        <v>106</v>
      </c>
    </row>
    <row r="48" spans="1:43" x14ac:dyDescent="0.3">
      <c r="B48" s="20">
        <v>2019</v>
      </c>
      <c r="C48" s="20" t="s">
        <v>31</v>
      </c>
      <c r="D48" s="8">
        <f>SUM(D2:P2)</f>
        <v>1753.3999999999999</v>
      </c>
      <c r="E48" s="8">
        <v>145.1</v>
      </c>
      <c r="F48" s="8">
        <f>SUM(AJ2:AQ2)</f>
        <v>1137.3</v>
      </c>
      <c r="G48" t="s">
        <v>107</v>
      </c>
      <c r="H48" t="s">
        <v>107</v>
      </c>
      <c r="I48" t="s">
        <v>107</v>
      </c>
    </row>
    <row r="49" spans="2:9" x14ac:dyDescent="0.3">
      <c r="B49" s="22">
        <v>2019</v>
      </c>
      <c r="C49" s="22" t="s">
        <v>35</v>
      </c>
      <c r="D49" s="8">
        <v>1757.1</v>
      </c>
      <c r="E49" s="8">
        <v>145.6</v>
      </c>
      <c r="F49" s="8">
        <f t="shared" ref="F49:F82" si="0">SUM(AJ3:AQ3)</f>
        <v>1138.7</v>
      </c>
      <c r="G49" s="41">
        <f>(D49-D48)/D48</f>
        <v>2.1101859244895891E-3</v>
      </c>
      <c r="H49" s="41">
        <f>(E49-E48)/E48</f>
        <v>3.4458993797381117E-3</v>
      </c>
      <c r="I49" s="41">
        <f>(F49-F48)/F48</f>
        <v>1.2309856678098048E-3</v>
      </c>
    </row>
    <row r="50" spans="2:9" x14ac:dyDescent="0.3">
      <c r="B50" s="20">
        <v>2019</v>
      </c>
      <c r="C50" s="20" t="s">
        <v>36</v>
      </c>
      <c r="D50" s="8">
        <v>1762.9</v>
      </c>
      <c r="E50" s="8">
        <v>146.19999999999999</v>
      </c>
      <c r="F50" s="8">
        <f t="shared" si="0"/>
        <v>1141.9000000000001</v>
      </c>
      <c r="G50" s="41">
        <v>3.3008935177281785E-3</v>
      </c>
      <c r="H50" s="41">
        <v>4.120879120879082E-3</v>
      </c>
      <c r="I50" s="41">
        <v>2.8102221831913985E-3</v>
      </c>
    </row>
    <row r="51" spans="2:9" x14ac:dyDescent="0.3">
      <c r="B51" s="22">
        <v>2019</v>
      </c>
      <c r="C51" s="22" t="s">
        <v>38</v>
      </c>
      <c r="D51" s="8">
        <v>1791.9000000000003</v>
      </c>
      <c r="E51" s="8">
        <v>146.9</v>
      </c>
      <c r="F51" s="8">
        <f t="shared" si="0"/>
        <v>1146.7</v>
      </c>
      <c r="G51" s="41">
        <v>1.6450167337909254E-2</v>
      </c>
      <c r="H51" s="41">
        <v>4.7879616963065466E-3</v>
      </c>
      <c r="I51" s="41">
        <v>4.2035204483754744E-3</v>
      </c>
    </row>
    <row r="52" spans="2:9" x14ac:dyDescent="0.3">
      <c r="B52" s="20">
        <v>2019</v>
      </c>
      <c r="C52" s="20" t="s">
        <v>39</v>
      </c>
      <c r="D52" s="8">
        <v>1814.1000000000001</v>
      </c>
      <c r="E52" s="8">
        <v>147.4</v>
      </c>
      <c r="F52" s="8">
        <f t="shared" si="0"/>
        <v>1147.9000000000001</v>
      </c>
      <c r="G52" s="41">
        <v>1.2389084212288529E-2</v>
      </c>
      <c r="H52" s="41">
        <v>3.4036759700476512E-3</v>
      </c>
      <c r="I52" s="41">
        <v>1.0464812069416983E-3</v>
      </c>
    </row>
    <row r="53" spans="2:9" x14ac:dyDescent="0.3">
      <c r="B53" s="22">
        <v>2019</v>
      </c>
      <c r="C53" s="22" t="s">
        <v>40</v>
      </c>
      <c r="D53" s="8">
        <v>1837.5</v>
      </c>
      <c r="E53" s="8">
        <v>147.9</v>
      </c>
      <c r="F53" s="8">
        <f t="shared" si="0"/>
        <v>1150.7000000000003</v>
      </c>
      <c r="G53" s="41">
        <v>1.289895816107153E-2</v>
      </c>
      <c r="H53" s="41">
        <v>3.3921302578018993E-3</v>
      </c>
      <c r="I53" s="41">
        <v>2.4392368673230957E-3</v>
      </c>
    </row>
    <row r="54" spans="2:9" x14ac:dyDescent="0.3">
      <c r="B54" s="20">
        <v>2019</v>
      </c>
      <c r="C54" s="20" t="s">
        <v>41</v>
      </c>
      <c r="D54" s="8">
        <v>1846.5</v>
      </c>
      <c r="E54" s="8">
        <v>148.5</v>
      </c>
      <c r="F54" s="8">
        <f t="shared" si="0"/>
        <v>1152.9000000000001</v>
      </c>
      <c r="G54" s="41">
        <v>4.8979591836734691E-3</v>
      </c>
      <c r="H54" s="41">
        <v>4.0567951318458036E-3</v>
      </c>
      <c r="I54" s="41">
        <v>1.9118797253843899E-3</v>
      </c>
    </row>
    <row r="55" spans="2:9" x14ac:dyDescent="0.3">
      <c r="B55" s="22">
        <v>2019</v>
      </c>
      <c r="C55" s="22" t="s">
        <v>42</v>
      </c>
      <c r="D55" s="8">
        <v>1857.6999999999998</v>
      </c>
      <c r="E55" s="8">
        <v>149</v>
      </c>
      <c r="F55" s="8">
        <f t="shared" si="0"/>
        <v>1155</v>
      </c>
      <c r="G55" s="41">
        <v>6.0655293799078353E-3</v>
      </c>
      <c r="H55" s="41">
        <v>3.3670033670033669E-3</v>
      </c>
      <c r="I55" s="41">
        <v>1.8214936247722344E-3</v>
      </c>
    </row>
    <row r="56" spans="2:9" x14ac:dyDescent="0.3">
      <c r="B56" s="20">
        <v>2019</v>
      </c>
      <c r="C56" s="20" t="s">
        <v>43</v>
      </c>
      <c r="D56" s="8">
        <v>1885.5999999999997</v>
      </c>
      <c r="E56" s="8">
        <v>149.4</v>
      </c>
      <c r="F56" s="8">
        <f t="shared" si="0"/>
        <v>1158.7</v>
      </c>
      <c r="G56" s="41">
        <v>1.501857135167135E-2</v>
      </c>
      <c r="H56" s="41">
        <v>2.6845637583892998E-3</v>
      </c>
      <c r="I56" s="41">
        <v>3.2034632034632429E-3</v>
      </c>
    </row>
    <row r="57" spans="2:9" x14ac:dyDescent="0.3">
      <c r="B57" s="22">
        <v>2019</v>
      </c>
      <c r="C57" s="22" t="s">
        <v>45</v>
      </c>
      <c r="D57" s="8">
        <v>1910.9</v>
      </c>
      <c r="E57" s="8">
        <v>149.9</v>
      </c>
      <c r="F57" s="8">
        <f t="shared" si="0"/>
        <v>1162.6999999999998</v>
      </c>
      <c r="G57" s="41">
        <v>1.3417479847263689E-2</v>
      </c>
      <c r="H57" s="41">
        <v>3.3467202141900937E-3</v>
      </c>
      <c r="I57" s="41">
        <v>3.4521446448604232E-3</v>
      </c>
    </row>
    <row r="58" spans="2:9" x14ac:dyDescent="0.3">
      <c r="B58" s="20">
        <v>2019</v>
      </c>
      <c r="C58" s="20" t="s">
        <v>46</v>
      </c>
      <c r="D58" s="8">
        <v>1946.1000000000001</v>
      </c>
      <c r="E58" s="8">
        <v>150.4</v>
      </c>
      <c r="F58" s="8">
        <f t="shared" si="0"/>
        <v>1168.4000000000001</v>
      </c>
      <c r="G58" s="41">
        <v>1.8420639489245928E-2</v>
      </c>
      <c r="H58" s="41">
        <v>3.3355570380253501E-3</v>
      </c>
      <c r="I58" s="41">
        <v>4.9023823858263295E-3</v>
      </c>
    </row>
    <row r="59" spans="2:9" x14ac:dyDescent="0.3">
      <c r="B59" s="22">
        <v>2020</v>
      </c>
      <c r="C59" s="22" t="s">
        <v>31</v>
      </c>
      <c r="D59" s="8">
        <v>1940.3999999999999</v>
      </c>
      <c r="E59" s="8">
        <v>151.19999999999999</v>
      </c>
      <c r="F59" s="8">
        <f t="shared" si="0"/>
        <v>1172.9000000000001</v>
      </c>
      <c r="G59" s="41">
        <v>-2.9289347926623878E-3</v>
      </c>
      <c r="H59" s="41">
        <v>5.319148936170099E-3</v>
      </c>
      <c r="I59" s="41">
        <v>3.8514207463197533E-3</v>
      </c>
    </row>
    <row r="60" spans="2:9" x14ac:dyDescent="0.3">
      <c r="B60" s="20">
        <v>2020</v>
      </c>
      <c r="C60" s="20" t="s">
        <v>35</v>
      </c>
      <c r="D60" s="8">
        <v>1911.6</v>
      </c>
      <c r="E60" s="8">
        <v>151.69999999999999</v>
      </c>
      <c r="F60" s="8">
        <f t="shared" si="0"/>
        <v>1176.9000000000001</v>
      </c>
      <c r="G60" s="41">
        <v>-1.4842300556586249E-2</v>
      </c>
      <c r="H60" s="41">
        <v>3.3068783068783071E-3</v>
      </c>
      <c r="I60" s="41">
        <v>3.4103504135049876E-3</v>
      </c>
    </row>
    <row r="61" spans="2:9" x14ac:dyDescent="0.3">
      <c r="B61" s="54">
        <v>2020</v>
      </c>
      <c r="C61" s="54" t="s">
        <v>36</v>
      </c>
      <c r="D61" s="13">
        <v>1895.4</v>
      </c>
      <c r="E61" s="13">
        <v>152.30000000000001</v>
      </c>
      <c r="F61" s="13">
        <f t="shared" si="0"/>
        <v>1178.7</v>
      </c>
      <c r="G61" s="55">
        <v>-8.4745762711863452E-3</v>
      </c>
      <c r="H61" s="55">
        <v>3.9551746868821541E-3</v>
      </c>
      <c r="I61" s="55">
        <v>1.5294417537598389E-3</v>
      </c>
    </row>
    <row r="62" spans="2:9" x14ac:dyDescent="0.3">
      <c r="B62" s="20">
        <v>2020</v>
      </c>
      <c r="C62" s="20" t="s">
        <v>37</v>
      </c>
      <c r="D62" s="8">
        <v>1949.1</v>
      </c>
      <c r="E62" s="8">
        <v>150.69999999999999</v>
      </c>
      <c r="F62" s="8">
        <f t="shared" si="0"/>
        <v>1174.5666666666666</v>
      </c>
      <c r="G62" s="41">
        <v>2.833175055397268E-2</v>
      </c>
      <c r="H62" s="41">
        <v>-1.0505581089954186E-2</v>
      </c>
      <c r="I62" s="41">
        <v>-3.5066881592716037E-3</v>
      </c>
    </row>
    <row r="63" spans="2:9" x14ac:dyDescent="0.3">
      <c r="B63" s="22">
        <v>2020</v>
      </c>
      <c r="C63" s="22" t="s">
        <v>38</v>
      </c>
      <c r="D63" s="8">
        <v>1918.7666666666667</v>
      </c>
      <c r="E63" s="8">
        <v>151.56666666666666</v>
      </c>
      <c r="F63" s="8">
        <f t="shared" si="0"/>
        <v>1176.8000000000002</v>
      </c>
      <c r="G63" s="41">
        <v>-1.5562738357874537E-2</v>
      </c>
      <c r="H63" s="41">
        <v>5.7509400575094516E-3</v>
      </c>
      <c r="I63" s="41">
        <v>1.9014104492438993E-3</v>
      </c>
    </row>
    <row r="64" spans="2:9" x14ac:dyDescent="0.3">
      <c r="B64" s="20">
        <v>2020</v>
      </c>
      <c r="C64" s="20" t="s">
        <v>39</v>
      </c>
      <c r="D64" s="8">
        <v>1966.8000000000002</v>
      </c>
      <c r="E64" s="8">
        <v>154.4</v>
      </c>
      <c r="F64" s="8">
        <f t="shared" si="0"/>
        <v>1182.7</v>
      </c>
      <c r="G64" s="41">
        <v>2.5033441620485482E-2</v>
      </c>
      <c r="H64" s="41">
        <v>1.8693644160985328E-2</v>
      </c>
      <c r="I64" s="41">
        <v>5.013596193065825E-3</v>
      </c>
    </row>
    <row r="65" spans="2:9" x14ac:dyDescent="0.3">
      <c r="B65" s="22">
        <v>2020</v>
      </c>
      <c r="C65" s="22" t="s">
        <v>40</v>
      </c>
      <c r="D65" s="8">
        <v>1966.8000000000002</v>
      </c>
      <c r="E65" s="8">
        <v>154.4</v>
      </c>
      <c r="F65" s="8">
        <f t="shared" si="0"/>
        <v>1182.7</v>
      </c>
      <c r="G65" s="41">
        <v>0</v>
      </c>
      <c r="H65" s="41">
        <v>0</v>
      </c>
      <c r="I65" s="41">
        <v>0</v>
      </c>
    </row>
    <row r="66" spans="2:9" x14ac:dyDescent="0.3">
      <c r="B66" s="20">
        <v>2020</v>
      </c>
      <c r="C66" s="20" t="s">
        <v>41</v>
      </c>
      <c r="D66" s="8">
        <v>1995.1999999999998</v>
      </c>
      <c r="E66" s="8">
        <v>155</v>
      </c>
      <c r="F66" s="8">
        <f t="shared" si="0"/>
        <v>1192.0999999999999</v>
      </c>
      <c r="G66" s="41">
        <v>1.4439699003457207E-2</v>
      </c>
      <c r="H66" s="41">
        <v>3.8860103626942636E-3</v>
      </c>
      <c r="I66" s="41">
        <v>7.9479157859134713E-3</v>
      </c>
    </row>
    <row r="67" spans="2:9" x14ac:dyDescent="0.3">
      <c r="B67" s="22">
        <v>2020</v>
      </c>
      <c r="C67" s="22" t="s">
        <v>42</v>
      </c>
      <c r="D67" s="8">
        <v>2007</v>
      </c>
      <c r="E67" s="8">
        <v>155.6</v>
      </c>
      <c r="F67" s="8">
        <f t="shared" si="0"/>
        <v>1194.6999999999998</v>
      </c>
      <c r="G67" s="41">
        <v>5.9141940657579106E-3</v>
      </c>
      <c r="H67" s="41">
        <v>3.870967741935447E-3</v>
      </c>
      <c r="I67" s="41">
        <v>2.1810250817883643E-3</v>
      </c>
    </row>
    <row r="68" spans="2:9" x14ac:dyDescent="0.3">
      <c r="B68" s="20">
        <v>2020</v>
      </c>
      <c r="C68" s="20" t="s">
        <v>43</v>
      </c>
      <c r="D68" s="8">
        <v>2048.6000000000004</v>
      </c>
      <c r="E68" s="8">
        <v>156.30000000000001</v>
      </c>
      <c r="F68" s="8">
        <f t="shared" si="0"/>
        <v>1197.9999999999998</v>
      </c>
      <c r="G68" s="41">
        <v>2.0727453911310596E-2</v>
      </c>
      <c r="H68" s="41">
        <v>4.4987146529564077E-3</v>
      </c>
      <c r="I68" s="41">
        <v>2.7621997154096889E-3</v>
      </c>
    </row>
    <row r="69" spans="2:9" x14ac:dyDescent="0.3">
      <c r="B69" s="22">
        <v>2020</v>
      </c>
      <c r="C69" s="22" t="s">
        <v>45</v>
      </c>
      <c r="D69" s="8">
        <v>2095.6</v>
      </c>
      <c r="E69" s="8">
        <v>157.19999999999999</v>
      </c>
      <c r="F69" s="8">
        <f t="shared" si="0"/>
        <v>1201.8</v>
      </c>
      <c r="G69" s="41">
        <v>2.2942497315239448E-2</v>
      </c>
      <c r="H69" s="41">
        <v>5.7581573896351712E-3</v>
      </c>
      <c r="I69" s="41">
        <v>3.1719532554258618E-3</v>
      </c>
    </row>
    <row r="70" spans="2:9" x14ac:dyDescent="0.3">
      <c r="B70" s="20">
        <v>2020</v>
      </c>
      <c r="C70" s="20" t="s">
        <v>46</v>
      </c>
      <c r="D70" s="8">
        <v>2109.1</v>
      </c>
      <c r="E70" s="8">
        <v>158.30000000000001</v>
      </c>
      <c r="F70" s="8">
        <f t="shared" si="0"/>
        <v>1206.8000000000002</v>
      </c>
      <c r="G70" s="41">
        <v>6.4420690971559464E-3</v>
      </c>
      <c r="H70" s="41">
        <v>6.9974554707380584E-3</v>
      </c>
      <c r="I70" s="41">
        <v>4.1604260276254185E-3</v>
      </c>
    </row>
    <row r="71" spans="2:9" x14ac:dyDescent="0.3">
      <c r="B71" s="22">
        <v>2021</v>
      </c>
      <c r="C71" s="22" t="s">
        <v>31</v>
      </c>
      <c r="D71" s="8">
        <v>2076.5</v>
      </c>
      <c r="E71" s="8">
        <v>159.30000000000001</v>
      </c>
      <c r="F71" s="8">
        <f t="shared" si="0"/>
        <v>1212.5</v>
      </c>
      <c r="G71" s="41">
        <v>-1.5456829927457167E-2</v>
      </c>
      <c r="H71" s="41">
        <v>6.3171193935565376E-3</v>
      </c>
      <c r="I71" s="41">
        <v>4.7232350016571242E-3</v>
      </c>
    </row>
    <row r="72" spans="2:9" x14ac:dyDescent="0.3">
      <c r="B72" s="20">
        <v>2021</v>
      </c>
      <c r="C72" s="20" t="s">
        <v>35</v>
      </c>
      <c r="D72" s="8">
        <v>2039.3000000000002</v>
      </c>
      <c r="E72" s="8">
        <v>161.30000000000001</v>
      </c>
      <c r="F72" s="8">
        <f t="shared" si="0"/>
        <v>1228.0999999999999</v>
      </c>
      <c r="G72" s="41">
        <v>-1.7914760414158352E-2</v>
      </c>
      <c r="H72" s="41">
        <v>1.2554927809165096E-2</v>
      </c>
      <c r="I72" s="41">
        <v>1.2865979381443224E-2</v>
      </c>
    </row>
    <row r="73" spans="2:9" x14ac:dyDescent="0.3">
      <c r="B73" s="22">
        <v>2021</v>
      </c>
      <c r="C73" s="22" t="s">
        <v>36</v>
      </c>
      <c r="D73" s="8">
        <v>2039.3999999999999</v>
      </c>
      <c r="E73" s="8">
        <v>161.69999999999999</v>
      </c>
      <c r="F73" s="8">
        <f t="shared" si="0"/>
        <v>1235.1000000000001</v>
      </c>
      <c r="G73" s="41">
        <v>4.9036434070358294E-5</v>
      </c>
      <c r="H73" s="41">
        <v>2.4798512089273233E-3</v>
      </c>
      <c r="I73" s="41">
        <v>5.6998615747905117E-3</v>
      </c>
    </row>
    <row r="74" spans="2:9" x14ac:dyDescent="0.3">
      <c r="B74" s="20">
        <v>2021</v>
      </c>
      <c r="C74" s="20" t="s">
        <v>37</v>
      </c>
      <c r="D74" s="8">
        <v>2064.1</v>
      </c>
      <c r="E74" s="8">
        <v>162.30000000000001</v>
      </c>
      <c r="F74" s="8">
        <f t="shared" si="0"/>
        <v>1240.3</v>
      </c>
      <c r="G74" s="41">
        <v>1.2111405315288834E-2</v>
      </c>
      <c r="H74" s="41">
        <v>3.7105751391467087E-3</v>
      </c>
      <c r="I74" s="41">
        <v>4.2101854100881041E-3</v>
      </c>
    </row>
    <row r="75" spans="2:9" x14ac:dyDescent="0.3">
      <c r="B75" s="22">
        <v>2021</v>
      </c>
      <c r="C75" s="22" t="s">
        <v>38</v>
      </c>
      <c r="D75" s="8">
        <v>2105.7000000000003</v>
      </c>
      <c r="E75" s="8">
        <v>165.8</v>
      </c>
      <c r="F75" s="8">
        <f t="shared" si="0"/>
        <v>1260.1000000000001</v>
      </c>
      <c r="G75" s="41">
        <v>2.0154062303183163E-2</v>
      </c>
      <c r="H75" s="41">
        <v>2.1565003080714726E-2</v>
      </c>
      <c r="I75" s="41">
        <v>1.5963879706522764E-2</v>
      </c>
    </row>
    <row r="76" spans="2:9" x14ac:dyDescent="0.3">
      <c r="B76" s="20">
        <v>2021</v>
      </c>
      <c r="C76" s="20" t="s">
        <v>39</v>
      </c>
      <c r="D76" s="8">
        <v>2133.9</v>
      </c>
      <c r="E76" s="8">
        <v>166.3</v>
      </c>
      <c r="F76" s="8">
        <f t="shared" si="0"/>
        <v>1262.2</v>
      </c>
      <c r="G76" s="41">
        <v>1.3392221114118733E-2</v>
      </c>
      <c r="H76" s="41">
        <v>3.0156815440289505E-3</v>
      </c>
      <c r="I76" s="41">
        <v>1.6665344020315124E-3</v>
      </c>
    </row>
    <row r="77" spans="2:9" x14ac:dyDescent="0.3">
      <c r="B77" s="22">
        <v>2021</v>
      </c>
      <c r="C77" s="22" t="s">
        <v>40</v>
      </c>
      <c r="D77" s="8">
        <v>2147</v>
      </c>
      <c r="E77" s="8">
        <v>167</v>
      </c>
      <c r="F77" s="8">
        <f t="shared" si="0"/>
        <v>1271.5999999999999</v>
      </c>
      <c r="G77" s="41">
        <v>6.1389943296311488E-3</v>
      </c>
      <c r="H77" s="41">
        <v>4.2092603728201361E-3</v>
      </c>
      <c r="I77" s="41">
        <v>7.4473142132782943E-3</v>
      </c>
    </row>
    <row r="78" spans="2:9" x14ac:dyDescent="0.3">
      <c r="B78" s="20">
        <v>2021</v>
      </c>
      <c r="C78" s="20" t="s">
        <v>41</v>
      </c>
      <c r="D78" s="8">
        <v>2142</v>
      </c>
      <c r="E78" s="8">
        <v>168.4</v>
      </c>
      <c r="F78" s="8">
        <f t="shared" si="0"/>
        <v>1283</v>
      </c>
      <c r="G78" s="41">
        <v>-2.328830926874709E-3</v>
      </c>
      <c r="H78" s="41">
        <v>8.3832335329341659E-3</v>
      </c>
      <c r="I78" s="41">
        <v>8.9650833595470991E-3</v>
      </c>
    </row>
    <row r="79" spans="2:9" x14ac:dyDescent="0.3">
      <c r="B79" s="22">
        <v>2021</v>
      </c>
      <c r="C79" s="22" t="s">
        <v>42</v>
      </c>
      <c r="D79" s="8">
        <v>2142</v>
      </c>
      <c r="E79" s="8">
        <v>168.4</v>
      </c>
      <c r="F79" s="8">
        <f t="shared" si="0"/>
        <v>1283.1000000000001</v>
      </c>
      <c r="G79" s="41">
        <v>0</v>
      </c>
      <c r="H79" s="41">
        <v>0</v>
      </c>
      <c r="I79" s="41">
        <v>7.7942322681322235E-5</v>
      </c>
    </row>
    <row r="80" spans="2:9" x14ac:dyDescent="0.3">
      <c r="B80" s="20">
        <v>2021</v>
      </c>
      <c r="C80" s="20" t="s">
        <v>43</v>
      </c>
      <c r="D80" s="8">
        <v>2175.5</v>
      </c>
      <c r="E80" s="8">
        <v>169.1</v>
      </c>
      <c r="F80" s="8">
        <f t="shared" si="0"/>
        <v>1292.0999999999999</v>
      </c>
      <c r="G80" s="41">
        <v>1.5639589169000934E-2</v>
      </c>
      <c r="H80" s="41">
        <v>4.1567695961994573E-3</v>
      </c>
      <c r="I80" s="41">
        <v>7.0142623334110915E-3</v>
      </c>
    </row>
    <row r="81" spans="1:16" x14ac:dyDescent="0.3">
      <c r="B81" s="22">
        <v>2021</v>
      </c>
      <c r="C81" s="22" t="s">
        <v>45</v>
      </c>
      <c r="D81" s="8">
        <v>2194.1</v>
      </c>
      <c r="E81" s="8">
        <v>169.9</v>
      </c>
      <c r="F81" s="8">
        <f t="shared" si="0"/>
        <v>1296.8999999999999</v>
      </c>
      <c r="G81" s="41">
        <v>8.5497586761663566E-3</v>
      </c>
      <c r="H81" s="41">
        <v>4.730928444707341E-3</v>
      </c>
      <c r="I81" s="41">
        <v>3.7148827490131992E-3</v>
      </c>
    </row>
    <row r="82" spans="1:16" x14ac:dyDescent="0.3">
      <c r="B82" s="42">
        <v>2021</v>
      </c>
      <c r="C82" s="20" t="s">
        <v>46</v>
      </c>
      <c r="D82" s="8">
        <v>2180.9</v>
      </c>
      <c r="E82" s="8">
        <v>170.6</v>
      </c>
      <c r="F82" s="8">
        <f t="shared" si="0"/>
        <v>1302.0000000000002</v>
      </c>
      <c r="G82" s="41">
        <v>-6.0161341780227973E-3</v>
      </c>
      <c r="H82" s="41">
        <v>4.1200706297821578E-3</v>
      </c>
      <c r="I82" s="41">
        <v>3.9324543141339846E-3</v>
      </c>
    </row>
    <row r="84" spans="1:16" x14ac:dyDescent="0.3">
      <c r="A84" s="2" t="s">
        <v>108</v>
      </c>
      <c r="B84" s="2"/>
      <c r="C84" s="2"/>
      <c r="D84" s="2"/>
      <c r="E84" s="2"/>
      <c r="F84" s="2"/>
      <c r="G84" s="2"/>
      <c r="H84" s="2"/>
      <c r="I84" s="2"/>
      <c r="J84" s="2"/>
      <c r="K84" s="2"/>
      <c r="L84" s="2"/>
      <c r="M84" s="2"/>
      <c r="N84" s="2"/>
      <c r="O84" s="2"/>
      <c r="P84" s="2"/>
    </row>
    <row r="85" spans="1:16" x14ac:dyDescent="0.3">
      <c r="A85" s="2" t="s">
        <v>109</v>
      </c>
      <c r="B85" s="2"/>
      <c r="C85" s="2"/>
      <c r="D85" s="2"/>
      <c r="E85" s="2"/>
      <c r="F85" s="2"/>
      <c r="G85" s="2"/>
      <c r="H85" s="2"/>
      <c r="I85" s="2"/>
      <c r="J85" s="2"/>
      <c r="K85" s="2"/>
      <c r="L85" s="2"/>
      <c r="M85" s="2"/>
      <c r="N85" s="2"/>
      <c r="O85" s="2"/>
      <c r="P85" s="2"/>
    </row>
    <row r="86" spans="1:16" ht="18" x14ac:dyDescent="0.3">
      <c r="A86" s="56" t="s">
        <v>110</v>
      </c>
      <c r="B86" s="57"/>
      <c r="C86" s="57"/>
      <c r="D86" s="57"/>
      <c r="E86" s="57"/>
      <c r="F86" s="57"/>
      <c r="G86" s="57"/>
      <c r="H86" s="57"/>
      <c r="I86" s="57"/>
      <c r="J86" s="57"/>
      <c r="K86" s="57"/>
      <c r="L86" s="57"/>
      <c r="M86" s="57"/>
      <c r="N86" s="57"/>
      <c r="O86" s="57"/>
      <c r="P86" s="57"/>
    </row>
    <row r="87" spans="1:16" x14ac:dyDescent="0.3">
      <c r="A87" s="58"/>
      <c r="B87" s="57"/>
      <c r="C87" s="57"/>
      <c r="D87" s="57"/>
      <c r="E87" s="57"/>
      <c r="F87" s="57"/>
      <c r="G87" s="57"/>
      <c r="H87" s="57"/>
      <c r="I87" s="57"/>
      <c r="J87" s="57"/>
      <c r="K87" s="57"/>
      <c r="L87" s="57"/>
      <c r="M87" s="57"/>
      <c r="N87" s="57"/>
      <c r="O87" s="57"/>
      <c r="P87" s="57"/>
    </row>
    <row r="88" spans="1:16" x14ac:dyDescent="0.3">
      <c r="A88" s="59" t="s">
        <v>111</v>
      </c>
      <c r="B88" s="57"/>
      <c r="C88" s="57"/>
      <c r="D88" s="57"/>
      <c r="E88" s="57"/>
      <c r="F88" s="57"/>
      <c r="G88" s="57"/>
      <c r="H88" s="57"/>
      <c r="I88" s="57"/>
      <c r="J88" s="57"/>
      <c r="K88" s="57"/>
      <c r="L88" s="57"/>
      <c r="M88" s="57"/>
      <c r="N88" s="57"/>
      <c r="O88" s="57"/>
      <c r="P88" s="57"/>
    </row>
    <row r="89" spans="1:16" x14ac:dyDescent="0.3">
      <c r="A89" s="58"/>
      <c r="B89" s="57"/>
      <c r="C89" s="57"/>
      <c r="D89" s="57"/>
      <c r="E89" s="57"/>
      <c r="F89" s="57"/>
      <c r="G89" s="57"/>
      <c r="H89" s="57"/>
      <c r="I89" s="57"/>
      <c r="J89" s="57"/>
      <c r="K89" s="57"/>
      <c r="L89" s="57"/>
      <c r="M89" s="57"/>
      <c r="N89" s="57"/>
      <c r="O89" s="57"/>
      <c r="P89" s="57"/>
    </row>
    <row r="90" spans="1:16" x14ac:dyDescent="0.3">
      <c r="A90" s="58"/>
      <c r="B90" s="57"/>
      <c r="C90" s="57"/>
      <c r="D90" s="57"/>
      <c r="E90" s="57"/>
      <c r="F90" s="57"/>
      <c r="G90" s="57"/>
      <c r="H90" s="57"/>
      <c r="I90" s="57"/>
      <c r="J90" s="57"/>
      <c r="K90" s="57"/>
      <c r="L90" s="57"/>
      <c r="M90" s="57"/>
      <c r="N90" s="57"/>
      <c r="O90" s="57"/>
      <c r="P90" s="57"/>
    </row>
    <row r="91" spans="1:16" x14ac:dyDescent="0.3">
      <c r="A91" s="60" t="s">
        <v>112</v>
      </c>
      <c r="B91" s="57"/>
      <c r="C91" s="57"/>
      <c r="D91" s="57"/>
      <c r="E91" s="57"/>
      <c r="F91" s="57"/>
      <c r="G91" s="57"/>
      <c r="H91" s="57"/>
      <c r="I91" s="57"/>
      <c r="J91" s="57"/>
      <c r="K91" s="57"/>
      <c r="L91" s="57"/>
      <c r="M91" s="57"/>
      <c r="N91" s="57"/>
      <c r="O91" s="57"/>
      <c r="P91" s="57"/>
    </row>
    <row r="92" spans="1:16" x14ac:dyDescent="0.3">
      <c r="A92" s="60" t="s">
        <v>113</v>
      </c>
      <c r="B92" s="57"/>
      <c r="C92" s="57"/>
      <c r="D92" s="57"/>
      <c r="E92" s="57"/>
      <c r="F92" s="57"/>
      <c r="G92" s="57"/>
      <c r="H92" s="57"/>
      <c r="I92" s="57"/>
      <c r="J92" s="57"/>
      <c r="K92" s="57"/>
      <c r="L92" s="57"/>
      <c r="M92" s="57"/>
      <c r="N92" s="57"/>
      <c r="O92" s="57"/>
      <c r="P92" s="57"/>
    </row>
    <row r="93" spans="1:16" x14ac:dyDescent="0.3">
      <c r="A93" s="60" t="s">
        <v>114</v>
      </c>
      <c r="B93" s="57"/>
      <c r="C93" s="57"/>
      <c r="D93" s="57"/>
      <c r="E93" s="57"/>
      <c r="F93" s="57"/>
      <c r="G93" s="57"/>
      <c r="H93" s="57"/>
      <c r="I93" s="57"/>
      <c r="J93" s="57"/>
      <c r="K93" s="57"/>
      <c r="L93" s="57"/>
      <c r="M93" s="57"/>
      <c r="N93" s="57"/>
      <c r="O93" s="57"/>
      <c r="P93" s="57"/>
    </row>
    <row r="94" spans="1:16" x14ac:dyDescent="0.3">
      <c r="A94" s="58"/>
      <c r="B94" s="57"/>
      <c r="C94" s="57"/>
      <c r="D94" s="57"/>
      <c r="E94" s="57"/>
      <c r="F94" s="57"/>
      <c r="G94" s="57"/>
      <c r="H94" s="57"/>
      <c r="I94" s="57"/>
      <c r="J94" s="57"/>
      <c r="K94" s="57"/>
      <c r="L94" s="57"/>
      <c r="M94" s="57"/>
      <c r="N94" s="57"/>
      <c r="O94" s="57"/>
      <c r="P94" s="57"/>
    </row>
    <row r="95" spans="1:16" x14ac:dyDescent="0.3">
      <c r="A95" s="59" t="s">
        <v>115</v>
      </c>
      <c r="B95" s="57"/>
      <c r="C95" s="57"/>
      <c r="D95" s="57"/>
      <c r="E95" s="57"/>
      <c r="F95" s="57"/>
      <c r="G95" s="57"/>
      <c r="H95" s="57"/>
      <c r="I95" s="57"/>
      <c r="J95" s="57"/>
      <c r="K95" s="57"/>
      <c r="L95" s="57"/>
      <c r="M95" s="57"/>
      <c r="N95" s="57"/>
      <c r="O95" s="57"/>
      <c r="P95" s="57"/>
    </row>
    <row r="96" spans="1:16" x14ac:dyDescent="0.3">
      <c r="A96" s="58"/>
      <c r="B96" s="57"/>
      <c r="C96" s="57"/>
      <c r="D96" s="57"/>
      <c r="E96" s="57"/>
      <c r="F96" s="57"/>
      <c r="G96" s="57"/>
      <c r="H96" s="57"/>
      <c r="I96" s="57"/>
      <c r="J96" s="57"/>
      <c r="K96" s="57"/>
      <c r="L96" s="57"/>
      <c r="M96" s="57"/>
      <c r="N96" s="57"/>
      <c r="O96" s="57"/>
      <c r="P96" s="57"/>
    </row>
    <row r="97" spans="1:16" x14ac:dyDescent="0.3">
      <c r="A97" s="58"/>
      <c r="B97" s="57"/>
      <c r="C97" s="57"/>
      <c r="D97" s="57"/>
      <c r="E97" s="57"/>
      <c r="F97" s="57"/>
      <c r="G97" s="57"/>
      <c r="H97" s="57"/>
      <c r="I97" s="57"/>
      <c r="J97" s="57"/>
      <c r="K97" s="57"/>
      <c r="L97" s="57"/>
      <c r="M97" s="57"/>
      <c r="N97" s="57"/>
      <c r="O97" s="57"/>
      <c r="P97" s="57"/>
    </row>
    <row r="98" spans="1:16" x14ac:dyDescent="0.3">
      <c r="A98" s="60" t="s">
        <v>116</v>
      </c>
      <c r="B98" s="57"/>
      <c r="C98" s="57"/>
      <c r="D98" s="57"/>
      <c r="E98" s="57"/>
      <c r="F98" s="57"/>
      <c r="G98" s="57"/>
      <c r="H98" s="57"/>
      <c r="I98" s="57"/>
      <c r="J98" s="57"/>
      <c r="K98" s="57"/>
      <c r="L98" s="57"/>
      <c r="M98" s="57"/>
      <c r="N98" s="57"/>
      <c r="O98" s="57"/>
      <c r="P98" s="57"/>
    </row>
    <row r="99" spans="1:16" x14ac:dyDescent="0.3">
      <c r="A99" s="60" t="s">
        <v>117</v>
      </c>
      <c r="B99" s="57"/>
      <c r="C99" s="57"/>
      <c r="D99" s="57"/>
      <c r="E99" s="57"/>
      <c r="F99" s="57"/>
      <c r="G99" s="57"/>
      <c r="H99" s="57"/>
      <c r="I99" s="57"/>
      <c r="J99" s="57"/>
      <c r="K99" s="57"/>
      <c r="L99" s="57"/>
      <c r="M99" s="57"/>
      <c r="N99" s="57"/>
      <c r="O99" s="57"/>
      <c r="P99" s="57"/>
    </row>
    <row r="100" spans="1:16" x14ac:dyDescent="0.3">
      <c r="A100" s="60" t="s">
        <v>118</v>
      </c>
      <c r="B100" s="57"/>
      <c r="C100" s="57"/>
      <c r="D100" s="57"/>
      <c r="E100" s="57"/>
      <c r="F100" s="57"/>
      <c r="G100" s="57"/>
      <c r="H100" s="57"/>
      <c r="I100" s="57"/>
      <c r="J100" s="57"/>
      <c r="K100" s="57"/>
      <c r="L100" s="57"/>
      <c r="M100" s="57"/>
      <c r="N100" s="57"/>
      <c r="O100" s="57"/>
      <c r="P100" s="57"/>
    </row>
    <row r="101" spans="1:16" x14ac:dyDescent="0.3">
      <c r="A101" s="58"/>
      <c r="B101" s="57"/>
      <c r="C101" s="57"/>
      <c r="D101" s="57"/>
      <c r="E101" s="57"/>
      <c r="F101" s="57"/>
      <c r="G101" s="57"/>
      <c r="H101" s="57"/>
      <c r="I101" s="57"/>
      <c r="J101" s="57"/>
      <c r="K101" s="57"/>
      <c r="L101" s="57"/>
      <c r="M101" s="57"/>
      <c r="N101" s="57"/>
      <c r="O101" s="57"/>
      <c r="P101" s="57"/>
    </row>
    <row r="102" spans="1:16" x14ac:dyDescent="0.3">
      <c r="A102" s="59" t="s">
        <v>119</v>
      </c>
      <c r="B102" s="57"/>
      <c r="C102" s="57"/>
      <c r="D102" s="57"/>
      <c r="E102" s="57"/>
      <c r="F102" s="57"/>
      <c r="G102" s="57"/>
      <c r="H102" s="57"/>
      <c r="I102" s="57"/>
      <c r="J102" s="57"/>
      <c r="K102" s="57"/>
      <c r="L102" s="57"/>
      <c r="M102" s="57"/>
      <c r="N102" s="57"/>
      <c r="O102" s="57"/>
      <c r="P102" s="57"/>
    </row>
    <row r="103" spans="1:16" x14ac:dyDescent="0.3">
      <c r="A103" s="58"/>
      <c r="B103" s="57"/>
      <c r="C103" s="57"/>
      <c r="D103" s="57"/>
      <c r="E103" s="57"/>
      <c r="F103" s="57"/>
      <c r="G103" s="57"/>
      <c r="H103" s="57"/>
      <c r="I103" s="57"/>
      <c r="J103" s="57"/>
      <c r="K103" s="57"/>
      <c r="L103" s="57"/>
      <c r="M103" s="57"/>
      <c r="N103" s="57"/>
      <c r="O103" s="57"/>
      <c r="P103" s="57"/>
    </row>
    <row r="104" spans="1:16" x14ac:dyDescent="0.3">
      <c r="A104" s="58"/>
      <c r="B104" s="57"/>
      <c r="C104" s="57"/>
      <c r="D104" s="57"/>
      <c r="E104" s="57"/>
      <c r="F104" s="57"/>
      <c r="G104" s="57"/>
      <c r="H104" s="57"/>
      <c r="I104" s="57"/>
      <c r="J104" s="57"/>
      <c r="K104" s="57"/>
      <c r="L104" s="57"/>
      <c r="M104" s="57"/>
      <c r="N104" s="57"/>
      <c r="O104" s="57"/>
      <c r="P104" s="57"/>
    </row>
    <row r="105" spans="1:16" x14ac:dyDescent="0.3">
      <c r="A105" s="60" t="s">
        <v>120</v>
      </c>
      <c r="B105" s="57"/>
      <c r="C105" s="57"/>
      <c r="D105" s="57"/>
      <c r="E105" s="57"/>
      <c r="F105" s="57"/>
      <c r="G105" s="57"/>
      <c r="H105" s="57"/>
      <c r="I105" s="57"/>
      <c r="J105" s="57"/>
      <c r="K105" s="57"/>
      <c r="L105" s="57"/>
      <c r="M105" s="57"/>
      <c r="N105" s="57"/>
      <c r="O105" s="57"/>
      <c r="P105" s="57"/>
    </row>
    <row r="106" spans="1:16" x14ac:dyDescent="0.3">
      <c r="A106" s="60" t="s">
        <v>121</v>
      </c>
      <c r="B106" s="57"/>
      <c r="C106" s="57"/>
      <c r="D106" s="57"/>
      <c r="E106" s="57"/>
      <c r="F106" s="57"/>
      <c r="G106" s="57"/>
      <c r="H106" s="57"/>
      <c r="I106" s="57"/>
      <c r="J106" s="57"/>
      <c r="K106" s="57"/>
      <c r="L106" s="57"/>
      <c r="M106" s="57"/>
      <c r="N106" s="57"/>
      <c r="O106" s="57"/>
      <c r="P106" s="57"/>
    </row>
    <row r="107" spans="1:16" x14ac:dyDescent="0.3">
      <c r="A107" s="60" t="s">
        <v>122</v>
      </c>
      <c r="B107" s="57"/>
      <c r="C107" s="57"/>
      <c r="D107" s="57"/>
      <c r="E107" s="57"/>
      <c r="F107" s="57"/>
      <c r="G107" s="57"/>
      <c r="H107" s="57"/>
      <c r="I107" s="57"/>
      <c r="J107" s="57"/>
      <c r="K107" s="57"/>
      <c r="L107" s="57"/>
      <c r="M107" s="57"/>
      <c r="N107" s="57"/>
      <c r="O107" s="57"/>
      <c r="P107" s="57"/>
    </row>
    <row r="108" spans="1:16" x14ac:dyDescent="0.3">
      <c r="A108" s="58"/>
      <c r="B108" s="57"/>
      <c r="C108" s="57"/>
      <c r="D108" s="57"/>
      <c r="E108" s="57"/>
      <c r="F108" s="57"/>
      <c r="G108" s="57"/>
      <c r="H108" s="57"/>
      <c r="I108" s="57"/>
      <c r="J108" s="57"/>
      <c r="K108" s="57"/>
      <c r="L108" s="57"/>
      <c r="M108" s="57"/>
      <c r="N108" s="57"/>
      <c r="O108" s="57"/>
      <c r="P108" s="57"/>
    </row>
    <row r="109" spans="1:16" x14ac:dyDescent="0.3">
      <c r="A109" s="59" t="s">
        <v>123</v>
      </c>
      <c r="B109" s="57"/>
      <c r="C109" s="57"/>
      <c r="D109" s="57"/>
      <c r="E109" s="57"/>
      <c r="F109" s="57"/>
      <c r="G109" s="57"/>
      <c r="H109" s="57"/>
      <c r="I109" s="57"/>
      <c r="J109" s="57"/>
      <c r="K109" s="57"/>
      <c r="L109" s="57"/>
      <c r="M109" s="57"/>
      <c r="N109" s="57"/>
      <c r="O109" s="57"/>
      <c r="P109" s="57"/>
    </row>
    <row r="110" spans="1:16" x14ac:dyDescent="0.3">
      <c r="A110" s="58"/>
      <c r="B110" s="57"/>
      <c r="C110" s="57"/>
      <c r="D110" s="57"/>
      <c r="E110" s="57"/>
      <c r="F110" s="57"/>
      <c r="G110" s="57"/>
      <c r="H110" s="57"/>
      <c r="I110" s="57"/>
      <c r="J110" s="57"/>
      <c r="K110" s="57"/>
      <c r="L110" s="57"/>
      <c r="M110" s="57"/>
      <c r="N110" s="57"/>
      <c r="O110" s="57"/>
      <c r="P110" s="57"/>
    </row>
    <row r="111" spans="1:16" x14ac:dyDescent="0.3">
      <c r="A111" s="58"/>
      <c r="B111" s="57"/>
      <c r="C111" s="57"/>
      <c r="D111" s="57"/>
      <c r="E111" s="57"/>
      <c r="F111" s="57"/>
      <c r="G111" s="57"/>
      <c r="H111" s="57"/>
      <c r="I111" s="57"/>
      <c r="J111" s="57"/>
      <c r="K111" s="57"/>
      <c r="L111" s="57"/>
      <c r="M111" s="57"/>
      <c r="N111" s="57"/>
      <c r="O111" s="57"/>
      <c r="P111" s="57"/>
    </row>
    <row r="112" spans="1:16" x14ac:dyDescent="0.3">
      <c r="A112" s="60" t="s">
        <v>124</v>
      </c>
      <c r="B112" s="61"/>
      <c r="C112" s="61"/>
      <c r="D112" s="61"/>
      <c r="E112" s="61"/>
      <c r="F112" s="61"/>
      <c r="G112" s="57"/>
      <c r="H112" s="57"/>
      <c r="I112" s="57"/>
      <c r="J112" s="57"/>
      <c r="K112" s="57"/>
      <c r="L112" s="57"/>
      <c r="M112" s="57"/>
      <c r="N112" s="57"/>
      <c r="O112" s="57"/>
      <c r="P112" s="57"/>
    </row>
    <row r="113" spans="1:16" x14ac:dyDescent="0.3">
      <c r="A113" s="60" t="s">
        <v>125</v>
      </c>
      <c r="B113" s="61"/>
      <c r="C113" s="61"/>
      <c r="D113" s="61"/>
      <c r="E113" s="61"/>
      <c r="F113" s="61"/>
      <c r="G113" s="57"/>
      <c r="H113" s="57"/>
      <c r="I113" s="57"/>
      <c r="J113" s="57"/>
      <c r="K113" s="57"/>
      <c r="L113" s="57"/>
      <c r="M113" s="57"/>
      <c r="N113" s="57"/>
      <c r="O113" s="57"/>
      <c r="P113" s="57"/>
    </row>
    <row r="114" spans="1:16" x14ac:dyDescent="0.3">
      <c r="A114" s="60" t="s">
        <v>126</v>
      </c>
      <c r="B114" s="61"/>
      <c r="C114" s="61"/>
      <c r="D114" s="61"/>
      <c r="E114" s="61"/>
      <c r="F114" s="61"/>
      <c r="G114" s="57"/>
      <c r="H114" s="57"/>
      <c r="I114" s="57"/>
      <c r="J114" s="57"/>
      <c r="K114" s="57"/>
      <c r="L114" s="57"/>
      <c r="M114" s="57"/>
      <c r="N114" s="57"/>
      <c r="O114" s="57"/>
      <c r="P114" s="57"/>
    </row>
  </sheetData>
  <mergeCells count="3">
    <mergeCell ref="B37:B39"/>
    <mergeCell ref="A40:B40"/>
    <mergeCell ref="AG6:AG16"/>
  </mergeCells>
  <conditionalFormatting sqref="G48:G82">
    <cfRule type="colorScale" priority="3">
      <colorScale>
        <cfvo type="min"/>
        <cfvo type="percentile" val="50"/>
        <cfvo type="max"/>
        <color rgb="FF63BE7B"/>
        <color rgb="FFFFEB84"/>
        <color rgb="FFF8696B"/>
      </colorScale>
    </cfRule>
  </conditionalFormatting>
  <conditionalFormatting sqref="H49:H82">
    <cfRule type="colorScale" priority="2">
      <colorScale>
        <cfvo type="min"/>
        <cfvo type="percentile" val="50"/>
        <cfvo type="max"/>
        <color rgb="FF63BE7B"/>
        <color rgb="FFFFEB84"/>
        <color rgb="FFF8696B"/>
      </colorScale>
    </cfRule>
  </conditionalFormatting>
  <conditionalFormatting sqref="I49:I82">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960D4-6470-4749-8CC2-C045DF353BBA}">
  <dimension ref="A1:AD65"/>
  <sheetViews>
    <sheetView topLeftCell="N26" workbookViewId="0">
      <selection activeCell="AG42" sqref="AG42"/>
    </sheetView>
  </sheetViews>
  <sheetFormatPr defaultRowHeight="14.4" x14ac:dyDescent="0.3"/>
  <cols>
    <col min="1" max="4" width="12" bestFit="1" customWidth="1"/>
    <col min="5" max="5" width="12.109375" bestFit="1" customWidth="1"/>
    <col min="7" max="7" width="24.21875" bestFit="1" customWidth="1"/>
    <col min="8" max="10" width="12" bestFit="1" customWidth="1"/>
    <col min="19" max="19" width="30.44140625" bestFit="1" customWidth="1"/>
  </cols>
  <sheetData>
    <row r="1" spans="1:30" x14ac:dyDescent="0.3">
      <c r="A1" s="81" t="s">
        <v>178</v>
      </c>
      <c r="B1" s="81" t="s">
        <v>179</v>
      </c>
      <c r="C1" s="81" t="s">
        <v>180</v>
      </c>
      <c r="D1" s="81" t="s">
        <v>3</v>
      </c>
      <c r="E1" s="81" t="s">
        <v>4</v>
      </c>
      <c r="F1" s="81" t="s">
        <v>5</v>
      </c>
      <c r="G1" s="81" t="s">
        <v>6</v>
      </c>
      <c r="H1" s="81" t="s">
        <v>7</v>
      </c>
      <c r="I1" s="81" t="s">
        <v>8</v>
      </c>
      <c r="J1" s="81" t="s">
        <v>9</v>
      </c>
      <c r="K1" s="81" t="s">
        <v>10</v>
      </c>
      <c r="L1" s="81" t="s">
        <v>11</v>
      </c>
      <c r="M1" s="81" t="s">
        <v>12</v>
      </c>
      <c r="N1" s="81" t="s">
        <v>13</v>
      </c>
      <c r="O1" s="81" t="s">
        <v>14</v>
      </c>
      <c r="P1" s="81" t="s">
        <v>15</v>
      </c>
      <c r="Q1" s="81" t="s">
        <v>16</v>
      </c>
      <c r="R1" s="81" t="s">
        <v>17</v>
      </c>
      <c r="S1" s="81" t="s">
        <v>18</v>
      </c>
      <c r="T1" s="81" t="s">
        <v>19</v>
      </c>
      <c r="U1" s="81" t="s">
        <v>20</v>
      </c>
      <c r="V1" s="81" t="s">
        <v>21</v>
      </c>
      <c r="W1" s="81" t="s">
        <v>22</v>
      </c>
      <c r="X1" s="81" t="s">
        <v>23</v>
      </c>
      <c r="Y1" s="81" t="s">
        <v>24</v>
      </c>
      <c r="Z1" s="81" t="s">
        <v>25</v>
      </c>
      <c r="AA1" s="81" t="s">
        <v>26</v>
      </c>
      <c r="AB1" s="81" t="s">
        <v>27</v>
      </c>
      <c r="AC1" s="81" t="s">
        <v>28</v>
      </c>
      <c r="AD1" s="81" t="s">
        <v>29</v>
      </c>
    </row>
    <row r="2" spans="1:30" x14ac:dyDescent="0.3">
      <c r="A2" s="85">
        <v>44197</v>
      </c>
      <c r="B2" s="86">
        <v>84.666318799999985</v>
      </c>
      <c r="C2" s="82" t="s">
        <v>81</v>
      </c>
      <c r="D2" s="82">
        <v>144.9</v>
      </c>
      <c r="E2" s="82">
        <v>190.1</v>
      </c>
      <c r="F2" s="82">
        <v>175.3</v>
      </c>
      <c r="G2" s="82">
        <v>154.1</v>
      </c>
      <c r="H2" s="82">
        <v>150.9</v>
      </c>
      <c r="I2" s="82">
        <v>149.6</v>
      </c>
      <c r="J2" s="82">
        <v>194.2</v>
      </c>
      <c r="K2" s="82">
        <v>160.4</v>
      </c>
      <c r="L2" s="82">
        <v>114.6</v>
      </c>
      <c r="M2" s="82">
        <v>164</v>
      </c>
      <c r="N2" s="82">
        <v>151.80000000000001</v>
      </c>
      <c r="O2" s="82">
        <v>165.6</v>
      </c>
      <c r="P2" s="82">
        <v>161</v>
      </c>
      <c r="Q2" s="82">
        <v>186.5</v>
      </c>
      <c r="R2" s="82">
        <v>155.5</v>
      </c>
      <c r="S2" s="82">
        <v>146.1</v>
      </c>
      <c r="T2" s="82">
        <v>154.19999999999999</v>
      </c>
      <c r="U2" s="82">
        <v>157.69999999999999</v>
      </c>
      <c r="V2" s="82">
        <v>147.9</v>
      </c>
      <c r="W2" s="82">
        <v>150</v>
      </c>
      <c r="X2" s="82">
        <v>159.30000000000001</v>
      </c>
      <c r="Y2" s="82">
        <v>141.9</v>
      </c>
      <c r="Z2" s="82">
        <v>149.6</v>
      </c>
      <c r="AA2" s="82">
        <v>159.19999999999999</v>
      </c>
      <c r="AB2" s="82">
        <v>156.80000000000001</v>
      </c>
      <c r="AC2" s="82">
        <v>151.9</v>
      </c>
      <c r="AD2" s="82">
        <v>157.30000000000001</v>
      </c>
    </row>
    <row r="3" spans="1:30" x14ac:dyDescent="0.3">
      <c r="A3" s="83">
        <v>44228</v>
      </c>
      <c r="B3" s="82">
        <v>94.067715194444446</v>
      </c>
      <c r="C3" s="87">
        <f>(B3-B2)/B2</f>
        <v>0.11104057112312367</v>
      </c>
      <c r="D3" s="82">
        <v>144.30000000000001</v>
      </c>
      <c r="E3" s="82">
        <v>186.5</v>
      </c>
      <c r="F3" s="82">
        <v>168.7</v>
      </c>
      <c r="G3" s="82">
        <v>154.69999999999999</v>
      </c>
      <c r="H3" s="82">
        <v>158.69999999999999</v>
      </c>
      <c r="I3" s="82">
        <v>150.69999999999999</v>
      </c>
      <c r="J3" s="82">
        <v>160</v>
      </c>
      <c r="K3" s="82">
        <v>158.80000000000001</v>
      </c>
      <c r="L3" s="82">
        <v>112.8</v>
      </c>
      <c r="M3" s="82">
        <v>164.2</v>
      </c>
      <c r="N3" s="82">
        <v>155.5</v>
      </c>
      <c r="O3" s="82">
        <v>167.5</v>
      </c>
      <c r="P3" s="82">
        <v>156.9</v>
      </c>
      <c r="Q3" s="82">
        <v>188.3</v>
      </c>
      <c r="R3" s="82">
        <v>157.19999999999999</v>
      </c>
      <c r="S3" s="82">
        <v>147.4</v>
      </c>
      <c r="T3" s="82">
        <v>155.80000000000001</v>
      </c>
      <c r="U3" s="82">
        <v>159.80000000000001</v>
      </c>
      <c r="V3" s="82">
        <v>152.4</v>
      </c>
      <c r="W3" s="82">
        <v>150.9</v>
      </c>
      <c r="X3" s="82">
        <v>161.30000000000001</v>
      </c>
      <c r="Y3" s="82">
        <v>145.1</v>
      </c>
      <c r="Z3" s="82">
        <v>151.5</v>
      </c>
      <c r="AA3" s="82">
        <v>159.5</v>
      </c>
      <c r="AB3" s="82">
        <v>155.80000000000001</v>
      </c>
      <c r="AC3" s="82">
        <v>153.4</v>
      </c>
      <c r="AD3" s="82">
        <v>156.6</v>
      </c>
    </row>
    <row r="4" spans="1:30" x14ac:dyDescent="0.3">
      <c r="A4" s="83">
        <v>44256</v>
      </c>
      <c r="B4" s="82">
        <v>112.87479254347826</v>
      </c>
      <c r="C4" s="87">
        <f>(B4-B3)/B3</f>
        <v>0.19993126557988886</v>
      </c>
      <c r="D4" s="82">
        <v>144.1</v>
      </c>
      <c r="E4" s="82">
        <v>192.2</v>
      </c>
      <c r="F4" s="82">
        <v>163.80000000000001</v>
      </c>
      <c r="G4" s="82">
        <v>154.9</v>
      </c>
      <c r="H4" s="82">
        <v>163.9</v>
      </c>
      <c r="I4" s="82">
        <v>153.69999999999999</v>
      </c>
      <c r="J4" s="82">
        <v>149.5</v>
      </c>
      <c r="K4" s="82">
        <v>159.80000000000001</v>
      </c>
      <c r="L4" s="82">
        <v>112.6</v>
      </c>
      <c r="M4" s="82">
        <v>163.5</v>
      </c>
      <c r="N4" s="82">
        <v>156.5</v>
      </c>
      <c r="O4" s="82">
        <v>168.2</v>
      </c>
      <c r="P4" s="82">
        <v>156.69999999999999</v>
      </c>
      <c r="Q4" s="82">
        <v>188.1</v>
      </c>
      <c r="R4" s="82">
        <v>157.80000000000001</v>
      </c>
      <c r="S4" s="82">
        <v>147.9</v>
      </c>
      <c r="T4" s="82">
        <v>156.4</v>
      </c>
      <c r="U4" s="82">
        <v>159.9</v>
      </c>
      <c r="V4" s="82">
        <v>155.5</v>
      </c>
      <c r="W4" s="82">
        <v>151.19999999999999</v>
      </c>
      <c r="X4" s="82">
        <v>161.69999999999999</v>
      </c>
      <c r="Y4" s="82">
        <v>146.19999999999999</v>
      </c>
      <c r="Z4" s="82">
        <v>152.6</v>
      </c>
      <c r="AA4" s="82">
        <v>160.19999999999999</v>
      </c>
      <c r="AB4" s="82">
        <v>153.80000000000001</v>
      </c>
      <c r="AC4" s="82">
        <v>153.80000000000001</v>
      </c>
      <c r="AD4" s="82">
        <v>156.80000000000001</v>
      </c>
    </row>
    <row r="5" spans="1:30" x14ac:dyDescent="0.3">
      <c r="A5" s="83">
        <v>44287</v>
      </c>
      <c r="B5" s="82">
        <v>63.396976500000008</v>
      </c>
      <c r="C5" s="87">
        <f>(B5-B4)/B4</f>
        <v>-0.43834247601757398</v>
      </c>
      <c r="D5" s="82">
        <v>144.30000000000001</v>
      </c>
      <c r="E5" s="82">
        <v>198</v>
      </c>
      <c r="F5" s="82">
        <v>164.6</v>
      </c>
      <c r="G5" s="82">
        <v>155.4</v>
      </c>
      <c r="H5" s="82">
        <v>170.1</v>
      </c>
      <c r="I5" s="82">
        <v>164.4</v>
      </c>
      <c r="J5" s="82">
        <v>144.1</v>
      </c>
      <c r="K5" s="82">
        <v>161.69999999999999</v>
      </c>
      <c r="L5" s="82">
        <v>113.1</v>
      </c>
      <c r="M5" s="82">
        <v>163.9</v>
      </c>
      <c r="N5" s="82">
        <v>157.6</v>
      </c>
      <c r="O5" s="82">
        <v>168.9</v>
      </c>
      <c r="P5" s="82">
        <v>158</v>
      </c>
      <c r="Q5" s="82">
        <v>188.8</v>
      </c>
      <c r="R5" s="82">
        <v>158.80000000000001</v>
      </c>
      <c r="S5" s="82">
        <v>148.5</v>
      </c>
      <c r="T5" s="82">
        <v>157.30000000000001</v>
      </c>
      <c r="U5" s="82">
        <v>161.4</v>
      </c>
      <c r="V5" s="82">
        <v>155.6</v>
      </c>
      <c r="W5" s="82">
        <v>151.80000000000001</v>
      </c>
      <c r="X5" s="82">
        <v>162.30000000000001</v>
      </c>
      <c r="Y5" s="82">
        <v>146.6</v>
      </c>
      <c r="Z5" s="82">
        <v>153.19999999999999</v>
      </c>
      <c r="AA5" s="82">
        <v>160.30000000000001</v>
      </c>
      <c r="AB5" s="82">
        <v>155.4</v>
      </c>
      <c r="AC5" s="82">
        <v>154.4</v>
      </c>
      <c r="AD5" s="82">
        <v>157.80000000000001</v>
      </c>
    </row>
    <row r="6" spans="1:30" x14ac:dyDescent="0.3">
      <c r="A6" s="83">
        <v>44317</v>
      </c>
      <c r="B6" s="82">
        <v>66.953084852941174</v>
      </c>
      <c r="C6" s="87">
        <f>(B6-B5)/B5</f>
        <v>5.6092712133380143E-2</v>
      </c>
      <c r="D6" s="82">
        <v>146.30000000000001</v>
      </c>
      <c r="E6" s="82">
        <v>200.5</v>
      </c>
      <c r="F6" s="82">
        <v>170.3</v>
      </c>
      <c r="G6" s="82">
        <v>156.1</v>
      </c>
      <c r="H6" s="82">
        <v>178.7</v>
      </c>
      <c r="I6" s="82">
        <v>167.1</v>
      </c>
      <c r="J6" s="82">
        <v>147.9</v>
      </c>
      <c r="K6" s="82">
        <v>165.4</v>
      </c>
      <c r="L6" s="82">
        <v>114.8</v>
      </c>
      <c r="M6" s="82">
        <v>168.2</v>
      </c>
      <c r="N6" s="82">
        <v>159.30000000000001</v>
      </c>
      <c r="O6" s="82">
        <v>170.4</v>
      </c>
      <c r="P6" s="82">
        <v>160.69999999999999</v>
      </c>
      <c r="Q6" s="82">
        <v>191.9</v>
      </c>
      <c r="R6" s="82">
        <v>161.80000000000001</v>
      </c>
      <c r="S6" s="82">
        <v>152.1</v>
      </c>
      <c r="T6" s="82">
        <v>160.4</v>
      </c>
      <c r="U6" s="82">
        <v>161.6</v>
      </c>
      <c r="V6" s="82">
        <v>159.4</v>
      </c>
      <c r="W6" s="82">
        <v>154.69999999999999</v>
      </c>
      <c r="X6" s="82">
        <v>165.8</v>
      </c>
      <c r="Y6" s="82">
        <v>148.9</v>
      </c>
      <c r="Z6" s="82">
        <v>155.80000000000001</v>
      </c>
      <c r="AA6" s="82">
        <v>161.19999999999999</v>
      </c>
      <c r="AB6" s="82">
        <v>158.6</v>
      </c>
      <c r="AC6" s="82">
        <v>156.80000000000001</v>
      </c>
      <c r="AD6" s="82">
        <v>160.4</v>
      </c>
    </row>
    <row r="7" spans="1:30" x14ac:dyDescent="0.3">
      <c r="A7" s="83">
        <v>44348</v>
      </c>
      <c r="B7" s="82">
        <v>71.982647477272721</v>
      </c>
      <c r="C7" s="87">
        <f>(B7-B6)/B6</f>
        <v>7.512070034381102E-2</v>
      </c>
      <c r="D7" s="82">
        <v>146.69999999999999</v>
      </c>
      <c r="E7" s="82">
        <v>202</v>
      </c>
      <c r="F7" s="82">
        <v>180.7</v>
      </c>
      <c r="G7" s="82">
        <v>156.19999999999999</v>
      </c>
      <c r="H7" s="82">
        <v>183.7</v>
      </c>
      <c r="I7" s="82">
        <v>164.6</v>
      </c>
      <c r="J7" s="82">
        <v>155.4</v>
      </c>
      <c r="K7" s="82">
        <v>166</v>
      </c>
      <c r="L7" s="82">
        <v>115.1</v>
      </c>
      <c r="M7" s="82">
        <v>168.5</v>
      </c>
      <c r="N7" s="82">
        <v>160</v>
      </c>
      <c r="O7" s="82">
        <v>172.4</v>
      </c>
      <c r="P7" s="82">
        <v>162.6</v>
      </c>
      <c r="Q7" s="82">
        <v>190.8</v>
      </c>
      <c r="R7" s="82">
        <v>162.19999999999999</v>
      </c>
      <c r="S7" s="82">
        <v>151.80000000000001</v>
      </c>
      <c r="T7" s="82">
        <v>160.69999999999999</v>
      </c>
      <c r="U7" s="82">
        <v>160.5</v>
      </c>
      <c r="V7" s="82">
        <v>159.80000000000001</v>
      </c>
      <c r="W7" s="82">
        <v>154.80000000000001</v>
      </c>
      <c r="X7" s="82">
        <v>166.3</v>
      </c>
      <c r="Y7" s="82">
        <v>150.69999999999999</v>
      </c>
      <c r="Z7" s="82">
        <v>154.9</v>
      </c>
      <c r="AA7" s="82">
        <v>161.69999999999999</v>
      </c>
      <c r="AB7" s="82">
        <v>158.80000000000001</v>
      </c>
      <c r="AC7" s="82">
        <v>157.6</v>
      </c>
      <c r="AD7" s="82">
        <v>161.30000000000001</v>
      </c>
    </row>
    <row r="8" spans="1:30" x14ac:dyDescent="0.3">
      <c r="A8" s="83">
        <v>44378</v>
      </c>
      <c r="B8" s="82">
        <v>73.539060523809511</v>
      </c>
      <c r="C8" s="87">
        <f>(B8-B7)/B7</f>
        <v>2.1622058941749817E-2</v>
      </c>
      <c r="D8" s="82">
        <v>146.4</v>
      </c>
      <c r="E8" s="82">
        <v>206.8</v>
      </c>
      <c r="F8" s="82">
        <v>182.2</v>
      </c>
      <c r="G8" s="82">
        <v>157.5</v>
      </c>
      <c r="H8" s="82">
        <v>182.1</v>
      </c>
      <c r="I8" s="82">
        <v>163.9</v>
      </c>
      <c r="J8" s="82">
        <v>164.2</v>
      </c>
      <c r="K8" s="82">
        <v>164</v>
      </c>
      <c r="L8" s="82">
        <v>114.5</v>
      </c>
      <c r="M8" s="82">
        <v>168.3</v>
      </c>
      <c r="N8" s="82">
        <v>160.9</v>
      </c>
      <c r="O8" s="82">
        <v>172.2</v>
      </c>
      <c r="P8" s="82">
        <v>164</v>
      </c>
      <c r="Q8" s="82">
        <v>191.2</v>
      </c>
      <c r="R8" s="82">
        <v>162.80000000000001</v>
      </c>
      <c r="S8" s="82">
        <v>153.1</v>
      </c>
      <c r="T8" s="82">
        <v>161.4</v>
      </c>
      <c r="U8" s="82">
        <v>161.5</v>
      </c>
      <c r="V8" s="82">
        <v>160.69999999999999</v>
      </c>
      <c r="W8" s="82">
        <v>155.80000000000001</v>
      </c>
      <c r="X8" s="82">
        <v>167</v>
      </c>
      <c r="Y8" s="82">
        <v>153.1</v>
      </c>
      <c r="Z8" s="82">
        <v>155.30000000000001</v>
      </c>
      <c r="AA8" s="82">
        <v>163.19999999999999</v>
      </c>
      <c r="AB8" s="82">
        <v>160.1</v>
      </c>
      <c r="AC8" s="82">
        <v>159</v>
      </c>
      <c r="AD8" s="82">
        <v>162.5</v>
      </c>
    </row>
    <row r="9" spans="1:30" x14ac:dyDescent="0.3">
      <c r="A9" s="83">
        <v>44409</v>
      </c>
      <c r="B9" s="82">
        <v>69.804724424999989</v>
      </c>
      <c r="C9" s="87">
        <f>(B9-B8)/B8</f>
        <v>-5.078030739324535E-2</v>
      </c>
      <c r="D9" s="82">
        <v>146.6</v>
      </c>
      <c r="E9" s="82">
        <v>204</v>
      </c>
      <c r="F9" s="82">
        <v>172.8</v>
      </c>
      <c r="G9" s="82">
        <v>158.4</v>
      </c>
      <c r="H9" s="82">
        <v>188</v>
      </c>
      <c r="I9" s="82">
        <v>156.80000000000001</v>
      </c>
      <c r="J9" s="82">
        <v>162.19999999999999</v>
      </c>
      <c r="K9" s="82">
        <v>164.1</v>
      </c>
      <c r="L9" s="82">
        <v>119.7</v>
      </c>
      <c r="M9" s="82">
        <v>168.8</v>
      </c>
      <c r="N9" s="82">
        <v>162.69999999999999</v>
      </c>
      <c r="O9" s="82">
        <v>173.9</v>
      </c>
      <c r="P9" s="82">
        <v>164</v>
      </c>
      <c r="Q9" s="82">
        <v>192.1</v>
      </c>
      <c r="R9" s="82">
        <v>164.5</v>
      </c>
      <c r="S9" s="82">
        <v>155.30000000000001</v>
      </c>
      <c r="T9" s="82">
        <v>163.19999999999999</v>
      </c>
      <c r="U9" s="82">
        <v>162.1</v>
      </c>
      <c r="V9" s="82">
        <v>162.6</v>
      </c>
      <c r="W9" s="82">
        <v>157.5</v>
      </c>
      <c r="X9" s="82">
        <v>168.4</v>
      </c>
      <c r="Y9" s="82">
        <v>154</v>
      </c>
      <c r="Z9" s="82">
        <v>157.6</v>
      </c>
      <c r="AA9" s="82">
        <v>163.80000000000001</v>
      </c>
      <c r="AB9" s="82">
        <v>160</v>
      </c>
      <c r="AC9" s="82">
        <v>160</v>
      </c>
      <c r="AD9" s="82">
        <v>163.19999999999999</v>
      </c>
    </row>
    <row r="10" spans="1:30" x14ac:dyDescent="0.3">
      <c r="A10" s="83">
        <v>44440</v>
      </c>
      <c r="B10" s="82">
        <v>73.130738295454549</v>
      </c>
      <c r="C10" s="87">
        <f>(B10-B9)/B9</f>
        <v>4.7647403493843964E-2</v>
      </c>
      <c r="D10" s="82">
        <v>146.6</v>
      </c>
      <c r="E10" s="82">
        <v>204</v>
      </c>
      <c r="F10" s="82">
        <v>172.8</v>
      </c>
      <c r="G10" s="82">
        <v>158.4</v>
      </c>
      <c r="H10" s="82">
        <v>188</v>
      </c>
      <c r="I10" s="82">
        <v>156.69999999999999</v>
      </c>
      <c r="J10" s="82">
        <v>162.30000000000001</v>
      </c>
      <c r="K10" s="82">
        <v>164.1</v>
      </c>
      <c r="L10" s="82">
        <v>119.7</v>
      </c>
      <c r="M10" s="82">
        <v>168.8</v>
      </c>
      <c r="N10" s="82">
        <v>162.69999999999999</v>
      </c>
      <c r="O10" s="82">
        <v>173.9</v>
      </c>
      <c r="P10" s="82">
        <v>164</v>
      </c>
      <c r="Q10" s="82">
        <v>192.1</v>
      </c>
      <c r="R10" s="82">
        <v>164.6</v>
      </c>
      <c r="S10" s="82">
        <v>155.30000000000001</v>
      </c>
      <c r="T10" s="82">
        <v>163.30000000000001</v>
      </c>
      <c r="U10" s="82">
        <v>162.1</v>
      </c>
      <c r="V10" s="82">
        <v>162.6</v>
      </c>
      <c r="W10" s="82">
        <v>157.5</v>
      </c>
      <c r="X10" s="82">
        <v>168.4</v>
      </c>
      <c r="Y10" s="82">
        <v>154</v>
      </c>
      <c r="Z10" s="82">
        <v>157.69999999999999</v>
      </c>
      <c r="AA10" s="82">
        <v>163.69999999999999</v>
      </c>
      <c r="AB10" s="82">
        <v>160</v>
      </c>
      <c r="AC10" s="82">
        <v>160</v>
      </c>
      <c r="AD10" s="82">
        <v>163.19999999999999</v>
      </c>
    </row>
    <row r="11" spans="1:30" x14ac:dyDescent="0.3">
      <c r="A11" s="83">
        <v>44470</v>
      </c>
      <c r="B11" s="82">
        <v>82.107393785714294</v>
      </c>
      <c r="C11" s="87">
        <f>(B11-B10)/B10</f>
        <v>0.122748049582014</v>
      </c>
      <c r="D11" s="82">
        <v>147.4</v>
      </c>
      <c r="E11" s="82">
        <v>204.6</v>
      </c>
      <c r="F11" s="82">
        <v>171.2</v>
      </c>
      <c r="G11" s="82">
        <v>158.69999999999999</v>
      </c>
      <c r="H11" s="82">
        <v>190.6</v>
      </c>
      <c r="I11" s="82">
        <v>155.69999999999999</v>
      </c>
      <c r="J11" s="82">
        <v>185.3</v>
      </c>
      <c r="K11" s="82">
        <v>165.2</v>
      </c>
      <c r="L11" s="82">
        <v>121.9</v>
      </c>
      <c r="M11" s="82">
        <v>169.3</v>
      </c>
      <c r="N11" s="82">
        <v>163.19999999999999</v>
      </c>
      <c r="O11" s="82">
        <v>174.7</v>
      </c>
      <c r="P11" s="82">
        <v>167.7</v>
      </c>
      <c r="Q11" s="82">
        <v>192.7</v>
      </c>
      <c r="R11" s="82">
        <v>165.7</v>
      </c>
      <c r="S11" s="82">
        <v>156.30000000000001</v>
      </c>
      <c r="T11" s="82">
        <v>164.3</v>
      </c>
      <c r="U11" s="82">
        <v>163.6</v>
      </c>
      <c r="V11" s="82">
        <v>164.2</v>
      </c>
      <c r="W11" s="82">
        <v>158.4</v>
      </c>
      <c r="X11" s="82">
        <v>169.1</v>
      </c>
      <c r="Y11" s="82">
        <v>155.69999999999999</v>
      </c>
      <c r="Z11" s="82">
        <v>158.6</v>
      </c>
      <c r="AA11" s="82">
        <v>163.9</v>
      </c>
      <c r="AB11" s="82">
        <v>160.80000000000001</v>
      </c>
      <c r="AC11" s="82">
        <v>161</v>
      </c>
      <c r="AD11" s="82">
        <v>165.5</v>
      </c>
    </row>
    <row r="12" spans="1:30" x14ac:dyDescent="0.3">
      <c r="A12" s="83">
        <v>44501</v>
      </c>
      <c r="B12" s="82">
        <v>80.637301023809528</v>
      </c>
      <c r="C12" s="87">
        <f>(B12-B11)/B11</f>
        <v>-1.7904511325026917E-2</v>
      </c>
      <c r="D12" s="82">
        <v>148.19999999999999</v>
      </c>
      <c r="E12" s="82">
        <v>201.6</v>
      </c>
      <c r="F12" s="82">
        <v>173</v>
      </c>
      <c r="G12" s="82">
        <v>159.30000000000001</v>
      </c>
      <c r="H12" s="82">
        <v>190.1</v>
      </c>
      <c r="I12" s="82">
        <v>156.5</v>
      </c>
      <c r="J12" s="82">
        <v>199.2</v>
      </c>
      <c r="K12" s="82">
        <v>165.3</v>
      </c>
      <c r="L12" s="82">
        <v>122.4</v>
      </c>
      <c r="M12" s="82">
        <v>169.6</v>
      </c>
      <c r="N12" s="82">
        <v>163.69999999999999</v>
      </c>
      <c r="O12" s="82">
        <v>175.5</v>
      </c>
      <c r="P12" s="82">
        <v>169.7</v>
      </c>
      <c r="Q12" s="82">
        <v>192.9</v>
      </c>
      <c r="R12" s="82">
        <v>167.2</v>
      </c>
      <c r="S12" s="82">
        <v>157.4</v>
      </c>
      <c r="T12" s="82">
        <v>165.8</v>
      </c>
      <c r="U12" s="82">
        <v>164.2</v>
      </c>
      <c r="V12" s="82">
        <v>163.9</v>
      </c>
      <c r="W12" s="82">
        <v>159.30000000000001</v>
      </c>
      <c r="X12" s="82">
        <v>169.9</v>
      </c>
      <c r="Y12" s="82">
        <v>154.80000000000001</v>
      </c>
      <c r="Z12" s="82">
        <v>159.80000000000001</v>
      </c>
      <c r="AA12" s="82">
        <v>164.3</v>
      </c>
      <c r="AB12" s="82">
        <v>162.19999999999999</v>
      </c>
      <c r="AC12" s="82">
        <v>161.4</v>
      </c>
      <c r="AD12" s="82">
        <v>166.7</v>
      </c>
    </row>
    <row r="13" spans="1:30" x14ac:dyDescent="0.3">
      <c r="A13" s="83">
        <v>44531</v>
      </c>
      <c r="B13" s="82">
        <v>73.298823523809531</v>
      </c>
      <c r="C13" s="87">
        <f>(B13-B12)/B12</f>
        <v>-9.1005991108670498E-2</v>
      </c>
      <c r="D13" s="82">
        <v>148.69999999999999</v>
      </c>
      <c r="E13" s="82">
        <v>198.8</v>
      </c>
      <c r="F13" s="82">
        <v>177.9</v>
      </c>
      <c r="G13" s="82">
        <v>159.9</v>
      </c>
      <c r="H13" s="82">
        <v>187.6</v>
      </c>
      <c r="I13" s="82">
        <v>154.9</v>
      </c>
      <c r="J13" s="82">
        <v>188.3</v>
      </c>
      <c r="K13" s="82">
        <v>164.4</v>
      </c>
      <c r="L13" s="82">
        <v>121</v>
      </c>
      <c r="M13" s="82">
        <v>170.5</v>
      </c>
      <c r="N13" s="82">
        <v>164.2</v>
      </c>
      <c r="O13" s="82">
        <v>176.5</v>
      </c>
      <c r="P13" s="82">
        <v>168.2</v>
      </c>
      <c r="Q13" s="82">
        <v>192.4</v>
      </c>
      <c r="R13" s="82">
        <v>168.5</v>
      </c>
      <c r="S13" s="82">
        <v>158.69999999999999</v>
      </c>
      <c r="T13" s="82">
        <v>167</v>
      </c>
      <c r="U13" s="82">
        <v>163.4</v>
      </c>
      <c r="V13" s="82">
        <v>164.1</v>
      </c>
      <c r="W13" s="82">
        <v>160.19999999999999</v>
      </c>
      <c r="X13" s="82">
        <v>170.6</v>
      </c>
      <c r="Y13" s="82">
        <v>155.69999999999999</v>
      </c>
      <c r="Z13" s="82">
        <v>160.6</v>
      </c>
      <c r="AA13" s="82">
        <v>164.4</v>
      </c>
      <c r="AB13" s="82">
        <v>162.6</v>
      </c>
      <c r="AC13" s="82">
        <v>162</v>
      </c>
      <c r="AD13" s="82">
        <v>166.2</v>
      </c>
    </row>
    <row r="14" spans="1:30" x14ac:dyDescent="0.3">
      <c r="A14" s="83">
        <v>44562</v>
      </c>
      <c r="B14" s="82">
        <v>80.922269684210534</v>
      </c>
      <c r="C14" s="87">
        <f>(B14-B13)/B13</f>
        <v>0.10400502755579277</v>
      </c>
      <c r="D14" s="82">
        <v>149.5</v>
      </c>
      <c r="E14" s="82">
        <v>198.7</v>
      </c>
      <c r="F14" s="82">
        <v>178.8</v>
      </c>
      <c r="G14" s="82">
        <v>160.5</v>
      </c>
      <c r="H14" s="82">
        <v>184.7</v>
      </c>
      <c r="I14" s="82">
        <v>153.69999999999999</v>
      </c>
      <c r="J14" s="82">
        <v>174.3</v>
      </c>
      <c r="K14" s="82">
        <v>163.9</v>
      </c>
      <c r="L14" s="82">
        <v>120</v>
      </c>
      <c r="M14" s="82">
        <v>172.1</v>
      </c>
      <c r="N14" s="82">
        <v>164.3</v>
      </c>
      <c r="O14" s="82">
        <v>177.3</v>
      </c>
      <c r="P14" s="82">
        <v>166.4</v>
      </c>
      <c r="Q14" s="82">
        <v>192.2</v>
      </c>
      <c r="R14" s="82">
        <v>169.9</v>
      </c>
      <c r="S14" s="82">
        <v>160.69999999999999</v>
      </c>
      <c r="T14" s="82">
        <v>168.5</v>
      </c>
      <c r="U14" s="82">
        <v>164.5</v>
      </c>
      <c r="V14" s="82">
        <v>164.2</v>
      </c>
      <c r="W14" s="82">
        <v>161.1</v>
      </c>
      <c r="X14" s="82">
        <v>171.4</v>
      </c>
      <c r="Y14" s="82">
        <v>156.5</v>
      </c>
      <c r="Z14" s="82">
        <v>161.19999999999999</v>
      </c>
      <c r="AA14" s="82">
        <v>164.7</v>
      </c>
      <c r="AB14" s="82">
        <v>163</v>
      </c>
      <c r="AC14" s="82">
        <v>162.69999999999999</v>
      </c>
      <c r="AD14" s="82">
        <v>165.7</v>
      </c>
    </row>
    <row r="15" spans="1:30" x14ac:dyDescent="0.3">
      <c r="A15" s="83">
        <v>44593</v>
      </c>
      <c r="B15" s="82">
        <v>82.278706675000009</v>
      </c>
      <c r="C15" s="87">
        <f>(B15-B14)/B14</f>
        <v>1.676222127830582E-2</v>
      </c>
      <c r="D15" s="82">
        <v>150</v>
      </c>
      <c r="E15" s="82">
        <v>200.6</v>
      </c>
      <c r="F15" s="82">
        <v>175.8</v>
      </c>
      <c r="G15" s="82">
        <v>160.69999999999999</v>
      </c>
      <c r="H15" s="82">
        <v>184.9</v>
      </c>
      <c r="I15" s="82">
        <v>153.69999999999999</v>
      </c>
      <c r="J15" s="82">
        <v>169.7</v>
      </c>
      <c r="K15" s="82">
        <v>163.69999999999999</v>
      </c>
      <c r="L15" s="82">
        <v>118.9</v>
      </c>
      <c r="M15" s="82">
        <v>174.3</v>
      </c>
      <c r="N15" s="82">
        <v>164.7</v>
      </c>
      <c r="O15" s="82">
        <v>178</v>
      </c>
      <c r="P15" s="82">
        <v>166.2</v>
      </c>
      <c r="Q15" s="82">
        <v>192.8</v>
      </c>
      <c r="R15" s="82">
        <v>170.8</v>
      </c>
      <c r="S15" s="82">
        <v>162.4</v>
      </c>
      <c r="T15" s="82">
        <v>169.6</v>
      </c>
      <c r="U15" s="82">
        <v>165.5</v>
      </c>
      <c r="V15" s="82">
        <v>165.7</v>
      </c>
      <c r="W15" s="82">
        <v>161.80000000000001</v>
      </c>
      <c r="X15" s="82">
        <v>172.2</v>
      </c>
      <c r="Y15" s="82">
        <v>156.9</v>
      </c>
      <c r="Z15" s="82">
        <v>162.1</v>
      </c>
      <c r="AA15" s="82">
        <v>165.4</v>
      </c>
      <c r="AB15" s="82">
        <v>164.4</v>
      </c>
      <c r="AC15" s="82">
        <v>163.5</v>
      </c>
      <c r="AD15" s="82">
        <v>166.1</v>
      </c>
    </row>
    <row r="16" spans="1:30" x14ac:dyDescent="0.3">
      <c r="A16" s="83">
        <v>44621</v>
      </c>
      <c r="B16" s="82">
        <v>78.539480282608693</v>
      </c>
      <c r="C16" s="87">
        <f>(B16-B15)/B15</f>
        <v>-4.5445857664744529E-2</v>
      </c>
      <c r="D16" s="82">
        <v>151.30000000000001</v>
      </c>
      <c r="E16" s="82">
        <v>210.7</v>
      </c>
      <c r="F16" s="82">
        <v>167.8</v>
      </c>
      <c r="G16" s="82">
        <v>162.19999999999999</v>
      </c>
      <c r="H16" s="82">
        <v>194.6</v>
      </c>
      <c r="I16" s="82">
        <v>157.6</v>
      </c>
      <c r="J16" s="82">
        <v>166.9</v>
      </c>
      <c r="K16" s="82">
        <v>163.9</v>
      </c>
      <c r="L16" s="82">
        <v>118.8</v>
      </c>
      <c r="M16" s="82">
        <v>177.4</v>
      </c>
      <c r="N16" s="82">
        <v>165.3</v>
      </c>
      <c r="O16" s="82">
        <v>179.3</v>
      </c>
      <c r="P16" s="82">
        <v>168.4</v>
      </c>
      <c r="Q16" s="82">
        <v>193.7</v>
      </c>
      <c r="R16" s="82">
        <v>172.1</v>
      </c>
      <c r="S16" s="82">
        <v>164.6</v>
      </c>
      <c r="T16" s="82">
        <v>171.1</v>
      </c>
      <c r="U16" s="82">
        <v>165.3</v>
      </c>
      <c r="V16" s="82">
        <v>167.2</v>
      </c>
      <c r="W16" s="82">
        <v>162.80000000000001</v>
      </c>
      <c r="X16" s="82">
        <v>173</v>
      </c>
      <c r="Y16" s="82">
        <v>157.9</v>
      </c>
      <c r="Z16" s="82">
        <v>163.30000000000001</v>
      </c>
      <c r="AA16" s="82">
        <v>166</v>
      </c>
      <c r="AB16" s="82">
        <v>167.2</v>
      </c>
      <c r="AC16" s="82">
        <v>164.6</v>
      </c>
      <c r="AD16" s="82">
        <v>167.7</v>
      </c>
    </row>
    <row r="17" spans="1:30" x14ac:dyDescent="0.3">
      <c r="A17" s="83">
        <v>44652</v>
      </c>
      <c r="B17" s="82">
        <v>102.96599786842103</v>
      </c>
      <c r="C17" s="87">
        <f>(B17-B16)/B16</f>
        <v>0.31100941205516475</v>
      </c>
      <c r="D17" s="82">
        <v>152.9</v>
      </c>
      <c r="E17" s="82">
        <v>211.8</v>
      </c>
      <c r="F17" s="82">
        <v>164.5</v>
      </c>
      <c r="G17" s="82">
        <v>163.9</v>
      </c>
      <c r="H17" s="82">
        <v>199.5</v>
      </c>
      <c r="I17" s="82">
        <v>172.6</v>
      </c>
      <c r="J17" s="82">
        <v>166.2</v>
      </c>
      <c r="K17" s="82">
        <v>164.7</v>
      </c>
      <c r="L17" s="82">
        <v>119</v>
      </c>
      <c r="M17" s="82">
        <v>181.3</v>
      </c>
      <c r="N17" s="82">
        <v>166.2</v>
      </c>
      <c r="O17" s="82">
        <v>180.9</v>
      </c>
      <c r="P17" s="82">
        <v>170.8</v>
      </c>
      <c r="Q17" s="82">
        <v>193.9</v>
      </c>
      <c r="R17" s="82">
        <v>173.9</v>
      </c>
      <c r="S17" s="82">
        <v>166.5</v>
      </c>
      <c r="T17" s="82">
        <v>172.8</v>
      </c>
      <c r="U17" s="82">
        <v>167</v>
      </c>
      <c r="V17" s="82">
        <v>172.2</v>
      </c>
      <c r="W17" s="82">
        <v>164</v>
      </c>
      <c r="X17" s="82">
        <v>174</v>
      </c>
      <c r="Y17" s="82">
        <v>162.6</v>
      </c>
      <c r="Z17" s="82">
        <v>164.4</v>
      </c>
      <c r="AA17" s="82">
        <v>166.9</v>
      </c>
      <c r="AB17" s="82">
        <v>168.8</v>
      </c>
      <c r="AC17" s="82">
        <v>166.8</v>
      </c>
      <c r="AD17" s="82">
        <v>170.1</v>
      </c>
    </row>
    <row r="18" spans="1:30" x14ac:dyDescent="0.3">
      <c r="A18" s="83">
        <v>44682</v>
      </c>
      <c r="B18" s="82">
        <v>109.50503773684208</v>
      </c>
      <c r="C18" s="87">
        <f>(B18-B17)/B17</f>
        <v>6.3506788685496113E-2</v>
      </c>
      <c r="D18" s="82">
        <v>154.1</v>
      </c>
      <c r="E18" s="82">
        <v>217</v>
      </c>
      <c r="F18" s="82">
        <v>162.4</v>
      </c>
      <c r="G18" s="82">
        <v>164.9</v>
      </c>
      <c r="H18" s="82">
        <v>202.4</v>
      </c>
      <c r="I18" s="82">
        <v>171</v>
      </c>
      <c r="J18" s="82">
        <v>174.9</v>
      </c>
      <c r="K18" s="82">
        <v>164.7</v>
      </c>
      <c r="L18" s="82">
        <v>119.7</v>
      </c>
      <c r="M18" s="82">
        <v>184.9</v>
      </c>
      <c r="N18" s="82">
        <v>167.1</v>
      </c>
      <c r="O18" s="82">
        <v>182.5</v>
      </c>
      <c r="P18" s="82">
        <v>173.3</v>
      </c>
      <c r="Q18" s="82">
        <v>194.1</v>
      </c>
      <c r="R18" s="82">
        <v>175.6</v>
      </c>
      <c r="S18" s="82">
        <v>168.4</v>
      </c>
      <c r="T18" s="82">
        <v>174.6</v>
      </c>
      <c r="U18" s="82">
        <v>167.5</v>
      </c>
      <c r="V18" s="82">
        <v>174.6</v>
      </c>
      <c r="W18" s="82">
        <v>165.2</v>
      </c>
      <c r="X18" s="82">
        <v>174.8</v>
      </c>
      <c r="Y18" s="82">
        <v>163</v>
      </c>
      <c r="Z18" s="82">
        <v>165.1</v>
      </c>
      <c r="AA18" s="82">
        <v>167.9</v>
      </c>
      <c r="AB18" s="82">
        <v>168.4</v>
      </c>
      <c r="AC18" s="82">
        <v>167.5</v>
      </c>
      <c r="AD18" s="82">
        <v>171.7</v>
      </c>
    </row>
    <row r="19" spans="1:30" x14ac:dyDescent="0.3">
      <c r="A19" s="83">
        <v>44713</v>
      </c>
      <c r="B19" s="82">
        <v>116.01138504999999</v>
      </c>
      <c r="C19" s="87">
        <f>(B19-B18)/B18</f>
        <v>5.9415963389681525E-2</v>
      </c>
      <c r="D19" s="82">
        <v>155</v>
      </c>
      <c r="E19" s="82">
        <v>219.4</v>
      </c>
      <c r="F19" s="82">
        <v>170.8</v>
      </c>
      <c r="G19" s="82">
        <v>165.8</v>
      </c>
      <c r="H19" s="82">
        <v>200.9</v>
      </c>
      <c r="I19" s="82">
        <v>169.7</v>
      </c>
      <c r="J19" s="82">
        <v>182.3</v>
      </c>
      <c r="K19" s="82">
        <v>164.3</v>
      </c>
      <c r="L19" s="82">
        <v>119.9</v>
      </c>
      <c r="M19" s="82">
        <v>187.1</v>
      </c>
      <c r="N19" s="82">
        <v>167.9</v>
      </c>
      <c r="O19" s="82">
        <v>183.9</v>
      </c>
      <c r="P19" s="82">
        <v>174.9</v>
      </c>
      <c r="Q19" s="82">
        <v>194.3</v>
      </c>
      <c r="R19" s="82">
        <v>177.1</v>
      </c>
      <c r="S19" s="82">
        <v>169.9</v>
      </c>
      <c r="T19" s="82">
        <v>176</v>
      </c>
      <c r="U19" s="82">
        <v>166.8</v>
      </c>
      <c r="V19" s="82">
        <v>176</v>
      </c>
      <c r="W19" s="82">
        <v>166.4</v>
      </c>
      <c r="X19" s="82">
        <v>175.4</v>
      </c>
      <c r="Y19" s="82">
        <v>161.1</v>
      </c>
      <c r="Z19" s="82">
        <v>165.8</v>
      </c>
      <c r="AA19" s="82">
        <v>169</v>
      </c>
      <c r="AB19" s="82">
        <v>169.4</v>
      </c>
      <c r="AC19" s="82">
        <v>167.5</v>
      </c>
      <c r="AD19" s="82">
        <v>172.6</v>
      </c>
    </row>
    <row r="20" spans="1:30" x14ac:dyDescent="0.3">
      <c r="A20" s="83">
        <v>44743</v>
      </c>
      <c r="B20" s="82">
        <v>105.49124737500001</v>
      </c>
      <c r="C20" s="87">
        <f>(B20-B19)/B19</f>
        <v>-9.0681941866876919E-2</v>
      </c>
      <c r="D20" s="82">
        <v>156.5</v>
      </c>
      <c r="E20" s="82">
        <v>213</v>
      </c>
      <c r="F20" s="82">
        <v>175.2</v>
      </c>
      <c r="G20" s="82">
        <v>166.6</v>
      </c>
      <c r="H20" s="82">
        <v>195.8</v>
      </c>
      <c r="I20" s="82">
        <v>174.2</v>
      </c>
      <c r="J20" s="82">
        <v>182.1</v>
      </c>
      <c r="K20" s="82">
        <v>164.3</v>
      </c>
      <c r="L20" s="82">
        <v>120</v>
      </c>
      <c r="M20" s="82">
        <v>190</v>
      </c>
      <c r="N20" s="82">
        <v>168.4</v>
      </c>
      <c r="O20" s="82">
        <v>185.2</v>
      </c>
      <c r="P20" s="82">
        <v>175</v>
      </c>
      <c r="Q20" s="82">
        <v>194.6</v>
      </c>
      <c r="R20" s="82">
        <v>178.3</v>
      </c>
      <c r="S20" s="82">
        <v>171.3</v>
      </c>
      <c r="T20" s="82">
        <v>177.3</v>
      </c>
      <c r="U20" s="82">
        <v>167.8</v>
      </c>
      <c r="V20" s="82">
        <v>179.6</v>
      </c>
      <c r="W20" s="82">
        <v>167.4</v>
      </c>
      <c r="X20" s="82">
        <v>176.1</v>
      </c>
      <c r="Y20" s="82">
        <v>161.6</v>
      </c>
      <c r="Z20" s="82">
        <v>166.3</v>
      </c>
      <c r="AA20" s="82">
        <v>171.4</v>
      </c>
      <c r="AB20" s="82">
        <v>169.7</v>
      </c>
      <c r="AC20" s="82">
        <v>168.4</v>
      </c>
      <c r="AD20" s="82">
        <v>173.4</v>
      </c>
    </row>
    <row r="21" spans="1:30" x14ac:dyDescent="0.3">
      <c r="A21" s="83">
        <v>44774</v>
      </c>
      <c r="B21" s="82">
        <v>97.404465428571427</v>
      </c>
      <c r="C21" s="87">
        <f>(B21-B20)/B20</f>
        <v>-7.6658321402549315E-2</v>
      </c>
      <c r="D21" s="82">
        <v>160.30000000000001</v>
      </c>
      <c r="E21" s="82">
        <v>206.5</v>
      </c>
      <c r="F21" s="82">
        <v>169.2</v>
      </c>
      <c r="G21" s="82">
        <v>168.1</v>
      </c>
      <c r="H21" s="82">
        <v>192.4</v>
      </c>
      <c r="I21" s="82">
        <v>172.9</v>
      </c>
      <c r="J21" s="82">
        <v>186.7</v>
      </c>
      <c r="K21" s="82">
        <v>167.2</v>
      </c>
      <c r="L21" s="82">
        <v>120.9</v>
      </c>
      <c r="M21" s="82">
        <v>193.6</v>
      </c>
      <c r="N21" s="82">
        <v>168.8</v>
      </c>
      <c r="O21" s="82">
        <v>186.3</v>
      </c>
      <c r="P21" s="82">
        <v>176.3</v>
      </c>
      <c r="Q21" s="82">
        <v>195</v>
      </c>
      <c r="R21" s="82">
        <v>179.5</v>
      </c>
      <c r="S21" s="82">
        <v>172.7</v>
      </c>
      <c r="T21" s="82">
        <v>178.5</v>
      </c>
      <c r="U21" s="82">
        <v>169</v>
      </c>
      <c r="V21" s="82">
        <v>178.8</v>
      </c>
      <c r="W21" s="82">
        <v>168.5</v>
      </c>
      <c r="X21" s="82">
        <v>176.8</v>
      </c>
      <c r="Y21" s="82">
        <v>161.9</v>
      </c>
      <c r="Z21" s="82">
        <v>166.9</v>
      </c>
      <c r="AA21" s="82">
        <v>172.3</v>
      </c>
      <c r="AB21" s="82">
        <v>171.2</v>
      </c>
      <c r="AC21" s="82">
        <v>169.1</v>
      </c>
      <c r="AD21" s="82">
        <v>174.3</v>
      </c>
    </row>
    <row r="22" spans="1:30" x14ac:dyDescent="0.3">
      <c r="A22" s="83">
        <v>44805</v>
      </c>
      <c r="B22" s="82">
        <v>90.706344809523813</v>
      </c>
      <c r="C22" s="87">
        <f>(B22-B21)/B21</f>
        <v>-6.8766052866020555E-2</v>
      </c>
      <c r="D22" s="82">
        <v>163.5</v>
      </c>
      <c r="E22" s="82">
        <v>209.2</v>
      </c>
      <c r="F22" s="82">
        <v>169.7</v>
      </c>
      <c r="G22" s="82">
        <v>169.7</v>
      </c>
      <c r="H22" s="82">
        <v>188.7</v>
      </c>
      <c r="I22" s="82">
        <v>165.7</v>
      </c>
      <c r="J22" s="82">
        <v>191.8</v>
      </c>
      <c r="K22" s="82">
        <v>169.1</v>
      </c>
      <c r="L22" s="82">
        <v>121.6</v>
      </c>
      <c r="M22" s="82">
        <v>197.3</v>
      </c>
      <c r="N22" s="82">
        <v>169.4</v>
      </c>
      <c r="O22" s="82">
        <v>187.4</v>
      </c>
      <c r="P22" s="82">
        <v>177.8</v>
      </c>
      <c r="Q22" s="82">
        <v>195.9</v>
      </c>
      <c r="R22" s="82">
        <v>180.9</v>
      </c>
      <c r="S22" s="82">
        <v>174.3</v>
      </c>
      <c r="T22" s="82">
        <v>179.9</v>
      </c>
      <c r="U22" s="82">
        <v>169.5</v>
      </c>
      <c r="V22" s="82">
        <v>179.5</v>
      </c>
      <c r="W22" s="82">
        <v>169.5</v>
      </c>
      <c r="X22" s="82">
        <v>177.8</v>
      </c>
      <c r="Y22" s="82">
        <v>162.30000000000001</v>
      </c>
      <c r="Z22" s="82">
        <v>167.6</v>
      </c>
      <c r="AA22" s="82">
        <v>173.1</v>
      </c>
      <c r="AB22" s="82">
        <v>170.9</v>
      </c>
      <c r="AC22" s="82">
        <v>169.7</v>
      </c>
      <c r="AD22" s="82">
        <v>175.3</v>
      </c>
    </row>
    <row r="23" spans="1:30" x14ac:dyDescent="0.3">
      <c r="A23" s="83">
        <v>44835</v>
      </c>
      <c r="B23" s="82">
        <v>91.698948700000003</v>
      </c>
      <c r="C23" s="87">
        <f>(B23-B22)/B22</f>
        <v>1.0943048058662044E-2</v>
      </c>
      <c r="D23" s="82">
        <v>165.2</v>
      </c>
      <c r="E23" s="82">
        <v>210.9</v>
      </c>
      <c r="F23" s="82">
        <v>170.9</v>
      </c>
      <c r="G23" s="82">
        <v>170.9</v>
      </c>
      <c r="H23" s="82">
        <v>186.5</v>
      </c>
      <c r="I23" s="82">
        <v>163.80000000000001</v>
      </c>
      <c r="J23" s="82">
        <v>199.7</v>
      </c>
      <c r="K23" s="82">
        <v>169.8</v>
      </c>
      <c r="L23" s="82">
        <v>121.9</v>
      </c>
      <c r="M23" s="82">
        <v>199.9</v>
      </c>
      <c r="N23" s="82">
        <v>169.9</v>
      </c>
      <c r="O23" s="82">
        <v>188.3</v>
      </c>
      <c r="P23" s="82">
        <v>179.6</v>
      </c>
      <c r="Q23" s="82">
        <v>196.3</v>
      </c>
      <c r="R23" s="82">
        <v>181.9</v>
      </c>
      <c r="S23" s="82">
        <v>175.3</v>
      </c>
      <c r="T23" s="82">
        <v>181</v>
      </c>
      <c r="U23" s="82">
        <v>171.2</v>
      </c>
      <c r="V23" s="82">
        <v>180.5</v>
      </c>
      <c r="W23" s="82">
        <v>170.4</v>
      </c>
      <c r="X23" s="82">
        <v>178.7</v>
      </c>
      <c r="Y23" s="82">
        <v>162.9</v>
      </c>
      <c r="Z23" s="82">
        <v>168.2</v>
      </c>
      <c r="AA23" s="82">
        <v>173.4</v>
      </c>
      <c r="AB23" s="82">
        <v>172.1</v>
      </c>
      <c r="AC23" s="82">
        <v>170.5</v>
      </c>
      <c r="AD23" s="82">
        <v>176.7</v>
      </c>
    </row>
    <row r="24" spans="1:30" x14ac:dyDescent="0.3">
      <c r="A24" s="83">
        <v>44866</v>
      </c>
      <c r="B24" s="82">
        <v>87.552266068181822</v>
      </c>
      <c r="C24" s="87">
        <f>(B24-B23)/B23</f>
        <v>-4.5220612565410795E-2</v>
      </c>
      <c r="D24" s="82">
        <v>167.4</v>
      </c>
      <c r="E24" s="82">
        <v>209.4</v>
      </c>
      <c r="F24" s="82">
        <v>181.4</v>
      </c>
      <c r="G24" s="82">
        <v>172.3</v>
      </c>
      <c r="H24" s="82">
        <v>188.9</v>
      </c>
      <c r="I24" s="82">
        <v>160.69999999999999</v>
      </c>
      <c r="J24" s="82">
        <v>183.1</v>
      </c>
      <c r="K24" s="82">
        <v>170.5</v>
      </c>
      <c r="L24" s="82">
        <v>122.1</v>
      </c>
      <c r="M24" s="82">
        <v>202.8</v>
      </c>
      <c r="N24" s="82">
        <v>170.4</v>
      </c>
      <c r="O24" s="82">
        <v>189.5</v>
      </c>
      <c r="P24" s="82">
        <v>178.3</v>
      </c>
      <c r="Q24" s="82">
        <v>196.9</v>
      </c>
      <c r="R24" s="82">
        <v>183.1</v>
      </c>
      <c r="S24" s="82">
        <v>176.2</v>
      </c>
      <c r="T24" s="82">
        <v>182.1</v>
      </c>
      <c r="U24" s="82">
        <v>171.8</v>
      </c>
      <c r="V24" s="82">
        <v>181.3</v>
      </c>
      <c r="W24" s="82">
        <v>171.4</v>
      </c>
      <c r="X24" s="82">
        <v>179.8</v>
      </c>
      <c r="Y24" s="82">
        <v>163</v>
      </c>
      <c r="Z24" s="82">
        <v>168.5</v>
      </c>
      <c r="AA24" s="82">
        <v>173.7</v>
      </c>
      <c r="AB24" s="82">
        <v>173.6</v>
      </c>
      <c r="AC24" s="82">
        <v>171.1</v>
      </c>
      <c r="AD24" s="82">
        <v>176.5</v>
      </c>
    </row>
    <row r="25" spans="1:30" x14ac:dyDescent="0.3">
      <c r="A25" s="83">
        <v>44896</v>
      </c>
      <c r="B25" s="82">
        <v>78.100942275000008</v>
      </c>
      <c r="C25" s="87">
        <f>(B25-B24)/B24</f>
        <v>-0.1079506472833215</v>
      </c>
      <c r="D25" s="82">
        <v>169.2</v>
      </c>
      <c r="E25" s="82">
        <v>209</v>
      </c>
      <c r="F25" s="82">
        <v>190.2</v>
      </c>
      <c r="G25" s="82">
        <v>173.6</v>
      </c>
      <c r="H25" s="82">
        <v>188.5</v>
      </c>
      <c r="I25" s="82">
        <v>158</v>
      </c>
      <c r="J25" s="82">
        <v>159.9</v>
      </c>
      <c r="K25" s="82">
        <v>170.8</v>
      </c>
      <c r="L25" s="82">
        <v>121.8</v>
      </c>
      <c r="M25" s="82">
        <v>205.2</v>
      </c>
      <c r="N25" s="82">
        <v>171</v>
      </c>
      <c r="O25" s="82">
        <v>190.3</v>
      </c>
      <c r="P25" s="82">
        <v>175.9</v>
      </c>
      <c r="Q25" s="82">
        <v>197.3</v>
      </c>
      <c r="R25" s="82">
        <v>184</v>
      </c>
      <c r="S25" s="82">
        <v>177</v>
      </c>
      <c r="T25" s="82">
        <v>183</v>
      </c>
      <c r="U25" s="82">
        <v>170.7</v>
      </c>
      <c r="V25" s="82">
        <v>182</v>
      </c>
      <c r="W25" s="82">
        <v>172.1</v>
      </c>
      <c r="X25" s="82">
        <v>181.1</v>
      </c>
      <c r="Y25" s="82">
        <v>163.4</v>
      </c>
      <c r="Z25" s="82">
        <v>168.9</v>
      </c>
      <c r="AA25" s="82">
        <v>174.1</v>
      </c>
      <c r="AB25" s="82">
        <v>175.8</v>
      </c>
      <c r="AC25" s="82">
        <v>172</v>
      </c>
      <c r="AD25" s="82">
        <v>175.7</v>
      </c>
    </row>
    <row r="26" spans="1:30" x14ac:dyDescent="0.3">
      <c r="A26" s="83">
        <v>44927</v>
      </c>
      <c r="B26" s="82">
        <v>79.216541545454547</v>
      </c>
      <c r="C26" s="87">
        <f>(B26-B25)/B25</f>
        <v>1.4284069282114667E-2</v>
      </c>
      <c r="D26" s="82">
        <v>173.8</v>
      </c>
      <c r="E26" s="82">
        <v>210.7</v>
      </c>
      <c r="F26" s="82">
        <v>194.5</v>
      </c>
      <c r="G26" s="82">
        <v>174.6</v>
      </c>
      <c r="H26" s="82">
        <v>187.2</v>
      </c>
      <c r="I26" s="82">
        <v>158.30000000000001</v>
      </c>
      <c r="J26" s="82">
        <v>153.9</v>
      </c>
      <c r="K26" s="82">
        <v>170.9</v>
      </c>
      <c r="L26" s="82">
        <v>121.1</v>
      </c>
      <c r="M26" s="82">
        <v>208.4</v>
      </c>
      <c r="N26" s="82">
        <v>171.4</v>
      </c>
      <c r="O26" s="82">
        <v>191.2</v>
      </c>
      <c r="P26" s="82">
        <v>176.7</v>
      </c>
      <c r="Q26" s="82">
        <v>198.2</v>
      </c>
      <c r="R26" s="82">
        <v>184.9</v>
      </c>
      <c r="S26" s="82">
        <v>177.6</v>
      </c>
      <c r="T26" s="82">
        <v>183.8</v>
      </c>
      <c r="U26" s="82">
        <v>172.1</v>
      </c>
      <c r="V26" s="82">
        <v>182</v>
      </c>
      <c r="W26" s="82">
        <v>172.9</v>
      </c>
      <c r="X26" s="82">
        <v>182.3</v>
      </c>
      <c r="Y26" s="82">
        <v>163.6</v>
      </c>
      <c r="Z26" s="82">
        <v>169.5</v>
      </c>
      <c r="AA26" s="82">
        <v>174.3</v>
      </c>
      <c r="AB26" s="82">
        <v>178.6</v>
      </c>
      <c r="AC26" s="82">
        <v>172.8</v>
      </c>
      <c r="AD26" s="82">
        <v>176.5</v>
      </c>
    </row>
    <row r="27" spans="1:30" x14ac:dyDescent="0.3">
      <c r="A27" s="83">
        <v>44958</v>
      </c>
      <c r="B27" s="82">
        <v>81.621881399999992</v>
      </c>
      <c r="C27" s="87">
        <f>(B27-B26)/B26</f>
        <v>3.0364110924550509E-2</v>
      </c>
      <c r="D27" s="82">
        <v>174.4</v>
      </c>
      <c r="E27" s="82">
        <v>207.7</v>
      </c>
      <c r="F27" s="82">
        <v>175.2</v>
      </c>
      <c r="G27" s="82">
        <v>177.3</v>
      </c>
      <c r="H27" s="82">
        <v>179.3</v>
      </c>
      <c r="I27" s="82">
        <v>169.5</v>
      </c>
      <c r="J27" s="82">
        <v>152.69999999999999</v>
      </c>
      <c r="K27" s="82">
        <v>171</v>
      </c>
      <c r="L27" s="82">
        <v>120</v>
      </c>
      <c r="M27" s="82">
        <v>209.7</v>
      </c>
      <c r="N27" s="82">
        <v>172.3</v>
      </c>
      <c r="O27" s="82">
        <v>193</v>
      </c>
      <c r="P27" s="82">
        <v>177</v>
      </c>
      <c r="Q27" s="82">
        <v>199.5</v>
      </c>
      <c r="R27" s="82">
        <v>186.2</v>
      </c>
      <c r="S27" s="82">
        <v>178.7</v>
      </c>
      <c r="T27" s="82">
        <v>185.1</v>
      </c>
      <c r="U27" s="82">
        <v>173.5</v>
      </c>
      <c r="V27" s="82">
        <v>182.1</v>
      </c>
      <c r="W27" s="82">
        <v>174.2</v>
      </c>
      <c r="X27" s="82">
        <v>184.4</v>
      </c>
      <c r="Y27" s="82">
        <v>164.2</v>
      </c>
      <c r="Z27" s="82">
        <v>170.3</v>
      </c>
      <c r="AA27" s="82">
        <v>175</v>
      </c>
      <c r="AB27" s="82">
        <v>181</v>
      </c>
      <c r="AC27" s="82">
        <v>174.1</v>
      </c>
      <c r="AD27" s="82">
        <v>177.2</v>
      </c>
    </row>
    <row r="28" spans="1:30" x14ac:dyDescent="0.3">
      <c r="A28" s="83">
        <v>44986</v>
      </c>
      <c r="B28" s="82">
        <v>84.486883150000011</v>
      </c>
      <c r="C28" s="87">
        <f>(B28-B27)/B27</f>
        <v>3.510090310170208E-2</v>
      </c>
      <c r="D28" s="82">
        <v>174.4</v>
      </c>
      <c r="E28" s="82">
        <v>207.7</v>
      </c>
      <c r="F28" s="82">
        <v>175.2</v>
      </c>
      <c r="G28" s="82">
        <v>177.3</v>
      </c>
      <c r="H28" s="82">
        <v>179.2</v>
      </c>
      <c r="I28" s="82">
        <v>169.5</v>
      </c>
      <c r="J28" s="82">
        <v>152.80000000000001</v>
      </c>
      <c r="K28" s="82">
        <v>171.1</v>
      </c>
      <c r="L28" s="82">
        <v>120</v>
      </c>
      <c r="M28" s="82">
        <v>209.7</v>
      </c>
      <c r="N28" s="82">
        <v>172.3</v>
      </c>
      <c r="O28" s="82">
        <v>193</v>
      </c>
      <c r="P28" s="82">
        <v>177</v>
      </c>
      <c r="Q28" s="82">
        <v>199.5</v>
      </c>
      <c r="R28" s="82">
        <v>186.1</v>
      </c>
      <c r="S28" s="82">
        <v>178.7</v>
      </c>
      <c r="T28" s="82">
        <v>185.1</v>
      </c>
      <c r="U28" s="82">
        <v>173.5</v>
      </c>
      <c r="V28" s="82">
        <v>181.9</v>
      </c>
      <c r="W28" s="82">
        <v>174.2</v>
      </c>
      <c r="X28" s="82">
        <v>184.4</v>
      </c>
      <c r="Y28" s="82">
        <v>164.2</v>
      </c>
      <c r="Z28" s="82">
        <v>170.3</v>
      </c>
      <c r="AA28" s="82">
        <v>175</v>
      </c>
      <c r="AB28" s="82">
        <v>181</v>
      </c>
      <c r="AC28" s="82">
        <v>174.1</v>
      </c>
      <c r="AD28" s="82">
        <v>177.2</v>
      </c>
    </row>
    <row r="29" spans="1:30" x14ac:dyDescent="0.3">
      <c r="A29" s="83">
        <v>45017</v>
      </c>
      <c r="B29" s="82">
        <v>83.755358416666667</v>
      </c>
      <c r="C29" s="87">
        <f>(B29-B28)/B28</f>
        <v>-8.6584414770583765E-3</v>
      </c>
      <c r="D29" s="82">
        <v>173.8</v>
      </c>
      <c r="E29" s="82">
        <v>209.3</v>
      </c>
      <c r="F29" s="82">
        <v>169.6</v>
      </c>
      <c r="G29" s="82">
        <v>178.4</v>
      </c>
      <c r="H29" s="82">
        <v>174.9</v>
      </c>
      <c r="I29" s="82">
        <v>176.3</v>
      </c>
      <c r="J29" s="82">
        <v>155.4</v>
      </c>
      <c r="K29" s="82">
        <v>173.4</v>
      </c>
      <c r="L29" s="82">
        <v>121.3</v>
      </c>
      <c r="M29" s="82">
        <v>212.9</v>
      </c>
      <c r="N29" s="82">
        <v>172.9</v>
      </c>
      <c r="O29" s="82">
        <v>193.5</v>
      </c>
      <c r="P29" s="82">
        <v>177.9</v>
      </c>
      <c r="Q29" s="82">
        <v>200.6</v>
      </c>
      <c r="R29" s="82">
        <v>186.9</v>
      </c>
      <c r="S29" s="82">
        <v>179.2</v>
      </c>
      <c r="T29" s="82">
        <v>185.7</v>
      </c>
      <c r="U29" s="82">
        <v>175.2</v>
      </c>
      <c r="V29" s="82">
        <v>181.7</v>
      </c>
      <c r="W29" s="82">
        <v>174.6</v>
      </c>
      <c r="X29" s="82">
        <v>185</v>
      </c>
      <c r="Y29" s="82">
        <v>164.5</v>
      </c>
      <c r="Z29" s="82">
        <v>170.7</v>
      </c>
      <c r="AA29" s="82">
        <v>176.4</v>
      </c>
      <c r="AB29" s="82">
        <v>184</v>
      </c>
      <c r="AC29" s="82">
        <v>175</v>
      </c>
      <c r="AD29" s="82">
        <v>178.1</v>
      </c>
    </row>
    <row r="30" spans="1:30" x14ac:dyDescent="0.3">
      <c r="A30" s="84">
        <v>45047</v>
      </c>
      <c r="B30" s="82">
        <v>74.981547824999993</v>
      </c>
      <c r="C30" s="87">
        <f>(B30-B29)/B29</f>
        <v>-0.10475521515911457</v>
      </c>
      <c r="D30" s="82">
        <v>173.7</v>
      </c>
      <c r="E30" s="82">
        <v>214.3</v>
      </c>
      <c r="F30" s="82">
        <v>173.2</v>
      </c>
      <c r="G30" s="82">
        <v>179.5</v>
      </c>
      <c r="H30" s="82">
        <v>170</v>
      </c>
      <c r="I30" s="82">
        <v>172.2</v>
      </c>
      <c r="J30" s="82">
        <v>161</v>
      </c>
      <c r="K30" s="82">
        <v>175.6</v>
      </c>
      <c r="L30" s="82">
        <v>122.7</v>
      </c>
      <c r="M30" s="82">
        <v>218</v>
      </c>
      <c r="N30" s="82">
        <v>173.4</v>
      </c>
      <c r="O30" s="82">
        <v>194.2</v>
      </c>
      <c r="P30" s="82">
        <v>179.1</v>
      </c>
      <c r="Q30" s="82">
        <v>201</v>
      </c>
      <c r="R30" s="82">
        <v>187.3</v>
      </c>
      <c r="S30" s="82">
        <v>179.7</v>
      </c>
      <c r="T30" s="82">
        <v>186.2</v>
      </c>
      <c r="U30" s="82">
        <v>175.6</v>
      </c>
      <c r="V30" s="82">
        <v>182.8</v>
      </c>
      <c r="W30" s="82">
        <v>175.2</v>
      </c>
      <c r="X30" s="82">
        <v>185.7</v>
      </c>
      <c r="Y30" s="82">
        <v>164.8</v>
      </c>
      <c r="Z30" s="82">
        <v>171.2</v>
      </c>
      <c r="AA30" s="82">
        <v>177.1</v>
      </c>
      <c r="AB30" s="82">
        <v>185.2</v>
      </c>
      <c r="AC30" s="82">
        <v>175.7</v>
      </c>
      <c r="AD30" s="82">
        <v>179.1</v>
      </c>
    </row>
    <row r="31" spans="1:30" x14ac:dyDescent="0.3">
      <c r="C31" s="12" t="s">
        <v>181</v>
      </c>
      <c r="D31" s="106">
        <f>CORREL(D2:D30,$B$2:$B$30)</f>
        <v>7.0143529574457575E-2</v>
      </c>
      <c r="E31" s="103">
        <v>0.26908881681866936</v>
      </c>
      <c r="F31" s="103">
        <v>-0.37973076677678502</v>
      </c>
      <c r="G31" s="103">
        <v>0.11683560506434462</v>
      </c>
      <c r="H31" s="103">
        <v>0.24744677177458341</v>
      </c>
      <c r="I31" s="103">
        <v>0.26092328724176339</v>
      </c>
      <c r="J31" s="103">
        <v>0.31112769846086735</v>
      </c>
      <c r="K31" s="103">
        <v>-0.16906264668281962</v>
      </c>
      <c r="L31" s="103">
        <v>4.9744897655546488E-2</v>
      </c>
      <c r="M31" s="103">
        <v>0.13460407090011833</v>
      </c>
      <c r="N31" s="103">
        <v>0.13176788359586383</v>
      </c>
      <c r="O31" s="103">
        <v>0.16943795806990264</v>
      </c>
      <c r="P31" s="103">
        <v>0.24235843318621222</v>
      </c>
      <c r="Q31" s="103">
        <v>1.6444979752611624E-2</v>
      </c>
      <c r="R31" s="103">
        <v>0.18525083441881565</v>
      </c>
      <c r="S31" s="103">
        <v>0.21845013330753005</v>
      </c>
      <c r="T31" s="103">
        <v>0.19069409468337492</v>
      </c>
      <c r="U31" s="103">
        <v>0.13209573390723353</v>
      </c>
      <c r="V31" s="103">
        <v>0.24424404280886938</v>
      </c>
      <c r="W31" s="103">
        <v>0.16481292791271673</v>
      </c>
      <c r="X31" s="103">
        <v>0.10877170443117157</v>
      </c>
      <c r="Y31" s="103">
        <v>0.23698899988576225</v>
      </c>
      <c r="Z31" s="103">
        <v>0.2034920450326754</v>
      </c>
      <c r="AA31" s="103">
        <v>0.16269366761024384</v>
      </c>
      <c r="AB31" s="103">
        <v>0.10344110191014523</v>
      </c>
      <c r="AC31" s="103">
        <v>0.17054844092458285</v>
      </c>
      <c r="AD31" s="103">
        <v>0.21021161043202671</v>
      </c>
    </row>
    <row r="38" spans="19:20" x14ac:dyDescent="0.3">
      <c r="S38" s="104" t="s">
        <v>182</v>
      </c>
      <c r="T38" s="104" t="s">
        <v>181</v>
      </c>
    </row>
    <row r="39" spans="19:20" x14ac:dyDescent="0.3">
      <c r="S39" s="102" t="s">
        <v>9</v>
      </c>
      <c r="T39" s="105">
        <v>0.31112769846086735</v>
      </c>
    </row>
    <row r="40" spans="19:20" x14ac:dyDescent="0.3">
      <c r="S40" s="102" t="s">
        <v>4</v>
      </c>
      <c r="T40" s="105">
        <v>0.26908881681866936</v>
      </c>
    </row>
    <row r="41" spans="19:20" x14ac:dyDescent="0.3">
      <c r="S41" s="102" t="s">
        <v>8</v>
      </c>
      <c r="T41" s="105">
        <v>0.26092328724176339</v>
      </c>
    </row>
    <row r="42" spans="19:20" x14ac:dyDescent="0.3">
      <c r="S42" s="102" t="s">
        <v>7</v>
      </c>
      <c r="T42" s="105">
        <v>0.24744677177458341</v>
      </c>
    </row>
    <row r="43" spans="19:20" x14ac:dyDescent="0.3">
      <c r="S43" s="102" t="s">
        <v>21</v>
      </c>
      <c r="T43" s="105">
        <v>0.24424404280886938</v>
      </c>
    </row>
    <row r="44" spans="19:20" x14ac:dyDescent="0.3">
      <c r="S44" s="102" t="s">
        <v>15</v>
      </c>
      <c r="T44" s="105">
        <v>0.24235843318621222</v>
      </c>
    </row>
    <row r="45" spans="19:20" x14ac:dyDescent="0.3">
      <c r="S45" s="102" t="s">
        <v>24</v>
      </c>
      <c r="T45" s="105">
        <v>0.23698899988576225</v>
      </c>
    </row>
    <row r="46" spans="19:20" x14ac:dyDescent="0.3">
      <c r="S46" s="102" t="s">
        <v>18</v>
      </c>
      <c r="T46" s="105">
        <v>0.21845013330753005</v>
      </c>
    </row>
    <row r="47" spans="19:20" x14ac:dyDescent="0.3">
      <c r="S47" s="102" t="s">
        <v>29</v>
      </c>
      <c r="T47" s="105">
        <v>0.21021161043202671</v>
      </c>
    </row>
    <row r="48" spans="19:20" x14ac:dyDescent="0.3">
      <c r="S48" s="102" t="s">
        <v>25</v>
      </c>
      <c r="T48" s="105">
        <v>0.2034920450326754</v>
      </c>
    </row>
    <row r="49" spans="19:20" x14ac:dyDescent="0.3">
      <c r="S49" s="102" t="s">
        <v>19</v>
      </c>
      <c r="T49" s="105">
        <v>0.19069409468337492</v>
      </c>
    </row>
    <row r="50" spans="19:20" x14ac:dyDescent="0.3">
      <c r="S50" s="102" t="s">
        <v>17</v>
      </c>
      <c r="T50" s="105">
        <v>0.18525083441881565</v>
      </c>
    </row>
    <row r="51" spans="19:20" x14ac:dyDescent="0.3">
      <c r="S51" s="102" t="s">
        <v>28</v>
      </c>
      <c r="T51" s="105">
        <v>0.17054844092458285</v>
      </c>
    </row>
    <row r="52" spans="19:20" x14ac:dyDescent="0.3">
      <c r="S52" s="102" t="s">
        <v>14</v>
      </c>
      <c r="T52" s="105">
        <v>0.16943795806990264</v>
      </c>
    </row>
    <row r="53" spans="19:20" x14ac:dyDescent="0.3">
      <c r="S53" s="102" t="s">
        <v>22</v>
      </c>
      <c r="T53" s="105">
        <v>0.16481292791271673</v>
      </c>
    </row>
    <row r="54" spans="19:20" x14ac:dyDescent="0.3">
      <c r="S54" s="102" t="s">
        <v>26</v>
      </c>
      <c r="T54" s="105">
        <v>0.16269366761024384</v>
      </c>
    </row>
    <row r="55" spans="19:20" x14ac:dyDescent="0.3">
      <c r="S55" s="102" t="s">
        <v>12</v>
      </c>
      <c r="T55" s="105">
        <v>0.13460407090011833</v>
      </c>
    </row>
    <row r="56" spans="19:20" x14ac:dyDescent="0.3">
      <c r="S56" s="102" t="s">
        <v>20</v>
      </c>
      <c r="T56" s="105">
        <v>0.13209573390723353</v>
      </c>
    </row>
    <row r="57" spans="19:20" x14ac:dyDescent="0.3">
      <c r="S57" s="102" t="s">
        <v>13</v>
      </c>
      <c r="T57" s="105">
        <v>0.13176788359586383</v>
      </c>
    </row>
    <row r="58" spans="19:20" x14ac:dyDescent="0.3">
      <c r="S58" s="102" t="s">
        <v>6</v>
      </c>
      <c r="T58" s="105">
        <v>0.11683560506434462</v>
      </c>
    </row>
    <row r="59" spans="19:20" x14ac:dyDescent="0.3">
      <c r="S59" s="102" t="s">
        <v>23</v>
      </c>
      <c r="T59" s="105">
        <v>0.10877170443117157</v>
      </c>
    </row>
    <row r="60" spans="19:20" x14ac:dyDescent="0.3">
      <c r="S60" s="102" t="s">
        <v>27</v>
      </c>
      <c r="T60" s="105">
        <v>0.10344110191014523</v>
      </c>
    </row>
    <row r="61" spans="19:20" x14ac:dyDescent="0.3">
      <c r="S61" s="102" t="s">
        <v>3</v>
      </c>
      <c r="T61" s="105">
        <v>7.0143529574457575E-2</v>
      </c>
    </row>
    <row r="62" spans="19:20" x14ac:dyDescent="0.3">
      <c r="S62" s="102" t="s">
        <v>11</v>
      </c>
      <c r="T62" s="105">
        <v>4.9744897655546488E-2</v>
      </c>
    </row>
    <row r="63" spans="19:20" x14ac:dyDescent="0.3">
      <c r="S63" s="102" t="s">
        <v>16</v>
      </c>
      <c r="T63" s="105">
        <v>1.6444979752611624E-2</v>
      </c>
    </row>
    <row r="64" spans="19:20" x14ac:dyDescent="0.3">
      <c r="S64" s="102" t="s">
        <v>10</v>
      </c>
      <c r="T64" s="105">
        <v>-0.16906264668281962</v>
      </c>
    </row>
    <row r="65" spans="19:20" x14ac:dyDescent="0.3">
      <c r="S65" s="102" t="s">
        <v>5</v>
      </c>
      <c r="T65" s="105">
        <v>-0.37973076677678502</v>
      </c>
    </row>
  </sheetData>
  <sortState xmlns:xlrd2="http://schemas.microsoft.com/office/spreadsheetml/2017/richdata2" ref="S39:T65">
    <sortCondition descending="1" ref="T39:T65"/>
  </sortState>
  <conditionalFormatting sqref="T39:T65">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All_India_Index_Upto_April23</vt:lpstr>
      <vt:lpstr>crude oil data</vt:lpstr>
      <vt:lpstr>question 1</vt:lpstr>
      <vt:lpstr>question 2</vt:lpstr>
      <vt:lpstr>question 3</vt:lpstr>
      <vt:lpstr>question 4</vt:lpstr>
      <vt:lpstr>question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JIN</dc:creator>
  <cp:lastModifiedBy>Vivek JIN</cp:lastModifiedBy>
  <dcterms:created xsi:type="dcterms:W3CDTF">2025-03-07T11:03:18Z</dcterms:created>
  <dcterms:modified xsi:type="dcterms:W3CDTF">2025-03-21T08:51:38Z</dcterms:modified>
</cp:coreProperties>
</file>